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ervidor\planeacion\3. PROYECTOS\PROYECTOS\2016\AGUA POTABLE - copia\2. FEBRERO\AC01012-022016- AMPLIACION PTAP\AC01011-022016- CONVENCIONAL\PROYECTO PTAP_CERREJÓN_(01-06-2018)\PRESUPUESTO\"/>
    </mc:Choice>
  </mc:AlternateContent>
  <bookViews>
    <workbookView xWindow="0" yWindow="0" windowWidth="20490" windowHeight="7710"/>
  </bookViews>
  <sheets>
    <sheet name="RESUMEN DE COSTOS" sheetId="4" r:id="rId1"/>
    <sheet name="AMPLIACION PTAP" sheetId="1" r:id="rId2"/>
    <sheet name="LECHOS SECADO" sheetId="2" r:id="rId3"/>
    <sheet name="AUTOMATIZACIÓN PTAP" sheetId="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0">#REF!</definedName>
    <definedName name="\b">'[1]APU PVC'!#REF!</definedName>
    <definedName name="\c">'[1]APU PVC'!#REF!</definedName>
    <definedName name="\e">'[1]APU PVC'!#REF!</definedName>
    <definedName name="\i">'[1]APU PVC'!#REF!</definedName>
    <definedName name="\m">'[1]APU PVC'!#REF!</definedName>
    <definedName name="\r">'[1]APU PVC'!#REF!</definedName>
    <definedName name="\t">'[1]APU PVC'!#REF!</definedName>
    <definedName name="\x">'[1]APU PVC'!#REF!</definedName>
    <definedName name="\z" localSheetId="3">#REF!</definedName>
    <definedName name="\z" localSheetId="0">#REF!</definedName>
    <definedName name="\z">#REF!</definedName>
    <definedName name="_" localSheetId="3">#REF!</definedName>
    <definedName name="_">#REF!</definedName>
    <definedName name="______Cod1">[2]General!$A$28:$A$1048</definedName>
    <definedName name="_____Cod1">[2]General!$A$28:$A$1048</definedName>
    <definedName name="____Cod1">[3]General!$A$5:$A$1281</definedName>
    <definedName name="___Cod1">[4]General!$A$5:$A$1281</definedName>
    <definedName name="___F">[5]RESUMEN!$D$52</definedName>
    <definedName name="___R">[5]RESUMEN!$D$48</definedName>
    <definedName name="__Cod1">[2]General!$A$28:$A$1048</definedName>
    <definedName name="__R" localSheetId="0">#REF!</definedName>
    <definedName name="__R">#REF!</definedName>
    <definedName name="_1Sin_nombre" localSheetId="0">#REF!</definedName>
    <definedName name="_1Sin_nombre">#REF!</definedName>
    <definedName name="_APU1">[6]APU!$G$41</definedName>
    <definedName name="_APU10">[6]APU!$G$499</definedName>
    <definedName name="_APU11">[6]APU!$G$543</definedName>
    <definedName name="_APU13">[6]APU!$G$633</definedName>
    <definedName name="_APU14">[6]APU!$G$1439</definedName>
    <definedName name="_APU15">[6]APU!$G$1482</definedName>
    <definedName name="_APU18">[6]APU!$G$885</definedName>
    <definedName name="_APU2">[6]APU!$G$84</definedName>
    <definedName name="_APU20">[6]APU!$G$675</definedName>
    <definedName name="_APU21">[6]APU!$G$759</definedName>
    <definedName name="_APU22">[6]APU!$G$843</definedName>
    <definedName name="_APU23">[6]APU!$G$928</definedName>
    <definedName name="_APU25">[6]APU!$G$1053</definedName>
    <definedName name="_APU26">[7]APU!$G$1096</definedName>
    <definedName name="_APU27">[7]APU!$G$1139</definedName>
    <definedName name="_APU28">[7]APU!$G$1181</definedName>
    <definedName name="_APU3">[6]APU!$G$126</definedName>
    <definedName name="_APU30">[7]APU!$G$1267</definedName>
    <definedName name="_APU31">[7]APU!$G$1353</definedName>
    <definedName name="_APU38">[6]APU!$G$1734</definedName>
    <definedName name="_APU4">[6]APU!$G$212</definedName>
    <definedName name="_APU41">[6]APU!$G$1863</definedName>
    <definedName name="_APU42">[6]APU!$G$1906</definedName>
    <definedName name="_APU43">[6]APU!$G$1949</definedName>
    <definedName name="_APU44">[6]APU!$G$1991</definedName>
    <definedName name="_APU45">[6]APU!$G$2032</definedName>
    <definedName name="_APU46">[6]APU!$G$2075</definedName>
    <definedName name="_APU47">[6]APU!$G$2117</definedName>
    <definedName name="_APU48">[6]APU!$G$2159</definedName>
    <definedName name="_APU49">[6]APU!$G$2201</definedName>
    <definedName name="_APU5">[6]APU!$G$253</definedName>
    <definedName name="_APU52">[6]APU!$G$2326</definedName>
    <definedName name="_APU53">[6]APU!$G$2367</definedName>
    <definedName name="_APU54">[6]APU!$G$2409</definedName>
    <definedName name="_APU59">[6]APU!$G$2620</definedName>
    <definedName name="_APU6">[6]APU!$G$292</definedName>
    <definedName name="_APU60">[6]APU!$G$2662</definedName>
    <definedName name="_APU61">[6]APU!$G$2706</definedName>
    <definedName name="_APU64">[6]APU!$G$2828</definedName>
    <definedName name="_APU65">[6]APU!$G$2870</definedName>
    <definedName name="_APU66">[6]APU!$G$2911</definedName>
    <definedName name="_APU7">[6]APU!$G$334</definedName>
    <definedName name="_APU72">[6]APU!$G$3173</definedName>
    <definedName name="_APU74">[7]APU!$G$3251</definedName>
    <definedName name="_APU75">[6]APU!$G$3290</definedName>
    <definedName name="_APU76">[7]APU!$G$3329</definedName>
    <definedName name="_APU77">[6]APU!$G$169</definedName>
    <definedName name="_APU78">[6]APU!$G$1012</definedName>
    <definedName name="_apu79">[7]APU!$G$1310</definedName>
    <definedName name="_APU8">[6]APU!$G$376</definedName>
    <definedName name="_APU80">[6]APU!$G$3411</definedName>
    <definedName name="_APU81">[6]APU!$G$3454</definedName>
    <definedName name="_APU82">[6]APU!$G$3496</definedName>
    <definedName name="_APU83">[6]APU!$G$3538</definedName>
    <definedName name="_APU84">[6]APU!$G$3622</definedName>
    <definedName name="_APU85">[6]APU!$G$3580</definedName>
    <definedName name="_APU86">[7]APU!$G$3368</definedName>
    <definedName name="_APU9">[6]APU!$G$457</definedName>
    <definedName name="_bd1" localSheetId="3">#REF!</definedName>
    <definedName name="_bd1" localSheetId="2">#REF!</definedName>
    <definedName name="_bd1" localSheetId="0">#REF!</definedName>
    <definedName name="_bd1">#REF!</definedName>
    <definedName name="_CMO1" localSheetId="3">#REF!</definedName>
    <definedName name="_CMO1" localSheetId="2">#REF!</definedName>
    <definedName name="_CMO1">#REF!</definedName>
    <definedName name="_CMO2" localSheetId="3">#REF!</definedName>
    <definedName name="_CMO2" localSheetId="2">#REF!</definedName>
    <definedName name="_CMO2">#REF!</definedName>
    <definedName name="_CMO3" localSheetId="3">#REF!</definedName>
    <definedName name="_CMO3">#REF!</definedName>
    <definedName name="_CMO4" localSheetId="3">#REF!</definedName>
    <definedName name="_CMO4">#REF!</definedName>
    <definedName name="_CMO5" localSheetId="3">#REF!</definedName>
    <definedName name="_CMO5">#REF!</definedName>
    <definedName name="_Cod1" localSheetId="3">[8]General!$A$5:$A$1346</definedName>
    <definedName name="_Cod1" localSheetId="0">[56]General!$A$5:$A$1346</definedName>
    <definedName name="_Cod1">[8]General!$A$5:$A$1346</definedName>
    <definedName name="_Cta5120" localSheetId="3">#REF!</definedName>
    <definedName name="_Cta5120" localSheetId="2">#REF!</definedName>
    <definedName name="_Cta5120" localSheetId="0">#REF!</definedName>
    <definedName name="_Cta5120">#REF!</definedName>
    <definedName name="_DAT10" localSheetId="3">'[9]Comparación textos'!#REF!</definedName>
    <definedName name="_DAT10" localSheetId="2">'[9]Comparación textos'!#REF!</definedName>
    <definedName name="_DAT10" localSheetId="0">'[57]Comparación textos'!#REF!</definedName>
    <definedName name="_DAT10">'[9]Comparación textos'!#REF!</definedName>
    <definedName name="_DAT11" localSheetId="3">'[9]Comparación textos'!#REF!</definedName>
    <definedName name="_DAT11" localSheetId="2">'[9]Comparación textos'!#REF!</definedName>
    <definedName name="_DAT11" localSheetId="0">'[57]Comparación textos'!#REF!</definedName>
    <definedName name="_DAT11">'[9]Comparación textos'!#REF!</definedName>
    <definedName name="_DAT12" localSheetId="3">'[9]Comparación textos'!#REF!</definedName>
    <definedName name="_DAT12" localSheetId="0">'[57]Comparación textos'!#REF!</definedName>
    <definedName name="_DAT12">'[9]Comparación textos'!#REF!</definedName>
    <definedName name="_DAT13" localSheetId="3">'[9]Comparación textos'!#REF!</definedName>
    <definedName name="_DAT13" localSheetId="0">'[57]Comparación textos'!#REF!</definedName>
    <definedName name="_DAT13">'[9]Comparación textos'!#REF!</definedName>
    <definedName name="_DAT14" localSheetId="3">'[9]Comparación textos'!#REF!</definedName>
    <definedName name="_DAT14" localSheetId="0">'[57]Comparación textos'!#REF!</definedName>
    <definedName name="_DAT14">'[9]Comparación textos'!#REF!</definedName>
    <definedName name="_DAT15" localSheetId="3">'[9]Comparación textos'!#REF!</definedName>
    <definedName name="_DAT15" localSheetId="0">'[57]Comparación textos'!#REF!</definedName>
    <definedName name="_DAT15">'[9]Comparación textos'!#REF!</definedName>
    <definedName name="_DAT16" localSheetId="3">'[9]Comparación textos'!#REF!</definedName>
    <definedName name="_DAT16" localSheetId="0">'[57]Comparación textos'!#REF!</definedName>
    <definedName name="_DAT16">'[9]Comparación textos'!#REF!</definedName>
    <definedName name="_DAT17" localSheetId="3">'[9]Comparación textos'!#REF!</definedName>
    <definedName name="_DAT17" localSheetId="0">'[57]Comparación textos'!#REF!</definedName>
    <definedName name="_DAT17">'[9]Comparación textos'!#REF!</definedName>
    <definedName name="_DAT18" localSheetId="3">'[9]Comparación textos'!#REF!</definedName>
    <definedName name="_DAT18" localSheetId="0">'[57]Comparación textos'!#REF!</definedName>
    <definedName name="_DAT18">'[9]Comparación textos'!#REF!</definedName>
    <definedName name="_DAT19" localSheetId="3">'[9]Comparación textos'!#REF!</definedName>
    <definedName name="_DAT19" localSheetId="0">'[57]Comparación textos'!#REF!</definedName>
    <definedName name="_DAT19">'[9]Comparación textos'!#REF!</definedName>
    <definedName name="_DAT2" localSheetId="3">[10]Unidades!#REF!</definedName>
    <definedName name="_DAT2" localSheetId="0">[58]Unidades!#REF!</definedName>
    <definedName name="_DAT2">[10]Unidades!#REF!</definedName>
    <definedName name="_DAT20" localSheetId="3">'[9]Comparación textos'!#REF!</definedName>
    <definedName name="_DAT20" localSheetId="0">'[57]Comparación textos'!#REF!</definedName>
    <definedName name="_DAT20">'[9]Comparación textos'!#REF!</definedName>
    <definedName name="_DAT21" localSheetId="3">'[9]Comparación textos'!#REF!</definedName>
    <definedName name="_DAT21" localSheetId="0">'[57]Comparación textos'!#REF!</definedName>
    <definedName name="_DAT21">'[9]Comparación textos'!#REF!</definedName>
    <definedName name="_DAT22" localSheetId="3">'[9]Comparación textos'!#REF!</definedName>
    <definedName name="_DAT22" localSheetId="0">'[57]Comparación textos'!#REF!</definedName>
    <definedName name="_DAT22">'[9]Comparación textos'!#REF!</definedName>
    <definedName name="_DAT23" localSheetId="3">'[9]Comparación textos'!#REF!</definedName>
    <definedName name="_DAT23" localSheetId="0">'[57]Comparación textos'!#REF!</definedName>
    <definedName name="_DAT23">'[9]Comparación textos'!#REF!</definedName>
    <definedName name="_DAT24" localSheetId="3">'[9]Comparación textos'!#REF!</definedName>
    <definedName name="_DAT24" localSheetId="0">'[57]Comparación textos'!#REF!</definedName>
    <definedName name="_DAT24">'[9]Comparación textos'!#REF!</definedName>
    <definedName name="_DAT25" localSheetId="3">'[9]Comparación textos'!#REF!</definedName>
    <definedName name="_DAT25" localSheetId="0">'[57]Comparación textos'!#REF!</definedName>
    <definedName name="_DAT25">'[9]Comparación textos'!#REF!</definedName>
    <definedName name="_DAT26" localSheetId="3">'[9]Comparación textos'!#REF!</definedName>
    <definedName name="_DAT26" localSheetId="0">'[57]Comparación textos'!#REF!</definedName>
    <definedName name="_DAT26">'[9]Comparación textos'!#REF!</definedName>
    <definedName name="_DAT27" localSheetId="3">'[9]Comparación textos'!#REF!</definedName>
    <definedName name="_DAT27" localSheetId="0">'[57]Comparación textos'!#REF!</definedName>
    <definedName name="_DAT27">'[9]Comparación textos'!#REF!</definedName>
    <definedName name="_DAT3" localSheetId="3">[10]Unidades!#REF!</definedName>
    <definedName name="_DAT3" localSheetId="0">[58]Unidades!#REF!</definedName>
    <definedName name="_DAT3">[10]Unidades!#REF!</definedName>
    <definedName name="_DAT4" localSheetId="3">[10]Unidades!#REF!</definedName>
    <definedName name="_DAT4" localSheetId="0">[58]Unidades!#REF!</definedName>
    <definedName name="_DAT4">[10]Unidades!#REF!</definedName>
    <definedName name="_DAT6" localSheetId="3">'[9]Comparación textos'!#REF!</definedName>
    <definedName name="_DAT6" localSheetId="0">'[57]Comparación textos'!#REF!</definedName>
    <definedName name="_DAT6">'[9]Comparación textos'!#REF!</definedName>
    <definedName name="_DAT7" localSheetId="3">'[9]Comparación textos'!#REF!</definedName>
    <definedName name="_DAT7" localSheetId="0">'[57]Comparación textos'!#REF!</definedName>
    <definedName name="_DAT7">'[9]Comparación textos'!#REF!</definedName>
    <definedName name="_DAT9" localSheetId="3">'[9]Comparación textos'!#REF!</definedName>
    <definedName name="_DAT9" localSheetId="0">'[57]Comparación textos'!#REF!</definedName>
    <definedName name="_DAT9">'[9]Comparación textos'!#REF!</definedName>
    <definedName name="_DMD1" localSheetId="3">#REF!</definedName>
    <definedName name="_DMD1" localSheetId="2">#REF!</definedName>
    <definedName name="_DMD1" localSheetId="0">#REF!</definedName>
    <definedName name="_DMD1">#REF!</definedName>
    <definedName name="_F">#N/A</definedName>
    <definedName name="_fgi1" localSheetId="3">#REF!</definedName>
    <definedName name="_fgi1" localSheetId="2">#REF!</definedName>
    <definedName name="_fgi1" localSheetId="0">#REF!</definedName>
    <definedName name="_fgi1">#REF!</definedName>
    <definedName name="_FGI2">#N/A</definedName>
    <definedName name="_n1" localSheetId="3">#REF!</definedName>
    <definedName name="_n1" localSheetId="2">#REF!</definedName>
    <definedName name="_n1" localSheetId="0">#REF!</definedName>
    <definedName name="_n1">#REF!</definedName>
    <definedName name="_N2" localSheetId="3">#REF!</definedName>
    <definedName name="_N2" localSheetId="2">#REF!</definedName>
    <definedName name="_N2">#REF!</definedName>
    <definedName name="_Nac2002" localSheetId="3">#REF!</definedName>
    <definedName name="_Nac2002" localSheetId="2">#REF!</definedName>
    <definedName name="_Nac2002">#REF!</definedName>
    <definedName name="_Nac2003" localSheetId="3">#REF!</definedName>
    <definedName name="_Nac2003">#REF!</definedName>
    <definedName name="_Nal2002" localSheetId="3">#REF!</definedName>
    <definedName name="_Nal2002">#REF!</definedName>
    <definedName name="_Nal2003" localSheetId="3">#REF!</definedName>
    <definedName name="_Nal2003">#REF!</definedName>
    <definedName name="_Order1" hidden="1">255</definedName>
    <definedName name="_PCG1">'[11]1'!$L$9</definedName>
    <definedName name="_PG1" localSheetId="3">#REF!</definedName>
    <definedName name="_PG1" localSheetId="2">#REF!</definedName>
    <definedName name="_PG1" localSheetId="0">#REF!</definedName>
    <definedName name="_PG1">#REF!</definedName>
    <definedName name="_PG10" localSheetId="3">#REF!</definedName>
    <definedName name="_PG10" localSheetId="2">#REF!</definedName>
    <definedName name="_PG10">#REF!</definedName>
    <definedName name="_PG11" localSheetId="3">#REF!</definedName>
    <definedName name="_PG11" localSheetId="2">#REF!</definedName>
    <definedName name="_PG11">#REF!</definedName>
    <definedName name="_PG12" localSheetId="3">#REF!</definedName>
    <definedName name="_PG12">#REF!</definedName>
    <definedName name="_PG2" localSheetId="3">#REF!</definedName>
    <definedName name="_PG2">#REF!</definedName>
    <definedName name="_PG3" localSheetId="3">#REF!</definedName>
    <definedName name="_PG3">#REF!</definedName>
    <definedName name="_PG4" localSheetId="3">#REF!</definedName>
    <definedName name="_PG4">#REF!</definedName>
    <definedName name="_PG5" localSheetId="3">#REF!</definedName>
    <definedName name="_PG5">#REF!</definedName>
    <definedName name="_PG6" localSheetId="3">#REF!</definedName>
    <definedName name="_PG6">#REF!</definedName>
    <definedName name="_PG7" localSheetId="3">#REF!</definedName>
    <definedName name="_PG7">#REF!</definedName>
    <definedName name="_PG8" localSheetId="3">#REF!</definedName>
    <definedName name="_PG8">#REF!</definedName>
    <definedName name="_PG9" localSheetId="3">#REF!</definedName>
    <definedName name="_PG9">#REF!</definedName>
    <definedName name="_R">#REF!</definedName>
    <definedName name="_REWQ" localSheetId="3">#REF!</definedName>
    <definedName name="_REWQ">#REF!</definedName>
    <definedName name="_Sac2002" localSheetId="3">[12]ValidacionPuc!#REF!</definedName>
    <definedName name="_Sac2002" localSheetId="0">[59]ValidacionPuc!#REF!</definedName>
    <definedName name="_Sac2002">[12]ValidacionPuc!#REF!</definedName>
    <definedName name="_Sac2003" localSheetId="3">[12]ValidacionPuc!#REF!</definedName>
    <definedName name="_Sac2003" localSheetId="0">[59]ValidacionPuc!#REF!</definedName>
    <definedName name="_Sac2003">[12]ValidacionPuc!#REF!</definedName>
    <definedName name="_Sop2002" localSheetId="3">[12]ValidacionPuc!#REF!</definedName>
    <definedName name="_Sop2002" localSheetId="0">[59]ValidacionPuc!#REF!</definedName>
    <definedName name="_Sop2002">[12]ValidacionPuc!#REF!</definedName>
    <definedName name="_Sop2003" localSheetId="3">[12]ValidacionPuc!#REF!</definedName>
    <definedName name="_Sop2003" localSheetId="0">[59]ValidacionPuc!#REF!</definedName>
    <definedName name="_Sop2003">[12]ValidacionPuc!#REF!</definedName>
    <definedName name="_SUR1" localSheetId="3">[13]BARRIOS!#REF!</definedName>
    <definedName name="_SUR1" localSheetId="0">[60]BARRIOS!#REF!</definedName>
    <definedName name="_SUR1">[13]BARRIOS!#REF!</definedName>
    <definedName name="_tcC1" localSheetId="3">[14]Ejemplo!$D$30</definedName>
    <definedName name="_tcC1" localSheetId="0">[61]Ejemplo!$D$30</definedName>
    <definedName name="_tcC1">[14]Ejemplo!$D$30</definedName>
    <definedName name="_tcC2" localSheetId="3">[14]Ejemplo!$D$30</definedName>
    <definedName name="_tcC2" localSheetId="0">[61]Ejemplo!$D$30</definedName>
    <definedName name="_tcC2">[14]Ejemplo!$D$30</definedName>
    <definedName name="_tcC3" localSheetId="3">[14]Ejemplo!$D$30</definedName>
    <definedName name="_tcC3" localSheetId="0">[61]Ejemplo!$D$30</definedName>
    <definedName name="_tcC3">[14]Ejemplo!$D$30</definedName>
    <definedName name="_VA1" localSheetId="3">[15]DF1!$B$3</definedName>
    <definedName name="_VA1" localSheetId="0">[62]DF1!$B$3</definedName>
    <definedName name="_VA1">[15]DF1!$B$3</definedName>
    <definedName name="_VA2" localSheetId="3">[15]DF2!$B$3</definedName>
    <definedName name="_VA2" localSheetId="0">[62]DF2!$B$3</definedName>
    <definedName name="_VA2">[15]DF2!$B$3</definedName>
    <definedName name="A" localSheetId="3">#N/A</definedName>
    <definedName name="A" localSheetId="2">#N/A</definedName>
    <definedName name="a" localSheetId="0">#REF!</definedName>
    <definedName name="a">#REF!</definedName>
    <definedName name="A_IMPRESIÓN_IM" localSheetId="3">#REF!</definedName>
    <definedName name="A_impresión_IM" localSheetId="0">#REF!</definedName>
    <definedName name="A_impresión_IM">#REF!</definedName>
    <definedName name="a1.3" localSheetId="3">#REF!</definedName>
    <definedName name="a1.3">#REF!</definedName>
    <definedName name="AA" localSheetId="3">'AUTOMATIZACIÓN PTAP'!$A$8:$M$69</definedName>
    <definedName name="AA" localSheetId="0">[63]RESUMEN!$D$66</definedName>
    <definedName name="AA">[16]RESUMEN!$D$66</definedName>
    <definedName name="aaa">'[17]cuarto de bombas'!$B$36</definedName>
    <definedName name="AB" localSheetId="3">#REF!</definedName>
    <definedName name="AB" localSheetId="2">#REF!</definedName>
    <definedName name="AB" localSheetId="0">#REF!</definedName>
    <definedName name="AB">#REF!</definedName>
    <definedName name="ACPM_y_Fuel_Oil_no_portátiles_2002_2003" localSheetId="3">#REF!</definedName>
    <definedName name="ACPM_y_Fuel_Oil_no_portátiles_2002_2003" localSheetId="2">#REF!</definedName>
    <definedName name="ACPM_y_Fuel_Oil_no_portátiles_2002_2003">#REF!</definedName>
    <definedName name="Acta">#REF!</definedName>
    <definedName name="ACTIVOS" localSheetId="3">'[18]ACT AXAPTA'!$A:$IV</definedName>
    <definedName name="ACTIVOS" localSheetId="0">'[64]ACT AXAPTA'!$A:$IV</definedName>
    <definedName name="ACTIVOS">'[18]ACT AXAPTA'!$A:$IV</definedName>
    <definedName name="ACUE" localSheetId="0">#REF!</definedName>
    <definedName name="ACUE">#REF!</definedName>
    <definedName name="ACUEDUCTO" localSheetId="3">'[19]PRESUPUESTO ALCALDIA'!$C$8:$N$71</definedName>
    <definedName name="ACUEDUCTO">'[20]PRESUPUESTO ALCALDIA'!$C$8:$N$71</definedName>
    <definedName name="AD" localSheetId="0">[63]RESUMEN!#REF!</definedName>
    <definedName name="AD">[16]RESUMEN!#REF!</definedName>
    <definedName name="AFac.p" localSheetId="3">#REF!</definedName>
    <definedName name="AFac.p" localSheetId="2">#REF!</definedName>
    <definedName name="AFac.p" localSheetId="0">#REF!</definedName>
    <definedName name="AFac.p">#REF!</definedName>
    <definedName name="AJA" localSheetId="3">#REF!</definedName>
    <definedName name="AJA" localSheetId="2">#REF!</definedName>
    <definedName name="AJA">#REF!</definedName>
    <definedName name="ALCARIBE" localSheetId="3">[21]PRESUPUESTO!$C$9:$N$30</definedName>
    <definedName name="ALCARIBE">[22]PRESUPUESTO!$C$9:$N$47</definedName>
    <definedName name="ALLOSMANGOS" localSheetId="2">#REF!</definedName>
    <definedName name="ALLOSMANGOS" localSheetId="0">#REF!</definedName>
    <definedName name="ALLOSMANGOS">#REF!</definedName>
    <definedName name="ANALISIS" localSheetId="0">#REF!</definedName>
    <definedName name="ANALISIS">#REF!</definedName>
    <definedName name="ANILLO" localSheetId="3">[23]PRESUPUESTO!$C$8:$N$41</definedName>
    <definedName name="ANILLO">[24]PRESUPUESTO!$C$8:$N$41</definedName>
    <definedName name="APac.c" localSheetId="3">#REF!</definedName>
    <definedName name="APac.c" localSheetId="2">#REF!</definedName>
    <definedName name="APac.c" localSheetId="0">#REF!</definedName>
    <definedName name="APac.c">#REF!</definedName>
    <definedName name="APac.c2002" localSheetId="3">#REF!</definedName>
    <definedName name="APac.c2002" localSheetId="2">#REF!</definedName>
    <definedName name="APac.c2002">#REF!</definedName>
    <definedName name="APac.c2003" localSheetId="3">#REF!</definedName>
    <definedName name="APac.c2003" localSheetId="2">#REF!</definedName>
    <definedName name="APac.c2003">#REF!</definedName>
    <definedName name="APac.p" localSheetId="3">#REF!</definedName>
    <definedName name="APac.p">#REF!</definedName>
    <definedName name="apu">#REF!</definedName>
    <definedName name="apundcndo">#REF!</definedName>
    <definedName name="aq" localSheetId="3">#REF!</definedName>
    <definedName name="aq">#REF!</definedName>
    <definedName name="Área_de_Cantidades">#REF!</definedName>
    <definedName name="_xlnm.Print_Area" localSheetId="1">'AMPLIACION PTAP'!$A$1:$L$192</definedName>
    <definedName name="_xlnm.Print_Area" localSheetId="3">'AUTOMATIZACIÓN PTAP'!$A$1:$M$82</definedName>
    <definedName name="_xlnm.Print_Area" localSheetId="2">'LECHOS SECADO'!$A$1:$L$99</definedName>
    <definedName name="_xlnm.Print_Area" localSheetId="0">'RESUMEN DE COSTOS'!$A$1:$J$71</definedName>
    <definedName name="_xlnm.Print_Area">#REF!</definedName>
    <definedName name="ARELAL">[7]APU!$G$1096</definedName>
    <definedName name="AS" localSheetId="0">#REF!</definedName>
    <definedName name="AS">#REF!</definedName>
    <definedName name="AVal.c" localSheetId="3">#REF!</definedName>
    <definedName name="AVal.c" localSheetId="0">#REF!</definedName>
    <definedName name="AVal.c">#REF!</definedName>
    <definedName name="AVal.c2002" localSheetId="3">#REF!</definedName>
    <definedName name="AVal.c2002">#REF!</definedName>
    <definedName name="AVal.c2003" localSheetId="3">#REF!</definedName>
    <definedName name="AVal.c2003">#REF!</definedName>
    <definedName name="AVal.p" localSheetId="3">#REF!</definedName>
    <definedName name="AVal.p">#REF!</definedName>
    <definedName name="B" localSheetId="3">#N/A</definedName>
    <definedName name="B" localSheetId="2">#N/A</definedName>
    <definedName name="B" localSheetId="0">[63]RESUMEN!$D$35</definedName>
    <definedName name="B">[16]RESUMEN!$D$35</definedName>
    <definedName name="Base_datos_IM" localSheetId="0">#REF!</definedName>
    <definedName name="Base_datos_IM">#REF!</definedName>
    <definedName name="_xlnm.Database" localSheetId="0">#REF!</definedName>
    <definedName name="_xlnm.Database">#REF!</definedName>
    <definedName name="BASICOS" localSheetId="3">#REF!</definedName>
    <definedName name="BASICOS" localSheetId="2">#REF!</definedName>
    <definedName name="BASICOS">#REF!</definedName>
    <definedName name="BB" localSheetId="0">[63]RESUMEN!$D$63</definedName>
    <definedName name="BB">[16]RESUMEN!$D$63</definedName>
    <definedName name="bd" localSheetId="3">#REF!</definedName>
    <definedName name="bd" localSheetId="2">#REF!</definedName>
    <definedName name="bd" localSheetId="0">#REF!</definedName>
    <definedName name="bd">#REF!</definedName>
    <definedName name="BDFBDFBD" localSheetId="3">[25]General!$A$5:$A$1346</definedName>
    <definedName name="BDFBDFBD" localSheetId="0">[65]General!$A$5:$A$1346</definedName>
    <definedName name="BDFBDFBD">[25]General!$A$5:$A$1346</definedName>
    <definedName name="Beneficio" localSheetId="3">'[8]PAOI 09'!$Z$5:$Z$150</definedName>
    <definedName name="Beneficio" localSheetId="0">'[56]PAOI 09'!$Z$5:$Z$150</definedName>
    <definedName name="Beneficio">'[8]PAOI 09'!$Z$5:$Z$150</definedName>
    <definedName name="bonny">[7]APU!$G$1181</definedName>
    <definedName name="bonny2">[7]APU!$G$3251</definedName>
    <definedName name="BORDE1" localSheetId="0">'[1]APU PVC'!#REF!</definedName>
    <definedName name="BORDE1">'[1]APU PVC'!#REF!</definedName>
    <definedName name="BORDE2" localSheetId="0">'[1]APU PVC'!#REF!</definedName>
    <definedName name="BORDE2">'[1]APU PVC'!#REF!</definedName>
    <definedName name="BORDE3" localSheetId="0">#REF!</definedName>
    <definedName name="BORDE3">#REF!</definedName>
    <definedName name="BuiltIn_Print_Area" localSheetId="3">#REF!</definedName>
    <definedName name="BuiltIn_Print_Area" localSheetId="0">#REF!</definedName>
    <definedName name="BuiltIn_Print_Area">#REF!</definedName>
    <definedName name="BuiltIn_Print_Area___0" localSheetId="3">#REF!</definedName>
    <definedName name="BuiltIn_Print_Area___0">#REF!</definedName>
    <definedName name="BuiltIn_Print_Area___0___0" localSheetId="3">#REF!</definedName>
    <definedName name="BuiltIn_Print_Area___0___0">#REF!</definedName>
    <definedName name="BuiltIn_Print_Area___0___0___0" localSheetId="3">#REF!</definedName>
    <definedName name="BuiltIn_Print_Area___0___0___0">#REF!</definedName>
    <definedName name="BuiltIn_Print_Titles" localSheetId="3">#REF!</definedName>
    <definedName name="BuiltIn_Print_Titles">#REF!</definedName>
    <definedName name="C_">#N/A</definedName>
    <definedName name="CA" localSheetId="3">[12]ValidacionPuc!#REF!</definedName>
    <definedName name="CA" localSheetId="0">[59]ValidacionPuc!#REF!</definedName>
    <definedName name="CA">[12]ValidacionPuc!#REF!</definedName>
    <definedName name="Cab" localSheetId="3">#REF!</definedName>
    <definedName name="Cab" localSheetId="2">#REF!</definedName>
    <definedName name="Cab" localSheetId="0">#REF!</definedName>
    <definedName name="Cab">#REF!</definedName>
    <definedName name="caribe" localSheetId="3">[26]PRESUPUESTO!$C$9:$N$37</definedName>
    <definedName name="caribe">[27]PRESUPUESTO!$C$9:$N$37</definedName>
    <definedName name="cata" localSheetId="0">'[28]APU PVC'!#REF!</definedName>
    <definedName name="cata">'[28]APU PVC'!#REF!</definedName>
    <definedName name="CATotal2003" localSheetId="3">[12]ValidacionPuc!#REF!</definedName>
    <definedName name="CATotal2003" localSheetId="2">[12]ValidacionPuc!#REF!</definedName>
    <definedName name="CATotal2003" localSheetId="0">[59]ValidacionPuc!#REF!</definedName>
    <definedName name="CATotal2003">[12]ValidacionPuc!#REF!</definedName>
    <definedName name="CEac" localSheetId="3">#REF!</definedName>
    <definedName name="CEac" localSheetId="2">#REF!</definedName>
    <definedName name="CEac" localSheetId="0">#REF!</definedName>
    <definedName name="CEac">#REF!</definedName>
    <definedName name="CEal" localSheetId="3">#REF!</definedName>
    <definedName name="CEal" localSheetId="2">#REF!</definedName>
    <definedName name="CEal">#REF!</definedName>
    <definedName name="CEopo" localSheetId="3">#REF!</definedName>
    <definedName name="CEopo" localSheetId="2">#REF!</definedName>
    <definedName name="CEopo">#REF!</definedName>
    <definedName name="CIQac" localSheetId="3">#REF!</definedName>
    <definedName name="CIQac">#REF!</definedName>
    <definedName name="Cll_4N__15_AE_40_San_Eduardo_II_Etapa._Tel_750372._Cúcuta_Colombia.">'[29]INFOR. GENERAL'!#REF!</definedName>
    <definedName name="CMAac" localSheetId="3">#REF!</definedName>
    <definedName name="CMAac" localSheetId="2">#REF!</definedName>
    <definedName name="CMAac" localSheetId="0">#REF!</definedName>
    <definedName name="CMAac">#REF!</definedName>
    <definedName name="CMAac2" localSheetId="3">#REF!</definedName>
    <definedName name="CMAac2" localSheetId="2">#REF!</definedName>
    <definedName name="CMAac2">#REF!</definedName>
    <definedName name="CMAacDef" localSheetId="3">#REF!</definedName>
    <definedName name="CMAacDef" localSheetId="2">#REF!</definedName>
    <definedName name="CMAacDef">#REF!</definedName>
    <definedName name="CMAal" localSheetId="3">#REF!</definedName>
    <definedName name="CMAal">#REF!</definedName>
    <definedName name="CMAal2" localSheetId="3">#REF!</definedName>
    <definedName name="CMAal2">#REF!</definedName>
    <definedName name="CMAalDef" localSheetId="3">#REF!</definedName>
    <definedName name="CMAalDef">#REF!</definedName>
    <definedName name="CMApuc" localSheetId="3">[12]ValidacionPuc!#REF!</definedName>
    <definedName name="CMApuc" localSheetId="0">[59]ValidacionPuc!#REF!</definedName>
    <definedName name="CMApuc">[12]ValidacionPuc!#REF!</definedName>
    <definedName name="CMArefAc1" localSheetId="3">[12]ValidacionPuc!#REF!</definedName>
    <definedName name="CMArefAc1" localSheetId="0">[59]ValidacionPuc!#REF!</definedName>
    <definedName name="CMArefAc1">[12]ValidacionPuc!#REF!</definedName>
    <definedName name="CMI" localSheetId="3">[15]CMI!$C$23</definedName>
    <definedName name="CMI" localSheetId="0">[62]CMI!$C$23</definedName>
    <definedName name="CMI">[15]CMI!$C$23</definedName>
    <definedName name="CMIac" localSheetId="3">[12]CMIcalculo!$E$15</definedName>
    <definedName name="CMIac" localSheetId="0">[59]CMIcalculo!$E$15</definedName>
    <definedName name="CMIac">[12]CMIcalculo!$E$15</definedName>
    <definedName name="CMIac2" localSheetId="3">#REF!</definedName>
    <definedName name="CMIac2" localSheetId="2">#REF!</definedName>
    <definedName name="CMIac2" localSheetId="0">#REF!</definedName>
    <definedName name="CMIac2">#REF!</definedName>
    <definedName name="CMIac3" localSheetId="3">#REF!</definedName>
    <definedName name="CMIac3" localSheetId="2">#REF!</definedName>
    <definedName name="CMIac3">#REF!</definedName>
    <definedName name="CMIacDef" localSheetId="3">#REF!</definedName>
    <definedName name="CMIacDef" localSheetId="2">#REF!</definedName>
    <definedName name="CMIacDef">#REF!</definedName>
    <definedName name="CMIal" localSheetId="3">[12]CMIcalculo!$E$24</definedName>
    <definedName name="CMIal" localSheetId="0">[59]CMIcalculo!$E$24</definedName>
    <definedName name="CMIal">[12]CMIcalculo!$E$24</definedName>
    <definedName name="CMIal2" localSheetId="3">#REF!</definedName>
    <definedName name="CMIal2" localSheetId="2">#REF!</definedName>
    <definedName name="CMIal2" localSheetId="0">#REF!</definedName>
    <definedName name="CMIal2">#REF!</definedName>
    <definedName name="CMIal3" localSheetId="3">#REF!</definedName>
    <definedName name="CMIal3" localSheetId="2">#REF!</definedName>
    <definedName name="CMIal3">#REF!</definedName>
    <definedName name="CMIalDef" localSheetId="3">#REF!</definedName>
    <definedName name="CMIalDef" localSheetId="2">#REF!</definedName>
    <definedName name="CMIalDef">#REF!</definedName>
    <definedName name="CMIT" localSheetId="3">[15]CMIT!$C$11</definedName>
    <definedName name="CMIT" localSheetId="0">[62]CMIT!$C$11</definedName>
    <definedName name="CMIT">[15]CMIT!$C$11</definedName>
    <definedName name="CMOac" localSheetId="3">#REF!</definedName>
    <definedName name="CMOac" localSheetId="2">#REF!</definedName>
    <definedName name="CMOac" localSheetId="0">#REF!</definedName>
    <definedName name="CMOac">#REF!</definedName>
    <definedName name="CMOac.c" localSheetId="3">#REF!</definedName>
    <definedName name="CMOac.c" localSheetId="2">#REF!</definedName>
    <definedName name="CMOac.c">#REF!</definedName>
    <definedName name="CMOac.p" localSheetId="3">#REF!</definedName>
    <definedName name="CMOac.p" localSheetId="2">#REF!</definedName>
    <definedName name="CMOac.p">#REF!</definedName>
    <definedName name="CMOac.p.ab" localSheetId="3">#REF!</definedName>
    <definedName name="CMOac.p.ab">#REF!</definedName>
    <definedName name="CMOac2" localSheetId="3">#REF!</definedName>
    <definedName name="CMOac2">#REF!</definedName>
    <definedName name="CMOac3" localSheetId="3">#REF!</definedName>
    <definedName name="CMOac3">#REF!</definedName>
    <definedName name="CMOacDef" localSheetId="3">#REF!</definedName>
    <definedName name="CMOacDef">#REF!</definedName>
    <definedName name="CMOal" localSheetId="3">#REF!</definedName>
    <definedName name="CMOal">#REF!</definedName>
    <definedName name="CMOal.c" localSheetId="3">#REF!</definedName>
    <definedName name="CMOal.c">#REF!</definedName>
    <definedName name="CMOal.p" localSheetId="3">#REF!</definedName>
    <definedName name="CMOal.p">#REF!</definedName>
    <definedName name="CMOal2" localSheetId="3">#REF!</definedName>
    <definedName name="CMOal2">#REF!</definedName>
    <definedName name="CMOal3" localSheetId="3">#REF!</definedName>
    <definedName name="CMOal3">#REF!</definedName>
    <definedName name="CMOalDef" localSheetId="3">#REF!</definedName>
    <definedName name="CMOalDef">#REF!</definedName>
    <definedName name="CMOIop" localSheetId="3">[14]Ejemplo!$C$17</definedName>
    <definedName name="CMOIop" localSheetId="0">[61]Ejemplo!$C$17</definedName>
    <definedName name="CMOIop">[14]Ejemplo!$C$17</definedName>
    <definedName name="CMOIvigente" localSheetId="3">[14]Ejemplo!$E$17</definedName>
    <definedName name="CMOIvigente" localSheetId="0">[61]Ejemplo!$E$17</definedName>
    <definedName name="CMOIvigente">[14]Ejemplo!$E$17</definedName>
    <definedName name="CMOUsoAguaenBloque" localSheetId="3">#REF!</definedName>
    <definedName name="CMOUsoAguaenBloque" localSheetId="2">#REF!</definedName>
    <definedName name="CMOUsoAguaenBloque" localSheetId="0">#REF!</definedName>
    <definedName name="CMOUsoAguaenBloque">#REF!</definedName>
    <definedName name="CMTac" localSheetId="3">[12]TasasAmbientales!$C$12</definedName>
    <definedName name="CMTac" localSheetId="0">[59]TasasAmbientales!$C$12</definedName>
    <definedName name="CMTac">[12]TasasAmbientales!$C$12</definedName>
    <definedName name="CMTacDef" localSheetId="3">#REF!</definedName>
    <definedName name="CMTacDef" localSheetId="2">#REF!</definedName>
    <definedName name="CMTacDef" localSheetId="0">#REF!</definedName>
    <definedName name="CMTacDef">#REF!</definedName>
    <definedName name="CMTal.sc" localSheetId="3">[12]TasasAmbientales!$F$12</definedName>
    <definedName name="CMTal.sc" localSheetId="0">[59]TasasAmbientales!$F$12</definedName>
    <definedName name="CMTal.sc">[12]TasasAmbientales!$F$12</definedName>
    <definedName name="CMTalDef" localSheetId="3">#REF!</definedName>
    <definedName name="CMTalDef" localSheetId="2">#REF!</definedName>
    <definedName name="CMTalDef" localSheetId="0">#REF!</definedName>
    <definedName name="CMTalDef">#REF!</definedName>
    <definedName name="CO" localSheetId="3">#REF!</definedName>
    <definedName name="CO" localSheetId="2">#REF!</definedName>
    <definedName name="CO">#REF!</definedName>
    <definedName name="CO_con_acpm" localSheetId="3">[12]ValidacionPuc!#REF!</definedName>
    <definedName name="CO_con_acpm" localSheetId="2">[12]ValidacionPuc!#REF!</definedName>
    <definedName name="CO_con_acpm" localSheetId="0">[59]ValidacionPuc!#REF!</definedName>
    <definedName name="CO_con_acpm">[12]ValidacionPuc!#REF!</definedName>
    <definedName name="Compra_Agua_en_Bloque_2002_y_2003" localSheetId="3">#REF!</definedName>
    <definedName name="Compra_Agua_en_Bloque_2002_y_2003" localSheetId="2">#REF!</definedName>
    <definedName name="Compra_Agua_en_Bloque_2002_y_2003" localSheetId="0">#REF!</definedName>
    <definedName name="Compra_Agua_en_Bloque_2002_y_2003">#REF!</definedName>
    <definedName name="Costos_op_con_ACPM__y__fuel_oil" localSheetId="3">#REF!</definedName>
    <definedName name="Costos_op_con_ACPM__y__fuel_oil" localSheetId="2">#REF!</definedName>
    <definedName name="Costos_op_con_ACPM__y__fuel_oil">#REF!</definedName>
    <definedName name="COTAS">[30]Hoja3!$A$5:$B$154</definedName>
    <definedName name="_xlnm.Criteria" localSheetId="0">'[31]APU PVC'!#REF!</definedName>
    <definedName name="_xlnm.Criteria">'[31]APU PVC'!#REF!</definedName>
    <definedName name="Criterios_IM" localSheetId="0">'[1]APU PVC'!#REF!</definedName>
    <definedName name="Criterios_IM">'[1]APU PVC'!#REF!</definedName>
    <definedName name="CRP" localSheetId="3">#REF!</definedName>
    <definedName name="CRP" localSheetId="2">#REF!</definedName>
    <definedName name="CRP" localSheetId="0">#REF!</definedName>
    <definedName name="CRP">#REF!</definedName>
    <definedName name="CTAdea" localSheetId="3">#REF!</definedName>
    <definedName name="CTAdea">#REF!</definedName>
    <definedName name="CTAe" localSheetId="3">#REF!</definedName>
    <definedName name="CTAe">#REF!</definedName>
    <definedName name="CTOdea" localSheetId="3">#REF!</definedName>
    <definedName name="CTOdea">#REF!</definedName>
    <definedName name="Cuentas5101" localSheetId="3">#REF!</definedName>
    <definedName name="Cuentas5101">#REF!</definedName>
    <definedName name="Cuentas5102" localSheetId="3">#REF!</definedName>
    <definedName name="Cuentas5102">#REF!</definedName>
    <definedName name="Cuentas5103" localSheetId="3">#REF!</definedName>
    <definedName name="Cuentas5103">#REF!</definedName>
    <definedName name="Cuentas5104" localSheetId="3">#REF!</definedName>
    <definedName name="Cuentas5104">#REF!</definedName>
    <definedName name="Cuentas5111" localSheetId="3">#REF!</definedName>
    <definedName name="Cuentas5111">#REF!</definedName>
    <definedName name="Cuentas5120" localSheetId="3">#REF!</definedName>
    <definedName name="Cuentas5120">#REF!</definedName>
    <definedName name="Cuentas5330" localSheetId="3">#REF!</definedName>
    <definedName name="Cuentas5330">#REF!</definedName>
    <definedName name="Cuentas5331" localSheetId="3">#REF!</definedName>
    <definedName name="Cuentas5331">#REF!</definedName>
    <definedName name="Cuentas5340" localSheetId="3">#REF!</definedName>
    <definedName name="Cuentas5340">#REF!</definedName>
    <definedName name="Cuentas5344" localSheetId="3">#REF!</definedName>
    <definedName name="Cuentas5344">#REF!</definedName>
    <definedName name="Cuentas5345" localSheetId="3">#REF!</definedName>
    <definedName name="Cuentas5345">#REF!</definedName>
    <definedName name="Cuentas7505" localSheetId="3">#REF!</definedName>
    <definedName name="Cuentas7505">#REF!</definedName>
    <definedName name="Cuentas7510" localSheetId="3">#REF!</definedName>
    <definedName name="Cuentas7510">#REF!</definedName>
    <definedName name="Cuentas7515" localSheetId="3">#REF!</definedName>
    <definedName name="Cuentas7515">#REF!</definedName>
    <definedName name="Cuentas7517" localSheetId="3">#REF!</definedName>
    <definedName name="Cuentas7517">#REF!</definedName>
    <definedName name="Cuentas7537" localSheetId="3">#REF!</definedName>
    <definedName name="Cuentas7537">#REF!</definedName>
    <definedName name="Cuentas7540" localSheetId="3">#REF!</definedName>
    <definedName name="Cuentas7540">#REF!</definedName>
    <definedName name="Cuentas7545" localSheetId="3">#REF!</definedName>
    <definedName name="Cuentas7545">#REF!</definedName>
    <definedName name="Cuentas7550" localSheetId="3">#REF!</definedName>
    <definedName name="Cuentas7550">#REF!</definedName>
    <definedName name="Cuentas7560" localSheetId="3">#REF!</definedName>
    <definedName name="Cuentas7560">#REF!</definedName>
    <definedName name="Cuentas7570" localSheetId="3">#REF!</definedName>
    <definedName name="Cuentas7570">#REF!</definedName>
    <definedName name="D" localSheetId="3">#REF!</definedName>
    <definedName name="D" localSheetId="2">#REF!</definedName>
    <definedName name="D" localSheetId="0">[63]RESUMEN!$D$60</definedName>
    <definedName name="D">[16]RESUMEN!$D$60</definedName>
    <definedName name="DARIPAVA_SOFTWARE_INC" localSheetId="3">'[29]INFOR. GENERAL'!#REF!</definedName>
    <definedName name="DARIPAVA_SOFTWARE_INC" localSheetId="2">'[29]INFOR. GENERAL'!#REF!</definedName>
    <definedName name="DARIPAVA_SOFTWARE_INC" localSheetId="0">'[29]INFOR. GENERAL'!#REF!</definedName>
    <definedName name="DARIPAVA_SOFTWARE_INC">'[29]INFOR. GENERAL'!#REF!</definedName>
    <definedName name="DATOS">'[32]DATOS EPANET'!$A$5:$B$189</definedName>
    <definedName name="datos2">'[33]Base de Diseño'!$AF$2:$AK$245</definedName>
    <definedName name="datos3">'[34]Base de Diseño'!$Y$5:$AC$800</definedName>
    <definedName name="dd" localSheetId="3">#REF!</definedName>
    <definedName name="dd" localSheetId="2">#REF!</definedName>
    <definedName name="dd" localSheetId="0">#REF!</definedName>
    <definedName name="dd">#REF!</definedName>
    <definedName name="ddd" localSheetId="3">#REF!</definedName>
    <definedName name="ddd" localSheetId="2">#REF!</definedName>
    <definedName name="ddd">#REF!</definedName>
    <definedName name="DDDDDDDDDDDDDDDDDDD">#REF!</definedName>
    <definedName name="dddf" localSheetId="3">#REF!</definedName>
    <definedName name="dddf">#REF!</definedName>
    <definedName name="DE">[7]APU!$G$1353</definedName>
    <definedName name="DECUENTOS" localSheetId="0">#REF!</definedName>
    <definedName name="DECUENTOS">#REF!</definedName>
    <definedName name="DEMANDA" localSheetId="3">#REF!</definedName>
    <definedName name="DEMANDA" localSheetId="2">#REF!</definedName>
    <definedName name="DEMANDA">#REF!</definedName>
    <definedName name="DEMOLOCIONES">'[35]LISTA DEMOLICIONES'!$D$7:$H$15</definedName>
    <definedName name="DENS" localSheetId="0">#REF!</definedName>
    <definedName name="DENS">#REF!</definedName>
    <definedName name="densi" localSheetId="0">#REF!</definedName>
    <definedName name="densi">#REF!</definedName>
    <definedName name="Descrip" localSheetId="3">[8]Consultoria!$B$4:$B$511</definedName>
    <definedName name="Descrip" localSheetId="0">[56]Consultoria!$B$4:$B$511</definedName>
    <definedName name="Descrip">[8]Consultoria!$B$4:$B$511</definedName>
    <definedName name="DESEMBOLSOS" localSheetId="3">#REF!</definedName>
    <definedName name="DESEMBOLSOS" localSheetId="2">#REF!</definedName>
    <definedName name="DESEMBOLSOS" localSheetId="0">#REF!</definedName>
    <definedName name="DESEMBOLSOS">#REF!</definedName>
    <definedName name="Detalle1" localSheetId="3">[8]General!$B$5:$B$1346</definedName>
    <definedName name="Detalle1" localSheetId="0">[56]General!$B$5:$B$1346</definedName>
    <definedName name="Detalle1">[8]General!$B$5:$B$1346</definedName>
    <definedName name="Dirección" localSheetId="3">'[8]PAOI 09'!$L$5:$L$150</definedName>
    <definedName name="Dirección" localSheetId="0">'[56]PAOI 09'!$L$5:$L$150</definedName>
    <definedName name="Dirección">'[8]PAOI 09'!$L$5:$L$150</definedName>
    <definedName name="DIVERSOS" localSheetId="3">#REF!</definedName>
    <definedName name="DIVERSOS" localSheetId="2">#REF!</definedName>
    <definedName name="DIVERSOS" localSheetId="0">#REF!</definedName>
    <definedName name="DIVERSOS">#REF!</definedName>
    <definedName name="DM" localSheetId="3">#REF!</definedName>
    <definedName name="DM" localSheetId="2">#REF!</definedName>
    <definedName name="DM">#REF!</definedName>
    <definedName name="DMD" localSheetId="3">#REF!</definedName>
    <definedName name="DMD" localSheetId="2">#REF!</definedName>
    <definedName name="DMD">#REF!</definedName>
    <definedName name="DOT">#REF!</definedName>
    <definedName name="dota">#REF!</definedName>
    <definedName name="DTF" localSheetId="3">#REF!</definedName>
    <definedName name="DTF">#REF!</definedName>
    <definedName name="E" localSheetId="3">#N/A</definedName>
    <definedName name="E" localSheetId="2">#N/A</definedName>
    <definedName name="E" localSheetId="0">[63]RESUMEN!$D$42</definedName>
    <definedName name="E">[16]RESUMEN!$D$42</definedName>
    <definedName name="E.ca" localSheetId="3">#REF!</definedName>
    <definedName name="E.ca" localSheetId="2">#REF!</definedName>
    <definedName name="E.ca" localSheetId="0">#REF!</definedName>
    <definedName name="E.ca">#REF!</definedName>
    <definedName name="E.co" localSheetId="3">#REF!</definedName>
    <definedName name="E.co" localSheetId="2">#REF!</definedName>
    <definedName name="E.co">#REF!</definedName>
    <definedName name="eee" localSheetId="3">#REF!</definedName>
    <definedName name="eee" localSheetId="2">#REF!</definedName>
    <definedName name="eee">#REF!</definedName>
    <definedName name="eeee">#REF!</definedName>
    <definedName name="EGRESOS" localSheetId="3">#REF!</definedName>
    <definedName name="EGRESOS">#REF!</definedName>
    <definedName name="ER" localSheetId="3">#REF!</definedName>
    <definedName name="ER">#REF!</definedName>
    <definedName name="ERR">#REF!</definedName>
    <definedName name="erra">#REF!</definedName>
    <definedName name="ErrorSac2002" localSheetId="3">#REF!</definedName>
    <definedName name="ErrorSac2002">#REF!</definedName>
    <definedName name="ErrorSac2003" localSheetId="3">#REF!</definedName>
    <definedName name="ErrorSac2003">#REF!</definedName>
    <definedName name="ErrorSop2002" localSheetId="3">#REF!</definedName>
    <definedName name="ErrorSop2002">#REF!</definedName>
    <definedName name="ErrorSop2003" localSheetId="3">#REF!</definedName>
    <definedName name="ErrorSop2003">#REF!</definedName>
    <definedName name="errr">#REF!</definedName>
    <definedName name="EWQ">#REF!</definedName>
    <definedName name="EXCAVACIONCONGLOMERADO" localSheetId="3">#REF!</definedName>
    <definedName name="EXCAVACIONCONGLOMERADO">#REF!</definedName>
    <definedName name="EXCAVACIONSIMPLE" localSheetId="3">#REF!</definedName>
    <definedName name="EXCAVACIONSIMPLE">#REF!</definedName>
    <definedName name="Excel_BuiltIn_Print_Area_1_1" localSheetId="3">#REF!</definedName>
    <definedName name="Excel_BuiltIn_Print_Area_1_1">#REF!</definedName>
    <definedName name="Excel_BuiltIn_Print_Area_1_1_1" localSheetId="3">#REF!</definedName>
    <definedName name="Excel_BuiltIn_Print_Area_1_1_1">#REF!</definedName>
    <definedName name="Excel_BuiltIn_Print_Area_1_1_1_1" localSheetId="3">#REF!</definedName>
    <definedName name="Excel_BuiltIn_Print_Area_1_1_1_1">#REF!</definedName>
    <definedName name="Excel_BuiltIn_Print_Area_2" localSheetId="3">#REF!</definedName>
    <definedName name="Excel_BuiltIn_Print_Area_2">#REF!</definedName>
    <definedName name="Excel_BuiltIn_Print_Area_2_1" localSheetId="3">#REF!</definedName>
    <definedName name="Excel_BuiltIn_Print_Area_2_1">#REF!</definedName>
    <definedName name="Excel_BuiltIn_Print_Area_2_1_1" localSheetId="3">#REF!</definedName>
    <definedName name="Excel_BuiltIn_Print_Area_2_1_1">#REF!</definedName>
    <definedName name="Excel_BuiltIn_Print_Area_3" localSheetId="3">#REF!</definedName>
    <definedName name="Excel_BuiltIn_Print_Area_3">#REF!</definedName>
    <definedName name="Excel_BuiltIn_Print_Area_3_1" localSheetId="3">#REF!</definedName>
    <definedName name="Excel_BuiltIn_Print_Area_3_1">#REF!</definedName>
    <definedName name="Excel_BuiltIn_Print_Area_4" localSheetId="3">#REF!</definedName>
    <definedName name="Excel_BuiltIn_Print_Area_4">#REF!</definedName>
    <definedName name="Excel_BuiltIn_Print_Area_5" localSheetId="3">#REF!</definedName>
    <definedName name="Excel_BuiltIn_Print_Area_5">#REF!</definedName>
    <definedName name="Excel_BuiltIn_Print_Area_5_1" localSheetId="3">#REF!</definedName>
    <definedName name="Excel_BuiltIn_Print_Area_5_1">#REF!</definedName>
    <definedName name="Excel_BuiltIn_Print_Area_6" localSheetId="3">#REF!</definedName>
    <definedName name="Excel_BuiltIn_Print_Area_6">#REF!</definedName>
    <definedName name="Excel_BuiltIn_Print_Area_7" localSheetId="3">#REF!</definedName>
    <definedName name="Excel_BuiltIn_Print_Area_7">#REF!</definedName>
    <definedName name="Excel_BuiltIn_Print_Area_8" localSheetId="3">#REF!</definedName>
    <definedName name="Excel_BuiltIn_Print_Area_8">#REF!</definedName>
    <definedName name="Exclusiones5120" localSheetId="3">#REF!,#REF!,#REF!,#REF!</definedName>
    <definedName name="Exclusiones5120" localSheetId="2">#REF!,#REF!,#REF!,#REF!</definedName>
    <definedName name="Exclusiones5120" localSheetId="0">#REF!,#REF!,#REF!,#REF!</definedName>
    <definedName name="Exclusiones5120">#REF!,#REF!,#REF!,#REF!</definedName>
    <definedName name="EXITO">'AUTOMATIZACIÓN PTAP'!$A$8:$M$69</definedName>
    <definedName name="Exlusion5102" localSheetId="3">#REF!</definedName>
    <definedName name="Exlusion5102" localSheetId="2">#REF!</definedName>
    <definedName name="Exlusion5102" localSheetId="0">#REF!</definedName>
    <definedName name="Exlusion5102">#REF!</definedName>
    <definedName name="FAPUs">#REF!</definedName>
    <definedName name="fcv">#REF!</definedName>
    <definedName name="FE.j" localSheetId="3">#REF!</definedName>
    <definedName name="FE.j">#REF!</definedName>
    <definedName name="FECHA1" localSheetId="3">#REF!</definedName>
    <definedName name="FECHA1">#REF!</definedName>
    <definedName name="FECHA10" localSheetId="3">#REF!</definedName>
    <definedName name="FECHA10">#REF!</definedName>
    <definedName name="FECHA11" localSheetId="3">#REF!</definedName>
    <definedName name="FECHA11">#REF!</definedName>
    <definedName name="FECHA12" localSheetId="3">#REF!</definedName>
    <definedName name="FECHA12">#REF!</definedName>
    <definedName name="FECHA2" localSheetId="3">#REF!</definedName>
    <definedName name="FECHA2">#REF!</definedName>
    <definedName name="FECHA3" localSheetId="3">#REF!</definedName>
    <definedName name="FECHA3">#REF!</definedName>
    <definedName name="FECHA4" localSheetId="3">#REF!</definedName>
    <definedName name="FECHA4">#REF!</definedName>
    <definedName name="FECHA5" localSheetId="3">#REF!</definedName>
    <definedName name="FECHA5">#REF!</definedName>
    <definedName name="FECHA6" localSheetId="3">#REF!</definedName>
    <definedName name="FECHA6">#REF!</definedName>
    <definedName name="FECHA7" localSheetId="3">#REF!</definedName>
    <definedName name="FECHA7">#REF!</definedName>
    <definedName name="FECHA8" localSheetId="3">#REF!</definedName>
    <definedName name="FECHA8">#REF!</definedName>
    <definedName name="FECHA9" localSheetId="3">#REF!</definedName>
    <definedName name="FECHA9">#REF!</definedName>
    <definedName name="FECHAFSQ" localSheetId="3">#REF!</definedName>
    <definedName name="FECHAFSQ">#REF!</definedName>
    <definedName name="FechaPres" localSheetId="3">'[8]PAOI 09'!$E$5:$E$150</definedName>
    <definedName name="FechaPres" localSheetId="0">'[56]PAOI 09'!$E$5:$E$150</definedName>
    <definedName name="FechaPres">'[8]PAOI 09'!$E$5:$E$150</definedName>
    <definedName name="ff" localSheetId="3">#REF!</definedName>
    <definedName name="ff" localSheetId="2">#REF!</definedName>
    <definedName name="ff" localSheetId="0">#REF!</definedName>
    <definedName name="ff">#REF!</definedName>
    <definedName name="fff" localSheetId="3">#REF!</definedName>
    <definedName name="fff" localSheetId="2">#REF!</definedName>
    <definedName name="fff">#REF!</definedName>
    <definedName name="FINAL">#REF!</definedName>
    <definedName name="FIRST" localSheetId="3">#REF!</definedName>
    <definedName name="FIRST">#REF!</definedName>
    <definedName name="fy">#REF!</definedName>
    <definedName name="G" localSheetId="3">#N/A</definedName>
    <definedName name="G" localSheetId="2">#N/A</definedName>
    <definedName name="G" localSheetId="0">[63]RESUMEN!$D$58</definedName>
    <definedName name="G">[16]RESUMEN!$D$58</definedName>
    <definedName name="GAdministrativos" localSheetId="3">#REF!</definedName>
    <definedName name="GAdministrativos" localSheetId="2">#REF!</definedName>
    <definedName name="GAdministrativos" localSheetId="0">#REF!</definedName>
    <definedName name="GAdministrativos">#REF!</definedName>
    <definedName name="GAdministrativosAl" localSheetId="3">#REF!</definedName>
    <definedName name="GAdministrativosAl" localSheetId="2">#REF!</definedName>
    <definedName name="GAdministrativosAl">#REF!</definedName>
    <definedName name="Generación_de_análisis_de_precios_Unitarios." localSheetId="2">'[29]INFOR. GENERAL'!#REF!</definedName>
    <definedName name="Generación_de_análisis_de_precios_Unitarios.">'[29]INFOR. GENERAL'!#REF!</definedName>
    <definedName name="GG" localSheetId="0">#REF!</definedName>
    <definedName name="GG">#REF!</definedName>
    <definedName name="GOperativosAc" localSheetId="3">#REF!</definedName>
    <definedName name="GOperativosAc" localSheetId="2">#REF!</definedName>
    <definedName name="GOperativosAc">#REF!</definedName>
    <definedName name="GOperativosAl" localSheetId="3">#REF!</definedName>
    <definedName name="GOperativosAl" localSheetId="2">#REF!</definedName>
    <definedName name="GOperativosAl">#REF!</definedName>
    <definedName name="GOpmasInversionAc" localSheetId="3">#REF!</definedName>
    <definedName name="GOpmasInversionAc" localSheetId="2">#REF!</definedName>
    <definedName name="GOpmasInversionAc">#REF!</definedName>
    <definedName name="GOpmasInversionAl" localSheetId="3">#REF!</definedName>
    <definedName name="GOpmasInversionAl">#REF!</definedName>
    <definedName name="_xlnm.Recorder" localSheetId="3">#REF!</definedName>
    <definedName name="_xlnm.Recorder">#REF!</definedName>
    <definedName name="GRACIA" localSheetId="3">#REF!</definedName>
    <definedName name="GRACIA">#REF!</definedName>
    <definedName name="H" localSheetId="3">#N/A</definedName>
    <definedName name="H" localSheetId="2">#N/A</definedName>
    <definedName name="H" localSheetId="0">[63]RESUMEN!$D$59</definedName>
    <definedName name="H">[16]RESUMEN!$D$59</definedName>
    <definedName name="H.j" localSheetId="3">#REF!</definedName>
    <definedName name="H.j" localSheetId="2">#REF!</definedName>
    <definedName name="H.j" localSheetId="0">#REF!</definedName>
    <definedName name="H.j">#REF!</definedName>
    <definedName name="Habit" localSheetId="3">'[8]PAOI 09'!$S$5:$S$150</definedName>
    <definedName name="Habit" localSheetId="0">'[56]PAOI 09'!$S$5:$S$150</definedName>
    <definedName name="Habit">'[8]PAOI 09'!$S$5:$S$150</definedName>
    <definedName name="herr" localSheetId="0">[63]herr!$1:$1048576</definedName>
    <definedName name="herr">[16]herr!$1:$1048576</definedName>
    <definedName name="HTML_CodePage" hidden="1">1252</definedName>
    <definedName name="HTML_Control" localSheetId="3" hidden="1">{"'Parámetros'!$A$3:$C$3"}</definedName>
    <definedName name="HTML_Control" localSheetId="2" hidden="1">{"'Parámetros'!$A$3:$C$3"}</definedName>
    <definedName name="HTML_Control" localSheetId="0" hidden="1">{"'Parámetros'!$A$3:$C$3"}</definedName>
    <definedName name="HTML_Control" hidden="1">{"'Parámetros'!$A$3:$C$3"}</definedName>
    <definedName name="HTML_Control2" localSheetId="3" hidden="1">{"'Parámetros'!$A$3:$C$3"}</definedName>
    <definedName name="HTML_Control2" localSheetId="2" hidden="1">{"'Parámetros'!$A$3:$C$3"}</definedName>
    <definedName name="HTML_Control2" localSheetId="0"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UGOZUÑIGA">'AUTOMATIZACIÓN PTAP'!$A$5:$M$79</definedName>
    <definedName name="HVPD" localSheetId="3">[15]HVPD!$G$22</definedName>
    <definedName name="HVPD" localSheetId="0">[62]HVPD!$G$22</definedName>
    <definedName name="HVPD">[15]HVPD!$G$22</definedName>
    <definedName name="I" localSheetId="3">#REF!</definedName>
    <definedName name="I" localSheetId="2">#REF!</definedName>
    <definedName name="I" localSheetId="0">[63]RESUMEN!$D$41</definedName>
    <definedName name="I">[16]RESUMEN!$D$41</definedName>
    <definedName name="IANC" localSheetId="3">#REF!</definedName>
    <definedName name="IANC" localSheetId="2">#REF!</definedName>
    <definedName name="IANC" localSheetId="0">#REF!</definedName>
    <definedName name="IANC">#REF!</definedName>
    <definedName name="ICTA" localSheetId="3">[12]ValidacionPuc!#REF!</definedName>
    <definedName name="ICTA" localSheetId="2">[12]ValidacionPuc!#REF!</definedName>
    <definedName name="ICTA" localSheetId="0">[59]ValidacionPuc!#REF!</definedName>
    <definedName name="ICTA">[12]ValidacionPuc!#REF!</definedName>
    <definedName name="ICTAad" localSheetId="3">#REF!</definedName>
    <definedName name="ICTAad" localSheetId="2">#REF!</definedName>
    <definedName name="ICTAad" localSheetId="0">#REF!</definedName>
    <definedName name="ICTAad">#REF!</definedName>
    <definedName name="IM" localSheetId="0">[63]RESUMEN!#REF!</definedName>
    <definedName name="IM">[16]RESUMEN!#REF!</definedName>
    <definedName name="in" localSheetId="3">#REF!</definedName>
    <definedName name="IN" localSheetId="0">[63]RESUMEN!$D$51</definedName>
    <definedName name="IN">[16]RESUMEN!$D$51</definedName>
    <definedName name="Indicador" localSheetId="3">'[8]PAOI 09'!$AA$5:$AA$150</definedName>
    <definedName name="Indicador" localSheetId="0">'[56]PAOI 09'!$AA$5:$AA$150</definedName>
    <definedName name="Indicador">'[8]PAOI 09'!$AA$5:$AA$150</definedName>
    <definedName name="inf" localSheetId="3">#REF!</definedName>
    <definedName name="inf" localSheetId="2">#REF!</definedName>
    <definedName name="inf" localSheetId="0">#REF!</definedName>
    <definedName name="inf">#REF!</definedName>
    <definedName name="INFF">#REF!</definedName>
    <definedName name="infi">#REF!</definedName>
    <definedName name="IngrePlan" localSheetId="3">'[8]PAOI 09'!#REF!</definedName>
    <definedName name="IngrePlan" localSheetId="2">'[8]PAOI 09'!#REF!</definedName>
    <definedName name="IngrePlan" localSheetId="0">'[56]PAOI 09'!#REF!</definedName>
    <definedName name="IngrePlan">'[8]PAOI 09'!#REF!</definedName>
    <definedName name="ingresos" localSheetId="3">#REF!</definedName>
    <definedName name="ingresos" localSheetId="2">#REF!</definedName>
    <definedName name="ingresos" localSheetId="0">#REF!</definedName>
    <definedName name="ingresos">#REF!</definedName>
    <definedName name="INS">#REF!</definedName>
    <definedName name="INST" localSheetId="3">#REF!</definedName>
    <definedName name="INST" localSheetId="2">#REF!</definedName>
    <definedName name="INST">#REF!</definedName>
    <definedName name="instala" localSheetId="3">#REF!</definedName>
    <definedName name="instala" localSheetId="2">#REF!</definedName>
    <definedName name="instala">#REF!</definedName>
    <definedName name="INSTALACION" localSheetId="3">#REF!</definedName>
    <definedName name="INSTALACION">#REF!</definedName>
    <definedName name="INSUMOS">'[1]APU PVC'!#REF!</definedName>
    <definedName name="InversionesAnuales" localSheetId="3">#REF!</definedName>
    <definedName name="InversionesAnuales" localSheetId="0">#REF!</definedName>
    <definedName name="InversionesAnuales">#REF!</definedName>
    <definedName name="IPC" localSheetId="3">[14]Ejemplo!$B$24</definedName>
    <definedName name="IPC" localSheetId="0">[61]Ejemplo!$B$24</definedName>
    <definedName name="IPC">[14]Ejemplo!$B$24</definedName>
    <definedName name="Item" localSheetId="3">'[8]PAOI 09'!$B$5:$B$150</definedName>
    <definedName name="Item" localSheetId="0">'[56]PAOI 09'!$B$5:$B$150</definedName>
    <definedName name="Item">'[8]PAOI 09'!$B$5:$B$150</definedName>
    <definedName name="ITEM__EXCAVACION_EN_CONGLOMERADO_DE_2.00_A_4.00_M" localSheetId="3">#REF!</definedName>
    <definedName name="ITEM__EXCAVACION_EN_CONGLOMERADO_DE_2.00_A_4.00_M" localSheetId="2">#REF!</definedName>
    <definedName name="ITEM__EXCAVACION_EN_CONGLOMERADO_DE_2.00_A_4.00_M" localSheetId="0">#REF!</definedName>
    <definedName name="ITEM__EXCAVACION_EN_CONGLOMERADO_DE_2.00_A_4.00_M">#REF!</definedName>
    <definedName name="ITEMS" localSheetId="0">'[1]APU PVC'!#REF!</definedName>
    <definedName name="ITEMS">'[1]APU PVC'!#REF!</definedName>
    <definedName name="ITOac" localSheetId="3">[12]ValidacionPuc!#REF!</definedName>
    <definedName name="ITOac" localSheetId="2">[12]ValidacionPuc!#REF!</definedName>
    <definedName name="ITOac" localSheetId="0">[59]ValidacionPuc!#REF!</definedName>
    <definedName name="ITOac">[12]ValidacionPuc!#REF!</definedName>
    <definedName name="ITOac.ad" localSheetId="3">#REF!</definedName>
    <definedName name="ITOac.ad" localSheetId="2">#REF!</definedName>
    <definedName name="ITOac.ad" localSheetId="0">#REF!</definedName>
    <definedName name="ITOac.ad">#REF!</definedName>
    <definedName name="ITOal" localSheetId="3">[12]ValidacionPuc!#REF!</definedName>
    <definedName name="ITOal" localSheetId="2">[12]ValidacionPuc!#REF!</definedName>
    <definedName name="ITOal" localSheetId="0">[59]ValidacionPuc!#REF!</definedName>
    <definedName name="ITOal">[12]ValidacionPuc!#REF!</definedName>
    <definedName name="IU" localSheetId="3">#REF!</definedName>
    <definedName name="IU" localSheetId="2">#REF!</definedName>
    <definedName name="IU" localSheetId="0">#REF!</definedName>
    <definedName name="IU">#REF!</definedName>
    <definedName name="IVA">#REF!</definedName>
    <definedName name="j" localSheetId="3">#REF!</definedName>
    <definedName name="j" localSheetId="2">#REF!</definedName>
    <definedName name="J" localSheetId="0">[63]RESUMEN!$D$36</definedName>
    <definedName name="J">[16]RESUMEN!$D$36</definedName>
    <definedName name="JJHHHH" localSheetId="0">#REF!</definedName>
    <definedName name="JJHHHH">#REF!</definedName>
    <definedName name="jose" localSheetId="3">#REF!</definedName>
    <definedName name="jose" localSheetId="2">#REF!</definedName>
    <definedName name="jose">#REF!</definedName>
    <definedName name="k" localSheetId="3">#REF!</definedName>
    <definedName name="k" localSheetId="2">#REF!</definedName>
    <definedName name="K" localSheetId="0">[63]RESUMEN!$D$38</definedName>
    <definedName name="K">[16]RESUMEN!$D$38</definedName>
    <definedName name="Keb.j" localSheetId="3">#REF!</definedName>
    <definedName name="Keb.j" localSheetId="2">#REF!</definedName>
    <definedName name="Keb.j" localSheetId="0">#REF!</definedName>
    <definedName name="Keb.j">#REF!</definedName>
    <definedName name="Kr.j" localSheetId="3">#REF!</definedName>
    <definedName name="Kr.j" localSheetId="2">#REF!</definedName>
    <definedName name="Kr.j">#REF!</definedName>
    <definedName name="L" localSheetId="0">[63]RESUMEN!$D$43</definedName>
    <definedName name="L">[16]RESUMEN!$D$43</definedName>
    <definedName name="la" localSheetId="3">#REF!</definedName>
    <definedName name="la" localSheetId="2">#REF!</definedName>
    <definedName name="la" localSheetId="0">#REF!</definedName>
    <definedName name="la">#REF!</definedName>
    <definedName name="lasd">#REF!</definedName>
    <definedName name="lechosec" localSheetId="2">'LECHOS SECADO'!$A$7:$L$81</definedName>
    <definedName name="lechosec" localSheetId="0">#REF!</definedName>
    <definedName name="lechosec">#REF!</definedName>
    <definedName name="LIBERTADOR" localSheetId="3">'AUTOMATIZACIÓN PTAP'!$A$39:$M$48</definedName>
    <definedName name="LIBERTADOR" localSheetId="2">#REF!</definedName>
    <definedName name="LIBERTADOR" localSheetId="0">#REF!</definedName>
    <definedName name="LIBERTADOR">#REF!</definedName>
    <definedName name="LIEB61" localSheetId="0">'[1]APU PVC'!#REF!</definedName>
    <definedName name="LIEB61">'[1]APU PVC'!#REF!</definedName>
    <definedName name="LISTA" localSheetId="3">#REF!</definedName>
    <definedName name="LISTA" localSheetId="2">#REF!</definedName>
    <definedName name="LISTA" localSheetId="0">#REF!</definedName>
    <definedName name="LISTA">#REF!</definedName>
    <definedName name="lll" localSheetId="3">#REF!</definedName>
    <definedName name="lll" localSheetId="2">#REF!</definedName>
    <definedName name="lll">#REF!</definedName>
    <definedName name="LLLLLLLLLLLLLL">#REF!</definedName>
    <definedName name="LM" localSheetId="3">#REF!</definedName>
    <definedName name="LM">#REF!</definedName>
    <definedName name="LOCALIZACION">#REF!</definedName>
    <definedName name="lodos">#REF!</definedName>
    <definedName name="losmangos" localSheetId="3">'[36]PRESUPUESTO VILLA'!$C$8:$N$41</definedName>
    <definedName name="losmangos" localSheetId="2">'LECHOS SECADO'!$A$7:$L$44</definedName>
    <definedName name="losmangos" localSheetId="0">'[66]PRESUPUESTO VILLA'!$C$8:$N$41</definedName>
    <definedName name="losmangos">'[36]PRESUPUESTO VILLA'!$C$8:$N$41</definedName>
    <definedName name="M" localSheetId="0">[63]RESUMEN!$D$61</definedName>
    <definedName name="M">[16]RESUMEN!$D$61</definedName>
    <definedName name="MA" localSheetId="0">#REF!</definedName>
    <definedName name="MA">#REF!</definedName>
    <definedName name="marlon" localSheetId="0">#REF!</definedName>
    <definedName name="marlon">#REF!</definedName>
    <definedName name="mat" localSheetId="0">[63]mat!$1:$1048576</definedName>
    <definedName name="mat">[16]mat!$1:$1048576</definedName>
    <definedName name="MATRIX" localSheetId="3">'AUTOMATIZACIÓN PTAP'!$A$39:$M$48</definedName>
    <definedName name="MATRIX" localSheetId="2">'[37]PRESUPUESTO ALCALDIA'!$C$9:$N$53</definedName>
    <definedName name="MATRIX" localSheetId="0">#REF!</definedName>
    <definedName name="MATRIX">#REF!</definedName>
    <definedName name="mauro" localSheetId="3">#REF!</definedName>
    <definedName name="mauro" localSheetId="2">#REF!</definedName>
    <definedName name="mauro">#REF!</definedName>
    <definedName name="MAYO" localSheetId="3">[38]PRESUPUESTO!$C$8:$N$46</definedName>
    <definedName name="MAYO">[39]PRESUPUESTO!$C$8:$N$46</definedName>
    <definedName name="MENU0" localSheetId="3">#REF!</definedName>
    <definedName name="MENU0" localSheetId="2">#REF!</definedName>
    <definedName name="MENU0" localSheetId="0">#REF!</definedName>
    <definedName name="MENU0">#REF!</definedName>
    <definedName name="meses" localSheetId="3">'[40]2 COBERTURA ACU'!$C$6:$Z$6</definedName>
    <definedName name="meses" localSheetId="0">'[67]2 COBERTURA ACU'!$C$6:$Z$6</definedName>
    <definedName name="meses">'[40]2 COBERTURA ACU'!$C$6:$Z$6</definedName>
    <definedName name="MICROMED" localSheetId="3">[41]MVCT!$B$8:$M$38</definedName>
    <definedName name="MICROMED" localSheetId="0">[68]MVCT!$B$8:$M$38</definedName>
    <definedName name="MICROMED">[41]MVCT!$B$8:$M$38</definedName>
    <definedName name="mm">#N/A</definedName>
    <definedName name="MNO" localSheetId="3">#REF!</definedName>
    <definedName name="MNO" localSheetId="2">#REF!</definedName>
    <definedName name="MNO" localSheetId="0">#REF!</definedName>
    <definedName name="MNO">#REF!</definedName>
    <definedName name="MO" localSheetId="3">#REF!</definedName>
    <definedName name="MO" localSheetId="2">#REF!</definedName>
    <definedName name="mo" localSheetId="0">[63]mo!$1:$1048576</definedName>
    <definedName name="mo">[16]mo!$1:$1048576</definedName>
    <definedName name="MONEDAS" localSheetId="0">#REF!</definedName>
    <definedName name="MONEDAS">#REF!</definedName>
    <definedName name="MONTO" localSheetId="3">#REF!</definedName>
    <definedName name="MONTO" localSheetId="2">#REF!</definedName>
    <definedName name="MONTO">#REF!</definedName>
    <definedName name="MONTO1" localSheetId="3">#REF!</definedName>
    <definedName name="MONTO1" localSheetId="2">#REF!</definedName>
    <definedName name="MONTO1">#REF!</definedName>
    <definedName name="MONTO10" localSheetId="3">#REF!</definedName>
    <definedName name="MONTO10" localSheetId="2">#REF!</definedName>
    <definedName name="MONTO10">#REF!</definedName>
    <definedName name="MONTO11" localSheetId="3">#REF!</definedName>
    <definedName name="MONTO11">#REF!</definedName>
    <definedName name="MONTO12" localSheetId="3">#REF!</definedName>
    <definedName name="MONTO12">#REF!</definedName>
    <definedName name="MONTO2" localSheetId="3">#REF!</definedName>
    <definedName name="MONTO2">#REF!</definedName>
    <definedName name="MONTO3" localSheetId="3">#REF!</definedName>
    <definedName name="MONTO3">#REF!</definedName>
    <definedName name="MONTO4" localSheetId="3">#REF!</definedName>
    <definedName name="MONTO4">#REF!</definedName>
    <definedName name="MONTO5" localSheetId="3">#REF!</definedName>
    <definedName name="MONTO5">#REF!</definedName>
    <definedName name="MONTO6" localSheetId="3">#REF!</definedName>
    <definedName name="MONTO6">#REF!</definedName>
    <definedName name="MONTO7" localSheetId="3">#REF!</definedName>
    <definedName name="MONTO7">#REF!</definedName>
    <definedName name="MONTO8" localSheetId="3">#REF!</definedName>
    <definedName name="MONTO8">#REF!</definedName>
    <definedName name="MONTO9" localSheetId="3">#REF!</definedName>
    <definedName name="MONTO9">#REF!</definedName>
    <definedName name="movimieno">#REF!</definedName>
    <definedName name="MunicipioPrestacion" localSheetId="3">#REF!</definedName>
    <definedName name="MunicipioPrestacion">#REF!</definedName>
    <definedName name="N" localSheetId="3">#REF!</definedName>
    <definedName name="N" localSheetId="2">#REF!</definedName>
    <definedName name="N" localSheetId="0">[63]RESUMEN!$D$62</definedName>
    <definedName name="N">[16]RESUMEN!$D$62</definedName>
    <definedName name="Nac" localSheetId="3">#REF!</definedName>
    <definedName name="Nac" localSheetId="2">#REF!</definedName>
    <definedName name="Nac" localSheetId="0">#REF!</definedName>
    <definedName name="Nac">#REF!</definedName>
    <definedName name="Nal" localSheetId="3">#REF!</definedName>
    <definedName name="Nal" localSheetId="2">#REF!</definedName>
    <definedName name="Nal">#REF!</definedName>
    <definedName name="nana">#REF!</definedName>
    <definedName name="nn" localSheetId="3">#REF!</definedName>
    <definedName name="nn" localSheetId="2">#REF!</definedName>
    <definedName name="nn">#REF!</definedName>
    <definedName name="No." localSheetId="3">#REF!</definedName>
    <definedName name="No.">#REF!</definedName>
    <definedName name="nojoda" localSheetId="3">#REF!</definedName>
    <definedName name="nojoda">#REF!</definedName>
    <definedName name="Nombre" localSheetId="3">'[8]PAOI 09'!$O$5:$O$150</definedName>
    <definedName name="Nombre" localSheetId="0">'[56]PAOI 09'!$O$5:$O$150</definedName>
    <definedName name="Nombre">'[8]PAOI 09'!$O$5:$O$150</definedName>
    <definedName name="NombrePrestador" localSheetId="3">#REF!</definedName>
    <definedName name="NombrePrestador" localSheetId="2">#REF!</definedName>
    <definedName name="NombrePrestador" localSheetId="0">#REF!</definedName>
    <definedName name="NombrePrestador">#REF!</definedName>
    <definedName name="NoSuscriptores" localSheetId="3">#REF!</definedName>
    <definedName name="NoSuscriptores">#REF!</definedName>
    <definedName name="NPPROPIO">[42]PRESUPUESTO!$E$10</definedName>
    <definedName name="NPTAP" localSheetId="0">'RESUMEN DE COSTOS'!$C$4</definedName>
    <definedName name="NPTAP">'[43]RESUMEN DE COSTOS'!$C$4</definedName>
    <definedName name="nuevo" localSheetId="3">#REF!</definedName>
    <definedName name="nuevo" localSheetId="2">#REF!</definedName>
    <definedName name="nuevo" localSheetId="0">#REF!</definedName>
    <definedName name="nuevo">#REF!</definedName>
    <definedName name="Ñ" localSheetId="3">#REF!</definedName>
    <definedName name="Ñ" localSheetId="2">#REF!</definedName>
    <definedName name="Ñ">#REF!</definedName>
    <definedName name="O" localSheetId="0">[63]RESUMEN!$D$39</definedName>
    <definedName name="O">[16]RESUMEN!$D$39</definedName>
    <definedName name="OB" localSheetId="0">[63]RESUMEN!$D$52</definedName>
    <definedName name="OB">[16]RESUMEN!$D$52</definedName>
    <definedName name="OO" localSheetId="3">#REF!</definedName>
    <definedName name="OO" localSheetId="2">#REF!</definedName>
    <definedName name="OO" localSheetId="0">#REF!</definedName>
    <definedName name="OO">#REF!</definedName>
    <definedName name="OP" localSheetId="3">#REF!</definedName>
    <definedName name="OP" localSheetId="2">#REF!</definedName>
    <definedName name="OP">#REF!</definedName>
    <definedName name="p" localSheetId="3">#REF!</definedName>
    <definedName name="p" localSheetId="2">#REF!</definedName>
    <definedName name="P" localSheetId="0">[63]RESUMEN!$D$33</definedName>
    <definedName name="P">[16]RESUMEN!$D$33</definedName>
    <definedName name="PAGOS" localSheetId="3">#REF!</definedName>
    <definedName name="PAGOS" localSheetId="2">#REF!</definedName>
    <definedName name="PAGOS" localSheetId="0">#REF!</definedName>
    <definedName name="PAGOS">#REF!</definedName>
    <definedName name="Panel" localSheetId="3">#REF!</definedName>
    <definedName name="Panel" localSheetId="2">#REF!</definedName>
    <definedName name="Panel">#REF!</definedName>
    <definedName name="PARAMETROS">#REF!</definedName>
    <definedName name="Pce.j" localSheetId="3">#REF!</definedName>
    <definedName name="Pce.j" localSheetId="2">#REF!</definedName>
    <definedName name="Pce.j">#REF!</definedName>
    <definedName name="Pdea.ca" localSheetId="3">#REF!</definedName>
    <definedName name="Pdea.ca">#REF!</definedName>
    <definedName name="Pdea.co" localSheetId="3">#REF!</definedName>
    <definedName name="Pdea.co">#REF!</definedName>
    <definedName name="PDEAC" localSheetId="3">[14]Parámetros!$B$6</definedName>
    <definedName name="PDEAC" localSheetId="0">[61]Parámetros!$B$6</definedName>
    <definedName name="PDEAC">[14]Parámetros!$B$6</definedName>
    <definedName name="PDEAC1" localSheetId="3">[14]Parámetros!$B$6</definedName>
    <definedName name="PDEAC1" localSheetId="0">[61]Parámetros!$B$6</definedName>
    <definedName name="PDEAC1">[14]Parámetros!$B$6</definedName>
    <definedName name="PDEAC2" localSheetId="3">[14]Parámetros!$B$6</definedName>
    <definedName name="PDEAC2" localSheetId="0">[61]Parámetros!$B$6</definedName>
    <definedName name="PDEAC2">[14]Parámetros!$B$6</definedName>
    <definedName name="PDEAC3" localSheetId="3">[14]Parámetros!$B$6</definedName>
    <definedName name="PDEAC3" localSheetId="0">[61]Parámetros!$B$6</definedName>
    <definedName name="PDEAC3">[14]Parámetros!$B$6</definedName>
    <definedName name="PERFIL_DEL_TRAMO" localSheetId="0">#REF!</definedName>
    <definedName name="PERFIL_DEL_TRAMO">#REF!</definedName>
    <definedName name="PGLEFT" localSheetId="3">#REF!</definedName>
    <definedName name="PGLEFT" localSheetId="2">#REF!</definedName>
    <definedName name="PGLEFT">#REF!</definedName>
    <definedName name="PLAZO" localSheetId="3">#REF!</definedName>
    <definedName name="PLAZO" localSheetId="2">#REF!</definedName>
    <definedName name="PLAZO">#REF!</definedName>
    <definedName name="Polynomial">#REF!</definedName>
    <definedName name="PONDERADA" localSheetId="3">#REF!</definedName>
    <definedName name="PONDERADA" localSheetId="2">#REF!</definedName>
    <definedName name="PONDERADA">#REF!</definedName>
    <definedName name="PRECIOS" localSheetId="3">#REF!</definedName>
    <definedName name="PRECIOS">#REF!</definedName>
    <definedName name="preliminares" localSheetId="3">'[44]LISTA PRELIMINARES'!$C$7:$F$13</definedName>
    <definedName name="preliminares">'[45]LISTA PRELIMINARES'!$C$7:$F$13</definedName>
    <definedName name="Presup" localSheetId="3">'[8]PAOI 09'!$U$5:$U$150</definedName>
    <definedName name="Presup" localSheetId="0">'[56]PAOI 09'!$U$5:$U$150</definedName>
    <definedName name="Presup">'[8]PAOI 09'!$U$5:$U$150</definedName>
    <definedName name="Prioridad" localSheetId="3">'[8]PAOI 09'!$V$5:$V$150</definedName>
    <definedName name="Prioridad" localSheetId="0">'[56]PAOI 09'!$V$5:$V$150</definedName>
    <definedName name="Prioridad">'[8]PAOI 09'!$V$5:$V$150</definedName>
    <definedName name="Problema" localSheetId="3">'[8]PAOI 09'!$W$5:$W$150</definedName>
    <definedName name="Problema" localSheetId="0">'[56]PAOI 09'!$W$5:$W$150</definedName>
    <definedName name="Problema">'[8]PAOI 09'!$W$5:$W$150</definedName>
    <definedName name="profun" localSheetId="0">#REF!</definedName>
    <definedName name="profun">#REF!</definedName>
    <definedName name="Profundidad" localSheetId="3">#REF!</definedName>
    <definedName name="Profundidad" localSheetId="0">#REF!</definedName>
    <definedName name="Profundidad">#REF!</definedName>
    <definedName name="proyecto" localSheetId="3">[38]PRESUPUESTO!$E$5</definedName>
    <definedName name="proyecto">[39]PRESUPUESTO!$E$5</definedName>
    <definedName name="PRT_DES" localSheetId="3">#REF!</definedName>
    <definedName name="PRT_DES" localSheetId="2">#REF!</definedName>
    <definedName name="PRT_DES" localSheetId="0">#REF!</definedName>
    <definedName name="PRT_DES">#REF!</definedName>
    <definedName name="Puntosj" localSheetId="3">#REF!</definedName>
    <definedName name="Puntosj" localSheetId="2">#REF!</definedName>
    <definedName name="Puntosj">#REF!</definedName>
    <definedName name="Puntosk" localSheetId="3">#REF!</definedName>
    <definedName name="Puntosk" localSheetId="2">#REF!</definedName>
    <definedName name="Puntosk">#REF!</definedName>
    <definedName name="Puntoskref" localSheetId="3">#REF!</definedName>
    <definedName name="Puntoskref">#REF!</definedName>
    <definedName name="Q" localSheetId="0">[63]RESUMEN!$D$40</definedName>
    <definedName name="Q">[16]RESUMEN!$D$40</definedName>
    <definedName name="QQ" localSheetId="3">#REF!</definedName>
    <definedName name="QQ" localSheetId="2">#REF!</definedName>
    <definedName name="QQ" localSheetId="0">#REF!</definedName>
    <definedName name="QQ">#REF!</definedName>
    <definedName name="QRS" localSheetId="3">#REF!</definedName>
    <definedName name="QRS" localSheetId="2">#REF!</definedName>
    <definedName name="QRS">#REF!</definedName>
    <definedName name="REF" localSheetId="3">[8]Consultoria!$A$4:$A$511</definedName>
    <definedName name="REF" localSheetId="0">[56]Consultoria!$A$4:$A$511</definedName>
    <definedName name="REF">[8]Consultoria!$A$4:$A$511</definedName>
    <definedName name="Referenciak" localSheetId="3">#REF!</definedName>
    <definedName name="Referenciak" localSheetId="2">#REF!</definedName>
    <definedName name="Referenciak" localSheetId="0">#REF!</definedName>
    <definedName name="Referenciak">#REF!</definedName>
    <definedName name="REGRESA" localSheetId="3">#REF!</definedName>
    <definedName name="REGRESA" localSheetId="2">#REF!</definedName>
    <definedName name="REGRESA">#REF!</definedName>
    <definedName name="resultado" localSheetId="3">#REF!</definedName>
    <definedName name="resultado" localSheetId="2">#REF!</definedName>
    <definedName name="resultado">#REF!</definedName>
    <definedName name="RET">#REF!</definedName>
    <definedName name="retr">#REF!</definedName>
    <definedName name="REWQ" localSheetId="3">#REF!</definedName>
    <definedName name="REWQ">#REF!</definedName>
    <definedName name="ROCA">#REF!</definedName>
    <definedName name="rr" localSheetId="3">#REF!</definedName>
    <definedName name="rr">#REF!</definedName>
    <definedName name="rrr" localSheetId="3" hidden="1">{"Acueducto",#N/A,FALSE,"Base"}</definedName>
    <definedName name="rrr" localSheetId="2" hidden="1">{"Acueducto",#N/A,FALSE,"Base"}</definedName>
    <definedName name="rrr" localSheetId="0" hidden="1">{"Acueducto",#N/A,FALSE,"Base"}</definedName>
    <definedName name="rrr" hidden="1">{"Acueducto",#N/A,FALSE,"Base"}</definedName>
    <definedName name="S" localSheetId="0">[63]RESUMEN!$D$32</definedName>
    <definedName name="S">[16]RESUMEN!$D$32</definedName>
    <definedName name="Sac" localSheetId="3">#REF!</definedName>
    <definedName name="Sac" localSheetId="2">#REF!</definedName>
    <definedName name="Sac" localSheetId="0">#REF!</definedName>
    <definedName name="Sac">#REF!</definedName>
    <definedName name="Sac2002Def" localSheetId="3">#REF!</definedName>
    <definedName name="Sac2002Def" localSheetId="2">#REF!</definedName>
    <definedName name="Sac2002Def">#REF!</definedName>
    <definedName name="Sac2003Def" localSheetId="3">#REF!</definedName>
    <definedName name="Sac2003Def" localSheetId="2">#REF!</definedName>
    <definedName name="Sac2003Def">#REF!</definedName>
    <definedName name="seis" localSheetId="3">#REF!</definedName>
    <definedName name="seis">#REF!</definedName>
    <definedName name="seisC" localSheetId="3">[14]Ejemplo!$AC$13</definedName>
    <definedName name="seisC" localSheetId="0">[61]Ejemplo!$AC$13</definedName>
    <definedName name="seisC">[14]Ejemplo!$AC$13</definedName>
    <definedName name="seisC1" localSheetId="3">[14]Ejemplo!$AC$13</definedName>
    <definedName name="seisC1" localSheetId="0">[61]Ejemplo!$AC$13</definedName>
    <definedName name="seisC1">[14]Ejemplo!$AC$13</definedName>
    <definedName name="seisC2" localSheetId="3">[14]Ejemplo!$AC$13</definedName>
    <definedName name="seisC2" localSheetId="0">[61]Ejemplo!$AC$13</definedName>
    <definedName name="seisC2">[14]Ejemplo!$AC$13</definedName>
    <definedName name="seisC3" localSheetId="3">[14]Ejemplo!$AC$13</definedName>
    <definedName name="seisC3" localSheetId="0">[61]Ejemplo!$AC$13</definedName>
    <definedName name="seisC3">[14]Ejemplo!$AC$13</definedName>
    <definedName name="SGS" localSheetId="0">#REF!</definedName>
    <definedName name="SGS">#REF!</definedName>
    <definedName name="SHARED_FORMULA_21">#N/A</definedName>
    <definedName name="SiglaPrestador" localSheetId="3">#REF!</definedName>
    <definedName name="SiglaPrestador" localSheetId="2">#REF!</definedName>
    <definedName name="SiglaPrestador" localSheetId="0">#REF!</definedName>
    <definedName name="SiglaPrestador">#REF!</definedName>
    <definedName name="Sincelejo" localSheetId="3">'[40]2 COBERTURA ACU'!$AD$25</definedName>
    <definedName name="Sincelejo" localSheetId="0">'[67]2 COBERTURA ACU'!$AD$25</definedName>
    <definedName name="Sincelejo">'[40]2 COBERTURA ACU'!$AD$25</definedName>
    <definedName name="SMPORRES" localSheetId="3">'[46]PRESUPUESTO ALCALDIA'!$C$9:$N$58</definedName>
    <definedName name="SMPORRES">'[47]PRESUPUESTO ALCALDIA'!$C$9:$N$58</definedName>
    <definedName name="Solución" localSheetId="3">'[8]PAOI 09'!$Y$5:$Y$150</definedName>
    <definedName name="Solución" localSheetId="0">'[56]PAOI 09'!$Y$5:$Y$150</definedName>
    <definedName name="Solución">'[8]PAOI 09'!$Y$5:$Y$150</definedName>
    <definedName name="Sop" localSheetId="3">#REF!</definedName>
    <definedName name="Sop" localSheetId="2">#REF!</definedName>
    <definedName name="Sop" localSheetId="0">#REF!</definedName>
    <definedName name="Sop">#REF!</definedName>
    <definedName name="SopDef" localSheetId="3">#REF!</definedName>
    <definedName name="SopDef" localSheetId="2">#REF!</definedName>
    <definedName name="SopDef">#REF!</definedName>
    <definedName name="SopDef2002" localSheetId="3">#REF!</definedName>
    <definedName name="SopDef2002" localSheetId="2">#REF!</definedName>
    <definedName name="SopDef2002">#REF!</definedName>
    <definedName name="SopDef2003" localSheetId="3">#REF!</definedName>
    <definedName name="SopDef2003">#REF!</definedName>
    <definedName name="SopPuc2002" localSheetId="3">#REF!</definedName>
    <definedName name="SopPuc2002">#REF!</definedName>
    <definedName name="SopPuc2003" localSheetId="3">#REF!</definedName>
    <definedName name="SopPuc2003">#REF!</definedName>
    <definedName name="sss">#REF!</definedName>
    <definedName name="SUM">#REF!</definedName>
    <definedName name="SUMINISTRO" localSheetId="3">#REF!</definedName>
    <definedName name="SUMINISTRO">#REF!</definedName>
    <definedName name="suministros" localSheetId="3">#REF!</definedName>
    <definedName name="suministros">#REF!</definedName>
    <definedName name="T" localSheetId="0">[63]RESUMEN!$D$34</definedName>
    <definedName name="T">[16]RESUMEN!$D$34</definedName>
    <definedName name="TabBL">'[48]L codos'!$A$3:$V$10</definedName>
    <definedName name="TasaCrecimiento" localSheetId="3">#REF!</definedName>
    <definedName name="TasaCrecimiento" localSheetId="2">#REF!</definedName>
    <definedName name="TasaCrecimiento" localSheetId="0">#REF!</definedName>
    <definedName name="TasaCrecimiento">#REF!</definedName>
    <definedName name="TasaDescuento" localSheetId="3">#REF!</definedName>
    <definedName name="TasaDescuento" localSheetId="2">#REF!</definedName>
    <definedName name="TasaDescuento">#REF!</definedName>
    <definedName name="tatual">'[49]PRESUPUESTO ALCALDIA'!$C$9:$N$47</definedName>
    <definedName name="tc" localSheetId="3">#REF!</definedName>
    <definedName name="tc" localSheetId="2">#REF!</definedName>
    <definedName name="tc" localSheetId="0">#REF!</definedName>
    <definedName name="tc">#REF!</definedName>
    <definedName name="tcC" localSheetId="3">[14]Ejemplo!$D$30</definedName>
    <definedName name="tcC" localSheetId="0">[61]Ejemplo!$D$30</definedName>
    <definedName name="tcC">[14]Ejemplo!$D$30</definedName>
    <definedName name="TCCMOI" localSheetId="3">#REF!</definedName>
    <definedName name="TCCMOI" localSheetId="2">#REF!</definedName>
    <definedName name="TCCMOI" localSheetId="0">#REF!</definedName>
    <definedName name="TCCMOI">#REF!</definedName>
    <definedName name="TCCMOIC" localSheetId="3">[14]Ejemplo!$D$32</definedName>
    <definedName name="TCCMOIC" localSheetId="0">[61]Ejemplo!$D$32</definedName>
    <definedName name="TCCMOIC">[14]Ejemplo!$D$32</definedName>
    <definedName name="TCCMOIC1" localSheetId="3">[14]Ejemplo!$D$32</definedName>
    <definedName name="TCCMOIC1" localSheetId="0">[61]Ejemplo!$D$32</definedName>
    <definedName name="TCCMOIC1">[14]Ejemplo!$D$32</definedName>
    <definedName name="TCCMOIC2" localSheetId="3">[14]Ejemplo!$D$32</definedName>
    <definedName name="TCCMOIC2" localSheetId="0">[61]Ejemplo!$D$32</definedName>
    <definedName name="TCCMOIC2">[14]Ejemplo!$D$32</definedName>
    <definedName name="TCCMOIC3" localSheetId="3">[14]Ejemplo!$D$32</definedName>
    <definedName name="TCCMOIC3" localSheetId="0">[61]Ejemplo!$D$32</definedName>
    <definedName name="TCCMOIC3">[14]Ejemplo!$D$32</definedName>
    <definedName name="TEST1" localSheetId="3">'[9]Comparación textos'!#REF!</definedName>
    <definedName name="TEST1" localSheetId="2">'[9]Comparación textos'!#REF!</definedName>
    <definedName name="TEST1" localSheetId="0">'[57]Comparación textos'!#REF!</definedName>
    <definedName name="TEST1">'[9]Comparación textos'!#REF!</definedName>
    <definedName name="TESTHKEY" localSheetId="3">'[9]Comparación textos'!#REF!</definedName>
    <definedName name="TESTHKEY" localSheetId="2">'[9]Comparación textos'!#REF!</definedName>
    <definedName name="TESTHKEY" localSheetId="0">'[57]Comparación textos'!#REF!</definedName>
    <definedName name="TESTHKEY">'[9]Comparación textos'!#REF!</definedName>
    <definedName name="TIA" localSheetId="3">#REF!</definedName>
    <definedName name="TIA" localSheetId="2">#REF!</definedName>
    <definedName name="TIA" localSheetId="0">#REF!</definedName>
    <definedName name="TIA">#REF!</definedName>
    <definedName name="TIAI" localSheetId="3">#REF!</definedName>
    <definedName name="TIAI" localSheetId="2">#REF!</definedName>
    <definedName name="TIAI">#REF!</definedName>
    <definedName name="TipoCMA4" localSheetId="3">#REF!</definedName>
    <definedName name="TipoCMA4" localSheetId="2">#REF!</definedName>
    <definedName name="TipoCMA4">#REF!</definedName>
    <definedName name="TipoCMI2" localSheetId="3">#REF!</definedName>
    <definedName name="TipoCMI2">#REF!</definedName>
    <definedName name="TipoCMI3" localSheetId="3">#REF!</definedName>
    <definedName name="TipoCMI3">#REF!</definedName>
    <definedName name="TipoCMI4" localSheetId="3">#REF!</definedName>
    <definedName name="TipoCMI4">#REF!</definedName>
    <definedName name="TipoCMO4" localSheetId="3">#REF!</definedName>
    <definedName name="TipoCMO4">#REF!</definedName>
    <definedName name="Tiproyecto" localSheetId="3">'[8]PAOI 09'!$N$5:$N$150</definedName>
    <definedName name="Tiproyecto" localSheetId="0">'[56]PAOI 09'!$N$5:$N$150</definedName>
    <definedName name="Tiproyecto">'[8]PAOI 09'!$N$5:$N$150</definedName>
    <definedName name="TITULO">[50]FORMULARIOS!$B$11:$C$1727</definedName>
    <definedName name="_xlnm.Print_Titles" localSheetId="1">'AMPLIACION PTAP'!$6:$6</definedName>
    <definedName name="_xlnm.Print_Titles" localSheetId="3">'AUTOMATIZACIÓN PTAP'!$1:$6</definedName>
    <definedName name="_xlnm.Print_Titles" localSheetId="2">'LECHOS SECADO'!$6:$6</definedName>
    <definedName name="_xlnm.Print_Titles">#N/A</definedName>
    <definedName name="TODOANA" localSheetId="0">'[1]APU PVC'!#REF!</definedName>
    <definedName name="TODOANA">'[1]APU PVC'!#REF!</definedName>
    <definedName name="TODOINSU" localSheetId="0">'[1]APU PVC'!#REF!</definedName>
    <definedName name="TODOINSU">'[1]APU PVC'!#REF!</definedName>
    <definedName name="TODOITEM" localSheetId="0">'[1]APU PVC'!#REF!</definedName>
    <definedName name="TODOITEM">'[1]APU PVC'!#REF!</definedName>
    <definedName name="TOTAL">[51]FORMULARIOS!$B$6:$W$1845</definedName>
    <definedName name="TOTALES">[50]FORMULARIOS!$B$11:$W$1727</definedName>
    <definedName name="ttt" localSheetId="3">#REF!</definedName>
    <definedName name="ttt" localSheetId="2">#REF!</definedName>
    <definedName name="ttt" localSheetId="0">#REF!</definedName>
    <definedName name="ttt">#REF!</definedName>
    <definedName name="turbiedad" localSheetId="3">#REF!</definedName>
    <definedName name="turbiedad" localSheetId="2">#REF!</definedName>
    <definedName name="turbiedad">#REF!</definedName>
    <definedName name="Turbiedad." localSheetId="3">#REF!</definedName>
    <definedName name="Turbiedad." localSheetId="2">#REF!</definedName>
    <definedName name="Turbiedad.">#REF!</definedName>
    <definedName name="u" localSheetId="3">#REF!</definedName>
    <definedName name="u" localSheetId="2">#REF!</definedName>
    <definedName name="U" localSheetId="0">[63]RESUMEN!$D$65</definedName>
    <definedName name="U">[16]RESUMEN!$D$65</definedName>
    <definedName name="Ubicación" localSheetId="3">'[8]PAOI 09'!$M$5:$M$150</definedName>
    <definedName name="Ubicación" localSheetId="0">'[56]PAOI 09'!$M$5:$M$150</definedName>
    <definedName name="Ubicación">'[8]PAOI 09'!$M$5:$M$150</definedName>
    <definedName name="UHJKH" localSheetId="0">#REF!</definedName>
    <definedName name="UHJKH">#REF!</definedName>
    <definedName name="UN" localSheetId="3">[8]General!$C$5:$C$1346</definedName>
    <definedName name="UN" localSheetId="0">[56]General!$C$5:$C$1346</definedName>
    <definedName name="UN">[8]General!$C$5:$C$1346</definedName>
    <definedName name="UND" localSheetId="3">[8]Consultoria!$C$4:$C$511</definedName>
    <definedName name="UND" localSheetId="0">[56]Consultoria!$C$4:$C$511</definedName>
    <definedName name="UND">[8]Consultoria!$C$4:$C$511</definedName>
    <definedName name="unidades">[52]Listado!$AI$2:$AI$61</definedName>
    <definedName name="UsoAguaenBloque" localSheetId="3">#REF!</definedName>
    <definedName name="UsoAguaenBloque" localSheetId="2">#REF!</definedName>
    <definedName name="UsoAguaenBloque" localSheetId="0">#REF!</definedName>
    <definedName name="UsoAguaenBloque">#REF!</definedName>
    <definedName name="UT" localSheetId="0">[63]RESUMEN!#REF!</definedName>
    <definedName name="UT">[16]RESUMEN!#REF!</definedName>
    <definedName name="V" localSheetId="0">[63]RESUMEN!$D$37</definedName>
    <definedName name="V">[16]RESUMEN!$D$37</definedName>
    <definedName name="V.j" localSheetId="3">#REF!</definedName>
    <definedName name="V.j" localSheetId="2">#REF!</definedName>
    <definedName name="V.j" localSheetId="0">#REF!</definedName>
    <definedName name="V.j">#REF!</definedName>
    <definedName name="VA" localSheetId="3">'[15]VPI y VA'!$D$30</definedName>
    <definedName name="VA" localSheetId="0">'[62]VPI y VA'!$D$30</definedName>
    <definedName name="VA">'[15]VPI y VA'!$D$30</definedName>
    <definedName name="ValorTerreno" localSheetId="3">#REF!</definedName>
    <definedName name="ValorTerreno" localSheetId="2">#REF!</definedName>
    <definedName name="ValorTerreno" localSheetId="0">#REF!</definedName>
    <definedName name="ValorTerreno">#REF!</definedName>
    <definedName name="valparaiso" localSheetId="0">'[28]APU PVC'!#REF!</definedName>
    <definedName name="valparaiso">'[28]APU PVC'!#REF!</definedName>
    <definedName name="VILLAAC" localSheetId="3">'[53]AC PRESUPUESTO ASAA'!$C$9:$N$34</definedName>
    <definedName name="VILLAAC" localSheetId="2">'LECHOS SECADO'!$A$13:$L$44</definedName>
    <definedName name="VILLAAC" localSheetId="0">#REF!</definedName>
    <definedName name="VILLAAC">#REF!</definedName>
    <definedName name="VILLAC" localSheetId="2">#REF!</definedName>
    <definedName name="VILLAC" localSheetId="0">#REF!</definedName>
    <definedName name="VILLAC">#REF!</definedName>
    <definedName name="VPD" localSheetId="3">[15]VPD!$F$4</definedName>
    <definedName name="VPD" localSheetId="0">[62]VPD!$F$4</definedName>
    <definedName name="VPD">[15]VPD!$F$4</definedName>
    <definedName name="VPDacAlternativo" localSheetId="3">#REF!</definedName>
    <definedName name="VPDacAlternativo" localSheetId="2">#REF!</definedName>
    <definedName name="VPDacAlternativo" localSheetId="0">#REF!</definedName>
    <definedName name="VPDacAlternativo">#REF!</definedName>
    <definedName name="VPDalAlternativo" localSheetId="3">#REF!</definedName>
    <definedName name="VPDalAlternativo" localSheetId="2">#REF!</definedName>
    <definedName name="VPDalAlternativo">#REF!</definedName>
    <definedName name="VPIrer" localSheetId="3">#REF!</definedName>
    <definedName name="VPIrer" localSheetId="2">#REF!</definedName>
    <definedName name="VPIrer">#REF!</definedName>
    <definedName name="VR">[54]Consultoria!$D$4:$D$511</definedName>
    <definedName name="VRAanteriorAc" localSheetId="3">#REF!</definedName>
    <definedName name="VRAanteriorAc" localSheetId="2">#REF!</definedName>
    <definedName name="VRAanteriorAc" localSheetId="0">#REF!</definedName>
    <definedName name="VRAanteriorAc">#REF!</definedName>
    <definedName name="VRAanteriorAl" localSheetId="3">#REF!</definedName>
    <definedName name="VRAanteriorAl" localSheetId="2">#REF!</definedName>
    <definedName name="VRAanteriorAl">#REF!</definedName>
    <definedName name="VRAnuevoAc" localSheetId="3">#REF!</definedName>
    <definedName name="VRAnuevoAc" localSheetId="2">#REF!</definedName>
    <definedName name="VRAnuevoAc">#REF!</definedName>
    <definedName name="VRAnuevoAl" localSheetId="3">#REF!</definedName>
    <definedName name="VRAnuevoAl">#REF!</definedName>
    <definedName name="Vun">[54]General!$E$5:$E$1346</definedName>
    <definedName name="W" localSheetId="0">[63]RESUMEN!$D$31</definedName>
    <definedName name="W">[16]RESUMEN!$D$31</definedName>
    <definedName name="WQE" localSheetId="0">#REF!</definedName>
    <definedName name="WQE">#REF!</definedName>
    <definedName name="wrn.Acueducto." localSheetId="3" hidden="1">{"Acueducto",#N/A,FALSE,"Base"}</definedName>
    <definedName name="wrn.Acueducto." localSheetId="2" hidden="1">{"Acueducto",#N/A,FALSE,"Base"}</definedName>
    <definedName name="wrn.Acueducto." localSheetId="0" hidden="1">{"Acueducto",#N/A,FALSE,"Base"}</definedName>
    <definedName name="wrn.Acueducto." hidden="1">{"Acueducto",#N/A,FALSE,"Base"}</definedName>
    <definedName name="ww" localSheetId="3">#REF!</definedName>
    <definedName name="ww" localSheetId="2">#REF!</definedName>
    <definedName name="ww" localSheetId="0">#REF!</definedName>
    <definedName name="ww">#REF!</definedName>
    <definedName name="wwww">#REF!</definedName>
    <definedName name="Y" localSheetId="3">#REF!</definedName>
    <definedName name="Y" localSheetId="2">#REF!</definedName>
    <definedName name="Y" localSheetId="0">[63]RESUMEN!$D$64</definedName>
    <definedName name="Y">[16]RESUMEN!$D$64</definedName>
    <definedName name="yes" localSheetId="0">#REF!</definedName>
    <definedName name="yes">#REF!</definedName>
    <definedName name="Z" localSheetId="0">[63]RESUMEN!$D$44</definedName>
    <definedName name="Z">[16]RESUMEN!$D$44</definedName>
    <definedName name="γ.j" localSheetId="3">#REF!</definedName>
    <definedName name="γ.j" localSheetId="2">#REF!</definedName>
    <definedName name="γ.j" localSheetId="0">#REF!</definedName>
    <definedName name="γ.j">#REF!</definedName>
    <definedName name="η" localSheetId="3">#REF!</definedName>
    <definedName name="η" localSheetId="2">#REF!</definedName>
    <definedName name="η">#REF!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1" i="4" l="1"/>
  <c r="O61" i="4" s="1"/>
  <c r="J60" i="4"/>
  <c r="O60" i="4" s="1"/>
  <c r="J59" i="4"/>
  <c r="O59" i="4" s="1"/>
  <c r="J58" i="4"/>
  <c r="O58" i="4" s="1"/>
  <c r="J57" i="4"/>
  <c r="O57" i="4" s="1"/>
  <c r="J56" i="4"/>
  <c r="O56" i="4" s="1"/>
  <c r="P56" i="4" s="1"/>
  <c r="J55" i="4"/>
  <c r="O55" i="4" s="1"/>
  <c r="J54" i="4"/>
  <c r="R53" i="4"/>
  <c r="R43" i="4"/>
  <c r="J43" i="4"/>
  <c r="J42" i="4"/>
  <c r="J41" i="4"/>
  <c r="J40" i="4"/>
  <c r="J39" i="4"/>
  <c r="J38" i="4"/>
  <c r="J37" i="4"/>
  <c r="J36" i="4"/>
  <c r="J35" i="4"/>
  <c r="J34" i="4"/>
  <c r="R30" i="4"/>
  <c r="J30" i="4"/>
  <c r="J29" i="4"/>
  <c r="J28" i="4"/>
  <c r="J27" i="4"/>
  <c r="J26" i="4"/>
  <c r="J25" i="4"/>
  <c r="J24" i="4"/>
  <c r="J23" i="4"/>
  <c r="J19" i="4"/>
  <c r="J18" i="4"/>
  <c r="J17" i="4"/>
  <c r="J16" i="4"/>
  <c r="J15" i="4"/>
  <c r="J14" i="4"/>
  <c r="J13" i="4"/>
  <c r="J12" i="4"/>
  <c r="J11" i="4"/>
  <c r="R10" i="4"/>
  <c r="J10" i="4"/>
  <c r="J9" i="4"/>
  <c r="J44" i="4" l="1"/>
  <c r="O44" i="4" s="1"/>
  <c r="J62" i="4"/>
  <c r="O54" i="4"/>
  <c r="J20" i="4"/>
  <c r="P58" i="4"/>
  <c r="J31" i="4"/>
  <c r="M44" i="4" l="1"/>
  <c r="Q44" i="4"/>
  <c r="N44" i="4"/>
  <c r="P44" i="4"/>
  <c r="O31" i="4"/>
  <c r="N31" i="4"/>
  <c r="Q31" i="4"/>
  <c r="M31" i="4"/>
  <c r="R31" i="4" s="1"/>
  <c r="P31" i="4"/>
  <c r="J64" i="4"/>
  <c r="O62" i="4"/>
  <c r="N62" i="4"/>
  <c r="Q62" i="4"/>
  <c r="M62" i="4"/>
  <c r="P62" i="4"/>
  <c r="O20" i="4"/>
  <c r="N20" i="4"/>
  <c r="Q20" i="4"/>
  <c r="M20" i="4"/>
  <c r="P20" i="4"/>
  <c r="R44" i="4"/>
  <c r="J46" i="4"/>
  <c r="R62" i="4" l="1"/>
  <c r="J65" i="4"/>
  <c r="M65" i="4" s="1"/>
  <c r="R20" i="4"/>
  <c r="J49" i="4"/>
  <c r="J47" i="4"/>
  <c r="M47" i="4" s="1"/>
  <c r="J48" i="4"/>
  <c r="M48" i="4" s="1"/>
  <c r="J66" i="4" l="1"/>
  <c r="J50" i="4"/>
  <c r="M50" i="4" s="1"/>
  <c r="M49" i="4"/>
  <c r="J51" i="4" l="1"/>
  <c r="J68" i="4" s="1"/>
  <c r="J69" i="4" l="1"/>
  <c r="M69" i="4" s="1"/>
  <c r="J70" i="4" l="1"/>
  <c r="M70" i="4" s="1"/>
  <c r="J71" i="4" l="1"/>
  <c r="M71" i="4" s="1"/>
  <c r="M55" i="3" l="1"/>
  <c r="M56" i="3"/>
  <c r="M58" i="3" s="1"/>
  <c r="M57" i="3"/>
  <c r="M54" i="3"/>
  <c r="M53" i="3"/>
  <c r="M68" i="3" l="1"/>
  <c r="M67" i="3"/>
  <c r="M66" i="3"/>
  <c r="M63" i="3"/>
  <c r="M62" i="3"/>
  <c r="M61" i="3"/>
  <c r="M60" i="3"/>
  <c r="M47" i="3"/>
  <c r="M46" i="3"/>
  <c r="M45" i="3"/>
  <c r="K43" i="3"/>
  <c r="K44" i="3" s="1"/>
  <c r="M44" i="3" s="1"/>
  <c r="M42" i="3"/>
  <c r="M41" i="3"/>
  <c r="M40" i="3"/>
  <c r="M34" i="3"/>
  <c r="M33" i="3"/>
  <c r="K32" i="3"/>
  <c r="M32" i="3" s="1"/>
  <c r="K31" i="3"/>
  <c r="K28" i="3" s="1"/>
  <c r="K27" i="3"/>
  <c r="M27" i="3" s="1"/>
  <c r="K24" i="3"/>
  <c r="M24" i="3" s="1"/>
  <c r="M25" i="3" s="1"/>
  <c r="K21" i="3"/>
  <c r="M21" i="3" s="1"/>
  <c r="K20" i="3"/>
  <c r="K19" i="3"/>
  <c r="M19" i="3" s="1"/>
  <c r="K18" i="3"/>
  <c r="M18" i="3" s="1"/>
  <c r="K17" i="3"/>
  <c r="M17" i="3" s="1"/>
  <c r="K13" i="3"/>
  <c r="K14" i="3" s="1"/>
  <c r="A13" i="3"/>
  <c r="M10" i="3"/>
  <c r="M9" i="3"/>
  <c r="D4" i="3"/>
  <c r="J85" i="2"/>
  <c r="L85" i="2" s="1"/>
  <c r="L73" i="2"/>
  <c r="J72" i="2"/>
  <c r="L72" i="2" s="1"/>
  <c r="L71" i="2"/>
  <c r="J71" i="2"/>
  <c r="L70" i="2"/>
  <c r="L69" i="2"/>
  <c r="L68" i="2"/>
  <c r="L67" i="2"/>
  <c r="L66" i="2"/>
  <c r="L65" i="2"/>
  <c r="L64" i="2"/>
  <c r="J60" i="2"/>
  <c r="L60" i="2" s="1"/>
  <c r="J59" i="2"/>
  <c r="L59" i="2" s="1"/>
  <c r="L61" i="2" s="1"/>
  <c r="J56" i="2"/>
  <c r="L56" i="2" s="1"/>
  <c r="J55" i="2"/>
  <c r="L55" i="2" s="1"/>
  <c r="L54" i="2"/>
  <c r="L53" i="2"/>
  <c r="J50" i="2"/>
  <c r="L50" i="2" s="1"/>
  <c r="L49" i="2"/>
  <c r="L51" i="2" s="1"/>
  <c r="J49" i="2"/>
  <c r="J46" i="2"/>
  <c r="L46" i="2" s="1"/>
  <c r="L47" i="2" s="1"/>
  <c r="J43" i="2"/>
  <c r="L43" i="2" s="1"/>
  <c r="J42" i="2"/>
  <c r="L42" i="2" s="1"/>
  <c r="J41" i="2"/>
  <c r="L41" i="2" s="1"/>
  <c r="L40" i="2"/>
  <c r="J40" i="2"/>
  <c r="J39" i="2"/>
  <c r="L39" i="2" s="1"/>
  <c r="L38" i="2"/>
  <c r="J38" i="2"/>
  <c r="J37" i="2"/>
  <c r="L37" i="2" s="1"/>
  <c r="L36" i="2"/>
  <c r="J36" i="2"/>
  <c r="J35" i="2"/>
  <c r="J34" i="2"/>
  <c r="L34" i="2" s="1"/>
  <c r="J33" i="2"/>
  <c r="L33" i="2" s="1"/>
  <c r="J32" i="2"/>
  <c r="L32" i="2" s="1"/>
  <c r="J31" i="2"/>
  <c r="J30" i="2"/>
  <c r="L30" i="2" s="1"/>
  <c r="L29" i="2"/>
  <c r="J29" i="2"/>
  <c r="J28" i="2"/>
  <c r="L28" i="2" s="1"/>
  <c r="J27" i="2"/>
  <c r="L27" i="2" s="1"/>
  <c r="J26" i="2"/>
  <c r="L26" i="2" s="1"/>
  <c r="J25" i="2"/>
  <c r="J86" i="2" s="1"/>
  <c r="L24" i="2"/>
  <c r="J24" i="2"/>
  <c r="J23" i="2"/>
  <c r="J22" i="2"/>
  <c r="J83" i="2" s="1"/>
  <c r="L83" i="2" s="1"/>
  <c r="J19" i="2"/>
  <c r="L19" i="2" s="1"/>
  <c r="J18" i="2"/>
  <c r="L18" i="2" s="1"/>
  <c r="L17" i="2"/>
  <c r="L16" i="2"/>
  <c r="L15" i="2"/>
  <c r="J14" i="2"/>
  <c r="L14" i="2" s="1"/>
  <c r="J13" i="2"/>
  <c r="L13" i="2" s="1"/>
  <c r="J10" i="2"/>
  <c r="L10" i="2" s="1"/>
  <c r="J9" i="2"/>
  <c r="L9" i="2" s="1"/>
  <c r="J8" i="2"/>
  <c r="L8" i="2" s="1"/>
  <c r="C4" i="2"/>
  <c r="J179" i="1"/>
  <c r="L179" i="1" s="1"/>
  <c r="J166" i="1"/>
  <c r="L166" i="1" s="1"/>
  <c r="J165" i="1"/>
  <c r="L165" i="1" s="1"/>
  <c r="L162" i="1"/>
  <c r="L161" i="1"/>
  <c r="L160" i="1"/>
  <c r="L159" i="1"/>
  <c r="L158" i="1"/>
  <c r="L157" i="1"/>
  <c r="L156" i="1"/>
  <c r="L155" i="1"/>
  <c r="L154" i="1"/>
  <c r="L151" i="1"/>
  <c r="L150" i="1"/>
  <c r="L149" i="1"/>
  <c r="L148" i="1"/>
  <c r="J147" i="1"/>
  <c r="L147" i="1" s="1"/>
  <c r="L146" i="1"/>
  <c r="J145" i="1"/>
  <c r="L145" i="1" s="1"/>
  <c r="J144" i="1"/>
  <c r="L144" i="1" s="1"/>
  <c r="J143" i="1"/>
  <c r="L143" i="1" s="1"/>
  <c r="J142" i="1"/>
  <c r="L142" i="1" s="1"/>
  <c r="J141" i="1"/>
  <c r="L141" i="1" s="1"/>
  <c r="J140" i="1"/>
  <c r="L140" i="1" s="1"/>
  <c r="L139" i="1"/>
  <c r="L138" i="1"/>
  <c r="J137" i="1"/>
  <c r="L137" i="1" s="1"/>
  <c r="J136" i="1"/>
  <c r="L136" i="1" s="1"/>
  <c r="J135" i="1"/>
  <c r="L135" i="1" s="1"/>
  <c r="J134" i="1"/>
  <c r="L134" i="1" s="1"/>
  <c r="J133" i="1"/>
  <c r="L133" i="1" s="1"/>
  <c r="L130" i="1"/>
  <c r="L129" i="1"/>
  <c r="L128" i="1"/>
  <c r="L127" i="1"/>
  <c r="L126" i="1"/>
  <c r="L125" i="1"/>
  <c r="L124" i="1"/>
  <c r="L123" i="1"/>
  <c r="L122" i="1"/>
  <c r="L121" i="1"/>
  <c r="L120" i="1"/>
  <c r="L119" i="1"/>
  <c r="L118" i="1"/>
  <c r="J117" i="1"/>
  <c r="L117" i="1" s="1"/>
  <c r="L116" i="1"/>
  <c r="L115" i="1"/>
  <c r="J114" i="1"/>
  <c r="L114" i="1" s="1"/>
  <c r="L113" i="1"/>
  <c r="L112" i="1"/>
  <c r="L111" i="1"/>
  <c r="L110" i="1"/>
  <c r="L109" i="1"/>
  <c r="L108" i="1"/>
  <c r="L107" i="1"/>
  <c r="L106" i="1"/>
  <c r="L105" i="1"/>
  <c r="L104" i="1"/>
  <c r="J103" i="1"/>
  <c r="L103" i="1" s="1"/>
  <c r="L102" i="1"/>
  <c r="L101" i="1"/>
  <c r="L100" i="1"/>
  <c r="L99" i="1"/>
  <c r="L98" i="1"/>
  <c r="J97" i="1"/>
  <c r="L97" i="1" s="1"/>
  <c r="L96" i="1"/>
  <c r="L95" i="1"/>
  <c r="L94" i="1"/>
  <c r="L93" i="1"/>
  <c r="L92" i="1"/>
  <c r="L91" i="1"/>
  <c r="L90" i="1"/>
  <c r="L89" i="1"/>
  <c r="L88" i="1"/>
  <c r="L87" i="1"/>
  <c r="L86" i="1"/>
  <c r="L85" i="1"/>
  <c r="L84" i="1"/>
  <c r="J83" i="1"/>
  <c r="L83" i="1" s="1"/>
  <c r="L82" i="1"/>
  <c r="J79" i="1"/>
  <c r="L79" i="1" s="1"/>
  <c r="L78" i="1"/>
  <c r="J77" i="1"/>
  <c r="L77" i="1" s="1"/>
  <c r="J76" i="1"/>
  <c r="L76" i="1" s="1"/>
  <c r="J75" i="1"/>
  <c r="L75" i="1" s="1"/>
  <c r="J74" i="1"/>
  <c r="L74" i="1" s="1"/>
  <c r="J73" i="1"/>
  <c r="L73" i="1" s="1"/>
  <c r="J72" i="1"/>
  <c r="L72" i="1" s="1"/>
  <c r="J69" i="1"/>
  <c r="L69" i="1" s="1"/>
  <c r="J68" i="1"/>
  <c r="L68" i="1" s="1"/>
  <c r="J67" i="1"/>
  <c r="L67" i="1" s="1"/>
  <c r="J66" i="1"/>
  <c r="L66" i="1" s="1"/>
  <c r="J65" i="1"/>
  <c r="L65" i="1" s="1"/>
  <c r="J64" i="1"/>
  <c r="J61" i="1"/>
  <c r="L61" i="1" s="1"/>
  <c r="L60" i="1"/>
  <c r="L59" i="1"/>
  <c r="L58" i="1"/>
  <c r="L56" i="1"/>
  <c r="L55" i="1"/>
  <c r="L54" i="1"/>
  <c r="J53" i="1"/>
  <c r="L53" i="1" s="1"/>
  <c r="J52" i="1"/>
  <c r="J57" i="1" s="1"/>
  <c r="L57" i="1" s="1"/>
  <c r="J49" i="1"/>
  <c r="L49" i="1" s="1"/>
  <c r="L50" i="1" s="1"/>
  <c r="L46" i="1"/>
  <c r="J45" i="1"/>
  <c r="L45" i="1" s="1"/>
  <c r="J44" i="1"/>
  <c r="L44" i="1" s="1"/>
  <c r="J43" i="1"/>
  <c r="L43" i="1" s="1"/>
  <c r="J42" i="1"/>
  <c r="L42" i="1" s="1"/>
  <c r="J41" i="1"/>
  <c r="L41" i="1" s="1"/>
  <c r="J40" i="1"/>
  <c r="L40" i="1" s="1"/>
  <c r="J39" i="1"/>
  <c r="L39" i="1" s="1"/>
  <c r="J38" i="1"/>
  <c r="L38" i="1" s="1"/>
  <c r="J37" i="1"/>
  <c r="L37" i="1" s="1"/>
  <c r="J36" i="1"/>
  <c r="L36" i="1" s="1"/>
  <c r="J35" i="1"/>
  <c r="L35" i="1" s="1"/>
  <c r="J34" i="1"/>
  <c r="L34" i="1" s="1"/>
  <c r="J33" i="1"/>
  <c r="L33" i="1" s="1"/>
  <c r="J32" i="1"/>
  <c r="L32" i="1" s="1"/>
  <c r="J31" i="1"/>
  <c r="L31" i="1" s="1"/>
  <c r="J30" i="1"/>
  <c r="L30" i="1" s="1"/>
  <c r="J29" i="1"/>
  <c r="L29" i="1" s="1"/>
  <c r="J28" i="1"/>
  <c r="L28" i="1" s="1"/>
  <c r="J27" i="1"/>
  <c r="L27" i="1" s="1"/>
  <c r="J26" i="1"/>
  <c r="L26" i="1" s="1"/>
  <c r="J23" i="1"/>
  <c r="L23" i="1" s="1"/>
  <c r="J22" i="1"/>
  <c r="L22" i="1" s="1"/>
  <c r="J21" i="1"/>
  <c r="L21" i="1" s="1"/>
  <c r="J20" i="1"/>
  <c r="L20" i="1" s="1"/>
  <c r="J17" i="1"/>
  <c r="L17" i="1" s="1"/>
  <c r="L16" i="1"/>
  <c r="L15" i="1"/>
  <c r="L14" i="1"/>
  <c r="J13" i="1"/>
  <c r="L13" i="1" s="1"/>
  <c r="J12" i="1"/>
  <c r="L12" i="1" s="1"/>
  <c r="J11" i="1"/>
  <c r="L11" i="1" s="1"/>
  <c r="J10" i="1"/>
  <c r="L10" i="1" s="1"/>
  <c r="J9" i="1"/>
  <c r="L9" i="1" s="1"/>
  <c r="J8" i="1"/>
  <c r="L8" i="1" s="1"/>
  <c r="C4" i="1"/>
  <c r="L74" i="2" l="1"/>
  <c r="M43" i="3"/>
  <c r="L25" i="2"/>
  <c r="J177" i="1"/>
  <c r="L177" i="1" s="1"/>
  <c r="L163" i="1"/>
  <c r="J176" i="1"/>
  <c r="L176" i="1" s="1"/>
  <c r="M31" i="3"/>
  <c r="M35" i="3" s="1"/>
  <c r="M11" i="3"/>
  <c r="L20" i="2"/>
  <c r="L11" i="2"/>
  <c r="M64" i="3"/>
  <c r="L57" i="2"/>
  <c r="J178" i="1"/>
  <c r="L178" i="1" s="1"/>
  <c r="L64" i="1"/>
  <c r="L70" i="1" s="1"/>
  <c r="L31" i="2"/>
  <c r="J84" i="2"/>
  <c r="L84" i="2" s="1"/>
  <c r="L23" i="2"/>
  <c r="L86" i="2"/>
  <c r="L35" i="2"/>
  <c r="M69" i="3"/>
  <c r="M28" i="3"/>
  <c r="M29" i="3" s="1"/>
  <c r="M48" i="3"/>
  <c r="L52" i="1"/>
  <c r="L62" i="1" s="1"/>
  <c r="M14" i="3"/>
  <c r="L22" i="2"/>
  <c r="L44" i="2" s="1"/>
  <c r="M20" i="3"/>
  <c r="M22" i="3" s="1"/>
  <c r="M13" i="3"/>
  <c r="L24" i="1"/>
  <c r="L131" i="1"/>
  <c r="L18" i="1"/>
  <c r="L47" i="1"/>
  <c r="L152" i="1"/>
  <c r="L167" i="1"/>
  <c r="L80" i="1"/>
  <c r="L180" i="1" l="1"/>
  <c r="L182" i="1" s="1"/>
  <c r="L183" i="1" s="1"/>
  <c r="L184" i="1" s="1"/>
  <c r="M15" i="3"/>
  <c r="M71" i="3" s="1"/>
  <c r="L87" i="2"/>
  <c r="L89" i="2" s="1"/>
  <c r="L90" i="2" s="1"/>
  <c r="L91" i="2" s="1"/>
  <c r="L76" i="2"/>
  <c r="L77" i="2" s="1"/>
  <c r="L169" i="1"/>
  <c r="L79" i="2" l="1"/>
  <c r="L80" i="2" s="1"/>
  <c r="L78" i="2"/>
  <c r="L81" i="2" s="1"/>
  <c r="L93" i="2" s="1"/>
  <c r="L94" i="2" s="1"/>
  <c r="L95" i="2" s="1"/>
  <c r="L96" i="2" s="1"/>
  <c r="M72" i="3"/>
  <c r="M73" i="3"/>
  <c r="M74" i="3"/>
  <c r="L172" i="1"/>
  <c r="L173" i="1" s="1"/>
  <c r="L170" i="1"/>
  <c r="L171" i="1"/>
  <c r="L174" i="1" l="1"/>
  <c r="L186" i="1" s="1"/>
  <c r="M75" i="3"/>
  <c r="L187" i="1" l="1"/>
  <c r="L188" i="1" s="1"/>
  <c r="M76" i="3"/>
  <c r="L189" i="1" l="1"/>
  <c r="M77" i="3"/>
  <c r="M78" i="3" s="1"/>
  <c r="M79" i="3" s="1"/>
</calcChain>
</file>

<file path=xl/sharedStrings.xml><?xml version="1.0" encoding="utf-8"?>
<sst xmlns="http://schemas.openxmlformats.org/spreadsheetml/2006/main" count="1135" uniqueCount="533">
  <si>
    <t>PRESUPUESTO</t>
  </si>
  <si>
    <t>Código: FR_12</t>
  </si>
  <si>
    <t>Revisión No.: 00</t>
  </si>
  <si>
    <t xml:space="preserve">Fecha Aprobación: </t>
  </si>
  <si>
    <t>PROYECTO:</t>
  </si>
  <si>
    <t>UBICACIÓN:</t>
  </si>
  <si>
    <t>DISTRITO ESPECIAL TURÍSTICO Y CULTURAL DE RIOHACHA</t>
  </si>
  <si>
    <t>ÍTEM</t>
  </si>
  <si>
    <t>ESP. TEC</t>
  </si>
  <si>
    <t>DESCRIPCIÓN / DETALLES</t>
  </si>
  <si>
    <t>UNIDAD</t>
  </si>
  <si>
    <t>CANTIDAD</t>
  </si>
  <si>
    <t>VALOR UNITARIO</t>
  </si>
  <si>
    <t>VALOR TOTAL</t>
  </si>
  <si>
    <t>PRELIMINARES</t>
  </si>
  <si>
    <t>ETG-02-03</t>
  </si>
  <si>
    <t>Localización y replanteo</t>
  </si>
  <si>
    <t>M2</t>
  </si>
  <si>
    <t xml:space="preserve">ETG-02-03 </t>
  </si>
  <si>
    <t xml:space="preserve">Localización y replanteo </t>
  </si>
  <si>
    <t>ML</t>
  </si>
  <si>
    <t>ETG-07-01</t>
  </si>
  <si>
    <t>Demolición de obras civiles en concreto con refuerzo; incluye retiro (Caseta existente)</t>
  </si>
  <si>
    <t>M3</t>
  </si>
  <si>
    <t>Demolición de muro en concreto; incluye retiro (Caseta existente)</t>
  </si>
  <si>
    <r>
      <t xml:space="preserve">Demolición de muros en bloque de concreto; </t>
    </r>
    <r>
      <rPr>
        <sz val="11"/>
        <rFont val="Calibri"/>
        <family val="2"/>
        <scheme val="minor"/>
      </rPr>
      <t>incluye retiro (Caseta existente)</t>
    </r>
  </si>
  <si>
    <t>ETG-02-00</t>
  </si>
  <si>
    <t>Desmonte de cubierta arquitectonica (Caseta existente)</t>
  </si>
  <si>
    <t>Desmonte de estructura metalicas soporte de cubierta y viga en I (Caseta existente)</t>
  </si>
  <si>
    <t>UND</t>
  </si>
  <si>
    <t>Corte y retiro de árboles de talla media y alta. Incluye retiro a sitio autorizado</t>
  </si>
  <si>
    <t xml:space="preserve">ETP-11-00 </t>
  </si>
  <si>
    <t>Desmonte y reubicación de poste para rayos</t>
  </si>
  <si>
    <t>ETG-02-04</t>
  </si>
  <si>
    <t>Desmonte, descapote desenraices y limpieza con retiro (obras de proteccion para el cauce de rio)</t>
  </si>
  <si>
    <t xml:space="preserve">SUBTOTAL </t>
  </si>
  <si>
    <t>MOVIMIENTO DE TIERRAS</t>
  </si>
  <si>
    <t>ETG-03-01</t>
  </si>
  <si>
    <t xml:space="preserve">Excavación manual en material conglomerado (Grava arenosa con presencia de piedras de hasta 8" a 10" según el estudio de suelo)  h= 0-2 metros </t>
  </si>
  <si>
    <t>Excavación mecanica en material conglomerado  (Grava arenosa con presencia de piedras de hasta 8" a 10" según el estudio de suelo) h= 0-2 metros</t>
  </si>
  <si>
    <t>ETG-03-05</t>
  </si>
  <si>
    <t>Relleno conformado y vibrocompactado en capas de 0,10 m con material seleccionado de excavación (Grava arenosa y Arena gravillosa según el estudio de suelo)</t>
  </si>
  <si>
    <t>ETG-03-06</t>
  </si>
  <si>
    <t>Retiro y disposición de material sobrante y/o escombros a un distancia de 8 km</t>
  </si>
  <si>
    <t>ESTRUCTURAS EN CONCRETOS</t>
  </si>
  <si>
    <t>ETG-04-01</t>
  </si>
  <si>
    <t>Solado de limpieza en  concreto de f'c=14 Mpa E=0.05 m</t>
  </si>
  <si>
    <t>Zapatas en Concreto de f´c = 28 Mpa (4000 psi)</t>
  </si>
  <si>
    <t>Pedestales en Concreto de f´c = 28 Mpa (4000 psi)</t>
  </si>
  <si>
    <t>Vigas de amarre en Concreto de f´c = 28 Mpa (4000 psi)</t>
  </si>
  <si>
    <t>Columnas en Concreto de  f´c = 28,0 Mpa (4000 psi)</t>
  </si>
  <si>
    <t>Vigas en Concreto de f´c = 28,0 Mpa (4000 psi)</t>
  </si>
  <si>
    <t>Losa superior en Concreto de 28,0 Mpa (4000 psi) E= 0,10 m</t>
  </si>
  <si>
    <t xml:space="preserve">Losa maciza en Concreto de f´c = 28,0 Mpa (4000 psi) E= 0,15 Mv </t>
  </si>
  <si>
    <t>Losa superior en Concreto de 28,0 Mpa (4000 psi) E= 0,20 m</t>
  </si>
  <si>
    <t>Losa en Concreto impermeabilizado de f´c = 28,0 Mpa (4000 psi) E = 0,25 m</t>
  </si>
  <si>
    <t>3.11.1</t>
  </si>
  <si>
    <t>Losa en Concreto impermeabilizado de 28,0 Mpa (4000 psi) E=0,35 m</t>
  </si>
  <si>
    <t>3.12.1</t>
  </si>
  <si>
    <t>Losa en Concreto impermeabilizado para de 28,0 Mpa (4000 psi) E=0.4 m</t>
  </si>
  <si>
    <t>3.13.1</t>
  </si>
  <si>
    <t>Muro en Concreto impermeabilizado de 28,0 Mpa (4000 psi) E= 0,20 m</t>
  </si>
  <si>
    <t>3.14.1</t>
  </si>
  <si>
    <t>Muro en Concreto impermeabilizado de 28,0 Mpa (4000 psi) E= 0,25 m</t>
  </si>
  <si>
    <t>3.15.1</t>
  </si>
  <si>
    <t>Muro en Concreto impermeabilizado de 28,0 Mpa (4000 psi) E= 0,30 m</t>
  </si>
  <si>
    <t>3.16.1</t>
  </si>
  <si>
    <t>Muro en Concreto impermeabilizado de 28,0 Mpa (4000 psi) E=0,35 m</t>
  </si>
  <si>
    <t>3.17.1</t>
  </si>
  <si>
    <t>Escalera en Concreto de 28,0 Mpa (4000 psi)</t>
  </si>
  <si>
    <t>3.18.1</t>
  </si>
  <si>
    <t>Piso en Concreto  de (3000 psi)  E=0.10</t>
  </si>
  <si>
    <t>3.19.1</t>
  </si>
  <si>
    <t xml:space="preserve">ETG-05-08 </t>
  </si>
  <si>
    <t>Andén en Concreto de 21  Mpa (3000 PSI) e=0.07</t>
  </si>
  <si>
    <t>3.20.1</t>
  </si>
  <si>
    <t>Recubrimiento en concreto de (2000 PSI) para muross en gaviones,</t>
  </si>
  <si>
    <t>3.21.1</t>
  </si>
  <si>
    <t>Concreto de 21 Mpa (3000 PSI) para relleno de socavación de muros en gaviones</t>
  </si>
  <si>
    <t>ACERO REFUERZO</t>
  </si>
  <si>
    <t>4.1</t>
  </si>
  <si>
    <t>ETG-06-00</t>
  </si>
  <si>
    <t>Suministro,  figurado e instalación  de acero de refuerzo 420 Mpa (60000 Psi) según planos y especificaciones de diseño</t>
  </si>
  <si>
    <t>KG</t>
  </si>
  <si>
    <t>SUMINISTRO E INSTALACION DE REDES DE ACUEDUCTO</t>
  </si>
  <si>
    <t xml:space="preserve">ETG-08-01.5 </t>
  </si>
  <si>
    <t>Instalación de Tubería de GRP de 500 mm</t>
  </si>
  <si>
    <t>Cama de arena para tuberías e=0.15</t>
  </si>
  <si>
    <t xml:space="preserve">Suministro e instalacion de Codo GRP d = 500 mm (61° a 90°). </t>
  </si>
  <si>
    <t xml:space="preserve">Suministro e instalacion de Codo GRP d = 500 mm (31° a 60°). </t>
  </si>
  <si>
    <t xml:space="preserve">Suministro e instalacion de Codo GRP d = 500 mm (0 a 31°). </t>
  </si>
  <si>
    <t xml:space="preserve">Suminitro e instalación de Acople GRP d = 500 mm </t>
  </si>
  <si>
    <t xml:space="preserve">Suministro e instalación Niple corto GRP BxL d = 600 mm  L= 1m </t>
  </si>
  <si>
    <t>ETG-08-01.2</t>
  </si>
  <si>
    <t>Suministro e instalación codo HD BXB D=500 45°</t>
  </si>
  <si>
    <t xml:space="preserve">Suministro e instalacion de unión de desmontaje HD D=500 MM </t>
  </si>
  <si>
    <t xml:space="preserve">ETG-08-01.6 </t>
  </si>
  <si>
    <t>Instalación de Tubería  PEAD de 63 mm para acueducto RDE17</t>
  </si>
  <si>
    <t>INSTALACION DE RED DE ALCANTARILLADO</t>
  </si>
  <si>
    <t>ETG-09-01</t>
  </si>
  <si>
    <t>Instalación de Tubería NOVAFORT de 400 mm (16”)</t>
  </si>
  <si>
    <t>ETG-08-01.1</t>
  </si>
  <si>
    <t>Instalación de Tubería de acero de 100 mm (4”) para ingreso de aire (Lavado de filtro)</t>
  </si>
  <si>
    <t>ETG-09-03</t>
  </si>
  <si>
    <t>Cuerpo reforzado pozo de inspección D= 1.2 m interno E= 0.20 H&lt;3 4000 PSI. Incluye peldaño varilla 3/8" cada 15 cm</t>
  </si>
  <si>
    <t>Corona reforzada de E= 0.2 m, f'= 24 mpa, incluye tapa y aro. Para pozo de inspección diámetro interno D=1.2 m E=0.2 H&lt;3</t>
  </si>
  <si>
    <t>Base en concreto reforzado para pozo inspección con H&lt;3  D=1,2 interno E=0,2. Incluye cañuela en concreto y emboquillado, 3000 psi</t>
  </si>
  <si>
    <t>ETG-03-00</t>
  </si>
  <si>
    <t>MAMPOSTERIA</t>
  </si>
  <si>
    <t>7.1.1</t>
  </si>
  <si>
    <t xml:space="preserve">ETP-01-00 </t>
  </si>
  <si>
    <t>Suministro y aplicación de recubrimiento protector epoxico de alta calidad para protección de concreto contra agentes quÍmicos y estructuras en contacto con agua potable   2 capas.</t>
  </si>
  <si>
    <t>7.2.1</t>
  </si>
  <si>
    <t>Suministro y aplicación de imprimante y puente de adherencia de concreto fresco a endurecido según planos y especificaciones de diseño.</t>
  </si>
  <si>
    <t>7.3.1</t>
  </si>
  <si>
    <t xml:space="preserve">ETP-02-00 </t>
  </si>
  <si>
    <t>Suministro e instalación de cinta flexible para sellar juntas de construcción y dilatación cinta PVC O-22 o similar según planos y especificaciones de diseño</t>
  </si>
  <si>
    <t>7.4.1</t>
  </si>
  <si>
    <t>ETG-16-01</t>
  </si>
  <si>
    <t>Mampostería en bloque  de concreto abuzardado  e = 0,15 m</t>
  </si>
  <si>
    <t>7.5.1</t>
  </si>
  <si>
    <t>Mamposteria en calado e=15 m</t>
  </si>
  <si>
    <t>7.6.1</t>
  </si>
  <si>
    <t>ETG-19-00</t>
  </si>
  <si>
    <t xml:space="preserve">Piso en Baldosa cerámica Trafico No2   color blanco </t>
  </si>
  <si>
    <t>7.7.1</t>
  </si>
  <si>
    <t xml:space="preserve">ETP-03-00 </t>
  </si>
  <si>
    <t>Instalación de Puntos hidráulicos incluye tuberias y accesorios</t>
  </si>
  <si>
    <t>7.8.1</t>
  </si>
  <si>
    <t>Muro en bloque estructuctural 20x20x40 (0 MPa)</t>
  </si>
  <si>
    <t>SUMINISTRO E INSTALACION DE ACCESORIOS PARA ACUEDUCTO</t>
  </si>
  <si>
    <t>8.1.1</t>
  </si>
  <si>
    <t>Suministro e Instalación de Columna de maniobra para manejo de válvula mariposa de Ø500mm,  incluye vástago de Ø50mm, con longitud entre 3.0 - 6.0m metros</t>
  </si>
  <si>
    <t>8.1.2</t>
  </si>
  <si>
    <t>Sumnistro e Instalación de columna de maniobra para manejo de válvula compuerta y/o mariposa de Ø150mm,  incluye vástago de Ø50mm, con longitud entre 3.0 - 6.0m metros</t>
  </si>
  <si>
    <t>8.1.3</t>
  </si>
  <si>
    <t>Suministro e Instalación de columna de maniobra para manejo de válvula mariposa de Ø300mm,  incluye vástago de Ø50mm, con longitud entre 3.0 - 6.0m metros</t>
  </si>
  <si>
    <t>8.1.4</t>
  </si>
  <si>
    <t>Suministro e Instalación Columna de maniobra para manejo de válvula mariposa de Ø400mm,  incluye vástago de Ø50mm, con longitud entre 1.0 - 3.0m metros</t>
  </si>
  <si>
    <t>8.1.5</t>
  </si>
  <si>
    <t>Suministro e Instalación Columna de maniobra para manejo de compuerta guillotina incluye vástago de Ø50mm, con longitud entre 1.0 - 3.0m metros</t>
  </si>
  <si>
    <t>8.1.6</t>
  </si>
  <si>
    <t>Suministro e Instalación de Pasamuro HD. Norma ISO. PN 10, d =500 mm (20”), B*L, L=0.65 m Z= 0,15 del extremo bridado</t>
  </si>
  <si>
    <t>8.1.7</t>
  </si>
  <si>
    <t>Suministro e instalacion Pasamuro HD. Norma ISO. PN 10, d =150 mm (6”), B*L, L=0.30m  Z= 0,15 del extremo bridado</t>
  </si>
  <si>
    <t>8.1.8</t>
  </si>
  <si>
    <t>Suministro e Instalación  Pasamuro HD. Norma ISO. PN 10, d = 150 mm (6”), B*L, L=0.55m z= 0,275m del extremo bridado</t>
  </si>
  <si>
    <t>8.1.9</t>
  </si>
  <si>
    <t>Suministro e Instalación  Pasamuro HD. Norma ISO. PN 10, d = 50 mm (2”), B*L, L=0.35m Z,=0,175 m del extremo bridado</t>
  </si>
  <si>
    <t>8.1.10</t>
  </si>
  <si>
    <t>Suministro e Instalación  Pasamuro HD. Norma ISO. PN 10, d = 50 mm (2”), B*B, L=0.35m Z,=0,175 m del extremo bridado</t>
  </si>
  <si>
    <t>8.1.11</t>
  </si>
  <si>
    <t>Suministro e Instalación  Pasamuro HD. Norma ISO. PN 10, d = 300 mm (12”), B*L, L=0.60 m Z,=0,175 m del extremo bridado</t>
  </si>
  <si>
    <t>8.1.12</t>
  </si>
  <si>
    <t>Suministro e Instalación  Pasamuro HD. Norma ISO. PN 10, d = 400 mm (16”), B*L, L=0.50m  Z= 0,225 del extremo liso. Incluye tornillería en acero inoxidable</t>
  </si>
  <si>
    <t>8.1.13</t>
  </si>
  <si>
    <t>Suministro e Instalación  Pasamuro HD. Norma ISO. PN 10, d =150 mm (6”), B*L, L=0.50m Z= 0,175 del extremo Liso. Incluye tornillería en acero inoxidable</t>
  </si>
  <si>
    <t>8.1.14</t>
  </si>
  <si>
    <t>Suministro e Instalación  Pasamuro HD. Norma ISO. PN 10, d =100 mm (4”), B*L, L=0.50m Z= 0,175 del extremo Liso. Incluye tornillería en acero inoxidable</t>
  </si>
  <si>
    <t>8.1.15</t>
  </si>
  <si>
    <t>Suministro e instalación de Niples HD, 150mm, Brida*Brida, L=1.28m</t>
  </si>
  <si>
    <t>8.1.16</t>
  </si>
  <si>
    <t>Suministro e instalación de Niples HD, 150mm, Brida*Brida, L=1.54m</t>
  </si>
  <si>
    <t>8.1.17</t>
  </si>
  <si>
    <t>Suministro e Intalacion de Niple HD, 400mm, Brida*Brida, L=1,65m (Brida, espigo y lisos)</t>
  </si>
  <si>
    <t>8.1.18</t>
  </si>
  <si>
    <t>Suministro e Intalacion de Niple HD,400mm, Brida*Brida, L=2,71m (Brida, espigo y lisos)</t>
  </si>
  <si>
    <t>8.1.19</t>
  </si>
  <si>
    <t>Suministro e Instalación Niple HD o acero , 400mm, Brida*Brida, L=0,50m</t>
  </si>
  <si>
    <t>8.1.20</t>
  </si>
  <si>
    <t>Suministro e Instalación Niple HD o acero , 400mm, Brida*Brida, L=2,35m</t>
  </si>
  <si>
    <t>8.1.21</t>
  </si>
  <si>
    <t>ETG-08-02</t>
  </si>
  <si>
    <t>Suministro e Instalación de  de válvula de mariposa  brida x brida HD norma ISO PN 10. Incluye tornillería en acero inoxidable. D=500 mm (20") HD</t>
  </si>
  <si>
    <t>8.1.22</t>
  </si>
  <si>
    <t>Suministro e instalación de válvulas de mariposa  brida x brida norma ISO PN 10 cuerpo en hierro fundido , disco en hierro ductil , asiento intercambiable en EPDM , vástago en acero inoxidable . d = 150 mm (6")  HD</t>
  </si>
  <si>
    <t>8.1.23</t>
  </si>
  <si>
    <t>Suministro e Instalación de válvula de compuerta brida x brida norma ISO PN 10, Incluye el suministro e instalación de tornillería grado 2 y empaquetadura para el montaje D= 60 mm (2") HD</t>
  </si>
  <si>
    <t>8.1.24</t>
  </si>
  <si>
    <t>Suministro e Instalación de  de válvula de compuerta brida x brida norma ISO PN 10. Incluye tornillería en acero inoxidable. D=150 mm (6") HD</t>
  </si>
  <si>
    <t>8.1.25</t>
  </si>
  <si>
    <t>Suministro e Instalación de  de válvula de mariposa  brida x brida norma ISO PN 10. Incluye tornillería en acero inoxidable. D=300 mm (12") HD</t>
  </si>
  <si>
    <t>8.1.26</t>
  </si>
  <si>
    <t>Suministro e Instalación de válvulas de mariposa  brida x brida norma ISO PN 10 cuerpo en hierro fundido , disco en hierro ductil , asiento intercambiable en EPDM , vástago en acero inoxidable . D= 50 mm (2") Tipo wafer HD</t>
  </si>
  <si>
    <t>8.1.27</t>
  </si>
  <si>
    <t>Suministro e Instalación de válvulas de mariposa  brida x brida norma ISO PN 10 cuerpo en hierro fundido , disco en hierro ductil , asiento intercambiable en EPDM , vástago en acero inoxidable . D= 400 mm (16") Tipo wafer HD</t>
  </si>
  <si>
    <t>8.1.28</t>
  </si>
  <si>
    <t>Suministro de válvulas de mariposa  brida x brida norma ISO PN 10 cuerpo en hierro fundido , disco en hierro ductil , asiento intercambiable en EPDM , vástago en acero inoxidable . D= 16" (400 mm) HD</t>
  </si>
  <si>
    <t>8.1.29</t>
  </si>
  <si>
    <t>Suministro e Instalación  de válvula de retencion  tipo swing  bridada norma ISO PN 16. Clase 150, cuerpo en acero al carbón, con asiento insertado de acero inoxidable con resorte y brazo externo d = 50 mm (2") HD</t>
  </si>
  <si>
    <t>8.1.30</t>
  </si>
  <si>
    <t xml:space="preserve">ETG-08-02 </t>
  </si>
  <si>
    <t>Suministro e Instalación  de valvula de ventosa  doble camara-triple accion  bridada norma ISO PN 10 d = 50 mm (2") HD</t>
  </si>
  <si>
    <t>8.1.31</t>
  </si>
  <si>
    <t xml:space="preserve">ETG-09-05 </t>
  </si>
  <si>
    <t xml:space="preserve">Suministro e instalación de Vertedero rectangular en PRFV h=0.70 m L= 1 m, según medidas y especificaciones  indicadas en planos. </t>
  </si>
  <si>
    <t>8.1.32</t>
  </si>
  <si>
    <t xml:space="preserve">ETP-15-00 </t>
  </si>
  <si>
    <t>Suministro e instalación  de compuerta estructural positivo - negativa, tipo guillotina en acero A-36, con guías en acero inoxidable, empotradas en muro,  empaques en neopreno para cierre hermético (3 lados). Accionamiento con reductor manual y eléctrico. Alto compuerta 1,20 m y ancho libre del canal 1,0 m, profundidad del canal desde el fondo de esta hasta el piso anden    0,70 m. Incluye protección con  pintura epóxica 3 capas (anticcorsivo, base y acabado), pernos y elementos requerido para su correcta instalación.</t>
  </si>
  <si>
    <t>8.1.33</t>
  </si>
  <si>
    <t xml:space="preserve">Suministro e instalación de Codo 90° BxB HD Norma ISO PN 10, d = 150 mm (6") </t>
  </si>
  <si>
    <t>8.1.34</t>
  </si>
  <si>
    <t>Suministro e instalación de Codo 90° BxB HD Norma ISO PN 10 Incluye tornillería en acero inoxidable. D= 50 mm (2")</t>
  </si>
  <si>
    <t>8.1.35</t>
  </si>
  <si>
    <t>ETG-08-01.6</t>
  </si>
  <si>
    <t>Suministro e instalación  de codo 45° de polietileno d= 63mm PN16 PE 100</t>
  </si>
  <si>
    <t>8.1.36</t>
  </si>
  <si>
    <t xml:space="preserve">Suministro e Instalación  de Codo 90° BxB HD ISO PN 10, d = 400 mm (16"). Incluye tornillería en acero inoxidable </t>
  </si>
  <si>
    <t>8.1.37</t>
  </si>
  <si>
    <t xml:space="preserve">Suministro e instalacion de Brida HD para adaptador tope brida d = 63 mm </t>
  </si>
  <si>
    <t>8.1.38</t>
  </si>
  <si>
    <t xml:space="preserve">Suminsitro e Instalación  de brida ciega  brida x brida norma ISO PN 10, d = 150mm (6") HD. Incluye tornillería en acero inoxidable </t>
  </si>
  <si>
    <t>8.1.39</t>
  </si>
  <si>
    <t>Suministro e Instalación  de brida ciega  brida x brida norma ISO PN 10, d = 400 mm (16") HD. Incluye tornillería en acero inoxidable</t>
  </si>
  <si>
    <t>8.1.40</t>
  </si>
  <si>
    <t>Suministro e instalación portaflanche PEAD d= 63mm   PE100 PN10</t>
  </si>
  <si>
    <t>8.1.41</t>
  </si>
  <si>
    <t>Suministro e Instalación  de Unión desmontaje autoportantes Bridada ISO PN 10, d=150 mm(6") HD incluye tornillería en acero inoxidable</t>
  </si>
  <si>
    <t>8.1.42</t>
  </si>
  <si>
    <t>Suministro e Instalación  de Tee BxBxB HD 150 x150X 150 mm</t>
  </si>
  <si>
    <t>8.1.43</t>
  </si>
  <si>
    <t xml:space="preserve">Suministro e Instalación  de Tee BxBxB HD  400 x400X 400 mm </t>
  </si>
  <si>
    <t>8.1.44</t>
  </si>
  <si>
    <t>Suministro e Instalación  Unión de desmontaje autoportante bridada. ISO PN 10 de 16" (400mm)</t>
  </si>
  <si>
    <t>8.1.45</t>
  </si>
  <si>
    <t>Soporte o abrazadera Metalico para tuberia Ø400 mm. Incluye pernos y elementos para fijación en muro.</t>
  </si>
  <si>
    <t>8.1.46</t>
  </si>
  <si>
    <t>ETP-17-00</t>
  </si>
  <si>
    <t>Suministro e Instalación de Bomba vertical para lavado de filtros para ser instalada sobre el tanque de almacenamiento.
* Líquido a impulsar: Agua Potable  
* Caudal: 160 Lts/ Seg
* HDT: 6 Mts
* Diámetro de succión: Tipo Campana
* Diámetro de descarga: 12”
* Eficiencia: 85,5%
* NPSHr: 6.39 ft
* Velocidad: 900 RPM Requerida 
* Potencia: 20 HP 
Incluye:
- Columna de descarga en acero 304 ss L= 1,88 m (74")
-Motor Eléctrico
- Flanche en hierro para sostener la columna.
Canastilla en acero tipo Basket de14"para succión de la bomba en acero galvanizado</t>
  </si>
  <si>
    <t>8.1.47</t>
  </si>
  <si>
    <r>
      <t xml:space="preserve">Suministro e instalación de Bomba dosificadora de hipoclorito de sodio.
</t>
    </r>
    <r>
      <rPr>
        <b/>
        <sz val="11"/>
        <color theme="1"/>
        <rFont val="Calibri"/>
        <family val="2"/>
        <scheme val="minor"/>
      </rPr>
      <t xml:space="preserve">Caracteristicas Técnica: </t>
    </r>
    <r>
      <rPr>
        <sz val="11"/>
        <color theme="1"/>
        <rFont val="Calibri"/>
        <family val="2"/>
        <scheme val="minor"/>
      </rPr>
      <t xml:space="preserve">
* Alimentación eléctrica: 110 VAC.
* Temperatura de trabajo: 5-45°C
* Cabezal en PVDF
* Diafragma en PTFE (Teflon®)
* Protección: IP-65
* Ajuste de la frecuencia de dosificación
* Control de nivel ON_OFF de acuerdo a la
presencia del químico
Señal digital proporcional de entrada con
opción de división/multiplicación del pul-
so de entrada entre 1 y 999.
* Señal de entrada: digital de pulsos y análoga
de corriente (mA, mV, V).
* Regulación del recorrido para definir la
capacidad de cada inyección simple.
* Presión máxima:2 bar (29 psi)
* Caudal máximo: 60 l/h @ 2 bar ó 74 l/h. @ 0 bar.
* Válvula: 1/2"
* Inyecciones por minuto: 150
* Consumo eléctrico: 50W.
</t>
    </r>
    <r>
      <rPr>
        <b/>
        <sz val="11"/>
        <color theme="1"/>
        <rFont val="Calibri"/>
        <family val="2"/>
        <scheme val="minor"/>
      </rPr>
      <t xml:space="preserve">Incluye: </t>
    </r>
    <r>
      <rPr>
        <sz val="11"/>
        <color theme="1"/>
        <rFont val="Calibri"/>
        <family val="2"/>
        <scheme val="minor"/>
      </rPr>
      <t xml:space="preserve">
* Válvula de pie,Válvula de inyección,Manguera de succión y descarga, Sensor de nivel.</t>
    </r>
  </si>
  <si>
    <t>8.1.48</t>
  </si>
  <si>
    <t>8.1.49</t>
  </si>
  <si>
    <t>Suministro e Instalación de válvulas de mariposa  brida x brida norma ISO PN 10 cuerpo en hierro fundido , disco en hierro ductil , asiento intercambiable en EPDM , vástago en acero inoxidable . D= 500 mm (16") Tipo wafer</t>
  </si>
  <si>
    <t>SUBTOTAL</t>
  </si>
  <si>
    <t>OBRAS COMPLEMENTARIAS</t>
  </si>
  <si>
    <t>9.1.1</t>
  </si>
  <si>
    <t xml:space="preserve">ETP-04-00 </t>
  </si>
  <si>
    <t>Suministro e instalación de pasamanos en tubería metálica  ø2" Incluye: Platina, soldadura, y todos los elementos para su fijación, Pinturas 3 capas: Anticorrosivo, base y acabado</t>
  </si>
  <si>
    <t>9.1.2</t>
  </si>
  <si>
    <t xml:space="preserve">ETP-05-00 </t>
  </si>
  <si>
    <t>Suministro e instalación de escalera en Poliester reforzado con fibra de vidrio PRFV  h= 3,8 m  ancho escalón: 0,70m. Incluye: línea de vida vertical con cables en acero inoxidable y acorde a la  resolución 1409 de 2012 emitida por el  Ministerio de trabajo o norma que  la remplace o sustituya (según planos)</t>
  </si>
  <si>
    <t>9.1.3</t>
  </si>
  <si>
    <t xml:space="preserve">ETP-06-00 </t>
  </si>
  <si>
    <t>Suministro e instalación de rejilla en Poliéster reforzado con fibra de vidrio PRFV  para tráfico peatonal  Incluye: Elementos pernos de 1/2"x 2.5" y elementos de fijación en acero inoxidable ángulos de 2"x2" (según diseño)</t>
  </si>
  <si>
    <t>9.1.4</t>
  </si>
  <si>
    <t xml:space="preserve">ETP-07-00 </t>
  </si>
  <si>
    <t>Suministro e instalación de Bafles en poliéster reforzado con fibra de vidrio PRFV Alto: 1.20m  Ancho: 2.40 m    e= 10mm incluye sistema de fijacion en estructura metalica recubierta en fibra de vidrio según planos  según medidas y especificaciones indicadas en planos.</t>
  </si>
  <si>
    <t>9.1.5</t>
  </si>
  <si>
    <t xml:space="preserve">ETP-08-00 </t>
  </si>
  <si>
    <t xml:space="preserve">Suministro e instalación de perfiles para soporte de módulos de sedimentación acelerada, en vigas en perfil estructural de acero tipo C de 4” . Con tratamiento de la superficie con anticorrosivo y recubiertos en fibra de vidrio. Incluye pernos y elementos de fijación. </t>
  </si>
  <si>
    <t>9.1.6</t>
  </si>
  <si>
    <t xml:space="preserve">ETP-09-00 </t>
  </si>
  <si>
    <t>Suministro e Instalación de canaletas de recolección en fibra de Vidrio Reforzado (PRFV) L=2.55m, B=0,25m y h= 0,25m. Incluye Angulos de soporte en acero de 2"x2" recubiertos con fibra de vidrio con un espesor mínimo de 5mm, pernos en acero inoxidable y demás elementos para su instalación.</t>
  </si>
  <si>
    <t>9.1.7</t>
  </si>
  <si>
    <t>Suministro e instalación de canaleta en poliéster reforzado con fibra de vidrio sección en U ancho superficial 0,40m profundidad max. 0,40 m  con refuerzo estructural en perfil de acero empotrado en las paredes laterales de 100mm. Longitud 4,10 m. Para salida de agua de lavado de filtros. Incluye pernos en acero inoxidable para fijación en muro.</t>
  </si>
  <si>
    <t>9.1.8</t>
  </si>
  <si>
    <t xml:space="preserve">ETP-10-00 </t>
  </si>
  <si>
    <t>Suministro  e instalación de módulos de sedimentación acelerada tipo colmena de color negro con protección U.V, construidos en poliestireno de alto impacto: Altura recta: 1.0 m, Altura inclinada: 1.2m, Inclinación con la horizontal: 60 grados, dimensiones del hexágono: 6 x 6 cm Calibre: 60 (1.5mm)</t>
  </si>
  <si>
    <t>9.1.9</t>
  </si>
  <si>
    <t>Suministro e instalación Tapa en PRFV o  polipropileno de alta densidad con material original libre de mantenimiento, anticorrosivos, inmunizantes y pinturas, ensamblada con tornilleria en acero inoxidable. Resistente a quimicos, cloros y acidos. cuadrada L= 1.0 m   con marco, y tornillo para ajustar la tapa al marco, ensamblada con tornilleria en acero inoxidable trafico peatonal</t>
  </si>
  <si>
    <t>9.1.10</t>
  </si>
  <si>
    <t xml:space="preserve">ETP-12-00 </t>
  </si>
  <si>
    <t>Suminstro e Instalación  de Falso fondo en polietileno  de alta densidad, provisto de un sistema integrado al falso fondo para agarre al mortero del piso y resistencia a la fuerza ascendente durante la operación de lavado,  para lavado de filtros con aire-agua, sin capa porosa sintética de soporte de lecho, altura bloque h&lt;=305mm, ancho&gt;=270mm (dimensiones  aproximadas pueden variar según fabricante). Incluye tubería elementos y accesorios especiales necesarios para la inyeccion de aire al interior del falso fondo, y para un correcto funcionamiento y acople a las dimensiones y caracteristicas de los filtros.  Segun planos y especificaciones tecnicas.</t>
  </si>
  <si>
    <t>9.1.11</t>
  </si>
  <si>
    <t xml:space="preserve">ETP-13-00 </t>
  </si>
  <si>
    <t>Suministro e instalación de Arena de cuarzo para filtro, peso específico=2.60 a 2.65, Te = 0.9mm,        Cu = 1.55 a 1.6, dureza 7. Puesta en el sitio de la obra.</t>
  </si>
  <si>
    <t>9.1.12</t>
  </si>
  <si>
    <t>Suministro e instalación Grava para soporte de filtro. De acuerdo a planos y especificaciones. Puesto en el sitio de la obra.
Granulometría:
50.8 mm-19.1 mm x 12.7 mm (Capas superiores)
50.8 mm-6.4 mm x 3.2 mm
50.8 mm-3.2 mm x 1.6 mm
50.8 mm-6.4 mm x 3.2 mm 
50.8 mm-12.7 mm x 6.4 mm 
50.8 mm-19.1 mm x 12.7 mm (Capa de fondo)</t>
  </si>
  <si>
    <t>9.1.13</t>
  </si>
  <si>
    <t xml:space="preserve">ETG-08-03 </t>
  </si>
  <si>
    <t>Construcción de hidrante de lavado de plantas. Incluye tubería galvanizada 4" HG , pintura anticorrosiva y de acabado, válvula de cierre rápido, Ø4" roscada y elmentos para su fijación (según diseño).</t>
  </si>
  <si>
    <t>9.1.14</t>
  </si>
  <si>
    <t xml:space="preserve">ETP-14-00 </t>
  </si>
  <si>
    <t xml:space="preserve">Suministro e instalación de sistema de desfogue de tuberias de aire a presion pára lavado de filtros, Incluye: Tuberia 1/2 pulg AG.(4m), 6 Codos90°,2 Codos45°,1 Reduccion 2X1/2"BXE, Boquilla de salida. </t>
  </si>
  <si>
    <t>9.1.15</t>
  </si>
  <si>
    <t>ETG-16-00</t>
  </si>
  <si>
    <t>Suministro e instalación de Ventaneria  en aluminio color blanco RF:7-44, incluye vidrio 4 mm  (corrediza o fija) segun planos y especificaciones de diseño. A=2.46 M H= 2 M</t>
  </si>
  <si>
    <t>9.1.16</t>
  </si>
  <si>
    <t>Suministro e instalacion de porton de acceso en lamina  y tubos acero galvanizado (diametro de tubos 2"), de doble Ala batiente  Ancho total : 2,50 m Alto : 2,20 m . Incluye,bisagras, cerraduras. Acabado con pintura tipo esmalte 3 capas: anticorrosivo, base y acabado. (según planos)</t>
  </si>
  <si>
    <t>9.1.17</t>
  </si>
  <si>
    <t>Suministro e instalacion de porton de acceso en lamina y tubos acero galvanizado  (diametro de tubos 2"), de doble Ala batiente  Ancho total : 2,0 m Alto : 2,20 m . Incluye,bisagras, cerraduras. Acabado con pintura tipo esmalte 3 capas: anticorrosivo, base y acabado. (según planos)</t>
  </si>
  <si>
    <t>9.1.18</t>
  </si>
  <si>
    <t xml:space="preserve">Desmonte, traslado y reinstalación de equipo solplador y motobomba para lavado de filtros existente hacia nuevo cuarto de sopladores. Incluye: Elementos de fijación, acoples y tuberías para reinstalación. </t>
  </si>
  <si>
    <t>9.1.19</t>
  </si>
  <si>
    <t>ETG-07-06</t>
  </si>
  <si>
    <t>Barrera vegetal con árboles de nim y otras especies.</t>
  </si>
  <si>
    <t>INSTALACIONES ELECTRICAS</t>
  </si>
  <si>
    <t>10.1.1</t>
  </si>
  <si>
    <t xml:space="preserve">ETP-16-00 </t>
  </si>
  <si>
    <t>Suministro e instalaciòn de acometida principal en 3x4/0+1xNo2/0+1xNo2 en tubo de 3" con excavación y tapada</t>
  </si>
  <si>
    <t>10.1.2</t>
  </si>
  <si>
    <t>Suministro e instalaciòn de acometida tabelro bombas sopladores en 3x1/0+1xNo2+1xNo2 en tubo de 2" con excavación y tapada</t>
  </si>
  <si>
    <t>10.1.3</t>
  </si>
  <si>
    <t>Suministro e instalaciòn de acometidabombas lavado filtros en 3x2+1xNo4+1xN4 en tubo de 2" con excavación y tapada</t>
  </si>
  <si>
    <t>10.1.4</t>
  </si>
  <si>
    <t>Suministro e instalaciòn de acometida bomba cloración en 3x12 en tubo de 3/4" con excavación y tapada</t>
  </si>
  <si>
    <t>10.1.5</t>
  </si>
  <si>
    <t>Suministro e instalaciòn de acometida tablero luces en 3x10 en tubo de 3/4" con excavación y tapada</t>
  </si>
  <si>
    <t>10.1.6</t>
  </si>
  <si>
    <t>Suministro e instalaciòn de acometida  bombas sopladores en 3x4+1xNo6+1xNo6 en coraza de 1" con accesorios</t>
  </si>
  <si>
    <t>10.1.7</t>
  </si>
  <si>
    <t xml:space="preserve">Sistema de tierra con 2/0 y 4 variilas </t>
  </si>
  <si>
    <t>10.1.8</t>
  </si>
  <si>
    <t xml:space="preserve">Suminsitro e instalación de salidas e interruptores de luminarias en EMT, incluye: Tuberia EMT, curvas en EMT, caja 2x4 EMT, caja octagonal en EMT, entrada a caja de 1/2" EMT, anclaje para tuberia de 1/2", uniones en EMT de 1/2", cable No12, cuatro (4) lampara hermetica led de 2x25W, una (1) tortuga led y tablero bifasico. </t>
  </si>
  <si>
    <t>10.1.9</t>
  </si>
  <si>
    <t>Suministro e instalacióin de Salidas tomacorrientes 110V en EMT, incluye: tomacorrinetes, tuberia 1/2" EMT, curvas de 1/2" EMT, caja 4x4 EMT, uniones de 1/2" EMT, entrada a caja de 1/2"EMT, cable No 12, anclaje para tuberia de 1/2".</t>
  </si>
  <si>
    <t>ESTABILIZACIÓN DE TALUD</t>
  </si>
  <si>
    <t>11.1.1</t>
  </si>
  <si>
    <t>ETG-07-07</t>
  </si>
  <si>
    <t>Estructuras de contención en gaviones, incluye:Alambre para amarres cal- 22 mm, Malla gavión  triple torsión con las siguientes especificacines:
-Galvanizado: Minimo 260 gr/m2
-Diametro del alambre de la malla: 3,0 mm
-Diametro aristas de la malla: 3,8 mm 
-Tipo de abertura: 8x10 cm 
-Tamaño: 2x1x1 mts, un diafragma
-Tamaño de la piedra: entre (13 cm-30 cm) piedra de mano de rio</t>
  </si>
  <si>
    <t>11.1.2</t>
  </si>
  <si>
    <t>Estructuras de cimentación para gaviones (colchoneta), incluye:Alambre para amarres cal- 22 mm, Malla gavión  triple torsión con las siguientes especificacines:
-Galvanizado: Minimo 260 gr/m2
-Diametro del alambre de la malla: 3,0 mm
-Diametro aristas de la malla: 3,8 mm 
-Tipo de abertura: 8x10 cm 
-Tamaño: 2x1x0,50 mts
-Tamaño de la piedra: entre (13 cm-30 cm) piedra de mano de rio</t>
  </si>
  <si>
    <t>RESUMEN DE COSTOS</t>
  </si>
  <si>
    <t>Elaborado por:</t>
  </si>
  <si>
    <t>Yariza Martinez Polo</t>
  </si>
  <si>
    <t>Cargo: Aux. De Diseño</t>
  </si>
  <si>
    <t>COSTO DIRECTO</t>
  </si>
  <si>
    <t>ADMINISTRACIÓN (A)</t>
  </si>
  <si>
    <t>Revisado por:</t>
  </si>
  <si>
    <t>Marlon Brujes Freyle</t>
  </si>
  <si>
    <t>Cargo: Director de proyectos</t>
  </si>
  <si>
    <t>IMPREVISTOS (I)</t>
  </si>
  <si>
    <t>UTILIDAD (U)</t>
  </si>
  <si>
    <t xml:space="preserve">% IVA </t>
  </si>
  <si>
    <t>Fecha:</t>
  </si>
  <si>
    <t>COSTO TOTAL OBRA CIVIL</t>
  </si>
  <si>
    <t>SUMINISTROS DE TUBERIA</t>
  </si>
  <si>
    <t>12.1.1</t>
  </si>
  <si>
    <t>Suministro de Tubería GRP  DN=500 mm  SN 5000</t>
  </si>
  <si>
    <t>12.1.2</t>
  </si>
  <si>
    <t>Suministro de Tubería  PEAD de 63 mm para acueducto RDE17</t>
  </si>
  <si>
    <t>12.1.3</t>
  </si>
  <si>
    <t xml:space="preserve">ETG-08-01.3 </t>
  </si>
  <si>
    <t>Tubería de PVC de 400 mm (16”) para alcantarillado</t>
  </si>
  <si>
    <t>12.1.4</t>
  </si>
  <si>
    <t>Tubería  de acero (4") para ingreso de aire</t>
  </si>
  <si>
    <t>TOTAL COSTO SUMINISTRO</t>
  </si>
  <si>
    <t xml:space="preserve">COSTO  SUMINISTRO </t>
  </si>
  <si>
    <t>ADMINISTRACIÓN</t>
  </si>
  <si>
    <t>COSTO TOTAL SUMINISTRO</t>
  </si>
  <si>
    <t>TOTAL DE COSTOS</t>
  </si>
  <si>
    <t>TOTAL COSTOS OBRA CIVIL + SUMINISTRO</t>
  </si>
  <si>
    <t>INTERVENTORIA</t>
  </si>
  <si>
    <t>MVCT</t>
  </si>
  <si>
    <t>TOTAL + INTERVENTORÍA</t>
  </si>
  <si>
    <t>Yariza Martínez Polo</t>
  </si>
  <si>
    <t xml:space="preserve">Cargo: Auxiliar De Diseño </t>
  </si>
  <si>
    <t>Firma:</t>
  </si>
  <si>
    <t>Aprobado por:</t>
  </si>
  <si>
    <t xml:space="preserve">Felipe Gómez Alzate </t>
  </si>
  <si>
    <t>Cargo: Gerente de Planeación y Operaciones ASAA S.A E.S.P</t>
  </si>
  <si>
    <t>DESCRIPCIÓN / DETALLES (LECHOS DE SECADO)</t>
  </si>
  <si>
    <t xml:space="preserve">PRELIMINARES </t>
  </si>
  <si>
    <t xml:space="preserve">Localizacion y replanteo </t>
  </si>
  <si>
    <t>1.1.1</t>
  </si>
  <si>
    <t>1.1.2</t>
  </si>
  <si>
    <t>Limpieza, descapote y conformación del terreno E=0.20</t>
  </si>
  <si>
    <t xml:space="preserve">SUBTOTAL       </t>
  </si>
  <si>
    <t>MOVIMIENTOS DE TIERRAS</t>
  </si>
  <si>
    <t>Excavación manual en material común y/o conglomerado h= 0-2 metros</t>
  </si>
  <si>
    <t>Excavación mecánica en material común y/o conglomerado h= 0-2 metros</t>
  </si>
  <si>
    <t>Relleno de zanjas y obras de mamposteria con material seleccionado de cantera al 95% del proctor modificado. H= &lt; 2 M</t>
  </si>
  <si>
    <t xml:space="preserve">Retiro y disposición de material sobrante y/o escombros. </t>
  </si>
  <si>
    <t>Demolicion de andenes, incluye retiro</t>
  </si>
  <si>
    <t>Relleno conformado y vibrocompactado en capas de 0,10 m con material seleccionado de excavación</t>
  </si>
  <si>
    <t>SUMINISTRO E INSTALACIÓN TUBERÍAS Y ACCESORIOS</t>
  </si>
  <si>
    <t>ETG-08-01.3</t>
  </si>
  <si>
    <t>Instalación tubería PVC 4" UP RDE 21 incluye prueba hidrostatica</t>
  </si>
  <si>
    <t>Instalación tubería PVC 6" UP RDE 21 incluye prueba hidrostatica</t>
  </si>
  <si>
    <t xml:space="preserve">Instalación tubería HF 6" </t>
  </si>
  <si>
    <t xml:space="preserve">Instalación tubería HF 4" </t>
  </si>
  <si>
    <t>3.2</t>
  </si>
  <si>
    <t>Cama de arena para tubería e= 0,15 m</t>
  </si>
  <si>
    <t>Suministro e instalación de codo bridado 4" 90° HD</t>
  </si>
  <si>
    <t>Suministro e Instalación de codo bridado 4" 45° HD</t>
  </si>
  <si>
    <t>Suministro e instalación de codo bridado 6" 90° HD</t>
  </si>
  <si>
    <t>Suministro e instalación de codo bridado 6" 45° HD</t>
  </si>
  <si>
    <t>Suminstro e instalación de tee bridada 4x4" HD</t>
  </si>
  <si>
    <t>Suministro e instalación de tee bridada 6x6" HD</t>
  </si>
  <si>
    <t xml:space="preserve"> UND</t>
  </si>
  <si>
    <t>Suministro e instalación válvula compuerta elástica brida iso o brida ansi (vastago ascendente) de 6" HD</t>
  </si>
  <si>
    <t>Suministro e instalación válvula compuerta elástica brida iso o brida ansi (vastago no ascendente) de 4" HD</t>
  </si>
  <si>
    <t>Suministro e instalación válvula de cheque operación horizontal y/o vertical extremo brida de 4" HD</t>
  </si>
  <si>
    <t>Suministro e instalación unión de desmontaje autoportante de 4" HD</t>
  </si>
  <si>
    <t>Suminisrtro  e Instalación de brida ciega  brida x brida norma ANSI PN 10 Incluye tornillería en acero inoxidable de 4" HD</t>
  </si>
  <si>
    <t xml:space="preserve">Suministro e instalacion adaptador HD brida x universal 4" </t>
  </si>
  <si>
    <t xml:space="preserve">Suministro e instalacion adaptador HD brida x universal 6" </t>
  </si>
  <si>
    <t>Suministro e instalacion reducción bridada de 6x4"  HD</t>
  </si>
  <si>
    <t xml:space="preserve">SISTEMA DE BOMBEO DE LODOS LECHOS DE SECADO, incluye:
2 Bombas sumergibles, vertical para aguas residuales en hierro gris, potencia de 3 Kw, Caudal : 10,7 L/S y ADTB de 12.7 mtr. Con sensores de humedad y detector de agua en aceite, cada Bomba incluye 1 x 15 Mts, de cable eléctrico adecuado y doblemente encauchetado que soportan la carga total de corriente del motor a su máxima potencia. Codo Auto-Acoplamiento Completo incluye: Soporte guía superior, Empaques, tornillos y garra Ø4". Tablero de control y arranque para dos (2) bombas potencia de 5,7 HP- 220 V, los materiales de maniobra control y mando con aceptación y homologación del CIDET y RETIE marca WEG/DANFOSS tablero de control para arranque de dos bombas diametro de 4" y solidos hasta de 80 mm, cofre metalico, breaker general, variador de velocidad, ventilación forzada, breaker riel omega 3x6 amp. kit de lamparas de señalización y pulsador, flotador electrico </t>
  </si>
  <si>
    <t xml:space="preserve"> Suministro e instalacion valvula compuerta elastica HD de 16" Vastago no ascendente</t>
  </si>
  <si>
    <t xml:space="preserve"> Suministro e instalacion adaptador HD brida x universal 16" </t>
  </si>
  <si>
    <t>ACERO DE REFUERZO</t>
  </si>
  <si>
    <t xml:space="preserve">Suministro, transporte e instalacion Acero de Refuerzo de 3/8" a 5/8" de 420 Mpa (4200 Kg/cm2)  para estructura de lechos de secado y pozo de succion lodos sedimentadores    </t>
  </si>
  <si>
    <t>ESTRUCTURAS EN CONCRETO</t>
  </si>
  <si>
    <t>Concreto  28 Mpa producido en Obra  para estructura de lechos de secado y pozo de succion lodos sedimentadores</t>
  </si>
  <si>
    <t>2.1.1</t>
  </si>
  <si>
    <t>Solado de limpieza de  14 Mpa e=0.05  producido en Obra  para estructura de lechos de secado y pozo de succion lodos sedimentadores</t>
  </si>
  <si>
    <t>Suministro e instalacion de Tapa plastica en PRFV con marco circular de 900 mm . Resistente a quimicos, cloros y acidos de 80 cm de diametro de alto con marco, y tornillo para ajustar la tapa al marco, ensamblada con tornilleria en acero inoxidable trafico peatonal</t>
  </si>
  <si>
    <t xml:space="preserve">Suministro e instalación de estructura metalica para cubierta, incluye: lamina galvanizada calibre 20, cubierta ajover n10, barra roscada 3/8"x3 metros, platina 3/16" 1200x2400 mm, tuercas 3/8", arandelas 3/8", varilla corrugada de 1/2", varilla corrugada 3/8", barrera en anticorrosivo poliamidas-2 manos, barrera en acabado entumecen-2 manos; según planos y diseño. </t>
  </si>
  <si>
    <t>4.1.1</t>
  </si>
  <si>
    <t xml:space="preserve">Muro en ladrillo hueco perforado 15.9x10.6 cm </t>
  </si>
  <si>
    <t>MATERIAL FILTRANTE</t>
  </si>
  <si>
    <t>Suministro e instalación de Grava para lechos de secado</t>
  </si>
  <si>
    <t>Suministro e instalación de Arena para lechos de secado</t>
  </si>
  <si>
    <t>INSTALACIONES ELÉCTRICAS</t>
  </si>
  <si>
    <t>OBRAS ELÉCTRICAS NECESARIAS PARA LA ALIMENTACIÓN DE LOS EQUIPOS DE BOMBEO</t>
  </si>
  <si>
    <t>Suministro e instalaciòn de acometida en 3x1/0+1xNo2+1xNo2 en tubo de 3" PVC</t>
  </si>
  <si>
    <t>Suministro e instalaciòn de acometida en 3x4+1xNo6+1xNo6 en tubo de 2" PVC</t>
  </si>
  <si>
    <t>Suministro e instalaciòn de terminal para cable No 1/0</t>
  </si>
  <si>
    <t>Suministro e instalaciòn de terminal para cable No 2</t>
  </si>
  <si>
    <t>Suministro e instalaciòn de terminal para cable No 4</t>
  </si>
  <si>
    <t>Suministro e instalaciòn de terminal para cable No 6</t>
  </si>
  <si>
    <t>Excavaciòn y tapada tuberìa de 1x 2" PVC</t>
  </si>
  <si>
    <t>Excavaciòn y tapada tuberìa de 2x 1 1/4" PVC</t>
  </si>
  <si>
    <t>7.10</t>
  </si>
  <si>
    <t>Bajante en 1x1/4" galvanizado</t>
  </si>
  <si>
    <t>ADMINISTRACION (A)</t>
  </si>
  <si>
    <t>IMPREVISTO(I)</t>
  </si>
  <si>
    <t>% IVA</t>
  </si>
  <si>
    <t xml:space="preserve"> COSTO TOTAL OBRA CIVIL</t>
  </si>
  <si>
    <t>SUMINISTRO TUBERÍAS</t>
  </si>
  <si>
    <t>Suministro tubería PVC 4" UP RDE 21</t>
  </si>
  <si>
    <t>Suministro tubería PVC 6" UP RDE 21</t>
  </si>
  <si>
    <t xml:space="preserve">Suministro tubería HF 6" </t>
  </si>
  <si>
    <t xml:space="preserve">Suministro tubería HF 4" </t>
  </si>
  <si>
    <t>Cargo: Gerente de Planeación ASAA S.A E.S.P</t>
  </si>
  <si>
    <t xml:space="preserve">  </t>
  </si>
  <si>
    <t>DESCRIPCIÓN / DETALLES (AUTOMATIZACIÓN PTAP)</t>
  </si>
  <si>
    <t>CASETA COMPONENTES ELECTRONICOS</t>
  </si>
  <si>
    <t>moc</t>
  </si>
  <si>
    <t xml:space="preserve">Descapote y limpieza </t>
  </si>
  <si>
    <t>Excavación manual en material común y/o conglomerado h= &lt; 2,00 mt</t>
  </si>
  <si>
    <t>Retiro y disposición de material sobrante y/o de escombro</t>
  </si>
  <si>
    <t>Concreto 3000 PSI (21 Mpa) para zapatas</t>
  </si>
  <si>
    <t xml:space="preserve">Concreto 3000 PSI (21 Mpa) para vigas de cimentación </t>
  </si>
  <si>
    <t xml:space="preserve">Concreto 3000 PSI (21 Mpa) para vigas </t>
  </si>
  <si>
    <t xml:space="preserve">Concreto 3000 PSI (21 Mpa) para columnas </t>
  </si>
  <si>
    <t xml:space="preserve">Placa en concreto de cubiertas de 0.1 m en concreto de 3000 PSI (21 Mpa) </t>
  </si>
  <si>
    <t>3.1.1</t>
  </si>
  <si>
    <t>Hierro figurado y armado de 60,000 PSI</t>
  </si>
  <si>
    <t xml:space="preserve">MAMPOSTERÍA </t>
  </si>
  <si>
    <t>Muro en bloque de arcilla 0,12x0,20x0,40m</t>
  </si>
  <si>
    <t>ETG-16-02</t>
  </si>
  <si>
    <t>Pañete liso para muros; mortero de pega 1:4, incluye filos y dilataciones</t>
  </si>
  <si>
    <t xml:space="preserve">ACABADOS </t>
  </si>
  <si>
    <t xml:space="preserve">ETG-16-03 </t>
  </si>
  <si>
    <t xml:space="preserve">Estuco y pintura muros, columnas y vigas </t>
  </si>
  <si>
    <t>Suministro de piso en tablón de gres anti-resbalante</t>
  </si>
  <si>
    <t>Puerta con marco, de doble chapa de 1,2*2,05 m en lamina de acero cal 18, pintada con anticorrosivo y pintura de aceite (suministro e instalación)</t>
  </si>
  <si>
    <t>Lámparas interiores 2 * 32 wat  t - 18 suministro e instalación</t>
  </si>
  <si>
    <t xml:space="preserve"> EQUIPOS ALERTA TEMPRANA Y DOSIFICACION DE QUIMICOS</t>
  </si>
  <si>
    <t xml:space="preserve">SUMISTRO E INSTALACION EQUIPOS </t>
  </si>
  <si>
    <t>Suministro e instalacion de Controlador de temperatura y medición directamente de PH, conductividad, turbidez, sólidos en suspensión, amonio, nitrato, nitrito, DOC, UVT, COD, BOD, TOC o SAC in situ, con conexión hasta dos sensores. Incluye tres (3) contactos de relé estandar, dos (2) salidas analogicas y una interfaz RS/485 para la transferencia de datos a travez de modbus RTU. 230 VAC y fuente de voltaje AC / DC 24 V.</t>
  </si>
  <si>
    <t xml:space="preserve">Suministro e instalacion de Sonda para la medición de turbidez, con sistema de autolimpieza por ultrasonido, rango de medición de 0 - 4000 FNU. Parametros de medición: FNU; NTU; TEF mg/l SiO2; ppm SiO2 g/l TS g/l SiO2 g/l TS, %. Precisión: Según la norma, calibrado de fabrica por el EN ISO 7027. Condiciones del Entorno: Temperatura de funcionamiento 0 - 60°. Construcción Mecanica: Ventana de Zafiro. Carcasa: Acero fino. Tipo de protección: IP 68. resistencia a la presión: Max 10 Bares. Consumo de potencia: 5 vatios. </t>
  </si>
  <si>
    <t>Suministro, instalación y pruebas de cable de comunicación (Actuadores, turbidimetro y otros). Ver especificaciones Tecnicas. Incluye tendido, excavación y tapado.</t>
  </si>
  <si>
    <t>Suministro e instalacion Cable de potencia (Actuadores, turbidimetro y otros): Construcción de banco de ductos para potencia, incluye excavación tendido de tuberia atranque de tuberia y recuperción del del area y cableado. Ver especificaciones Tecnicas.</t>
  </si>
  <si>
    <t>Suministro e instalacion Modulo de proteccion y amplificacion de señal RS/485 proveniente del turbidimetro al controlador SNC</t>
  </si>
  <si>
    <t>Suministro e instalacion de Sensor Streanming Current Duratrac compuesto por controlador SNC-D para mantener la carga electrocinetica apropiada (iónica y coloidal) en el agua tratada; determinar los cambios en el agua cruda en sus características más importantes (turbiedad, color, pH, etc.) y cambios de caudal.</t>
  </si>
  <si>
    <t>Suministreo e instalacion Bomba dosificadora. Ver especificaciones tecnicas de la bomba anexas</t>
  </si>
  <si>
    <t xml:space="preserve"> EQUIPOS CENTRO DE CONTROL</t>
  </si>
  <si>
    <t>OPTIMIZACION PLC</t>
  </si>
  <si>
    <r>
      <rPr>
        <b/>
        <sz val="11"/>
        <rFont val="Calibri"/>
        <family val="2"/>
        <scheme val="minor"/>
      </rPr>
      <t xml:space="preserve">SUMINISTRO, PRUEBAS Y CONFIGURACIÓN CPU PLC                                                                        </t>
    </r>
    <r>
      <rPr>
        <sz val="11"/>
        <rFont val="Calibri"/>
        <family val="2"/>
        <scheme val="minor"/>
      </rPr>
      <t xml:space="preserve">                            PLC SCADAPack 330/334Controller: SCADAPack334, with Model 5607 I/O board, comes with above I/O plus 8 Analog I/P,16 Digital I/P and 10 Digital O/PProductionPLUS Options: NoneGas Flow Run-Time Option: NoneProtocol Option: Modbus protocol emulationProgramming Environment: TelePACE Ladder Logic and C Language firmware loaded - IECenabled (Programming Tools sold separately)Analog Inputs: P334 : adds 8 selectable as 0-20, 4-20mA, 0-5V or 0-10VDigital Inputs/Outputs: P334 : 16 Digital Inputs (12/24V) and 10 Dry Contact Relay outputsAnalog Outputs: P334 only : 2 channel Analog Output option, 0-20 mAIntegrated Communication Interfaces: Trio Radios - 900MHz (requires one RS232 port)900MHz Trio Spread Spectrum Radio with encryption, 902-928MHz (FCC / IC).                                             Qty 1-OMNI, 5db, 900MHz with integrated N-Female connector, (2) C1005 clamps                                                            Qty 1 -Antenna Cable &amp; Options for 900MHz Spread Spectrum Radio Interface -25 ft. (7.62m) LMR 400 feedline for listed OMNI or YAGI Antenna, N-Male connectors on both ends, (5) ty-wraps                                                                                                                                                                 Qty 1 - Surge suppressor (Polyphaser), bulkhead mount, N Type Female on both sides, 125MHz to 1000MHz                                                                                                                Qty 1-LMR200-3, cable from FreeWave / Trio radio (SMA) to 297273, 3 ft. (0.91m) LMR 200, N Male to SMA Male                                                                                                                Qty 1 -BR20 Series: Wireless Base Radio with Long Haul optionRF Module Type: 902MHz - 928MHz band (FCC / IC)Long Haul Radio: NoneFuture Option: None. Ver especificaciones Tecnicas.</t>
    </r>
  </si>
  <si>
    <r>
      <rPr>
        <b/>
        <sz val="11"/>
        <color rgb="FF000000"/>
        <rFont val="Calibri"/>
        <family val="2"/>
        <scheme val="minor"/>
      </rPr>
      <t xml:space="preserve">SUMINISTRO, PRUEBAS Y CONFIGURACIÓN SUBSISTEMA E/S     </t>
    </r>
    <r>
      <rPr>
        <sz val="11"/>
        <color rgb="FF000000"/>
        <rFont val="Calibri"/>
        <family val="2"/>
        <scheme val="minor"/>
      </rPr>
      <t xml:space="preserve">                                                                                                                                                                                                                                             Qty 1 -4 channel isolated analog output module, 0-20 Ma                                                                                                   Qty 1- 8 channel isolated, single ended, analog input module, 0-20mA or 0-5V (replaces 5501 modules - see specification)                                                                                                                                                                           Qty 1 -8 point DC output module, 12-24Vdc @ 1A           
Ver especificaciones Tecnicas.</t>
    </r>
  </si>
  <si>
    <r>
      <rPr>
        <b/>
        <sz val="11"/>
        <color rgb="FF000000"/>
        <rFont val="Calibri"/>
        <family val="2"/>
        <scheme val="minor"/>
      </rPr>
      <t xml:space="preserve">SUMINISTRO, PRUEBAS Y CONFIGURACIÓN SYSTEMSOFTWARE PLC  </t>
    </r>
    <r>
      <rPr>
        <sz val="11"/>
        <color rgb="FF000000"/>
        <rFont val="Calibri"/>
        <family val="2"/>
        <scheme val="minor"/>
      </rPr>
      <t xml:space="preserve">                                                               Qty 1- Version: ClearSCADA 2010 Server License, includes Alarm Director &amp; Embedded ViewX  Client (Latest Version)
-Point Size: 250 Point -Key Type: USB Key License -CS10 Floating ViewX Client License (Server Side Client License): 02
-Base Web Server: None -Concurrent Web Access Connections: None -RealFLO License: None -OPC Server License: None -Optional Drivers: Included at no charge with ClearSCADA Server: DNP3, SCADAPack Modbus, OPC DA client driver for connection to 3rd party OPC Servers, Modbus RTU, AB-DF1, Kingfisher, IEC 60870-5-101 Master/Slave, IEC60870-5-104 Master/Slave, DDE, ICMP, ODBC, NTP, SNMP, Trio Radio Diagnostics (CS10 Only).                                     Qty 1 - 1 Year Support - Includes access to technical support and product updates (contact factory for multi-year terms)                                                                                                                                                                                             Qty 1 -  ClearSCADA con 1500 puntos 1 Year Support - Includes access to technical support and product updates (contact factory for multi-year terms) Version: ClearSCADA 2010 Server License, includes Alarm Director &amp; Embedded ViewX Client (Latest Version) Point Size: 1,500 Point Key Type: Software Key License CS10 Floating ViewX Client License (Server Side Client License) Code "1" Required for CS09, for CS10 becomes "00" or "Number of Floating ViewX" (selected below) Base Web Server: None RealFLO License: None OPC Server License: None Optional Drivers: Included at no charge with ClearSCADA Server DNP3, SCADAPack Modbus, OPC DA client driver for connection to 3rd party OPC Servers, Modbus RTU,AB-DF1, Kingfisher, IEC 60870-5- 101 Master/Slave, IEC60870-5-104 Master/Slave, DDE, ICMP, ODBC, NTP, SNMP, Trio Radio Diagnostics (CS10 Only).
Ver especificaciones Tecnicas.</t>
    </r>
  </si>
  <si>
    <r>
      <rPr>
        <b/>
        <sz val="11"/>
        <color rgb="FF000000"/>
        <rFont val="Calibri"/>
        <family val="2"/>
        <scheme val="minor"/>
      </rPr>
      <t xml:space="preserve">SUMINISTRO, PRUEBAS Y CONFIGURACIÓN PC </t>
    </r>
    <r>
      <rPr>
        <sz val="11"/>
        <color rgb="FF000000"/>
        <rFont val="Calibri"/>
        <family val="2"/>
        <scheme val="minor"/>
      </rPr>
      <t xml:space="preserve">                                                                                                              Qty 1 - PC WXP CORE 2 DUO 2,4GHZ, 1GB RAM (2 X 512 MB), SOUND, DYNAMIC VIDEO MEMORY, DVD-ROM, DISQETERA 1,44MB, SATA 250GB, 1 X FAST ETHERNET RJ45 (INTEGRADO), WIN XP PROF. MUI (AL,IN,FR,ES,IT,CN)
Ver especificaciones Tecnicas.</t>
    </r>
  </si>
  <si>
    <r>
      <rPr>
        <b/>
        <sz val="11"/>
        <color rgb="FF000000"/>
        <rFont val="Calibri"/>
        <family val="2"/>
        <scheme val="minor"/>
      </rPr>
      <t xml:space="preserve">SUMINISTRO Y PRUEBAS FUENTE DE ALIMENTACIÓN MODULAR  </t>
    </r>
    <r>
      <rPr>
        <sz val="11"/>
        <color rgb="FF000000"/>
        <rFont val="Calibri"/>
        <family val="2"/>
        <scheme val="minor"/>
      </rPr>
      <t xml:space="preserve">                                                                               Qty 1 - MODULAR FUENTE DE ALIMENTACION DE CARGA ESTABILIZADA ENTRADA: 120/230V AC SALIDA: 24 V DC / 20A</t>
    </r>
  </si>
  <si>
    <t xml:space="preserve">ACTUADORES VALVULAS </t>
  </si>
  <si>
    <t>SUMINISTRO, PRUEBAS Y CONFIGURACIÓN DE ACTUADORES ELÉCTRICOS MX 05. Ver especificaciones Tecnicas.</t>
  </si>
  <si>
    <t>SUMINISTRO, INSTALACIÓN Y PRUEBAS DE BREAKERS</t>
  </si>
  <si>
    <t>SUMINISTRO Y FUNDICIÓN DE CONCRETO DE 3000 PSI PARA SOPORTE DE ACTUADORES</t>
  </si>
  <si>
    <t>SUMINISTRO E INSTALACION BANDEJA PORTACABLE</t>
  </si>
  <si>
    <t>CONSOLA, UPS Y AIRE ACONDICIONADO</t>
  </si>
  <si>
    <t>Suministro Consola ergonómica, para operación 7X24 de superficie fija, con capacidad de un operario. Cuenta con sistema de extración, bandejas inspecionables, niveladores de piso de hasta 20mm, cuenta con cuatro (4) puntos eléctricos y cuatro(4) puntos de datos. Suministro Silla ergonómica, de uso 24/7, mecanismo de contrapeso, reposacabezas con ajustes independientes para adaptarse al tamaño de prácticamente cualquier cuerpo, certificada green guard. Suministro Monitor curvo de 34" panel IPS curvo, brillo 300 nits, Ángulo de visión 178/178.
 Ver especificaciones Tecnicas.</t>
  </si>
  <si>
    <r>
      <rPr>
        <b/>
        <sz val="11"/>
        <color rgb="FF000000"/>
        <rFont val="Calibri"/>
        <family val="2"/>
        <scheme val="minor"/>
      </rPr>
      <t xml:space="preserve">SUMINISTRO, INSTALACIÓN Y PRUEBAS UPS </t>
    </r>
    <r>
      <rPr>
        <sz val="11"/>
        <color rgb="FF000000"/>
        <rFont val="Calibri"/>
        <family val="2"/>
        <scheme val="minor"/>
      </rPr>
      <t xml:space="preserve">                                                                                                                         Qty 1 - UPS GXT2-10000T220 10 KVA BANCO DE BATERIAS INTERNO AUTONOMIA 0.5 HORAS PLENA CARGA. 
Ver especificaciones Tecnicas.  </t>
    </r>
  </si>
  <si>
    <t>SUMINISTRO, INSTALACIÓN Y PRUEBAS AIRE ACONDICIONADO MINI SPLIT INVERTER 18000 BTU</t>
  </si>
  <si>
    <t xml:space="preserve">Cargo:Auxiliar De Diseño </t>
  </si>
  <si>
    <t>Vo.Bo. Director de Supervisión e interventorías</t>
  </si>
  <si>
    <t>Suministro e instalacion de caja de paso en concreto reforzado de 3000 psi de  60x60x80 cm con tapa estructurada en concreto de 3000 psi y angulo de 1"X 1/2" AI.</t>
  </si>
  <si>
    <t>Registro de 60*60*80 CMS con tapa estructurada, segùn norma SB</t>
  </si>
  <si>
    <t xml:space="preserve">ETP-17-00 </t>
  </si>
  <si>
    <t>ETP-19-00</t>
  </si>
  <si>
    <t>ETP-20-00</t>
  </si>
  <si>
    <t>ETP-21-00</t>
  </si>
  <si>
    <t>ETP-22-00</t>
  </si>
  <si>
    <t>ETP-23-00</t>
  </si>
  <si>
    <t>Fecha Aprobación: 2015/07/15</t>
  </si>
  <si>
    <t>OBJETO:</t>
  </si>
  <si>
    <t>AMPLIACIÓN DE LA CAPACIDAD DE PRODUCCIÓN DE LA PLANTA DE TRATAMIENTO DE AGUA POTABLE  DEL SISTEMA DE ACUEDUCTO DEL DISTRITO DE RIOHACHA, LA GUAJIRA, CARIBE</t>
  </si>
  <si>
    <t>UBICACION:</t>
  </si>
  <si>
    <t>PLANTA DE TRATAMIENTO</t>
  </si>
  <si>
    <t>PRESUPUESTO OBRAS CIVILES</t>
  </si>
  <si>
    <t>I</t>
  </si>
  <si>
    <t>monc</t>
  </si>
  <si>
    <t>Mat</t>
  </si>
  <si>
    <t>Maq y equipos</t>
  </si>
  <si>
    <t>Transporte</t>
  </si>
  <si>
    <t>II</t>
  </si>
  <si>
    <t>LECHOS DE SECADO</t>
  </si>
  <si>
    <t xml:space="preserve">OBRAS COMPLEMENTARIAS </t>
  </si>
  <si>
    <t>AUTOMATIZACIÓN</t>
  </si>
  <si>
    <t xml:space="preserve">MAMPOSTERIA </t>
  </si>
  <si>
    <t>ACABADOS</t>
  </si>
  <si>
    <t>RESUMEN DE COSTOS OBRA CIVIL</t>
  </si>
  <si>
    <t>COSTO DIRECTO OBRA CIVIL</t>
  </si>
  <si>
    <t>VALOR COSTO TOTAL OBRA CIVIL</t>
  </si>
  <si>
    <t>SUMINISTRO</t>
  </si>
  <si>
    <t>SUMINISTRO DE TUBERIA</t>
  </si>
  <si>
    <t>TUBERÍA GRP  DN=500 MM  SN 5000 CONDUCCIÓN AGUA CRUDA</t>
  </si>
  <si>
    <t>TUBERÍA  PEAD DE 63 MM PARA ACUEDUCTO RDE17 SEDIMENTADOR</t>
  </si>
  <si>
    <t>TUBERÍA DE PVC DE 400 MM (16”) PARA ALCANTARILLADO OBRAS COMPLEMENTARIAS</t>
  </si>
  <si>
    <t>TUBERÍA DE ACERO 100 MM (4") PARA INGRESO DE AIRE OBRAS COMPLEMENTARIAS</t>
  </si>
  <si>
    <t>TUBERÍA PVC 4" UP RDE 21 LECHOS DE SECADO</t>
  </si>
  <si>
    <t>TUBERÍA PVC 6" UP RDE 21 LECHOS DE SECADO</t>
  </si>
  <si>
    <t>TUBERÍA HF 6" LECHOS DE SECADO</t>
  </si>
  <si>
    <t>TUBERÍA HF 4" LECHOS DE SECADO</t>
  </si>
  <si>
    <t>RESUMEN DE COSTOS SUMINISTRO</t>
  </si>
  <si>
    <t>COSTO DIRECTO SUMINISTRO</t>
  </si>
  <si>
    <t>VALOR COSTO TOTAL SUMINISTRO</t>
  </si>
  <si>
    <t>INFORMACIÓN GENERAL</t>
  </si>
  <si>
    <t>COSTO TOTAL</t>
  </si>
  <si>
    <t>INTERVENTORÍA</t>
  </si>
  <si>
    <t>SEGUIMIENTO MVCT</t>
  </si>
  <si>
    <t>TOTAL DEL PROYECTO</t>
  </si>
  <si>
    <t>III</t>
  </si>
  <si>
    <t>IV</t>
  </si>
  <si>
    <t>V</t>
  </si>
  <si>
    <t>VI</t>
  </si>
  <si>
    <t>VIII</t>
  </si>
  <si>
    <t>IX</t>
  </si>
  <si>
    <t>X</t>
  </si>
  <si>
    <t>XI</t>
  </si>
  <si>
    <t>VII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</si>
</sst>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quot;$&quot;\ #,##0_);[Red]\(&quot;$&quot;\ #,##0\)"/>
    <numFmt numFmtId="165" formatCode="_(&quot;$&quot;\ * #,##0.00_);_(&quot;$&quot;\ * \(#,##0.00\);_(&quot;$&quot;\ * &quot;-&quot;??_);_(@_)"/>
    <numFmt numFmtId="166" formatCode="0.0"/>
    <numFmt numFmtId="167" formatCode="&quot;$&quot;\ #,##0"/>
    <numFmt numFmtId="168" formatCode="&quot;$&quot;\ #,##0.00"/>
    <numFmt numFmtId="169" formatCode="0.000"/>
    <numFmt numFmtId="170" formatCode="_-&quot;$&quot;* #,##0_-;\-&quot;$&quot;* #,##0_-;_-&quot;$&quot;* &quot;-&quot;??_-;_-@_-"/>
    <numFmt numFmtId="171" formatCode="0.0%"/>
    <numFmt numFmtId="172" formatCode="&quot;$&quot;\ #,##0.0"/>
    <numFmt numFmtId="173" formatCode="_-&quot;$&quot;* #,##0.0_-;\-&quot;$&quot;* #,##0.0_-;_-&quot;$&quot;* &quot;-&quot;??_-;_-@_-"/>
    <numFmt numFmtId="174" formatCode="_-&quot;$&quot;* #,##0.00_-;\-&quot;$&quot;* #,##0.00_-;_-&quot;$&quot;* &quot;-&quot;??_-;_-@_-"/>
    <numFmt numFmtId="175" formatCode="[$$-240A]* #.##0_);_([$$-240A]* \#\,##0\);_([$$-240A]* &quot;-&quot;_);_(@_)"/>
    <numFmt numFmtId="176" formatCode="_(&quot;$&quot;\ * #,##0_);_(&quot;$&quot;\ * \(#,##0\);_(&quot;$&quot;\ * &quot;-&quot;??_);_(@_)"/>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1"/>
      <name val="Calibri"/>
      <family val="2"/>
      <scheme val="minor"/>
    </font>
    <font>
      <b/>
      <sz val="11"/>
      <name val="Calibri"/>
      <family val="2"/>
      <scheme val="minor"/>
    </font>
    <font>
      <b/>
      <sz val="10"/>
      <color theme="0"/>
      <name val="Calibri"/>
      <family val="2"/>
      <scheme val="minor"/>
    </font>
    <font>
      <b/>
      <sz val="12"/>
      <name val="Calibri"/>
      <family val="2"/>
      <scheme val="minor"/>
    </font>
    <font>
      <sz val="12"/>
      <color theme="1"/>
      <name val="Calibri"/>
      <family val="2"/>
      <scheme val="minor"/>
    </font>
    <font>
      <b/>
      <sz val="11"/>
      <color rgb="FF00B0F0"/>
      <name val="Calibri"/>
      <family val="2"/>
      <scheme val="minor"/>
    </font>
    <font>
      <u/>
      <sz val="11"/>
      <color theme="10"/>
      <name val="Calibri"/>
      <family val="2"/>
      <scheme val="minor"/>
    </font>
    <font>
      <sz val="10"/>
      <color rgb="FFFF0000"/>
      <name val="Calibri"/>
      <family val="2"/>
      <scheme val="minor"/>
    </font>
    <font>
      <sz val="10"/>
      <name val="Calibri"/>
      <family val="2"/>
      <scheme val="minor"/>
    </font>
    <font>
      <sz val="11"/>
      <name val="Calibri"/>
      <family val="2"/>
    </font>
    <font>
      <b/>
      <sz val="11"/>
      <color rgb="FFFFFF00"/>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name val="Calibri"/>
      <family val="2"/>
      <scheme val="minor"/>
    </font>
    <font>
      <b/>
      <sz val="18"/>
      <name val="Calibri"/>
      <family val="2"/>
      <scheme val="minor"/>
    </font>
    <font>
      <b/>
      <sz val="12"/>
      <color theme="0"/>
      <name val="Calibri"/>
      <family val="2"/>
      <scheme val="minor"/>
    </font>
  </fonts>
  <fills count="11">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bgColor indexed="64"/>
      </patternFill>
    </fill>
    <fill>
      <patternFill patternType="solid">
        <fgColor theme="0" tint="-0.34998626667073579"/>
        <bgColor indexed="64"/>
      </patternFill>
    </fill>
  </fills>
  <borders count="57">
    <border>
      <left/>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diagonal/>
    </border>
    <border>
      <left style="double">
        <color indexed="64"/>
      </left>
      <right/>
      <top/>
      <bottom/>
      <diagonal/>
    </border>
    <border>
      <left style="thin">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13">
    <xf numFmtId="0" fontId="0" fillId="0" borderId="0"/>
    <xf numFmtId="165" fontId="1"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11" fillId="0" borderId="0" applyNumberFormat="0" applyFill="0" applyBorder="0" applyAlignment="0" applyProtection="0"/>
    <xf numFmtId="0" fontId="4" fillId="0" borderId="0"/>
    <xf numFmtId="175"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0" fontId="4" fillId="0" borderId="0"/>
  </cellStyleXfs>
  <cellXfs count="607">
    <xf numFmtId="0" fontId="0" fillId="0" borderId="0" xfId="0"/>
    <xf numFmtId="0" fontId="2" fillId="2" borderId="22" xfId="2" applyFont="1" applyFill="1" applyBorder="1" applyAlignment="1">
      <alignment horizontal="center" vertical="center"/>
    </xf>
    <xf numFmtId="0" fontId="2"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2" fillId="2" borderId="24" xfId="2" applyFont="1" applyFill="1" applyBorder="1" applyAlignment="1">
      <alignment horizontal="center" vertical="center" wrapText="1"/>
    </xf>
    <xf numFmtId="0" fontId="6" fillId="3" borderId="25" xfId="2" applyFont="1" applyFill="1" applyBorder="1" applyAlignment="1">
      <alignment horizontal="center" vertical="center"/>
    </xf>
    <xf numFmtId="0" fontId="6" fillId="3" borderId="5" xfId="2" applyFont="1" applyFill="1" applyBorder="1" applyAlignment="1">
      <alignment horizontal="center" vertical="center"/>
    </xf>
    <xf numFmtId="1" fontId="5" fillId="3" borderId="26" xfId="2" applyNumberFormat="1" applyFont="1" applyFill="1" applyBorder="1" applyAlignment="1">
      <alignment horizontal="center" vertical="center"/>
    </xf>
    <xf numFmtId="1" fontId="5" fillId="3" borderId="27" xfId="2" applyNumberFormat="1" applyFont="1" applyFill="1" applyBorder="1" applyAlignment="1">
      <alignment horizontal="center" vertical="center"/>
    </xf>
    <xf numFmtId="0" fontId="0" fillId="0" borderId="0" xfId="0" applyBorder="1"/>
    <xf numFmtId="166" fontId="5" fillId="4" borderId="26" xfId="2" applyNumberFormat="1" applyFont="1" applyFill="1" applyBorder="1" applyAlignment="1">
      <alignment horizontal="center" vertical="center"/>
    </xf>
    <xf numFmtId="0" fontId="0" fillId="0" borderId="5" xfId="0" applyBorder="1" applyAlignment="1">
      <alignment horizontal="center"/>
    </xf>
    <xf numFmtId="1" fontId="5" fillId="4" borderId="5" xfId="2" applyNumberFormat="1" applyFont="1" applyFill="1" applyBorder="1" applyAlignment="1">
      <alignment horizontal="center" vertical="center"/>
    </xf>
    <xf numFmtId="167" fontId="5" fillId="0" borderId="5" xfId="3" applyNumberFormat="1" applyFont="1" applyFill="1" applyBorder="1" applyAlignment="1">
      <alignment vertical="center"/>
    </xf>
    <xf numFmtId="166" fontId="5" fillId="4" borderId="5" xfId="2" applyNumberFormat="1" applyFont="1" applyFill="1" applyBorder="1" applyAlignment="1">
      <alignment horizontal="center" vertical="center"/>
    </xf>
    <xf numFmtId="0" fontId="6" fillId="0" borderId="28" xfId="2" applyFont="1" applyFill="1" applyBorder="1" applyAlignment="1">
      <alignment horizontal="center" vertical="center"/>
    </xf>
    <xf numFmtId="1" fontId="5" fillId="0" borderId="5" xfId="2" applyNumberFormat="1" applyFont="1" applyFill="1" applyBorder="1" applyAlignment="1">
      <alignment horizontal="center" vertical="center"/>
    </xf>
    <xf numFmtId="0" fontId="3" fillId="0" borderId="5" xfId="0" applyFont="1" applyBorder="1" applyAlignment="1">
      <alignment horizontal="center" vertical="center"/>
    </xf>
    <xf numFmtId="0" fontId="0" fillId="0" borderId="5" xfId="0" applyBorder="1" applyAlignment="1">
      <alignment horizontal="center" vertical="center"/>
    </xf>
    <xf numFmtId="0" fontId="5" fillId="0" borderId="5" xfId="2" applyFont="1" applyFill="1" applyBorder="1" applyAlignment="1">
      <alignment horizontal="center" vertical="center"/>
    </xf>
    <xf numFmtId="166" fontId="5" fillId="0" borderId="5" xfId="2" applyNumberFormat="1" applyFont="1" applyFill="1" applyBorder="1" applyAlignment="1">
      <alignment horizontal="center" vertical="center"/>
    </xf>
    <xf numFmtId="2" fontId="5" fillId="4" borderId="26" xfId="2" applyNumberFormat="1" applyFont="1" applyFill="1" applyBorder="1" applyAlignment="1">
      <alignment horizontal="center" vertical="center"/>
    </xf>
    <xf numFmtId="0" fontId="9" fillId="0" borderId="0" xfId="0" applyFont="1"/>
    <xf numFmtId="0" fontId="6" fillId="3" borderId="29" xfId="2" applyFont="1" applyFill="1" applyBorder="1" applyAlignment="1">
      <alignment horizontal="center" vertical="center"/>
    </xf>
    <xf numFmtId="0" fontId="6" fillId="3" borderId="27" xfId="2" applyFont="1" applyFill="1" applyBorder="1" applyAlignment="1">
      <alignment vertical="center"/>
    </xf>
    <xf numFmtId="1" fontId="5" fillId="3" borderId="5" xfId="2" applyNumberFormat="1" applyFont="1" applyFill="1" applyBorder="1" applyAlignment="1">
      <alignment horizontal="center" vertical="center"/>
    </xf>
    <xf numFmtId="166" fontId="5" fillId="0" borderId="26" xfId="2" applyNumberFormat="1" applyFont="1" applyFill="1" applyBorder="1" applyAlignment="1">
      <alignment horizontal="center" vertical="center"/>
    </xf>
    <xf numFmtId="1" fontId="5" fillId="0" borderId="5" xfId="2" applyNumberFormat="1" applyFont="1" applyBorder="1" applyAlignment="1">
      <alignment horizontal="center" vertical="center"/>
    </xf>
    <xf numFmtId="0" fontId="5" fillId="0" borderId="5" xfId="2" applyFont="1" applyBorder="1" applyAlignment="1">
      <alignment horizontal="center" vertical="center"/>
    </xf>
    <xf numFmtId="0" fontId="0" fillId="0" borderId="5" xfId="2" applyFont="1" applyBorder="1" applyAlignment="1">
      <alignment horizontal="center" vertical="center"/>
    </xf>
    <xf numFmtId="2" fontId="5" fillId="4" borderId="5" xfId="2" applyNumberFormat="1" applyFont="1" applyFill="1" applyBorder="1" applyAlignment="1">
      <alignment horizontal="center" vertical="center"/>
    </xf>
    <xf numFmtId="2" fontId="5" fillId="4" borderId="30" xfId="2" applyNumberFormat="1" applyFont="1" applyFill="1" applyBorder="1" applyAlignment="1">
      <alignment horizontal="center" vertical="center"/>
    </xf>
    <xf numFmtId="0" fontId="5" fillId="0" borderId="30" xfId="2" applyFont="1" applyBorder="1" applyAlignment="1">
      <alignment horizontal="center" vertical="center"/>
    </xf>
    <xf numFmtId="166" fontId="5" fillId="4" borderId="30" xfId="2" applyNumberFormat="1" applyFont="1" applyFill="1" applyBorder="1" applyAlignment="1">
      <alignment horizontal="center" vertical="center"/>
    </xf>
    <xf numFmtId="167" fontId="5" fillId="0" borderId="30" xfId="3" applyNumberFormat="1" applyFont="1" applyFill="1" applyBorder="1" applyAlignment="1">
      <alignment vertical="center"/>
    </xf>
    <xf numFmtId="0" fontId="5" fillId="0" borderId="5" xfId="2" applyFont="1" applyBorder="1" applyAlignment="1">
      <alignment horizontal="center" vertical="center" wrapText="1"/>
    </xf>
    <xf numFmtId="1" fontId="0" fillId="0" borderId="5" xfId="0" applyNumberFormat="1" applyBorder="1" applyAlignment="1">
      <alignment horizontal="center" vertical="center"/>
    </xf>
    <xf numFmtId="2" fontId="5" fillId="0" borderId="5" xfId="2" applyNumberFormat="1" applyFont="1" applyFill="1" applyBorder="1" applyAlignment="1">
      <alignment horizontal="center" vertical="center"/>
    </xf>
    <xf numFmtId="167" fontId="5" fillId="0" borderId="28" xfId="3" applyNumberFormat="1" applyFont="1" applyFill="1" applyBorder="1" applyAlignment="1">
      <alignment vertical="center"/>
    </xf>
    <xf numFmtId="0" fontId="10" fillId="3" borderId="29" xfId="2" applyFont="1" applyFill="1" applyBorder="1" applyAlignment="1">
      <alignment horizontal="center" vertical="center"/>
    </xf>
    <xf numFmtId="0" fontId="10" fillId="3" borderId="27" xfId="2" applyFont="1" applyFill="1" applyBorder="1" applyAlignment="1">
      <alignment vertical="center"/>
    </xf>
    <xf numFmtId="2" fontId="5" fillId="0" borderId="5" xfId="2" applyNumberFormat="1" applyFont="1" applyBorder="1" applyAlignment="1">
      <alignment horizontal="center" vertical="center"/>
    </xf>
    <xf numFmtId="0" fontId="5" fillId="0" borderId="5" xfId="0" applyFont="1" applyBorder="1" applyAlignment="1">
      <alignment horizontal="center" vertical="center"/>
    </xf>
    <xf numFmtId="166"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0" fontId="1" fillId="0" borderId="5" xfId="2" applyFont="1" applyBorder="1" applyAlignment="1">
      <alignment horizontal="center" vertical="center"/>
    </xf>
    <xf numFmtId="166" fontId="1" fillId="0" borderId="5" xfId="2" applyNumberFormat="1" applyFont="1" applyFill="1" applyBorder="1" applyAlignment="1">
      <alignment horizontal="center" vertical="center"/>
    </xf>
    <xf numFmtId="169" fontId="5" fillId="4" borderId="5" xfId="2" applyNumberFormat="1" applyFont="1" applyFill="1" applyBorder="1" applyAlignment="1">
      <alignment horizontal="center" vertical="center"/>
    </xf>
    <xf numFmtId="166" fontId="0" fillId="0" borderId="5" xfId="0" applyNumberFormat="1" applyBorder="1" applyAlignment="1">
      <alignment horizontal="center" vertical="center"/>
    </xf>
    <xf numFmtId="0" fontId="0" fillId="0" borderId="0" xfId="0" applyFill="1" applyBorder="1"/>
    <xf numFmtId="0" fontId="0" fillId="0" borderId="0" xfId="0" applyFill="1"/>
    <xf numFmtId="166" fontId="5" fillId="0" borderId="5" xfId="2"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xf>
    <xf numFmtId="166" fontId="5"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166" fontId="0" fillId="0" borderId="5" xfId="0" applyNumberFormat="1" applyFont="1" applyFill="1" applyBorder="1" applyAlignment="1">
      <alignment horizontal="center" vertical="center"/>
    </xf>
    <xf numFmtId="169" fontId="0" fillId="0" borderId="5" xfId="0" applyNumberFormat="1" applyBorder="1" applyAlignment="1">
      <alignment horizontal="center" vertical="center"/>
    </xf>
    <xf numFmtId="0" fontId="0" fillId="0" borderId="28" xfId="0" applyBorder="1" applyAlignment="1">
      <alignment horizontal="center" vertical="center"/>
    </xf>
    <xf numFmtId="167" fontId="5" fillId="0" borderId="5" xfId="3" applyNumberFormat="1" applyFont="1" applyFill="1" applyBorder="1" applyAlignment="1">
      <alignment horizontal="center" vertical="center"/>
    </xf>
    <xf numFmtId="0" fontId="5" fillId="0" borderId="30" xfId="0" applyFont="1" applyBorder="1" applyAlignment="1">
      <alignment horizontal="center" vertical="center"/>
    </xf>
    <xf numFmtId="0" fontId="5" fillId="0" borderId="5" xfId="4" applyFont="1" applyFill="1" applyBorder="1" applyAlignment="1">
      <alignment horizontal="center" vertical="center"/>
    </xf>
    <xf numFmtId="1" fontId="5" fillId="0" borderId="5" xfId="2" applyNumberFormat="1" applyFont="1" applyFill="1" applyBorder="1" applyAlignment="1">
      <alignment horizontal="center" vertical="center" wrapText="1"/>
    </xf>
    <xf numFmtId="0" fontId="5" fillId="0" borderId="26" xfId="2" applyFont="1" applyBorder="1" applyAlignment="1">
      <alignment horizontal="center" vertical="center"/>
    </xf>
    <xf numFmtId="0" fontId="5" fillId="0" borderId="35" xfId="5" applyFont="1" applyBorder="1" applyAlignment="1">
      <alignment vertical="center"/>
    </xf>
    <xf numFmtId="165" fontId="3" fillId="0" borderId="0" xfId="1" applyFont="1"/>
    <xf numFmtId="168" fontId="0" fillId="0" borderId="0" xfId="0" applyNumberFormat="1"/>
    <xf numFmtId="171" fontId="5" fillId="0" borderId="5" xfId="6" applyNumberFormat="1" applyFont="1" applyBorder="1" applyAlignment="1">
      <alignment horizontal="center" vertical="center"/>
    </xf>
    <xf numFmtId="170" fontId="5" fillId="0" borderId="25" xfId="3" applyNumberFormat="1" applyFont="1" applyFill="1" applyBorder="1" applyAlignment="1">
      <alignment horizontal="right" vertical="center"/>
    </xf>
    <xf numFmtId="170" fontId="6" fillId="0" borderId="25" xfId="3" applyNumberFormat="1" applyFont="1" applyFill="1" applyBorder="1" applyAlignment="1">
      <alignment horizontal="right" vertical="center"/>
    </xf>
    <xf numFmtId="165" fontId="6" fillId="0" borderId="25" xfId="3" applyNumberFormat="1" applyFont="1" applyFill="1" applyBorder="1" applyAlignment="1">
      <alignment horizontal="right" vertical="center"/>
    </xf>
    <xf numFmtId="0" fontId="6" fillId="3" borderId="38" xfId="2" applyFont="1" applyFill="1" applyBorder="1" applyAlignment="1">
      <alignment horizontal="center" vertical="center"/>
    </xf>
    <xf numFmtId="0" fontId="6" fillId="3" borderId="0" xfId="2" applyFont="1" applyFill="1" applyBorder="1" applyAlignment="1">
      <alignment horizontal="center" vertical="center"/>
    </xf>
    <xf numFmtId="0" fontId="6" fillId="3" borderId="0" xfId="2" applyFont="1" applyFill="1" applyBorder="1" applyAlignment="1">
      <alignment vertical="center"/>
    </xf>
    <xf numFmtId="0" fontId="6" fillId="3" borderId="29" xfId="2" applyFont="1" applyFill="1" applyBorder="1" applyAlignment="1">
      <alignment vertical="center"/>
    </xf>
    <xf numFmtId="0" fontId="6" fillId="3" borderId="15" xfId="2" applyFont="1" applyFill="1" applyBorder="1" applyAlignment="1">
      <alignment vertical="center"/>
    </xf>
    <xf numFmtId="170" fontId="0" fillId="0" borderId="0" xfId="0" applyNumberFormat="1"/>
    <xf numFmtId="9" fontId="5" fillId="0" borderId="5" xfId="2" applyNumberFormat="1" applyFont="1" applyFill="1" applyBorder="1" applyAlignment="1">
      <alignment horizontal="center" vertical="center"/>
    </xf>
    <xf numFmtId="10" fontId="5" fillId="0" borderId="25" xfId="0" applyNumberFormat="1" applyFont="1" applyFill="1" applyBorder="1" applyAlignment="1">
      <alignment horizontal="center" vertical="center"/>
    </xf>
    <xf numFmtId="165" fontId="6" fillId="0" borderId="5" xfId="5" applyNumberFormat="1" applyFont="1" applyBorder="1" applyAlignment="1">
      <alignment horizontal="right" vertical="center"/>
    </xf>
    <xf numFmtId="9" fontId="5" fillId="0" borderId="30" xfId="0" applyNumberFormat="1" applyFont="1" applyFill="1" applyBorder="1" applyAlignment="1">
      <alignment horizontal="center" vertical="center"/>
    </xf>
    <xf numFmtId="165" fontId="6" fillId="0" borderId="37" xfId="5" applyNumberFormat="1" applyFont="1" applyBorder="1" applyAlignment="1">
      <alignment horizontal="right" vertical="center"/>
    </xf>
    <xf numFmtId="165" fontId="0" fillId="0" borderId="0" xfId="0" applyNumberFormat="1"/>
    <xf numFmtId="1" fontId="0" fillId="0" borderId="0" xfId="0" applyNumberFormat="1"/>
    <xf numFmtId="0" fontId="5" fillId="0" borderId="0" xfId="2" applyFont="1" applyAlignment="1">
      <alignment vertical="center"/>
    </xf>
    <xf numFmtId="0" fontId="6" fillId="0" borderId="0" xfId="2" applyFont="1" applyFill="1" applyBorder="1" applyAlignment="1">
      <alignment horizontal="center" vertical="center" wrapText="1"/>
    </xf>
    <xf numFmtId="0" fontId="2" fillId="2" borderId="25" xfId="2" applyFont="1" applyFill="1" applyBorder="1" applyAlignment="1">
      <alignment horizontal="center" vertical="center" wrapText="1"/>
    </xf>
    <xf numFmtId="0" fontId="7" fillId="2" borderId="22" xfId="2" applyFont="1" applyFill="1" applyBorder="1" applyAlignment="1">
      <alignment horizontal="center" vertical="center"/>
    </xf>
    <xf numFmtId="0" fontId="2" fillId="2" borderId="22" xfId="2" applyFont="1" applyFill="1" applyBorder="1" applyAlignment="1">
      <alignment horizontal="center" vertical="center" wrapText="1"/>
    </xf>
    <xf numFmtId="0" fontId="6" fillId="3" borderId="14" xfId="2" applyFont="1" applyFill="1" applyBorder="1" applyAlignment="1">
      <alignment horizontal="left" vertical="center"/>
    </xf>
    <xf numFmtId="0" fontId="6" fillId="3" borderId="29" xfId="2" applyFont="1" applyFill="1" applyBorder="1" applyAlignment="1">
      <alignment horizontal="left" vertical="center"/>
    </xf>
    <xf numFmtId="0" fontId="6" fillId="3" borderId="15" xfId="2" applyFont="1" applyFill="1" applyBorder="1" applyAlignment="1">
      <alignment horizontal="left" vertical="center"/>
    </xf>
    <xf numFmtId="0" fontId="5" fillId="3" borderId="14"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5" xfId="2" applyFont="1" applyFill="1" applyBorder="1" applyAlignment="1">
      <alignment horizontal="center" vertical="center"/>
    </xf>
    <xf numFmtId="172" fontId="5" fillId="0" borderId="5" xfId="3" applyNumberFormat="1" applyFont="1" applyFill="1" applyBorder="1" applyAlignment="1">
      <alignment vertical="center"/>
    </xf>
    <xf numFmtId="0" fontId="5" fillId="0" borderId="0" xfId="2" applyNumberFormat="1" applyFont="1" applyAlignment="1">
      <alignment vertical="center"/>
    </xf>
    <xf numFmtId="167" fontId="6" fillId="0" borderId="5" xfId="3" applyNumberFormat="1" applyFont="1" applyFill="1" applyBorder="1" applyAlignment="1">
      <alignment horizontal="right"/>
    </xf>
    <xf numFmtId="165" fontId="5" fillId="0" borderId="0" xfId="2" applyNumberFormat="1" applyFont="1" applyAlignment="1">
      <alignment vertical="center"/>
    </xf>
    <xf numFmtId="166" fontId="12" fillId="4" borderId="5" xfId="2" applyNumberFormat="1" applyFont="1" applyFill="1" applyBorder="1" applyAlignment="1">
      <alignment horizontal="center" vertical="center"/>
    </xf>
    <xf numFmtId="166" fontId="13" fillId="4" borderId="28" xfId="2" applyNumberFormat="1" applyFont="1" applyFill="1" applyBorder="1" applyAlignment="1">
      <alignment horizontal="center" vertical="center"/>
    </xf>
    <xf numFmtId="2" fontId="5" fillId="0" borderId="26" xfId="2" applyNumberFormat="1" applyFont="1" applyBorder="1" applyAlignment="1">
      <alignment horizontal="center" vertical="center"/>
    </xf>
    <xf numFmtId="166" fontId="13" fillId="4" borderId="5" xfId="2" applyNumberFormat="1" applyFont="1" applyFill="1" applyBorder="1" applyAlignment="1">
      <alignment horizontal="center" vertical="center"/>
    </xf>
    <xf numFmtId="1" fontId="5" fillId="0" borderId="0" xfId="2" applyNumberFormat="1" applyFont="1" applyAlignment="1">
      <alignment vertical="center"/>
    </xf>
    <xf numFmtId="170" fontId="6" fillId="0" borderId="43" xfId="3" applyNumberFormat="1" applyFont="1" applyFill="1" applyBorder="1" applyAlignment="1">
      <alignment vertical="center"/>
    </xf>
    <xf numFmtId="0" fontId="5" fillId="4" borderId="5" xfId="2" applyFont="1" applyFill="1" applyBorder="1" applyAlignment="1">
      <alignment horizontal="center" vertical="center"/>
    </xf>
    <xf numFmtId="0" fontId="1" fillId="0" borderId="5" xfId="2" applyFont="1" applyFill="1" applyBorder="1" applyAlignment="1">
      <alignment horizontal="center" vertical="center"/>
    </xf>
    <xf numFmtId="167" fontId="1" fillId="0" borderId="5" xfId="3" applyNumberFormat="1" applyFont="1" applyFill="1" applyBorder="1" applyAlignment="1">
      <alignment vertical="center"/>
    </xf>
    <xf numFmtId="167" fontId="6" fillId="0" borderId="5" xfId="3" applyNumberFormat="1" applyFont="1" applyFill="1" applyBorder="1" applyAlignment="1">
      <alignment vertical="center"/>
    </xf>
    <xf numFmtId="0" fontId="6" fillId="3" borderId="28" xfId="2" applyFont="1" applyFill="1" applyBorder="1" applyAlignment="1">
      <alignment horizontal="center" vertical="center"/>
    </xf>
    <xf numFmtId="170" fontId="6" fillId="0" borderId="0" xfId="3" applyNumberFormat="1" applyFont="1" applyFill="1" applyBorder="1" applyAlignment="1">
      <alignment vertical="center"/>
    </xf>
    <xf numFmtId="170" fontId="5" fillId="0" borderId="5" xfId="2" applyNumberFormat="1" applyFont="1" applyFill="1" applyBorder="1" applyAlignment="1">
      <alignment horizontal="center" vertical="center"/>
    </xf>
    <xf numFmtId="170" fontId="5" fillId="0" borderId="5" xfId="3" applyNumberFormat="1" applyFont="1" applyFill="1" applyBorder="1" applyAlignment="1">
      <alignment horizontal="center" vertical="center"/>
    </xf>
    <xf numFmtId="0" fontId="5" fillId="0" borderId="0" xfId="2" applyFont="1" applyFill="1" applyAlignment="1">
      <alignment vertical="center"/>
    </xf>
    <xf numFmtId="165" fontId="5" fillId="0" borderId="0" xfId="8" applyNumberFormat="1" applyFont="1" applyFill="1" applyAlignment="1">
      <alignment vertical="center"/>
    </xf>
    <xf numFmtId="173" fontId="5" fillId="0" borderId="5" xfId="2" applyNumberFormat="1" applyFont="1" applyFill="1" applyBorder="1" applyAlignment="1">
      <alignment horizontal="center" vertical="center"/>
    </xf>
    <xf numFmtId="0" fontId="5" fillId="0" borderId="27" xfId="2" applyFont="1" applyFill="1" applyBorder="1" applyAlignment="1">
      <alignment horizontal="center" vertical="center"/>
    </xf>
    <xf numFmtId="0" fontId="6" fillId="0" borderId="5" xfId="2" applyFont="1" applyFill="1" applyBorder="1" applyAlignment="1">
      <alignment horizontal="center" vertical="center"/>
    </xf>
    <xf numFmtId="0" fontId="5" fillId="0" borderId="30" xfId="2" applyFont="1" applyFill="1" applyBorder="1" applyAlignment="1">
      <alignment horizontal="center" vertical="center"/>
    </xf>
    <xf numFmtId="1" fontId="5" fillId="0" borderId="30" xfId="2" applyNumberFormat="1" applyFont="1" applyFill="1" applyBorder="1" applyAlignment="1">
      <alignment horizontal="center" vertical="center"/>
    </xf>
    <xf numFmtId="170" fontId="5" fillId="0" borderId="30" xfId="2" applyNumberFormat="1" applyFont="1" applyFill="1" applyBorder="1" applyAlignment="1">
      <alignment horizontal="center" vertical="center"/>
    </xf>
    <xf numFmtId="165" fontId="5" fillId="0" borderId="5" xfId="3" applyNumberFormat="1" applyFont="1" applyFill="1" applyBorder="1" applyAlignment="1">
      <alignment horizontal="center" vertical="center"/>
    </xf>
    <xf numFmtId="0" fontId="5" fillId="0" borderId="0" xfId="2" applyFont="1" applyFill="1" applyBorder="1" applyAlignment="1">
      <alignment vertical="center"/>
    </xf>
    <xf numFmtId="170" fontId="6" fillId="0" borderId="28" xfId="2" applyNumberFormat="1" applyFont="1" applyBorder="1" applyAlignment="1">
      <alignment horizontal="right" vertical="center"/>
    </xf>
    <xf numFmtId="0" fontId="6" fillId="3" borderId="15" xfId="2" applyFont="1" applyFill="1" applyBorder="1" applyAlignment="1">
      <alignment horizontal="center" vertical="center"/>
    </xf>
    <xf numFmtId="174" fontId="5" fillId="0" borderId="5" xfId="3" applyNumberFormat="1" applyFont="1" applyFill="1" applyBorder="1" applyAlignment="1">
      <alignment horizontal="center" vertical="center"/>
    </xf>
    <xf numFmtId="170" fontId="6" fillId="0" borderId="5" xfId="3" applyNumberFormat="1" applyFont="1" applyFill="1" applyBorder="1" applyAlignment="1">
      <alignment horizontal="center" vertical="center"/>
    </xf>
    <xf numFmtId="165" fontId="5" fillId="0" borderId="0" xfId="8" applyNumberFormat="1" applyFont="1" applyAlignment="1">
      <alignment vertical="center"/>
    </xf>
    <xf numFmtId="170" fontId="1" fillId="0" borderId="5" xfId="2" applyNumberFormat="1" applyFont="1" applyFill="1" applyBorder="1" applyAlignment="1">
      <alignment horizontal="center" vertical="center"/>
    </xf>
    <xf numFmtId="49" fontId="6" fillId="0" borderId="5" xfId="2" applyNumberFormat="1" applyFont="1" applyFill="1" applyBorder="1" applyAlignment="1">
      <alignment horizontal="center" vertical="center"/>
    </xf>
    <xf numFmtId="165" fontId="15" fillId="0" borderId="0" xfId="8" applyNumberFormat="1" applyFont="1" applyFill="1" applyAlignment="1">
      <alignment vertical="center"/>
    </xf>
    <xf numFmtId="0" fontId="5" fillId="0" borderId="35" xfId="2" applyFont="1" applyBorder="1" applyAlignment="1">
      <alignment horizontal="right" vertical="center"/>
    </xf>
    <xf numFmtId="170" fontId="6" fillId="5" borderId="35" xfId="9" applyNumberFormat="1" applyFont="1" applyFill="1" applyBorder="1" applyAlignment="1">
      <alignment vertical="center"/>
    </xf>
    <xf numFmtId="170" fontId="5" fillId="0" borderId="25" xfId="9" applyNumberFormat="1" applyFont="1" applyFill="1" applyBorder="1" applyAlignment="1">
      <alignment vertical="center"/>
    </xf>
    <xf numFmtId="0" fontId="5" fillId="0" borderId="0" xfId="8" applyFont="1" applyAlignment="1">
      <alignment vertical="center"/>
    </xf>
    <xf numFmtId="170" fontId="5" fillId="0" borderId="0" xfId="2" applyNumberFormat="1" applyFont="1" applyAlignment="1">
      <alignment vertical="center"/>
    </xf>
    <xf numFmtId="0" fontId="5" fillId="0" borderId="0" xfId="5" applyFont="1" applyAlignment="1">
      <alignment vertical="center"/>
    </xf>
    <xf numFmtId="0" fontId="6" fillId="0" borderId="5" xfId="2" applyFont="1" applyBorder="1" applyAlignment="1">
      <alignment horizontal="center"/>
    </xf>
    <xf numFmtId="166" fontId="5" fillId="4" borderId="27" xfId="2" applyNumberFormat="1" applyFont="1" applyFill="1" applyBorder="1" applyAlignment="1">
      <alignment horizontal="center" vertical="center"/>
    </xf>
    <xf numFmtId="165" fontId="5" fillId="0" borderId="5" xfId="2" applyNumberFormat="1" applyFont="1" applyFill="1" applyBorder="1" applyAlignment="1">
      <alignment vertical="center"/>
    </xf>
    <xf numFmtId="0" fontId="5" fillId="0" borderId="0" xfId="2" applyFont="1" applyBorder="1" applyAlignment="1">
      <alignment vertical="center"/>
    </xf>
    <xf numFmtId="166" fontId="5" fillId="0" borderId="5" xfId="2" applyNumberFormat="1" applyFont="1" applyBorder="1" applyAlignment="1">
      <alignment horizontal="center" vertical="center"/>
    </xf>
    <xf numFmtId="0" fontId="5" fillId="0" borderId="5" xfId="2" applyFont="1" applyBorder="1" applyAlignment="1">
      <alignment vertical="center"/>
    </xf>
    <xf numFmtId="10" fontId="5" fillId="0" borderId="5" xfId="0" applyNumberFormat="1" applyFont="1" applyFill="1" applyBorder="1" applyAlignment="1">
      <alignment horizontal="center" vertical="center"/>
    </xf>
    <xf numFmtId="9" fontId="5" fillId="0" borderId="5" xfId="0" applyNumberFormat="1" applyFont="1" applyFill="1" applyBorder="1" applyAlignment="1">
      <alignment horizontal="center" vertical="center"/>
    </xf>
    <xf numFmtId="0" fontId="5" fillId="0" borderId="0" xfId="4" applyFont="1" applyFill="1" applyBorder="1" applyAlignment="1">
      <alignment horizontal="center" vertical="center"/>
    </xf>
    <xf numFmtId="0" fontId="5" fillId="0" borderId="0" xfId="4" applyFont="1" applyFill="1" applyBorder="1" applyAlignment="1">
      <alignment horizontal="left" vertical="center"/>
    </xf>
    <xf numFmtId="0" fontId="6" fillId="7" borderId="25" xfId="2" applyFont="1" applyFill="1" applyBorder="1" applyAlignment="1">
      <alignment horizontal="center" vertical="center"/>
    </xf>
    <xf numFmtId="0" fontId="6" fillId="7" borderId="29" xfId="2" applyFont="1" applyFill="1" applyBorder="1" applyAlignment="1">
      <alignment horizontal="center" vertical="center"/>
    </xf>
    <xf numFmtId="0" fontId="5" fillId="8" borderId="0" xfId="2" applyFont="1" applyFill="1" applyAlignment="1">
      <alignment vertical="center"/>
    </xf>
    <xf numFmtId="0" fontId="0" fillId="8" borderId="0" xfId="0" applyFill="1"/>
    <xf numFmtId="170" fontId="5" fillId="0" borderId="5" xfId="10" applyNumberFormat="1" applyFont="1" applyFill="1" applyBorder="1" applyAlignment="1">
      <alignment vertical="center"/>
    </xf>
    <xf numFmtId="170" fontId="5" fillId="0" borderId="5" xfId="10" applyNumberFormat="1" applyFont="1" applyBorder="1" applyAlignment="1">
      <alignment vertical="center"/>
    </xf>
    <xf numFmtId="2" fontId="5" fillId="0" borderId="0" xfId="2" applyNumberFormat="1" applyFont="1" applyAlignment="1">
      <alignment vertical="center"/>
    </xf>
    <xf numFmtId="1" fontId="6" fillId="7" borderId="5" xfId="2" applyNumberFormat="1" applyFont="1" applyFill="1" applyBorder="1" applyAlignment="1">
      <alignment horizontal="center" vertical="center"/>
    </xf>
    <xf numFmtId="176" fontId="5" fillId="0" borderId="5" xfId="10" applyNumberFormat="1" applyFont="1" applyBorder="1" applyAlignment="1">
      <alignment vertical="center"/>
    </xf>
    <xf numFmtId="170" fontId="5" fillId="4" borderId="5" xfId="10" applyNumberFormat="1" applyFont="1" applyFill="1" applyBorder="1" applyAlignment="1">
      <alignment vertical="center"/>
    </xf>
    <xf numFmtId="0" fontId="6" fillId="3" borderId="14" xfId="2" applyFont="1" applyFill="1" applyBorder="1" applyAlignment="1">
      <alignment horizontal="center" vertical="center"/>
    </xf>
    <xf numFmtId="168" fontId="5" fillId="0" borderId="5" xfId="2" applyNumberFormat="1" applyFont="1" applyFill="1" applyBorder="1" applyAlignment="1">
      <alignment horizontal="right" vertical="center"/>
    </xf>
    <xf numFmtId="0" fontId="16" fillId="0" borderId="5" xfId="0" applyFont="1" applyBorder="1" applyAlignment="1">
      <alignment horizontal="center" vertical="center"/>
    </xf>
    <xf numFmtId="168" fontId="0" fillId="0" borderId="5" xfId="0" applyNumberFormat="1" applyBorder="1" applyAlignment="1">
      <alignment horizontal="right" vertical="center"/>
    </xf>
    <xf numFmtId="167" fontId="16" fillId="0" borderId="5" xfId="0" applyNumberFormat="1" applyFont="1" applyBorder="1" applyAlignment="1">
      <alignment horizontal="right" vertical="center"/>
    </xf>
    <xf numFmtId="0" fontId="5" fillId="0" borderId="5" xfId="2" applyFont="1" applyFill="1" applyBorder="1" applyAlignment="1">
      <alignment horizontal="center" vertical="center" wrapText="1"/>
    </xf>
    <xf numFmtId="0" fontId="16" fillId="0" borderId="5" xfId="0" applyFont="1" applyBorder="1" applyAlignment="1">
      <alignment horizontal="center" vertical="center" wrapText="1"/>
    </xf>
    <xf numFmtId="168" fontId="0" fillId="0" borderId="5" xfId="0" applyNumberFormat="1" applyBorder="1" applyAlignment="1">
      <alignment horizontal="right" vertical="center" wrapText="1"/>
    </xf>
    <xf numFmtId="0" fontId="5" fillId="0" borderId="0" xfId="2" applyFont="1" applyAlignment="1">
      <alignment vertical="center" wrapText="1"/>
    </xf>
    <xf numFmtId="0" fontId="0" fillId="0" borderId="0" xfId="0" applyAlignment="1">
      <alignment wrapText="1"/>
    </xf>
    <xf numFmtId="167" fontId="17" fillId="0" borderId="50" xfId="0" applyNumberFormat="1" applyFont="1" applyBorder="1" applyAlignment="1">
      <alignment horizontal="right" vertical="center"/>
    </xf>
    <xf numFmtId="164" fontId="0" fillId="0" borderId="5" xfId="0" applyNumberFormat="1" applyBorder="1" applyAlignment="1">
      <alignment horizontal="right" vertical="center"/>
    </xf>
    <xf numFmtId="167" fontId="17" fillId="0" borderId="49" xfId="0" applyNumberFormat="1" applyFont="1" applyBorder="1" applyAlignment="1">
      <alignment horizontal="right" vertical="center"/>
    </xf>
    <xf numFmtId="164" fontId="0" fillId="0" borderId="5" xfId="0" applyNumberFormat="1" applyFill="1" applyBorder="1" applyAlignment="1">
      <alignment vertical="center"/>
    </xf>
    <xf numFmtId="164" fontId="0" fillId="0" borderId="5" xfId="0" applyNumberFormat="1" applyBorder="1" applyAlignment="1">
      <alignment vertical="center"/>
    </xf>
    <xf numFmtId="167" fontId="17" fillId="0" borderId="28" xfId="0" applyNumberFormat="1" applyFont="1" applyBorder="1" applyAlignment="1">
      <alignment horizontal="right" vertical="center"/>
    </xf>
    <xf numFmtId="0" fontId="5" fillId="0" borderId="35" xfId="2" applyFont="1" applyBorder="1" applyAlignment="1">
      <alignment vertical="center"/>
    </xf>
    <xf numFmtId="39" fontId="0" fillId="0" borderId="0" xfId="1" applyNumberFormat="1" applyFont="1"/>
    <xf numFmtId="10" fontId="6" fillId="0" borderId="5" xfId="0" applyNumberFormat="1" applyFont="1" applyFill="1" applyBorder="1" applyAlignment="1">
      <alignment horizontal="center" vertical="center"/>
    </xf>
    <xf numFmtId="9" fontId="6" fillId="0" borderId="5" xfId="0" applyNumberFormat="1" applyFont="1" applyFill="1" applyBorder="1" applyAlignment="1">
      <alignment horizontal="center" vertical="center"/>
    </xf>
    <xf numFmtId="170" fontId="8" fillId="6" borderId="0" xfId="5" applyNumberFormat="1" applyFont="1" applyFill="1" applyBorder="1" applyAlignment="1">
      <alignment vertical="center"/>
    </xf>
    <xf numFmtId="168" fontId="5" fillId="0" borderId="0" xfId="2" applyNumberFormat="1" applyFont="1" applyFill="1" applyAlignment="1">
      <alignment vertical="center"/>
    </xf>
    <xf numFmtId="167" fontId="8" fillId="0" borderId="5" xfId="3" applyNumberFormat="1" applyFont="1" applyFill="1" applyBorder="1" applyAlignment="1">
      <alignment horizontal="right"/>
    </xf>
    <xf numFmtId="0" fontId="6" fillId="0" borderId="5" xfId="4" applyFont="1" applyFill="1" applyBorder="1" applyAlignment="1">
      <alignment horizontal="center" vertical="center"/>
    </xf>
    <xf numFmtId="168" fontId="6" fillId="0" borderId="5" xfId="3" applyNumberFormat="1" applyFont="1" applyFill="1" applyBorder="1" applyAlignment="1">
      <alignment vertical="center"/>
    </xf>
    <xf numFmtId="0" fontId="5" fillId="0" borderId="28" xfId="4" applyFont="1" applyFill="1" applyBorder="1" applyAlignment="1">
      <alignment horizontal="center" vertical="center"/>
    </xf>
    <xf numFmtId="0" fontId="5" fillId="0" borderId="28" xfId="0" applyFont="1" applyFill="1" applyBorder="1" applyAlignment="1">
      <alignment horizontal="center" vertical="center"/>
    </xf>
    <xf numFmtId="166" fontId="5" fillId="4" borderId="28" xfId="2" applyNumberFormat="1" applyFont="1" applyFill="1" applyBorder="1" applyAlignment="1">
      <alignment horizontal="center" vertical="center"/>
    </xf>
    <xf numFmtId="0" fontId="5" fillId="0" borderId="28" xfId="0" applyFont="1" applyBorder="1" applyAlignment="1">
      <alignment horizontal="center" vertical="center"/>
    </xf>
    <xf numFmtId="0" fontId="5" fillId="0" borderId="0" xfId="0" applyFont="1" applyAlignment="1">
      <alignment horizontal="center"/>
    </xf>
    <xf numFmtId="0" fontId="0" fillId="0" borderId="5" xfId="0" applyFont="1" applyBorder="1" applyAlignment="1">
      <alignment horizontal="center" vertical="center"/>
    </xf>
    <xf numFmtId="0" fontId="5" fillId="0" borderId="28" xfId="2" applyFont="1" applyFill="1" applyBorder="1" applyAlignment="1">
      <alignment horizontal="center" vertical="center"/>
    </xf>
    <xf numFmtId="0" fontId="5" fillId="0" borderId="5" xfId="0" applyFont="1" applyFill="1" applyBorder="1" applyAlignment="1">
      <alignment horizontal="center"/>
    </xf>
    <xf numFmtId="170" fontId="6" fillId="0" borderId="30" xfId="3" applyNumberFormat="1" applyFont="1" applyFill="1" applyBorder="1" applyAlignment="1">
      <alignment horizontal="right" vertical="center"/>
    </xf>
    <xf numFmtId="170" fontId="6" fillId="0" borderId="35" xfId="3" applyNumberFormat="1" applyFont="1" applyFill="1" applyBorder="1" applyAlignment="1">
      <alignment horizontal="right" vertical="center"/>
    </xf>
    <xf numFmtId="170" fontId="6" fillId="0" borderId="5" xfId="3" applyNumberFormat="1" applyFont="1" applyFill="1" applyBorder="1" applyAlignment="1">
      <alignment horizontal="right" vertical="center"/>
    </xf>
    <xf numFmtId="170" fontId="6" fillId="0" borderId="30" xfId="10" applyNumberFormat="1" applyFont="1" applyBorder="1" applyAlignment="1">
      <alignment vertical="center"/>
    </xf>
    <xf numFmtId="1" fontId="6" fillId="7" borderId="25" xfId="2" applyNumberFormat="1" applyFont="1" applyFill="1" applyBorder="1" applyAlignment="1">
      <alignment horizontal="center" vertical="center"/>
    </xf>
    <xf numFmtId="170" fontId="6" fillId="0" borderId="25" xfId="9" applyNumberFormat="1" applyFont="1" applyFill="1" applyBorder="1" applyAlignment="1">
      <alignment vertical="center"/>
    </xf>
    <xf numFmtId="0" fontId="5" fillId="0" borderId="29" xfId="2" applyFont="1" applyFill="1" applyBorder="1" applyAlignment="1">
      <alignment horizontal="center" vertical="center"/>
    </xf>
    <xf numFmtId="169" fontId="5" fillId="0" borderId="0" xfId="2" applyNumberFormat="1" applyFont="1" applyBorder="1" applyAlignment="1">
      <alignment vertical="center"/>
    </xf>
    <xf numFmtId="2" fontId="5" fillId="0" borderId="0" xfId="2" applyNumberFormat="1" applyFont="1" applyBorder="1" applyAlignment="1">
      <alignment vertical="center"/>
    </xf>
    <xf numFmtId="0" fontId="0" fillId="8" borderId="0" xfId="0" applyFill="1" applyBorder="1"/>
    <xf numFmtId="0" fontId="2" fillId="2" borderId="30" xfId="2" applyFont="1" applyFill="1" applyBorder="1" applyAlignment="1">
      <alignment horizontal="center" vertical="center"/>
    </xf>
    <xf numFmtId="0" fontId="2" fillId="2" borderId="38" xfId="2" applyFont="1" applyFill="1" applyBorder="1" applyAlignment="1">
      <alignment horizontal="center" vertical="center" wrapText="1"/>
    </xf>
    <xf numFmtId="0" fontId="0" fillId="0" borderId="0" xfId="0" applyBorder="1" applyAlignment="1">
      <alignment wrapText="1"/>
    </xf>
    <xf numFmtId="0" fontId="5" fillId="8" borderId="0" xfId="2" applyFont="1" applyFill="1" applyBorder="1" applyAlignment="1">
      <alignment vertical="center"/>
    </xf>
    <xf numFmtId="165" fontId="6" fillId="0" borderId="0" xfId="3" applyNumberFormat="1" applyFont="1" applyFill="1" applyBorder="1" applyAlignment="1">
      <alignment horizontal="right" vertical="center"/>
    </xf>
    <xf numFmtId="0" fontId="3" fillId="0" borderId="26" xfId="0" applyFont="1" applyBorder="1" applyAlignment="1">
      <alignment horizontal="right" vertical="center"/>
    </xf>
    <xf numFmtId="0" fontId="3" fillId="0" borderId="27" xfId="0" applyFont="1" applyBorder="1" applyAlignment="1">
      <alignment horizontal="right" vertical="center"/>
    </xf>
    <xf numFmtId="0" fontId="3" fillId="0" borderId="28" xfId="0" applyFont="1" applyBorder="1" applyAlignment="1">
      <alignment horizontal="right" vertical="center"/>
    </xf>
    <xf numFmtId="0" fontId="6" fillId="0" borderId="26" xfId="0" applyFont="1" applyFill="1" applyBorder="1" applyAlignment="1">
      <alignment horizontal="right" vertical="center"/>
    </xf>
    <xf numFmtId="0" fontId="6" fillId="0" borderId="27" xfId="0" applyFont="1" applyFill="1" applyBorder="1" applyAlignment="1">
      <alignment horizontal="right" vertical="center"/>
    </xf>
    <xf numFmtId="0" fontId="6" fillId="0" borderId="28" xfId="0" applyFont="1" applyFill="1" applyBorder="1" applyAlignment="1">
      <alignment horizontal="right" vertical="center"/>
    </xf>
    <xf numFmtId="0" fontId="8" fillId="0" borderId="5" xfId="2" applyFont="1" applyBorder="1" applyAlignment="1">
      <alignment horizontal="center" vertical="center"/>
    </xf>
    <xf numFmtId="14" fontId="6" fillId="0" borderId="26" xfId="7" applyNumberFormat="1" applyFont="1" applyBorder="1" applyAlignment="1">
      <alignment horizontal="center" vertical="center" wrapText="1"/>
    </xf>
    <xf numFmtId="14" fontId="6" fillId="0" borderId="27" xfId="7" applyNumberFormat="1" applyFont="1" applyBorder="1" applyAlignment="1">
      <alignment horizontal="center" vertical="center" wrapText="1"/>
    </xf>
    <xf numFmtId="14" fontId="6" fillId="0" borderId="28" xfId="7" applyNumberFormat="1" applyFont="1" applyBorder="1" applyAlignment="1">
      <alignment horizontal="center" vertical="center" wrapText="1"/>
    </xf>
    <xf numFmtId="14" fontId="6" fillId="0" borderId="5" xfId="7" applyNumberFormat="1" applyFont="1" applyBorder="1" applyAlignment="1">
      <alignment horizontal="center" vertical="center" wrapText="1"/>
    </xf>
    <xf numFmtId="14" fontId="8" fillId="0" borderId="5" xfId="2" applyNumberFormat="1" applyFont="1" applyBorder="1" applyAlignment="1">
      <alignment horizontal="left" vertical="center"/>
    </xf>
    <xf numFmtId="14" fontId="6" fillId="0" borderId="26" xfId="7" applyNumberFormat="1" applyFont="1" applyBorder="1" applyAlignment="1">
      <alignment horizontal="center" vertical="center"/>
    </xf>
    <xf numFmtId="14" fontId="6" fillId="0" borderId="27" xfId="7" applyNumberFormat="1" applyFont="1" applyBorder="1" applyAlignment="1">
      <alignment horizontal="center" vertical="center"/>
    </xf>
    <xf numFmtId="14" fontId="6" fillId="0" borderId="28" xfId="7" applyNumberFormat="1" applyFont="1" applyBorder="1" applyAlignment="1">
      <alignment horizontal="center" vertical="center"/>
    </xf>
    <xf numFmtId="0" fontId="6" fillId="0" borderId="26" xfId="2" applyFont="1" applyFill="1" applyBorder="1" applyAlignment="1">
      <alignment horizontal="right" vertical="center"/>
    </xf>
    <xf numFmtId="0" fontId="6" fillId="0" borderId="27" xfId="2" applyFont="1" applyFill="1" applyBorder="1" applyAlignment="1">
      <alignment horizontal="right" vertical="center"/>
    </xf>
    <xf numFmtId="0" fontId="6" fillId="0" borderId="28" xfId="2" applyFont="1" applyFill="1" applyBorder="1" applyAlignment="1">
      <alignment horizontal="right" vertical="center"/>
    </xf>
    <xf numFmtId="0" fontId="2" fillId="2" borderId="5" xfId="5" applyFont="1" applyFill="1" applyBorder="1" applyAlignment="1">
      <alignment horizontal="center" vertical="center"/>
    </xf>
    <xf numFmtId="0" fontId="2" fillId="2" borderId="30" xfId="5" applyFont="1" applyFill="1" applyBorder="1" applyAlignment="1">
      <alignment horizontal="center" vertical="center"/>
    </xf>
    <xf numFmtId="0" fontId="6" fillId="0" borderId="5" xfId="2" applyFont="1" applyFill="1" applyBorder="1" applyAlignment="1">
      <alignment horizontal="right" vertical="center"/>
    </xf>
    <xf numFmtId="0" fontId="5" fillId="0" borderId="26" xfId="2" applyFont="1" applyFill="1" applyBorder="1" applyAlignment="1">
      <alignment horizontal="left" vertical="center"/>
    </xf>
    <xf numFmtId="0" fontId="5" fillId="0" borderId="27" xfId="2" applyFont="1" applyFill="1" applyBorder="1" applyAlignment="1">
      <alignment horizontal="left" vertical="center"/>
    </xf>
    <xf numFmtId="0" fontId="5" fillId="0" borderId="28" xfId="2" applyFont="1" applyFill="1" applyBorder="1" applyAlignment="1">
      <alignment horizontal="left" vertical="center"/>
    </xf>
    <xf numFmtId="0" fontId="5" fillId="0" borderId="26" xfId="2" applyFont="1" applyFill="1" applyBorder="1" applyAlignment="1">
      <alignment horizontal="left" vertical="center" wrapText="1"/>
    </xf>
    <xf numFmtId="0" fontId="5" fillId="0" borderId="27" xfId="2" applyFont="1" applyFill="1" applyBorder="1" applyAlignment="1">
      <alignment horizontal="left" vertical="center" wrapText="1"/>
    </xf>
    <xf numFmtId="0" fontId="5" fillId="0" borderId="28" xfId="2" applyFont="1" applyFill="1" applyBorder="1" applyAlignment="1">
      <alignment horizontal="left" vertical="center" wrapText="1"/>
    </xf>
    <xf numFmtId="0" fontId="6" fillId="0" borderId="5" xfId="5" applyFont="1" applyBorder="1" applyAlignment="1">
      <alignment horizontal="left" vertical="center"/>
    </xf>
    <xf numFmtId="0" fontId="6" fillId="0" borderId="26" xfId="5" applyFont="1" applyBorder="1" applyAlignment="1">
      <alignment horizontal="center" vertical="center"/>
    </xf>
    <xf numFmtId="0" fontId="6" fillId="0" borderId="27" xfId="5" applyFont="1" applyBorder="1" applyAlignment="1">
      <alignment horizontal="center" vertical="center"/>
    </xf>
    <xf numFmtId="0" fontId="6" fillId="0" borderId="28" xfId="5" applyFont="1" applyBorder="1" applyAlignment="1">
      <alignment horizontal="center" vertical="center"/>
    </xf>
    <xf numFmtId="0" fontId="6" fillId="0" borderId="26" xfId="5" applyFont="1" applyBorder="1" applyAlignment="1">
      <alignment horizontal="right" vertical="center"/>
    </xf>
    <xf numFmtId="0" fontId="6" fillId="0" borderId="27" xfId="5" applyFont="1" applyBorder="1" applyAlignment="1">
      <alignment horizontal="right" vertical="center"/>
    </xf>
    <xf numFmtId="0" fontId="6" fillId="0" borderId="28" xfId="5" applyFont="1" applyBorder="1" applyAlignment="1">
      <alignment horizontal="right" vertical="center"/>
    </xf>
    <xf numFmtId="0" fontId="6" fillId="3" borderId="14" xfId="2" applyFont="1" applyFill="1" applyBorder="1" applyAlignment="1">
      <alignment horizontal="center" vertical="center"/>
    </xf>
    <xf numFmtId="0" fontId="6" fillId="3" borderId="29" xfId="2" applyFont="1" applyFill="1" applyBorder="1" applyAlignment="1">
      <alignment horizontal="center" vertical="center"/>
    </xf>
    <xf numFmtId="0" fontId="6" fillId="3" borderId="15" xfId="2" applyFont="1" applyFill="1" applyBorder="1" applyAlignment="1">
      <alignment horizontal="center" vertical="center"/>
    </xf>
    <xf numFmtId="0" fontId="5" fillId="0" borderId="26" xfId="2" applyFont="1" applyBorder="1" applyAlignment="1">
      <alignment horizontal="left" vertical="center"/>
    </xf>
    <xf numFmtId="0" fontId="5" fillId="0" borderId="27" xfId="2" applyFont="1" applyBorder="1" applyAlignment="1">
      <alignment horizontal="left" vertical="center"/>
    </xf>
    <xf numFmtId="0" fontId="5" fillId="0" borderId="28" xfId="2" applyFont="1" applyBorder="1" applyAlignment="1">
      <alignment horizontal="left" vertical="center"/>
    </xf>
    <xf numFmtId="0" fontId="6" fillId="0" borderId="3" xfId="5" applyFont="1" applyBorder="1" applyAlignment="1">
      <alignment horizontal="left" vertical="center"/>
    </xf>
    <xf numFmtId="0" fontId="6" fillId="0" borderId="37" xfId="5" applyFont="1" applyBorder="1" applyAlignment="1">
      <alignment horizontal="left" vertical="center"/>
    </xf>
    <xf numFmtId="0" fontId="6" fillId="0" borderId="8" xfId="5" applyFont="1" applyBorder="1" applyAlignment="1">
      <alignment horizontal="left" vertical="center"/>
    </xf>
    <xf numFmtId="0" fontId="6" fillId="0" borderId="36" xfId="5" applyFont="1" applyBorder="1" applyAlignment="1">
      <alignment horizontal="left" vertical="center"/>
    </xf>
    <xf numFmtId="0" fontId="6" fillId="0" borderId="3" xfId="5" applyFont="1" applyBorder="1" applyAlignment="1">
      <alignment horizontal="center" vertical="center"/>
    </xf>
    <xf numFmtId="0" fontId="6" fillId="0" borderId="4" xfId="5" applyFont="1" applyBorder="1" applyAlignment="1">
      <alignment horizontal="center" vertical="center"/>
    </xf>
    <xf numFmtId="0" fontId="6" fillId="0" borderId="37" xfId="5" applyFont="1" applyBorder="1" applyAlignment="1">
      <alignment horizontal="center" vertical="center"/>
    </xf>
    <xf numFmtId="0" fontId="6" fillId="0" borderId="3" xfId="5" applyFont="1" applyBorder="1" applyAlignment="1">
      <alignment horizontal="center" vertical="center" wrapText="1"/>
    </xf>
    <xf numFmtId="0" fontId="6" fillId="0" borderId="37" xfId="5" applyFont="1" applyBorder="1" applyAlignment="1">
      <alignment horizontal="center" vertical="center" wrapText="1"/>
    </xf>
    <xf numFmtId="0" fontId="6" fillId="0" borderId="8" xfId="5" applyFont="1" applyBorder="1" applyAlignment="1">
      <alignment horizontal="center" vertical="center" wrapText="1"/>
    </xf>
    <xf numFmtId="0" fontId="6" fillId="0" borderId="36" xfId="5" applyFont="1" applyBorder="1" applyAlignment="1">
      <alignment horizontal="center" vertical="center" wrapText="1"/>
    </xf>
    <xf numFmtId="0" fontId="6" fillId="0" borderId="14" xfId="5" applyFont="1" applyBorder="1" applyAlignment="1">
      <alignment horizontal="center" vertical="center" wrapText="1"/>
    </xf>
    <xf numFmtId="0" fontId="6" fillId="0" borderId="15" xfId="5" applyFont="1" applyBorder="1" applyAlignment="1">
      <alignment horizontal="center" vertical="center" wrapText="1"/>
    </xf>
    <xf numFmtId="0" fontId="6" fillId="0" borderId="8" xfId="5" applyFont="1" applyBorder="1" applyAlignment="1">
      <alignment horizontal="center" vertical="center"/>
    </xf>
    <xf numFmtId="0" fontId="6" fillId="0" borderId="0" xfId="5" applyFont="1" applyBorder="1" applyAlignment="1">
      <alignment horizontal="center" vertical="center"/>
    </xf>
    <xf numFmtId="0" fontId="6" fillId="0" borderId="36" xfId="5" applyFont="1" applyBorder="1" applyAlignment="1">
      <alignment horizontal="center" vertical="center"/>
    </xf>
    <xf numFmtId="0" fontId="6" fillId="0" borderId="14" xfId="5" applyFont="1" applyBorder="1" applyAlignment="1">
      <alignment horizontal="center" vertical="center"/>
    </xf>
    <xf numFmtId="0" fontId="6" fillId="0" borderId="29" xfId="5" applyFont="1" applyBorder="1" applyAlignment="1">
      <alignment horizontal="center" vertical="center"/>
    </xf>
    <xf numFmtId="0" fontId="6" fillId="0" borderId="15" xfId="5" applyFont="1" applyBorder="1" applyAlignment="1">
      <alignment horizontal="center" vertical="center"/>
    </xf>
    <xf numFmtId="0" fontId="6" fillId="3" borderId="5" xfId="2" applyFont="1" applyFill="1" applyBorder="1" applyAlignment="1">
      <alignment horizontal="center" vertical="center"/>
    </xf>
    <xf numFmtId="0" fontId="5" fillId="0" borderId="26" xfId="2" applyFont="1" applyBorder="1" applyAlignment="1">
      <alignment horizontal="left" vertical="center" wrapText="1"/>
    </xf>
    <xf numFmtId="0" fontId="5" fillId="0" borderId="27" xfId="2" applyFont="1" applyBorder="1" applyAlignment="1">
      <alignment horizontal="left" vertical="center" wrapText="1"/>
    </xf>
    <xf numFmtId="0" fontId="5" fillId="0" borderId="28" xfId="2" applyFont="1" applyBorder="1" applyAlignment="1">
      <alignment horizontal="left" vertical="center" wrapText="1"/>
    </xf>
    <xf numFmtId="0" fontId="6" fillId="0" borderId="26" xfId="2" applyFont="1" applyBorder="1" applyAlignment="1">
      <alignment horizontal="right" vertical="center"/>
    </xf>
    <xf numFmtId="0" fontId="6" fillId="0" borderId="27" xfId="2" applyFont="1" applyBorder="1" applyAlignment="1">
      <alignment horizontal="right" vertical="center"/>
    </xf>
    <xf numFmtId="0" fontId="6" fillId="0" borderId="28" xfId="2" applyFont="1" applyBorder="1" applyAlignment="1">
      <alignment horizontal="right" vertical="center"/>
    </xf>
    <xf numFmtId="0" fontId="2" fillId="2" borderId="11"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31" xfId="5" applyFont="1" applyFill="1" applyBorder="1" applyAlignment="1">
      <alignment horizontal="center" vertical="center"/>
    </xf>
    <xf numFmtId="0" fontId="6" fillId="0" borderId="32" xfId="5" applyFont="1" applyBorder="1" applyAlignment="1">
      <alignment horizontal="left" vertical="center"/>
    </xf>
    <xf numFmtId="0" fontId="6" fillId="0" borderId="33" xfId="5" applyFont="1" applyBorder="1" applyAlignment="1">
      <alignment horizontal="left" vertical="center"/>
    </xf>
    <xf numFmtId="0" fontId="6" fillId="0" borderId="14" xfId="5" applyFont="1" applyBorder="1" applyAlignment="1">
      <alignment horizontal="left" vertical="center"/>
    </xf>
    <xf numFmtId="0" fontId="6" fillId="0" borderId="15" xfId="5" applyFont="1" applyBorder="1" applyAlignment="1">
      <alignment horizontal="left" vertical="center"/>
    </xf>
    <xf numFmtId="0" fontId="6" fillId="0" borderId="32" xfId="5" applyFont="1" applyBorder="1" applyAlignment="1">
      <alignment horizontal="center" vertical="center"/>
    </xf>
    <xf numFmtId="0" fontId="6" fillId="0" borderId="34" xfId="5" applyFont="1" applyBorder="1" applyAlignment="1">
      <alignment horizontal="center" vertical="center"/>
    </xf>
    <xf numFmtId="0" fontId="6" fillId="0" borderId="33" xfId="5" applyFont="1" applyBorder="1" applyAlignment="1">
      <alignment horizontal="center" vertical="center"/>
    </xf>
    <xf numFmtId="0" fontId="6" fillId="0" borderId="32" xfId="5" applyFont="1" applyBorder="1" applyAlignment="1">
      <alignment horizontal="center" vertical="center" wrapText="1"/>
    </xf>
    <xf numFmtId="0" fontId="6" fillId="0" borderId="34" xfId="5" applyFont="1" applyBorder="1" applyAlignment="1">
      <alignment horizontal="center" vertical="center" wrapText="1"/>
    </xf>
    <xf numFmtId="0" fontId="6" fillId="0" borderId="29" xfId="5" applyFont="1" applyBorder="1" applyAlignment="1">
      <alignment horizontal="center" vertical="center" wrapText="1"/>
    </xf>
    <xf numFmtId="0" fontId="6" fillId="0" borderId="16" xfId="5" applyFont="1" applyBorder="1" applyAlignment="1">
      <alignment horizontal="center" vertical="center"/>
    </xf>
    <xf numFmtId="0" fontId="6" fillId="0" borderId="17" xfId="5" applyFont="1" applyBorder="1" applyAlignment="1">
      <alignment horizontal="center" vertical="center"/>
    </xf>
    <xf numFmtId="0" fontId="6" fillId="0" borderId="18" xfId="5" applyFont="1" applyBorder="1" applyAlignment="1">
      <alignment horizontal="center" vertical="center"/>
    </xf>
    <xf numFmtId="0" fontId="5" fillId="0" borderId="26" xfId="0" applyFont="1" applyBorder="1" applyAlignment="1">
      <alignment horizontal="left" wrapText="1"/>
    </xf>
    <xf numFmtId="0" fontId="5" fillId="0" borderId="27" xfId="0" applyFont="1" applyBorder="1" applyAlignment="1">
      <alignment horizontal="left" wrapText="1"/>
    </xf>
    <xf numFmtId="0" fontId="5" fillId="0" borderId="28" xfId="0" applyFont="1" applyBorder="1" applyAlignment="1">
      <alignment horizontal="left" wrapText="1"/>
    </xf>
    <xf numFmtId="0" fontId="5" fillId="0" borderId="26"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26" xfId="2" applyFont="1" applyFill="1" applyBorder="1" applyAlignment="1">
      <alignment vertical="center" wrapText="1"/>
    </xf>
    <xf numFmtId="0" fontId="5" fillId="0" borderId="27" xfId="2" applyFont="1" applyFill="1" applyBorder="1" applyAlignment="1">
      <alignment vertical="center" wrapText="1"/>
    </xf>
    <xf numFmtId="0" fontId="5" fillId="0" borderId="28" xfId="2" applyFont="1" applyFill="1" applyBorder="1" applyAlignment="1">
      <alignmen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6" xfId="0" applyFont="1" applyFill="1" applyBorder="1" applyAlignment="1">
      <alignment horizontal="left" wrapText="1"/>
    </xf>
    <xf numFmtId="0" fontId="5" fillId="0" borderId="27" xfId="0" applyFont="1" applyFill="1" applyBorder="1" applyAlignment="1">
      <alignment horizontal="left" wrapText="1"/>
    </xf>
    <xf numFmtId="0" fontId="5" fillId="0" borderId="28" xfId="0" applyFont="1" applyFill="1" applyBorder="1" applyAlignment="1">
      <alignment horizontal="left" wrapText="1"/>
    </xf>
    <xf numFmtId="0" fontId="6" fillId="0" borderId="5" xfId="2" applyFont="1" applyBorder="1" applyAlignment="1">
      <alignment horizontal="right" vertical="center"/>
    </xf>
    <xf numFmtId="0" fontId="5" fillId="0" borderId="5" xfId="2" applyFont="1" applyBorder="1" applyAlignment="1">
      <alignment horizontal="left" vertical="center"/>
    </xf>
    <xf numFmtId="0" fontId="0" fillId="0" borderId="26" xfId="0" applyFont="1" applyFill="1" applyBorder="1" applyAlignment="1">
      <alignment horizontal="left" wrapText="1"/>
    </xf>
    <xf numFmtId="0" fontId="0" fillId="0" borderId="27" xfId="0" applyFont="1" applyFill="1" applyBorder="1" applyAlignment="1">
      <alignment horizontal="left" wrapText="1"/>
    </xf>
    <xf numFmtId="0" fontId="0" fillId="0" borderId="28" xfId="0" applyFont="1" applyFill="1" applyBorder="1" applyAlignment="1">
      <alignment horizontal="left" wrapText="1"/>
    </xf>
    <xf numFmtId="0" fontId="0" fillId="0" borderId="26" xfId="2" applyFont="1" applyFill="1" applyBorder="1" applyAlignment="1">
      <alignment horizontal="left" vertical="center" wrapText="1"/>
    </xf>
    <xf numFmtId="0" fontId="1" fillId="0" borderId="27" xfId="2" applyFont="1" applyFill="1" applyBorder="1" applyAlignment="1">
      <alignment horizontal="left" vertical="center" wrapText="1"/>
    </xf>
    <xf numFmtId="0" fontId="0" fillId="0" borderId="27" xfId="2" applyFont="1" applyFill="1" applyBorder="1" applyAlignment="1">
      <alignment horizontal="left" vertical="center" wrapText="1"/>
    </xf>
    <xf numFmtId="0" fontId="0" fillId="0" borderId="28" xfId="2" applyFont="1" applyFill="1" applyBorder="1" applyAlignment="1">
      <alignment horizontal="left" vertical="center" wrapText="1"/>
    </xf>
    <xf numFmtId="0" fontId="1" fillId="0" borderId="28" xfId="2" applyFont="1" applyFill="1" applyBorder="1" applyAlignment="1">
      <alignment horizontal="left" vertical="center" wrapText="1"/>
    </xf>
    <xf numFmtId="0" fontId="0" fillId="0" borderId="26" xfId="0" applyBorder="1" applyAlignment="1">
      <alignment horizontal="left" wrapText="1"/>
    </xf>
    <xf numFmtId="0" fontId="0" fillId="0" borderId="27" xfId="0" applyBorder="1" applyAlignment="1">
      <alignment horizontal="left" wrapText="1"/>
    </xf>
    <xf numFmtId="0" fontId="0" fillId="0" borderId="28" xfId="0" applyBorder="1" applyAlignment="1">
      <alignment horizontal="left" wrapText="1"/>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6" xfId="0" applyFill="1" applyBorder="1" applyAlignment="1">
      <alignment horizontal="left" wrapText="1"/>
    </xf>
    <xf numFmtId="0" fontId="0" fillId="0" borderId="27" xfId="0" applyFill="1" applyBorder="1" applyAlignment="1">
      <alignment horizontal="left" wrapText="1"/>
    </xf>
    <xf numFmtId="0" fontId="0" fillId="0" borderId="28" xfId="0" applyFill="1" applyBorder="1" applyAlignment="1">
      <alignment horizontal="left" wrapText="1"/>
    </xf>
    <xf numFmtId="0" fontId="0" fillId="0" borderId="26" xfId="0" applyFill="1" applyBorder="1" applyAlignment="1">
      <alignment horizontal="left"/>
    </xf>
    <xf numFmtId="0" fontId="0" fillId="0" borderId="27" xfId="0" applyFill="1" applyBorder="1" applyAlignment="1">
      <alignment horizontal="left"/>
    </xf>
    <xf numFmtId="0" fontId="0" fillId="0" borderId="28" xfId="0" applyFill="1" applyBorder="1" applyAlignment="1">
      <alignment horizontal="left"/>
    </xf>
    <xf numFmtId="0" fontId="5" fillId="0" borderId="5" xfId="0" applyFont="1" applyBorder="1" applyAlignment="1">
      <alignment horizontal="left"/>
    </xf>
    <xf numFmtId="1" fontId="5" fillId="3" borderId="27" xfId="2" applyNumberFormat="1" applyFont="1" applyFill="1" applyBorder="1" applyAlignment="1">
      <alignment horizontal="center" vertical="center"/>
    </xf>
    <xf numFmtId="1" fontId="5" fillId="3" borderId="28" xfId="2" applyNumberFormat="1" applyFont="1" applyFill="1" applyBorder="1" applyAlignment="1">
      <alignment horizontal="center" vertical="center"/>
    </xf>
    <xf numFmtId="0" fontId="5" fillId="0" borderId="26" xfId="0" applyFont="1" applyBorder="1" applyAlignment="1">
      <alignment wrapText="1"/>
    </xf>
    <xf numFmtId="0" fontId="5" fillId="0" borderId="27" xfId="0" applyFont="1" applyBorder="1" applyAlignment="1">
      <alignment wrapText="1"/>
    </xf>
    <xf numFmtId="0" fontId="5" fillId="0" borderId="28" xfId="0" applyFont="1" applyBorder="1" applyAlignment="1">
      <alignment wrapText="1"/>
    </xf>
    <xf numFmtId="0" fontId="6" fillId="3" borderId="26"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5" fillId="0" borderId="26" xfId="0" applyFont="1" applyFill="1" applyBorder="1" applyAlignment="1">
      <alignment horizontal="left" vertical="center"/>
    </xf>
    <xf numFmtId="0" fontId="5" fillId="0" borderId="27" xfId="0" applyFont="1" applyFill="1" applyBorder="1" applyAlignment="1">
      <alignment horizontal="left" vertical="center"/>
    </xf>
    <xf numFmtId="0" fontId="5" fillId="0" borderId="28" xfId="0" applyFont="1" applyFill="1" applyBorder="1" applyAlignment="1">
      <alignment horizontal="left" vertical="center"/>
    </xf>
    <xf numFmtId="0" fontId="6" fillId="0" borderId="14" xfId="2" applyFont="1" applyBorder="1" applyAlignment="1">
      <alignment horizontal="right" vertical="center"/>
    </xf>
    <xf numFmtId="0" fontId="6" fillId="0" borderId="29" xfId="2" applyFont="1" applyBorder="1" applyAlignment="1">
      <alignment horizontal="right" vertical="center"/>
    </xf>
    <xf numFmtId="0" fontId="6" fillId="0" borderId="15" xfId="2" applyFont="1" applyBorder="1" applyAlignment="1">
      <alignment horizontal="right" vertic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5" fillId="0" borderId="5" xfId="0" applyFont="1" applyBorder="1" applyAlignment="1">
      <alignment horizontal="left" vertical="center" wrapText="1"/>
    </xf>
    <xf numFmtId="0" fontId="8" fillId="0" borderId="26" xfId="2" applyFont="1" applyBorder="1" applyAlignment="1">
      <alignment horizontal="right" vertical="center"/>
    </xf>
    <xf numFmtId="0" fontId="8" fillId="0" borderId="27" xfId="2" applyFont="1" applyBorder="1" applyAlignment="1">
      <alignment horizontal="right" vertical="center"/>
    </xf>
    <xf numFmtId="0" fontId="8" fillId="0" borderId="28" xfId="2" applyFont="1" applyBorder="1" applyAlignment="1">
      <alignment horizontal="right" vertical="center"/>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1"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2" fillId="2" borderId="24" xfId="2" applyFont="1" applyFill="1" applyBorder="1" applyAlignment="1">
      <alignment horizontal="center" vertical="center"/>
    </xf>
    <xf numFmtId="0" fontId="0" fillId="0" borderId="26" xfId="0" applyBorder="1" applyAlignment="1">
      <alignment horizontal="left"/>
    </xf>
    <xf numFmtId="0" fontId="0" fillId="0" borderId="27" xfId="0" applyBorder="1" applyAlignment="1">
      <alignment horizontal="left"/>
    </xf>
    <xf numFmtId="0" fontId="0" fillId="0" borderId="28" xfId="0" applyBorder="1" applyAlignment="1">
      <alignment horizontal="left"/>
    </xf>
    <xf numFmtId="0" fontId="5" fillId="0" borderId="1" xfId="2" applyFont="1" applyBorder="1" applyAlignment="1">
      <alignment horizontal="center" vertical="center"/>
    </xf>
    <xf numFmtId="0" fontId="5" fillId="0" borderId="2" xfId="2" applyFont="1" applyBorder="1" applyAlignment="1">
      <alignment horizontal="center" vertical="center"/>
    </xf>
    <xf numFmtId="0" fontId="5" fillId="0" borderId="6" xfId="2" applyFont="1" applyBorder="1" applyAlignment="1">
      <alignment horizontal="center" vertical="center"/>
    </xf>
    <xf numFmtId="0" fontId="5" fillId="0" borderId="7" xfId="2" applyFont="1" applyBorder="1" applyAlignment="1">
      <alignment horizontal="center" vertical="center"/>
    </xf>
    <xf numFmtId="0" fontId="5" fillId="0" borderId="9" xfId="2" applyFont="1" applyBorder="1" applyAlignment="1">
      <alignment horizontal="center" vertical="center"/>
    </xf>
    <xf numFmtId="0" fontId="5" fillId="0" borderId="10" xfId="2" applyFont="1" applyBorder="1" applyAlignment="1">
      <alignment horizontal="center" vertical="center"/>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8" xfId="2" applyFont="1" applyBorder="1" applyAlignment="1">
      <alignment horizontal="center" vertical="center" wrapText="1"/>
    </xf>
    <xf numFmtId="0" fontId="6" fillId="0" borderId="0" xfId="2" applyFont="1" applyBorder="1" applyAlignment="1">
      <alignment horizontal="center" vertical="center" wrapText="1"/>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0" fontId="5" fillId="0" borderId="5" xfId="2" applyFont="1" applyBorder="1" applyAlignment="1">
      <alignment horizontal="left" vertical="center" wrapText="1"/>
    </xf>
    <xf numFmtId="0" fontId="5" fillId="0" borderId="13" xfId="2" applyFont="1" applyBorder="1" applyAlignment="1">
      <alignment horizontal="left" vertic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6" fillId="0" borderId="5" xfId="2" applyFont="1" applyBorder="1" applyAlignment="1">
      <alignment horizontal="center" vertical="center"/>
    </xf>
    <xf numFmtId="14" fontId="6" fillId="0" borderId="5" xfId="2" applyNumberFormat="1" applyFont="1" applyBorder="1" applyAlignment="1">
      <alignment horizontal="left" vertical="center"/>
    </xf>
    <xf numFmtId="0" fontId="6" fillId="0" borderId="5" xfId="0" applyFont="1" applyFill="1" applyBorder="1" applyAlignment="1">
      <alignment horizontal="right" vertical="center"/>
    </xf>
    <xf numFmtId="0" fontId="3" fillId="0" borderId="14" xfId="0" applyFont="1" applyBorder="1" applyAlignment="1">
      <alignment horizontal="right" vertical="center"/>
    </xf>
    <xf numFmtId="0" fontId="3" fillId="0" borderId="29" xfId="0" applyFont="1" applyBorder="1" applyAlignment="1">
      <alignment horizontal="right" vertical="center"/>
    </xf>
    <xf numFmtId="0" fontId="3" fillId="0" borderId="15" xfId="0" applyFont="1" applyBorder="1" applyAlignment="1">
      <alignment horizontal="right" vertical="center"/>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0" borderId="37" xfId="0" applyFont="1" applyFill="1" applyBorder="1" applyAlignment="1">
      <alignment horizontal="right" vertical="center"/>
    </xf>
    <xf numFmtId="0" fontId="5" fillId="4" borderId="26" xfId="2" applyFont="1" applyFill="1" applyBorder="1" applyAlignment="1">
      <alignment horizontal="left" vertical="center" wrapText="1"/>
    </xf>
    <xf numFmtId="0" fontId="5" fillId="4" borderId="27" xfId="2" applyFont="1" applyFill="1" applyBorder="1" applyAlignment="1">
      <alignment horizontal="left" vertical="center" wrapText="1"/>
    </xf>
    <xf numFmtId="0" fontId="5" fillId="4" borderId="28" xfId="2" applyFont="1" applyFill="1" applyBorder="1" applyAlignment="1">
      <alignment horizontal="left" vertical="center" wrapText="1"/>
    </xf>
    <xf numFmtId="14" fontId="6" fillId="0" borderId="5" xfId="2" applyNumberFormat="1" applyFont="1" applyBorder="1" applyAlignment="1">
      <alignment horizontal="right"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21" xfId="2" applyFont="1" applyFill="1" applyBorder="1" applyAlignment="1">
      <alignment horizontal="center" vertical="center"/>
    </xf>
    <xf numFmtId="0" fontId="2" fillId="2" borderId="20" xfId="2" applyFont="1" applyFill="1" applyBorder="1" applyAlignment="1">
      <alignment horizontal="center" vertical="center"/>
    </xf>
    <xf numFmtId="0" fontId="6" fillId="0" borderId="26" xfId="2" applyFont="1" applyFill="1" applyBorder="1" applyAlignment="1">
      <alignment horizontal="left" vertical="center"/>
    </xf>
    <xf numFmtId="0" fontId="6" fillId="0" borderId="27" xfId="2" applyFont="1" applyFill="1" applyBorder="1" applyAlignment="1">
      <alignment horizontal="left" vertical="center"/>
    </xf>
    <xf numFmtId="0" fontId="6" fillId="0" borderId="28" xfId="2" applyFont="1" applyFill="1" applyBorder="1" applyAlignment="1">
      <alignment horizontal="left" vertical="center"/>
    </xf>
    <xf numFmtId="0" fontId="6" fillId="3" borderId="25"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5" xfId="2" applyFont="1" applyFill="1" applyBorder="1" applyAlignment="1">
      <alignment horizontal="center" vertical="center"/>
    </xf>
    <xf numFmtId="0" fontId="5" fillId="0" borderId="26" xfId="8" applyFont="1" applyFill="1" applyBorder="1" applyAlignment="1">
      <alignment horizontal="left" vertical="center" wrapText="1"/>
    </xf>
    <xf numFmtId="0" fontId="5" fillId="0" borderId="27" xfId="8" applyFont="1" applyFill="1" applyBorder="1" applyAlignment="1">
      <alignment horizontal="left" vertical="center" wrapText="1"/>
    </xf>
    <xf numFmtId="0" fontId="5" fillId="0" borderId="28" xfId="8" applyFont="1" applyFill="1" applyBorder="1" applyAlignment="1">
      <alignment horizontal="left" vertical="center" wrapText="1"/>
    </xf>
    <xf numFmtId="0" fontId="14" fillId="0" borderId="26" xfId="8" applyFont="1" applyFill="1" applyBorder="1" applyAlignment="1">
      <alignment horizontal="left" vertical="center" wrapText="1"/>
    </xf>
    <xf numFmtId="0" fontId="14" fillId="0" borderId="27" xfId="8" applyFont="1" applyFill="1" applyBorder="1" applyAlignment="1">
      <alignment horizontal="left" vertical="center" wrapText="1"/>
    </xf>
    <xf numFmtId="0" fontId="14" fillId="0" borderId="28" xfId="8"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0" borderId="4" xfId="2" applyFont="1" applyFill="1" applyBorder="1" applyAlignment="1">
      <alignment horizontal="left" vertical="center" wrapText="1"/>
    </xf>
    <xf numFmtId="0" fontId="5" fillId="0" borderId="37" xfId="2" applyFont="1" applyFill="1" applyBorder="1" applyAlignment="1">
      <alignment horizontal="left" vertical="center" wrapText="1"/>
    </xf>
    <xf numFmtId="0" fontId="0" fillId="0" borderId="5" xfId="2" applyFont="1" applyFill="1" applyBorder="1" applyAlignment="1">
      <alignment horizontal="left" vertical="center" wrapText="1"/>
    </xf>
    <xf numFmtId="0" fontId="1" fillId="0" borderId="26" xfId="2" applyFont="1" applyFill="1" applyBorder="1" applyAlignment="1">
      <alignment horizontal="left" vertical="center" wrapText="1"/>
    </xf>
    <xf numFmtId="0" fontId="5" fillId="0" borderId="26" xfId="2" applyFont="1" applyBorder="1" applyAlignment="1">
      <alignment vertical="center"/>
    </xf>
    <xf numFmtId="0" fontId="5" fillId="0" borderId="27" xfId="2" applyFont="1" applyBorder="1" applyAlignment="1">
      <alignment vertical="center"/>
    </xf>
    <xf numFmtId="0" fontId="5" fillId="0" borderId="28" xfId="2" applyFont="1" applyBorder="1" applyAlignment="1">
      <alignment vertical="center"/>
    </xf>
    <xf numFmtId="0" fontId="2" fillId="2" borderId="22" xfId="2" applyFont="1" applyFill="1" applyBorder="1" applyAlignment="1">
      <alignment horizontal="center" vertical="center"/>
    </xf>
    <xf numFmtId="0" fontId="5" fillId="0" borderId="39"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6" fillId="0" borderId="37"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15"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29" xfId="2" applyFont="1" applyBorder="1" applyAlignment="1">
      <alignment horizontal="center" vertical="center" wrapText="1"/>
    </xf>
    <xf numFmtId="0" fontId="5" fillId="0" borderId="15" xfId="2" applyFont="1" applyBorder="1" applyAlignment="1">
      <alignment horizontal="center" vertical="center" wrapText="1"/>
    </xf>
    <xf numFmtId="43" fontId="5" fillId="0" borderId="0" xfId="11" applyFont="1" applyFill="1" applyBorder="1" applyAlignment="1">
      <alignment horizontal="left" vertical="center" wrapText="1"/>
    </xf>
    <xf numFmtId="0" fontId="19" fillId="0" borderId="0" xfId="12" applyFont="1" applyBorder="1" applyAlignment="1">
      <alignment horizontal="center" wrapText="1"/>
    </xf>
    <xf numFmtId="0" fontId="8" fillId="0" borderId="0" xfId="12" applyFont="1" applyBorder="1" applyAlignment="1">
      <alignment horizontal="center" wrapText="1"/>
    </xf>
    <xf numFmtId="0" fontId="6" fillId="0" borderId="26" xfId="7" applyFont="1" applyFill="1" applyBorder="1" applyAlignment="1">
      <alignment horizontal="center" vertical="center" wrapText="1"/>
    </xf>
    <xf numFmtId="0" fontId="6" fillId="0" borderId="27" xfId="7" applyFont="1" applyFill="1" applyBorder="1" applyAlignment="1">
      <alignment horizontal="center" vertical="center" wrapText="1"/>
    </xf>
    <xf numFmtId="0" fontId="6" fillId="0" borderId="28" xfId="7" applyFont="1" applyFill="1" applyBorder="1" applyAlignment="1">
      <alignment horizontal="center" vertical="center" wrapText="1"/>
    </xf>
    <xf numFmtId="14" fontId="6" fillId="0" borderId="30" xfId="2" applyNumberFormat="1" applyFont="1" applyBorder="1" applyAlignment="1">
      <alignment horizontal="right" vertical="center"/>
    </xf>
    <xf numFmtId="0" fontId="18" fillId="0" borderId="26" xfId="0" applyFont="1" applyBorder="1" applyAlignment="1">
      <alignment horizontal="right" vertical="center"/>
    </xf>
    <xf numFmtId="0" fontId="18" fillId="0" borderId="27" xfId="0" applyFont="1" applyBorder="1" applyAlignment="1">
      <alignment horizontal="right" vertical="center"/>
    </xf>
    <xf numFmtId="0" fontId="18" fillId="0" borderId="28" xfId="0" applyFont="1" applyBorder="1" applyAlignment="1">
      <alignment horizontal="right" vertical="center"/>
    </xf>
    <xf numFmtId="0" fontId="2" fillId="2" borderId="51" xfId="2" applyFont="1" applyFill="1" applyBorder="1" applyAlignment="1">
      <alignment horizontal="center" vertical="center"/>
    </xf>
    <xf numFmtId="0" fontId="2" fillId="2" borderId="52" xfId="2" applyFont="1" applyFill="1" applyBorder="1" applyAlignment="1">
      <alignment horizontal="center" vertical="center"/>
    </xf>
    <xf numFmtId="0" fontId="2" fillId="2" borderId="53" xfId="2" applyFont="1" applyFill="1" applyBorder="1" applyAlignment="1">
      <alignment horizontal="center" vertical="center"/>
    </xf>
    <xf numFmtId="0" fontId="6" fillId="0" borderId="32" xfId="2" applyFont="1" applyBorder="1" applyAlignment="1">
      <alignment horizontal="right" vertical="center"/>
    </xf>
    <xf numFmtId="0" fontId="6" fillId="0" borderId="34" xfId="2" applyFont="1" applyBorder="1" applyAlignment="1">
      <alignment horizontal="right" vertical="center"/>
    </xf>
    <xf numFmtId="0" fontId="6" fillId="0" borderId="33" xfId="2" applyFont="1" applyBorder="1" applyAlignment="1">
      <alignment horizontal="right" vertical="center"/>
    </xf>
    <xf numFmtId="0" fontId="6" fillId="0" borderId="8" xfId="2" applyFont="1" applyBorder="1" applyAlignment="1">
      <alignment horizontal="right" vertical="center"/>
    </xf>
    <xf numFmtId="0" fontId="6" fillId="0" borderId="0" xfId="2" applyFont="1" applyBorder="1" applyAlignment="1">
      <alignment horizontal="right" vertical="center"/>
    </xf>
    <xf numFmtId="0" fontId="6" fillId="0" borderId="36" xfId="2" applyFont="1" applyBorder="1" applyAlignment="1">
      <alignment horizontal="right" vertical="center"/>
    </xf>
    <xf numFmtId="0" fontId="6" fillId="0" borderId="14" xfId="2" applyFont="1" applyBorder="1" applyAlignment="1">
      <alignment horizontal="right" vertical="center" wrapText="1"/>
    </xf>
    <xf numFmtId="0" fontId="6" fillId="0" borderId="29" xfId="2" applyFont="1" applyBorder="1" applyAlignment="1">
      <alignment horizontal="right" vertical="center" wrapText="1"/>
    </xf>
    <xf numFmtId="0" fontId="6" fillId="0" borderId="15" xfId="2" applyFont="1" applyBorder="1" applyAlignment="1">
      <alignment horizontal="right" vertical="center" wrapText="1"/>
    </xf>
    <xf numFmtId="0" fontId="6" fillId="0" borderId="47" xfId="2" applyFont="1" applyBorder="1" applyAlignment="1">
      <alignment horizontal="right" vertical="center"/>
    </xf>
    <xf numFmtId="0" fontId="6" fillId="0" borderId="48" xfId="2" applyFont="1" applyBorder="1" applyAlignment="1">
      <alignment horizontal="right" vertical="center"/>
    </xf>
    <xf numFmtId="0" fontId="6" fillId="0" borderId="49" xfId="2" applyFont="1" applyBorder="1" applyAlignment="1">
      <alignment horizontal="right" vertical="center"/>
    </xf>
    <xf numFmtId="0" fontId="17" fillId="3" borderId="54" xfId="0" applyFont="1" applyFill="1" applyBorder="1" applyAlignment="1">
      <alignment horizontal="center" vertical="center"/>
    </xf>
    <xf numFmtId="0" fontId="17" fillId="3" borderId="55" xfId="0" applyFont="1" applyFill="1" applyBorder="1" applyAlignment="1">
      <alignment horizontal="center" vertical="center"/>
    </xf>
    <xf numFmtId="0" fontId="17" fillId="3" borderId="56" xfId="0" applyFont="1" applyFill="1" applyBorder="1" applyAlignment="1">
      <alignment horizontal="center" vertical="center"/>
    </xf>
    <xf numFmtId="0" fontId="16" fillId="0" borderId="26" xfId="0" applyFont="1" applyBorder="1" applyAlignment="1">
      <alignment vertical="center" wrapText="1"/>
    </xf>
    <xf numFmtId="0" fontId="16" fillId="0" borderId="27" xfId="0" applyFont="1" applyBorder="1" applyAlignment="1">
      <alignment vertical="center" wrapText="1"/>
    </xf>
    <xf numFmtId="0" fontId="16" fillId="0" borderId="28" xfId="0" applyFont="1" applyBorder="1" applyAlignment="1">
      <alignmen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16" fillId="0" borderId="28" xfId="0" applyFont="1" applyBorder="1" applyAlignment="1">
      <alignment horizontal="left" vertical="center" wrapText="1"/>
    </xf>
    <xf numFmtId="0" fontId="16" fillId="0" borderId="26" xfId="0" applyFont="1" applyBorder="1" applyAlignment="1">
      <alignment horizontal="left" vertical="center"/>
    </xf>
    <xf numFmtId="0" fontId="16" fillId="0" borderId="27" xfId="0" applyFont="1" applyBorder="1" applyAlignment="1">
      <alignment horizontal="left" vertical="center"/>
    </xf>
    <xf numFmtId="0" fontId="16" fillId="0" borderId="28" xfId="0" applyFont="1" applyBorder="1" applyAlignment="1">
      <alignment horizontal="left" vertical="center"/>
    </xf>
    <xf numFmtId="0" fontId="16" fillId="0" borderId="26" xfId="0" applyFont="1" applyFill="1" applyBorder="1" applyAlignment="1">
      <alignment horizontal="left" vertical="center"/>
    </xf>
    <xf numFmtId="0" fontId="16" fillId="0" borderId="27" xfId="0" applyFont="1" applyFill="1" applyBorder="1" applyAlignment="1">
      <alignment horizontal="left" vertical="center"/>
    </xf>
    <xf numFmtId="0" fontId="16" fillId="0" borderId="28" xfId="0" applyFont="1" applyFill="1" applyBorder="1" applyAlignment="1">
      <alignment horizontal="left" vertical="center"/>
    </xf>
    <xf numFmtId="0" fontId="16" fillId="0" borderId="26" xfId="0" applyFont="1" applyFill="1" applyBorder="1" applyAlignment="1">
      <alignment horizontal="left" vertical="center" wrapText="1"/>
    </xf>
    <xf numFmtId="0" fontId="16" fillId="0" borderId="27" xfId="0" applyFont="1" applyFill="1" applyBorder="1" applyAlignment="1">
      <alignment horizontal="left" vertical="center" wrapText="1"/>
    </xf>
    <xf numFmtId="0" fontId="16" fillId="0" borderId="28" xfId="0" applyFont="1" applyFill="1" applyBorder="1" applyAlignment="1">
      <alignment horizontal="left" vertical="center" wrapText="1"/>
    </xf>
    <xf numFmtId="0" fontId="6" fillId="0" borderId="11" xfId="2" applyFont="1" applyBorder="1" applyAlignment="1">
      <alignment horizontal="center" vertical="center"/>
    </xf>
    <xf numFmtId="0" fontId="6" fillId="0" borderId="12" xfId="2" applyFont="1" applyBorder="1" applyAlignment="1">
      <alignment horizontal="center" vertical="center"/>
    </xf>
    <xf numFmtId="0" fontId="6" fillId="0" borderId="31" xfId="2" applyFont="1" applyBorder="1" applyAlignment="1">
      <alignment horizontal="center" vertical="center"/>
    </xf>
    <xf numFmtId="0" fontId="6" fillId="0" borderId="44" xfId="2" applyFont="1" applyBorder="1" applyAlignment="1">
      <alignment horizontal="center" vertical="center"/>
    </xf>
    <xf numFmtId="0" fontId="6" fillId="0" borderId="45" xfId="2" applyFont="1" applyBorder="1" applyAlignment="1">
      <alignment horizontal="center" vertical="center"/>
    </xf>
    <xf numFmtId="0" fontId="6" fillId="0" borderId="46" xfId="2" applyFont="1" applyBorder="1" applyAlignment="1">
      <alignment horizontal="center" vertical="center"/>
    </xf>
    <xf numFmtId="0" fontId="6" fillId="0" borderId="3" xfId="2" applyFont="1" applyBorder="1" applyAlignment="1">
      <alignment horizontal="right" vertical="center"/>
    </xf>
    <xf numFmtId="0" fontId="6" fillId="0" borderId="4" xfId="2" applyFont="1" applyBorder="1" applyAlignment="1">
      <alignment horizontal="right" vertical="center"/>
    </xf>
    <xf numFmtId="0" fontId="6" fillId="0" borderId="37" xfId="2" applyFont="1" applyBorder="1" applyAlignment="1">
      <alignment horizontal="right" vertical="center"/>
    </xf>
    <xf numFmtId="0" fontId="6" fillId="0" borderId="19" xfId="2" applyFont="1" applyBorder="1" applyAlignment="1">
      <alignment horizontal="center" vertical="center"/>
    </xf>
    <xf numFmtId="0" fontId="6" fillId="0" borderId="21" xfId="2" applyFont="1" applyBorder="1" applyAlignment="1">
      <alignment horizontal="center" vertical="center"/>
    </xf>
    <xf numFmtId="0" fontId="6" fillId="0" borderId="20" xfId="2" applyFont="1" applyBorder="1" applyAlignment="1">
      <alignment horizontal="center" vertical="center"/>
    </xf>
    <xf numFmtId="0" fontId="6" fillId="0" borderId="16" xfId="2" applyFont="1" applyBorder="1" applyAlignment="1">
      <alignment horizontal="center" vertical="center"/>
    </xf>
    <xf numFmtId="0" fontId="6" fillId="0" borderId="17" xfId="2" applyFont="1" applyBorder="1" applyAlignment="1">
      <alignment horizontal="center" vertical="center"/>
    </xf>
    <xf numFmtId="0" fontId="6" fillId="0" borderId="18" xfId="2" applyFont="1" applyBorder="1" applyAlignment="1">
      <alignment horizontal="center" vertical="center"/>
    </xf>
    <xf numFmtId="0" fontId="6" fillId="7" borderId="25" xfId="2" applyFont="1" applyFill="1" applyBorder="1" applyAlignment="1">
      <alignment horizontal="center" vertical="center" wrapText="1"/>
    </xf>
    <xf numFmtId="0" fontId="5" fillId="7" borderId="14" xfId="2" applyFont="1" applyFill="1" applyBorder="1" applyAlignment="1">
      <alignment horizontal="center" vertical="center"/>
    </xf>
    <xf numFmtId="0" fontId="5" fillId="7" borderId="29" xfId="2" applyFont="1" applyFill="1" applyBorder="1" applyAlignment="1">
      <alignment horizontal="center" vertical="center"/>
    </xf>
    <xf numFmtId="0" fontId="5" fillId="7" borderId="28" xfId="2" applyFont="1" applyFill="1" applyBorder="1" applyAlignment="1">
      <alignment horizontal="center" vertical="center"/>
    </xf>
    <xf numFmtId="0" fontId="5" fillId="0" borderId="5" xfId="2" applyFont="1" applyFill="1" applyBorder="1" applyAlignment="1">
      <alignment horizontal="left" vertical="center" wrapText="1"/>
    </xf>
    <xf numFmtId="0" fontId="5" fillId="7" borderId="26" xfId="2" applyFont="1" applyFill="1" applyBorder="1" applyAlignment="1">
      <alignment horizontal="center" vertical="center"/>
    </xf>
    <xf numFmtId="0" fontId="5" fillId="7" borderId="27" xfId="2" applyFont="1" applyFill="1" applyBorder="1" applyAlignment="1">
      <alignment horizontal="center" vertical="center"/>
    </xf>
    <xf numFmtId="0" fontId="6" fillId="0" borderId="3" xfId="2" applyFont="1" applyBorder="1" applyAlignment="1">
      <alignment horizontal="right"/>
    </xf>
    <xf numFmtId="0" fontId="6" fillId="0" borderId="4" xfId="2" applyFont="1" applyBorder="1" applyAlignment="1">
      <alignment horizontal="right"/>
    </xf>
    <xf numFmtId="0" fontId="6" fillId="7" borderId="5" xfId="2" applyFont="1" applyFill="1" applyBorder="1" applyAlignment="1">
      <alignment horizontal="center" vertical="center" wrapText="1"/>
    </xf>
    <xf numFmtId="0" fontId="6" fillId="0" borderId="3"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6" fillId="0" borderId="37"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4" xfId="2" applyFont="1" applyFill="1" applyBorder="1" applyAlignment="1">
      <alignment horizontal="center" vertical="center" wrapText="1"/>
    </xf>
    <xf numFmtId="0" fontId="2" fillId="2" borderId="37" xfId="2" applyFont="1" applyFill="1" applyBorder="1" applyAlignment="1">
      <alignment horizontal="center" vertical="center"/>
    </xf>
    <xf numFmtId="0" fontId="6" fillId="0" borderId="26" xfId="2" applyFont="1" applyFill="1" applyBorder="1" applyAlignment="1">
      <alignment horizontal="center" vertical="center"/>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7" borderId="27" xfId="2" applyFont="1" applyFill="1" applyBorder="1" applyAlignment="1">
      <alignment horizontal="center" vertical="center"/>
    </xf>
    <xf numFmtId="0" fontId="6" fillId="7" borderId="28" xfId="2" applyFont="1" applyFill="1" applyBorder="1" applyAlignment="1">
      <alignment horizontal="center" vertical="center"/>
    </xf>
    <xf numFmtId="0" fontId="6" fillId="0" borderId="29"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3" xfId="2" applyFont="1" applyBorder="1" applyAlignment="1">
      <alignment horizontal="center" vertical="center"/>
    </xf>
    <xf numFmtId="0" fontId="5" fillId="0" borderId="4" xfId="2" applyFont="1" applyBorder="1" applyAlignment="1">
      <alignment horizontal="center" vertical="center"/>
    </xf>
    <xf numFmtId="0" fontId="5" fillId="0" borderId="8" xfId="2" applyFont="1" applyBorder="1" applyAlignment="1">
      <alignment horizontal="center" vertical="center"/>
    </xf>
    <xf numFmtId="0" fontId="5" fillId="0" borderId="0" xfId="2" applyFont="1" applyBorder="1" applyAlignment="1">
      <alignment horizontal="center" vertical="center"/>
    </xf>
    <xf numFmtId="0" fontId="5" fillId="0" borderId="14" xfId="2" applyFont="1" applyBorder="1" applyAlignment="1">
      <alignment horizontal="center" vertical="center"/>
    </xf>
    <xf numFmtId="0" fontId="5" fillId="0" borderId="29" xfId="2" applyFont="1" applyBorder="1" applyAlignment="1">
      <alignment horizontal="center" vertical="center"/>
    </xf>
    <xf numFmtId="0" fontId="5" fillId="0" borderId="37" xfId="2" applyFont="1" applyBorder="1" applyAlignment="1">
      <alignment horizontal="center" vertical="center"/>
    </xf>
    <xf numFmtId="0" fontId="20" fillId="0" borderId="3" xfId="2" applyFont="1" applyBorder="1" applyAlignment="1">
      <alignment horizontal="center" vertical="center" wrapText="1"/>
    </xf>
    <xf numFmtId="0" fontId="20" fillId="0" borderId="4" xfId="2" applyFont="1" applyBorder="1" applyAlignment="1">
      <alignment horizontal="center" vertical="center" wrapText="1"/>
    </xf>
    <xf numFmtId="0" fontId="20" fillId="0" borderId="37" xfId="2" applyFont="1" applyBorder="1" applyAlignment="1">
      <alignment horizontal="center" vertical="center" wrapText="1"/>
    </xf>
    <xf numFmtId="0" fontId="5" fillId="0" borderId="36" xfId="2" applyFont="1" applyBorder="1" applyAlignment="1">
      <alignment horizontal="center" vertical="center"/>
    </xf>
    <xf numFmtId="0" fontId="20" fillId="0" borderId="8" xfId="2" applyFont="1" applyBorder="1" applyAlignment="1">
      <alignment horizontal="center" vertical="center" wrapText="1"/>
    </xf>
    <xf numFmtId="0" fontId="20" fillId="0" borderId="0" xfId="2" applyFont="1" applyBorder="1" applyAlignment="1">
      <alignment horizontal="center" vertical="center" wrapText="1"/>
    </xf>
    <xf numFmtId="0" fontId="20" fillId="0" borderId="36" xfId="2" applyFont="1" applyBorder="1" applyAlignment="1">
      <alignment horizontal="center" vertical="center" wrapText="1"/>
    </xf>
    <xf numFmtId="0" fontId="5" fillId="0" borderId="15" xfId="2" applyFont="1" applyBorder="1" applyAlignment="1">
      <alignment horizontal="center" vertical="center"/>
    </xf>
    <xf numFmtId="0" fontId="20" fillId="0" borderId="14" xfId="2" applyFont="1" applyBorder="1" applyAlignment="1">
      <alignment horizontal="center" vertical="center" wrapText="1"/>
    </xf>
    <xf numFmtId="0" fontId="20" fillId="0" borderId="29" xfId="2" applyFont="1" applyBorder="1" applyAlignment="1">
      <alignment horizontal="center" vertical="center" wrapText="1"/>
    </xf>
    <xf numFmtId="0" fontId="20" fillId="0" borderId="15" xfId="2" applyFont="1" applyBorder="1" applyAlignment="1">
      <alignment horizontal="center" vertical="center" wrapText="1"/>
    </xf>
    <xf numFmtId="0" fontId="19" fillId="0" borderId="14" xfId="2" applyFont="1" applyFill="1" applyBorder="1" applyAlignment="1">
      <alignment horizontal="center" vertical="center" wrapText="1"/>
    </xf>
    <xf numFmtId="0" fontId="19" fillId="0" borderId="29" xfId="2" applyFont="1" applyFill="1" applyBorder="1" applyAlignment="1">
      <alignment horizontal="center" vertical="center" wrapText="1"/>
    </xf>
    <xf numFmtId="0" fontId="19" fillId="0" borderId="15" xfId="2" applyFont="1" applyFill="1" applyBorder="1" applyAlignment="1">
      <alignment horizontal="center" vertical="center" wrapText="1"/>
    </xf>
    <xf numFmtId="0" fontId="6" fillId="0" borderId="26"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19" fillId="0" borderId="26" xfId="2" applyFont="1" applyFill="1" applyBorder="1" applyAlignment="1">
      <alignment horizontal="center" vertical="center" wrapText="1"/>
    </xf>
    <xf numFmtId="0" fontId="19" fillId="0" borderId="27" xfId="2" applyFont="1" applyFill="1" applyBorder="1" applyAlignment="1">
      <alignment horizontal="center" vertical="center" wrapText="1"/>
    </xf>
    <xf numFmtId="0" fontId="19" fillId="0" borderId="28" xfId="2" applyFont="1" applyFill="1" applyBorder="1" applyAlignment="1">
      <alignment horizontal="center" vertical="center" wrapText="1"/>
    </xf>
    <xf numFmtId="0" fontId="2" fillId="2" borderId="26" xfId="2" applyFont="1" applyFill="1" applyBorder="1" applyAlignment="1">
      <alignment horizontal="center" vertical="center"/>
    </xf>
    <xf numFmtId="0" fontId="2" fillId="2" borderId="27" xfId="2" applyFont="1" applyFill="1" applyBorder="1" applyAlignment="1">
      <alignment horizontal="center" vertical="center"/>
    </xf>
    <xf numFmtId="0" fontId="2" fillId="2" borderId="28" xfId="2" applyFont="1" applyFill="1" applyBorder="1" applyAlignment="1">
      <alignment horizontal="center" vertical="center"/>
    </xf>
    <xf numFmtId="0" fontId="2" fillId="2" borderId="5" xfId="2" applyFont="1" applyFill="1" applyBorder="1" applyAlignment="1">
      <alignment horizontal="center" vertical="center"/>
    </xf>
    <xf numFmtId="0" fontId="2" fillId="2" borderId="5" xfId="2" applyFont="1" applyFill="1" applyBorder="1" applyAlignment="1">
      <alignment horizontal="center" vertical="center" wrapText="1"/>
    </xf>
    <xf numFmtId="0" fontId="6" fillId="3" borderId="5"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6" fillId="0" borderId="5" xfId="2" applyFont="1" applyFill="1" applyBorder="1" applyAlignment="1">
      <alignment horizontal="center" vertical="center"/>
    </xf>
    <xf numFmtId="0" fontId="5" fillId="0" borderId="5" xfId="2" applyFont="1" applyFill="1" applyBorder="1" applyAlignment="1">
      <alignment horizontal="center" vertical="center"/>
    </xf>
    <xf numFmtId="0" fontId="19" fillId="0" borderId="5" xfId="4" applyFont="1" applyFill="1" applyBorder="1" applyAlignment="1">
      <alignment horizontal="center" vertical="center"/>
    </xf>
    <xf numFmtId="0" fontId="19" fillId="0" borderId="5" xfId="2" applyFont="1" applyBorder="1" applyAlignment="1">
      <alignment horizontal="left" vertical="center" wrapText="1"/>
    </xf>
    <xf numFmtId="1" fontId="19" fillId="0" borderId="5" xfId="2" applyNumberFormat="1" applyFont="1" applyFill="1" applyBorder="1" applyAlignment="1">
      <alignment horizontal="center" vertical="center"/>
    </xf>
    <xf numFmtId="170" fontId="19" fillId="0" borderId="5" xfId="3" applyNumberFormat="1" applyFont="1" applyFill="1" applyBorder="1" applyAlignment="1">
      <alignment vertical="center"/>
    </xf>
    <xf numFmtId="0" fontId="19" fillId="0" borderId="26" xfId="2" applyFont="1" applyBorder="1" applyAlignment="1">
      <alignment horizontal="left" vertical="center" wrapText="1"/>
    </xf>
    <xf numFmtId="0" fontId="19" fillId="0" borderId="27" xfId="2" applyFont="1" applyBorder="1" applyAlignment="1">
      <alignment horizontal="left" vertical="center" wrapText="1"/>
    </xf>
    <xf numFmtId="0" fontId="19" fillId="0" borderId="28" xfId="2" applyFont="1" applyBorder="1" applyAlignment="1">
      <alignment horizontal="left" vertical="center" wrapText="1"/>
    </xf>
    <xf numFmtId="0" fontId="8" fillId="0" borderId="5" xfId="2" applyFont="1" applyBorder="1" applyAlignment="1">
      <alignment horizontal="right" vertical="center"/>
    </xf>
    <xf numFmtId="170" fontId="8" fillId="9" borderId="5" xfId="3" applyNumberFormat="1" applyFont="1" applyFill="1" applyBorder="1" applyAlignment="1">
      <alignment vertical="center"/>
    </xf>
    <xf numFmtId="0" fontId="19" fillId="0" borderId="27" xfId="2" applyFont="1" applyBorder="1" applyAlignment="1">
      <alignment horizontal="center" vertical="center"/>
    </xf>
    <xf numFmtId="0" fontId="19" fillId="0" borderId="28" xfId="2" applyFont="1" applyBorder="1" applyAlignment="1">
      <alignment horizontal="center" vertical="center"/>
    </xf>
    <xf numFmtId="0" fontId="19" fillId="0" borderId="26" xfId="4" applyFont="1" applyFill="1" applyBorder="1" applyAlignment="1">
      <alignment horizontal="center" vertical="center"/>
    </xf>
    <xf numFmtId="0" fontId="19" fillId="0" borderId="26" xfId="2" applyFont="1" applyBorder="1" applyAlignment="1">
      <alignment horizontal="left" vertical="center"/>
    </xf>
    <xf numFmtId="0" fontId="19" fillId="0" borderId="27" xfId="2" applyFont="1" applyBorder="1" applyAlignment="1">
      <alignment horizontal="left" vertical="center"/>
    </xf>
    <xf numFmtId="0" fontId="19" fillId="0" borderId="28" xfId="2" applyFont="1" applyBorder="1" applyAlignment="1">
      <alignment horizontal="left" vertical="center"/>
    </xf>
    <xf numFmtId="0" fontId="19" fillId="0" borderId="26" xfId="2" applyFont="1" applyBorder="1" applyAlignment="1">
      <alignment horizontal="center" vertical="center"/>
    </xf>
    <xf numFmtId="170" fontId="19" fillId="0" borderId="30" xfId="3" applyNumberFormat="1" applyFont="1" applyFill="1" applyBorder="1" applyAlignment="1">
      <alignment vertical="center"/>
    </xf>
    <xf numFmtId="0" fontId="5" fillId="0" borderId="5" xfId="2" applyFont="1" applyFill="1" applyBorder="1" applyAlignment="1">
      <alignment horizontal="left" vertical="center"/>
    </xf>
    <xf numFmtId="0" fontId="8" fillId="3" borderId="26" xfId="2" applyFont="1" applyFill="1" applyBorder="1" applyAlignment="1">
      <alignment horizontal="center" vertical="center"/>
    </xf>
    <xf numFmtId="0" fontId="8" fillId="3" borderId="27" xfId="2" applyFont="1" applyFill="1" applyBorder="1" applyAlignment="1">
      <alignment horizontal="center" vertical="center"/>
    </xf>
    <xf numFmtId="0" fontId="8" fillId="3" borderId="28" xfId="2" applyFont="1" applyFill="1" applyBorder="1" applyAlignment="1">
      <alignment horizontal="center" vertical="center"/>
    </xf>
    <xf numFmtId="14" fontId="19" fillId="6" borderId="26" xfId="2" applyNumberFormat="1" applyFont="1" applyFill="1" applyBorder="1" applyAlignment="1">
      <alignment horizontal="right" vertical="center"/>
    </xf>
    <xf numFmtId="14" fontId="19" fillId="6" borderId="27" xfId="2" applyNumberFormat="1" applyFont="1" applyFill="1" applyBorder="1" applyAlignment="1">
      <alignment horizontal="right" vertical="center"/>
    </xf>
    <xf numFmtId="14" fontId="19" fillId="6" borderId="28" xfId="2" applyNumberFormat="1" applyFont="1" applyFill="1" applyBorder="1" applyAlignment="1">
      <alignment horizontal="right" vertical="center"/>
    </xf>
    <xf numFmtId="170" fontId="8" fillId="6" borderId="5" xfId="3" applyNumberFormat="1" applyFont="1" applyFill="1" applyBorder="1" applyAlignment="1">
      <alignment vertical="center"/>
    </xf>
    <xf numFmtId="14" fontId="19" fillId="0" borderId="26" xfId="2" applyNumberFormat="1" applyFont="1" applyBorder="1" applyAlignment="1">
      <alignment horizontal="right" vertical="center"/>
    </xf>
    <xf numFmtId="14" fontId="19" fillId="0" borderId="27" xfId="2" applyNumberFormat="1" applyFont="1" applyBorder="1" applyAlignment="1">
      <alignment horizontal="right" vertical="center"/>
    </xf>
    <xf numFmtId="14" fontId="19" fillId="0" borderId="28" xfId="2" applyNumberFormat="1" applyFont="1" applyBorder="1" applyAlignment="1">
      <alignment horizontal="right" vertical="center"/>
    </xf>
    <xf numFmtId="14" fontId="8" fillId="0" borderId="26" xfId="2" applyNumberFormat="1" applyFont="1" applyBorder="1" applyAlignment="1">
      <alignment horizontal="center" vertical="center"/>
    </xf>
    <xf numFmtId="14" fontId="8" fillId="0" borderId="27" xfId="2" applyNumberFormat="1" applyFont="1" applyBorder="1" applyAlignment="1">
      <alignment horizontal="center" vertical="center"/>
    </xf>
    <xf numFmtId="14" fontId="8" fillId="0" borderId="28" xfId="2" applyNumberFormat="1" applyFont="1" applyBorder="1" applyAlignment="1">
      <alignment horizontal="center" vertical="center"/>
    </xf>
    <xf numFmtId="170" fontId="8" fillId="0" borderId="5" xfId="3" applyNumberFormat="1" applyFont="1" applyFill="1" applyBorder="1" applyAlignment="1">
      <alignment vertical="center"/>
    </xf>
    <xf numFmtId="0" fontId="21" fillId="2" borderId="26" xfId="2" applyFont="1" applyFill="1" applyBorder="1" applyAlignment="1">
      <alignment horizontal="center" vertical="center"/>
    </xf>
    <xf numFmtId="0" fontId="21" fillId="2" borderId="27" xfId="2" applyFont="1" applyFill="1" applyBorder="1" applyAlignment="1">
      <alignment horizontal="center" vertical="center"/>
    </xf>
    <xf numFmtId="0" fontId="21" fillId="2" borderId="28" xfId="2" applyFont="1" applyFill="1" applyBorder="1" applyAlignment="1">
      <alignment horizontal="center" vertical="center"/>
    </xf>
    <xf numFmtId="1" fontId="19" fillId="0" borderId="5" xfId="2" applyNumberFormat="1" applyFont="1" applyBorder="1" applyAlignment="1">
      <alignment horizontal="center" vertical="center"/>
    </xf>
    <xf numFmtId="0" fontId="19" fillId="0" borderId="26" xfId="2" applyFont="1" applyFill="1" applyBorder="1" applyAlignment="1">
      <alignment horizontal="left" vertical="center" wrapText="1"/>
    </xf>
    <xf numFmtId="0" fontId="19" fillId="0" borderId="27" xfId="2" applyFont="1" applyFill="1" applyBorder="1" applyAlignment="1">
      <alignment horizontal="left" vertical="center" wrapText="1"/>
    </xf>
    <xf numFmtId="0" fontId="19" fillId="0" borderId="28" xfId="2" applyFont="1" applyFill="1" applyBorder="1" applyAlignment="1">
      <alignment horizontal="left" vertical="center" wrapText="1"/>
    </xf>
    <xf numFmtId="0" fontId="19" fillId="0" borderId="26" xfId="4" applyFont="1" applyFill="1" applyBorder="1" applyAlignment="1">
      <alignment horizontal="center" vertical="center"/>
    </xf>
    <xf numFmtId="0" fontId="19" fillId="0" borderId="27" xfId="4" applyFont="1" applyFill="1" applyBorder="1" applyAlignment="1">
      <alignment horizontal="center" vertical="center"/>
    </xf>
    <xf numFmtId="0" fontId="19" fillId="0" borderId="28" xfId="4" applyFont="1" applyFill="1" applyBorder="1" applyAlignment="1">
      <alignment horizontal="center" vertical="center"/>
    </xf>
    <xf numFmtId="170" fontId="8" fillId="5" borderId="5" xfId="3" applyNumberFormat="1" applyFont="1" applyFill="1" applyBorder="1" applyAlignment="1">
      <alignment vertical="center"/>
    </xf>
    <xf numFmtId="0" fontId="8" fillId="10" borderId="26" xfId="2" applyFont="1" applyFill="1" applyBorder="1" applyAlignment="1">
      <alignment horizontal="center" vertical="center"/>
    </xf>
    <xf numFmtId="0" fontId="8" fillId="10" borderId="27" xfId="2" applyFont="1" applyFill="1" applyBorder="1" applyAlignment="1">
      <alignment horizontal="center" vertical="center"/>
    </xf>
    <xf numFmtId="0" fontId="8" fillId="10" borderId="28" xfId="2" applyFont="1" applyFill="1" applyBorder="1" applyAlignment="1">
      <alignment horizontal="center" vertical="center"/>
    </xf>
    <xf numFmtId="0" fontId="21" fillId="2" borderId="8" xfId="2" applyFont="1" applyFill="1" applyBorder="1" applyAlignment="1">
      <alignment horizontal="center" vertical="center"/>
    </xf>
    <xf numFmtId="0" fontId="21" fillId="2" borderId="0" xfId="2" applyFont="1" applyFill="1" applyBorder="1" applyAlignment="1">
      <alignment horizontal="center" vertical="center"/>
    </xf>
    <xf numFmtId="0" fontId="21" fillId="2" borderId="36" xfId="2" applyFont="1" applyFill="1" applyBorder="1" applyAlignment="1">
      <alignment horizontal="center" vertical="center"/>
    </xf>
    <xf numFmtId="0" fontId="21" fillId="2" borderId="38" xfId="2" applyFont="1" applyFill="1" applyBorder="1" applyAlignment="1">
      <alignment horizontal="center" vertical="center"/>
    </xf>
    <xf numFmtId="0" fontId="21" fillId="2" borderId="5" xfId="2" applyFont="1" applyFill="1" applyBorder="1" applyAlignment="1">
      <alignment horizontal="center" vertical="center"/>
    </xf>
    <xf numFmtId="14" fontId="8" fillId="0" borderId="5" xfId="2" applyNumberFormat="1" applyFont="1" applyBorder="1" applyAlignment="1">
      <alignment horizontal="right" vertical="center"/>
    </xf>
    <xf numFmtId="14" fontId="19" fillId="0" borderId="5" xfId="2" applyNumberFormat="1" applyFont="1" applyBorder="1" applyAlignment="1">
      <alignment horizontal="right" vertical="center"/>
    </xf>
    <xf numFmtId="9" fontId="19" fillId="0" borderId="5" xfId="6" applyFont="1" applyBorder="1" applyAlignment="1">
      <alignment horizontal="center" vertical="center"/>
    </xf>
    <xf numFmtId="176" fontId="19" fillId="0" borderId="5" xfId="3" applyNumberFormat="1" applyFont="1" applyFill="1" applyBorder="1" applyAlignment="1">
      <alignment vertical="center"/>
    </xf>
    <xf numFmtId="170" fontId="8" fillId="6" borderId="30" xfId="3" applyNumberFormat="1" applyFont="1" applyFill="1" applyBorder="1" applyAlignment="1">
      <alignment vertical="center"/>
    </xf>
    <xf numFmtId="0" fontId="8" fillId="0" borderId="0" xfId="2" applyFont="1" applyBorder="1" applyAlignment="1">
      <alignment vertical="center"/>
    </xf>
    <xf numFmtId="14" fontId="8" fillId="0" borderId="0" xfId="2" applyNumberFormat="1" applyFont="1" applyBorder="1" applyAlignment="1">
      <alignment horizontal="center" vertical="center"/>
    </xf>
    <xf numFmtId="0" fontId="6" fillId="0" borderId="0" xfId="0" applyFont="1" applyFill="1" applyBorder="1" applyAlignment="1">
      <alignment horizontal="center" vertical="center" wrapText="1"/>
    </xf>
    <xf numFmtId="170" fontId="8" fillId="0" borderId="0" xfId="3" applyNumberFormat="1" applyFont="1" applyFill="1" applyBorder="1" applyAlignment="1">
      <alignment vertical="center"/>
    </xf>
    <xf numFmtId="176" fontId="0" fillId="0" borderId="0" xfId="1" applyNumberFormat="1" applyFont="1"/>
    <xf numFmtId="171" fontId="19" fillId="0" borderId="5" xfId="6" applyNumberFormat="1" applyFont="1" applyBorder="1" applyAlignment="1">
      <alignment horizontal="center" vertical="center"/>
    </xf>
  </cellXfs>
  <cellStyles count="13">
    <cellStyle name="Hipervínculo" xfId="7" builtinId="8"/>
    <cellStyle name="Millares_costosInterventoria2003 2" xfId="11"/>
    <cellStyle name="Moneda" xfId="1" builtinId="4"/>
    <cellStyle name="Moneda 2 5" xfId="3"/>
    <cellStyle name="Moneda 2 5 2" xfId="9"/>
    <cellStyle name="Moneda_RC-UG-017-R1 ELABORACION PRESUPUESTO 6" xfId="10"/>
    <cellStyle name="Normal" xfId="0" builtinId="0"/>
    <cellStyle name="Normal 2" xfId="2"/>
    <cellStyle name="Normal 2 10" xfId="5"/>
    <cellStyle name="Normal 2 3 2" xfId="12"/>
    <cellStyle name="Normal 22" xfId="4"/>
    <cellStyle name="Normal 3 2" xfId="8"/>
    <cellStyle name="Porcentaje 2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styles" Target="styles.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372034</xdr:colOff>
      <xdr:row>0</xdr:row>
      <xdr:rowOff>101974</xdr:rowOff>
    </xdr:from>
    <xdr:to>
      <xdr:col>1</xdr:col>
      <xdr:colOff>344721</xdr:colOff>
      <xdr:row>2</xdr:row>
      <xdr:rowOff>123825</xdr:rowOff>
    </xdr:to>
    <xdr:pic>
      <xdr:nvPicPr>
        <xdr:cNvPr id="2" name="2 Imagen" descr="Logo ASAA.JPG"/>
        <xdr:cNvPicPr>
          <a:picLocks noChangeAspect="1"/>
        </xdr:cNvPicPr>
      </xdr:nvPicPr>
      <xdr:blipFill rotWithShape="1">
        <a:blip xmlns:r="http://schemas.openxmlformats.org/officeDocument/2006/relationships" r:embed="rId1" cstate="print"/>
        <a:srcRect l="17735" t="14071" r="11499" b="22071"/>
        <a:stretch/>
      </xdr:blipFill>
      <xdr:spPr bwMode="auto">
        <a:xfrm>
          <a:off x="372034" y="101974"/>
          <a:ext cx="734687" cy="4028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114100</xdr:colOff>
      <xdr:row>0</xdr:row>
      <xdr:rowOff>71437</xdr:rowOff>
    </xdr:from>
    <xdr:to>
      <xdr:col>1</xdr:col>
      <xdr:colOff>676642</xdr:colOff>
      <xdr:row>2</xdr:row>
      <xdr:rowOff>131136</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114100" y="71437"/>
          <a:ext cx="1062605" cy="4406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136070</xdr:colOff>
      <xdr:row>0</xdr:row>
      <xdr:rowOff>95250</xdr:rowOff>
    </xdr:from>
    <xdr:to>
      <xdr:col>1</xdr:col>
      <xdr:colOff>666750</xdr:colOff>
      <xdr:row>2</xdr:row>
      <xdr:rowOff>116417</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136070" y="95250"/>
          <a:ext cx="1054555" cy="40216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600076</xdr:colOff>
      <xdr:row>2</xdr:row>
      <xdr:rowOff>138113</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66675" y="66675"/>
          <a:ext cx="1057276" cy="54768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RFRAGOZO\Downloads\OLGA\Plan%20de%20choque%20Acueducto%20Caucasia\Documents%20and%20Settings\Katty\Mis%20documentos\FREDONIA\presupuesto%20PMAA\A.P.U%20ACUEDUCTO%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CUEDUCTO/PROYECTO%20OPTIMIZACI&#211;N%20HIDRANTES/Configuraci&#243;n%20local/Archivos%20temporales%20de%20Internet/OLK13B/F-BAM-002-1%20Actualizacion%20codigos%20de%20materia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ibro7"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UEDUCTO/PROYECTO%20OPTIMIZACI&#211;N%20HIDRANTES/PRE-ptto/Modelaci_nSincelejo_24_06_06_Final_Met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CUEDUCTO/PROYECTO%20OPTIMIZACI&#211;N%20HIDRANTES/INFORMES%20ADESA/INFORMES%20A&#209;O%202004/TURNOS%20ABASTECIMIENTO%20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CUEDUCTO/PROYECTO%20OPTIMIZACI&#211;N%20HIDRANTES/TRANS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UEDUCTO/PROYECTO%20OPTIMIZACI&#211;N%20HIDRANTES/TARIFAS/E%20COSTOS%20SINCELEJO/CM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OSHIBA/CLIENTES/AAA/-%20PROYECTOS%202015/PTAP%20BARANOA-POLONUEVO/PPTO.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det01\Proyectos\JAIME\VArios\memorias%20mayorquin%203%20rev%2009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CUEDUCTO/PROYECTO%20OPTIMIZACI&#211;N%20HIDRANTES/Configuraci&#243;n%20local/Archivos%20temporales%20de%20Internet/OLK5/ACT%20FIJ%20%20con%20Ajustes%20por%20inflaci&#243;n%20%202003...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20PROYECTOS/PROYECTOS/2016/AGUA%20POTABLE/7.%20JULIO/AC01035-072016-%20BARRIO%20ACUEDUCTO/4.%20PRESUPUESTO/AC01024-052016-Presupuesto%20BARRIO%20ACUEDUCTO%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FRAGOZO/Downloads/Uttecnico1/Documents%20and%20Settings/USUARIO/Mis%20documentos/Riohacha/Riohacha%204%20(10-02-09)/PRESUP%20ESPEC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7.%20JULIO\AC01035-072016-%20BARRIO%20ACUEDUCTO\4.%20PRESUPUESTO\AC01024-052016-Presupuesto%20BARRIO%20ACUEDUCTO%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3.%20PROYECTOS/PROYECTOS/2017/SANEAMIENTO/ENERO/AL01002-012017-Los%20Deseos/3.%20PRESUPUESTO/PRESUPUESTO%20AL%20BARRIO%20LOS%20DESEO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3.%20PROYECTOS/PROYECTOS/2017/2.%20SANEAMIENTO%20B&#193;SICO/8.%20AGOSTO/AL01015-082017-COLECTOR%20SANITARIO%20JAG/2.%20PRESUPUESTO/PRESUPUESTO-SEGUNDA%20ALTERNATIVA%20JOSE%2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20PROYECTOS/PROYECTOS/2016/SANEAMIENTO%20BASICO/6.%20JUNIO/AL01034-062016-%20Anillo/Presupuesto%20Calle%2040-70%20Entre%20Carrera%207c%20-12%20-%20Alcaldia%20(05-07-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operativa\3.%20PROYECTOS\PROYECTOS\2016\SANEAMIENTO%20BASICO\6.%20JUNIO\AL01034-062016-%20Anillo\Presupuesto%20Calle%2040-70%20Entre%20Carrera%207c%20-12%20-%20Alcaldia%20(05-07-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3.%20PROYECTOS/PROYECTOS/POAI/POAI%202014/ALCANTARILLADO/PRESUPUESTOS%20POI%20ALCANTARILLADO%2020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3.%20PROYECTOS/PROYECTOS/2016/AGUA%20POTABLE/6.%20JUNIO/AC01031-062016-%20CARIBE/AC01031-062016-%20Presupuesto%20aCUEDUCTO%20Alcaldia%20CARIBE%20-%2018-08-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6.%20JUNIO\AC01031-062016-%20CARIBE\AC01031-062016-%20Presupuesto%20aCUEDUCTO%20Alcaldia%20CARIBE%20-%2018-08-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RFRAGOZO\Downloads\Equipo01\r_catalina\Documents%20and%20Settings\Katty\Mis%20documentos\FREDONIA\presupuesto%20PMAA\A.P.U%20ACUEDUCTO%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_rebombeo\publica_rebombeo\GERENCIA%20DE%20PROYECTOS\3%20VALORACION%20DE%20ACTIVOS\1%20SINCELEJO%2014%20ABRIL%20REV\Partidimetro%20Actualizado%20ADE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ttecnico1\Users\hp\Downloads\Documents\PROYECTO%20PLAN%20DEPARTAMENTAL%20DE%20AGUA_08-NOV-2010\PRESUP_RIOHACHA%20Y%20MAICAO\Comuna%2010\Impulsion%20E5%20Y%20E6\PAOI%202009\PAOI%202009%20P.%20ALCANTARILLAD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quipo01\r_catalina\Documents%20and%20Settings\Olga%20Muriel\Mis%20documentos\PMAAFREDONIA\PMAA\DISE&#209;O\PRESUPUESTOS\Presupuesto%20Acueducto\Presupuesto%20-DISE&#209;OS\Dise&#241;o%20caraman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FRAGOZO/Downloads/OLGA/Plan%20de%20choque%20Acueducto%20Caucasia/Documents%20and%20Settings/Katty/Mis%20documentos/FREDONIA/presupuesto%20PMAA/A.P.U%20ACUEDUCTO%20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FRAGOZO/Downloads/Sanearpc8/d/PROYECTOS/CORANTIOQUIA/Tarso/3.%20DISE&#209;O/ACUEDUCTO/cantidades%20de%20obra%20act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FRAGOZO/Downloads/Sanear14/d/PROYECTOS/GUAJIRA/PROYECTOS/EL%20MOLINO/02%20FASE%20ANTEPROYECTO/MOLINO_AL_D_IN_02_GEN_A%20X%20Alcant(Antep)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LANES%20MAESTROS/VILLANUEVA/VILLANUEVA%20ALCANTARILLADO/DISE&#209;O/DISE&#209;O,%20INFORME%20Y%20ANEXOS/VNUEVA_AL_D_IN_03%20A%202%20Dise&#241;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3.%20PROYECTOS/PROYECTOS/5.%20LISTAS%20DE%20PRECIOS/LISTA%20DE%20PRECIOS%202016/APU%202016%20-(01-09-2016)/2%20DEMOLI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Practicante/AppData/Roaming/Microsoft/Excel/PRESUPUESTO%20ACUEDUCTO%20BARRIO%20LOS%20MANGOS-VILLA%20ZIRUMA%20(Recuperad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6.%20JUNIO\AC01024-052016-%20CENTRO\AC01024-052016-Presupuesto%20CENTR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20PROYECTOS/PROYECTOS/2016/SANEAMIENTO%20BASICO/7.JULIO/AL01030-062016-%2015%20de%20Mayo/3.%20PRESUPUESTO/AL01030-062016-PRESUPUEST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operativa\3.%20PROYECTOS\PROYECTOS\2016\SANEAMIENTO%20BASICO\7.JULIO\AL01030-062016-%2015%20de%20Mayo\3.%20PRESUPUESTO\AL01030-062016-PRESUPUES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ttecnico1\Users\Luis%20A%20Diaz\AppData\Local\Microsoft\Windows\Temporary%20Internet%20Files\Content.Outlook\2BYSFU06\PAOI%202009\PAOI%202009%20P.%20ALCANTARILLA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CUEDUCTO/PROYECTO%20OPTIMIZACI&#211;N%20HIDRANTES/PROYECTO%2024%20HORAS%20SINCELEJO/Indicadores%20Corporativos%202005%20Sincelejo%2009-05%20Escenario%20Re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ARBOLEDA/AppData/Roaming/Microsoft/Excel/AC01016-032016-%20PRESUPUESTO%20MICROMEDICION%20(version%202).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3.%20PROYECTOS/PROYECTOS/2016/SANEAMIENTO%20BASICO%20-%20copia/4.%20ABRIL/AL01021-042016%20CAMILO%20TORRES/ENV&#205;O%2014-07-17/2.%20PRESUPUESTO/AL01021-042016%20-%20Presupuesto%20ALCALDIA%20CAMILO%20TORRES(15-02-2017).xlsx-REVISAD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AARBOLEDA\Videos\PRESUPUESTO%20PTAP-(ENVIO)%20(AJUSTADO%2001-08-2018).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3.%20PROYECTOS/PROYECTOS/5.%20LISTAS%20DE%20PRECIOS/LISTA%20DE%20PRECIOS%202016/APU%202016%20-(01-09-2016)/1%20PRELIMIN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idor\operativa\3.%20PROYECTOS\PROYECTOS\5.%20LISTAS%20DE%20PRECIOS\LISTA%20DE%20PRECIOS%202016\APU%202016%20-(01-09-2016)\1%20PRELIMINA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3.%20PROYECTOS/PROYECTOS/2016/AGUA%20POTABLE/8.%20AGOSTO/AC01036-082016-%20BARRIO%20SAN%20MARTIN%20DE%20PORRES/4.%20PRESUPUESTO/AC01024-052016-Presupuesto%20BARRIO%20SAN%20MARTIN%20DE%20PORRE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8.%20AGOSTO\AC01036-082016-%20BARRIO%20SAN%20MARTIN%20DE%20PORRES\4.%20PRESUPUESTO\AC01024-052016-Presupuesto%20BARRIO%20SAN%20MARTIN%20DE%20PORR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FRAGOZO/Downloads/Sanear16/d/PROYECTOS/Segovia1/ANTEPROYECTO/Anclajes-segovia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3.%20PROYECTOS/PROYECTOS/2016/AGUA%20POTABLE/9.%20SEPTIEMBRE/AC01039-092016-%20BARRIO%20EL%20TATUAL/4.%20PRESUPUESTO/AC01039-092016-Presupuesto%20Barrio%20El%20Tatu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J\Info\Mis%20Documentos\IIL\TEXACO%2014\Copia%20de%20seguridad%20de%20PPTO%20TEXACO%2014.xlk"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Proyeccion%20de%20costos\Documents%20and%20Settings\amercado.TRIPLEA\Escritorio\ACTA%20DE%20OBRA%203%20Y%20BALANCE%20DE%20FACTURACION\acta%20de%20obra%203%20junio%2020%20de%2020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Proyeccion%20de%20costos\Documents%20and%20Settings\ALEJO\My%20Documents\ACUEDUCTO%20REGIONAL%20SABANALARGA\PROYECCION%20DE%20COSTOS\Proyeccion%20de%20costos%20JUNIO%202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_rebombeo\publica_rebombeo\INTERVENTORIA\PROYECTO%20POZOS%2010000%20MILLONES\Ficha%20EBI-Campo%20Pozos%20y%20Obras%20Anexas\METODOLO1\Usuario\Nuevo%20Campo%20de%20Pozos%20y%20Obras%20Anexas\PE_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3.%20PROYECTOS/PROYECTOS/2016/AGUA%20POTABLE/9.%20SEPTIEMBRE/AC01041-092016-%20villa%20de%20campo%20alegre/4.%20PRESUPUESTO/AC01041-092016-Presupuesto%20Barrio%20Villa%20de%20Campo%20Alegre.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RLON-PC\documentos%20sub%20operativa\ARCHIVOS%20SUBGERENCIA%20II\PLAN%20DE%20OBRAS%20E%20INVERSIONES\POAI%20APROBADO%20CIA%202010\PRESUPUESTOS%20POI%20ALCANTARILLADO%20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3.%20PROYECTOS/PROYECTOS/2016/AGUA%20POTABLE%20-%20copia/2.%20FEBRERO/AC01012-022016-%20AMPLIACION%20PTAP/AC01011-022016-%20CONVENCIONAL/8.%20PRESUPUESTO/PRESUPUESTO%20PTAP-(ENVIO)%20(AJUSTADO%2011-12-2017)%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OAI\POAI%202014\ALCANTARILLADO\PRESUPUESTOS%20POI%20ALCANTARILLADO%2020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F\Revisi&#243;n%20textos%20Tuberia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13B\F-BAM-002-1%20Actualizacion%20codigos%20de%20materi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UEDUCTO\PROYECTO%20OPTIMIZACI&#211;N%20HIDRANTES\PRE-ptto\Modelaci_nSincelejo_24_06_06_Final_Me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WIN%20XP\Configuraci&#243;n%20local\Archivos%20temporales%20de%20Internet\Content.IE5\54WJ1PW9\PRESUPUESTOS%20OLEARIS\PRESUPUESTOS%20REDES%20DE%20ACUEDUCTOS\PRESUPUESTOS%20REDES\San%20Bernardo\PRES%20SANBERNA\PRESUPUESTO%20ALC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ACUEDUCTO\PROYECTO%20OPTIMIZACI&#211;N%20HIDRANTES\INFORMES%20ADESA\INFORMES%20A&#209;O%202004\TURNOS%20ABASTECIMIENTO%20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CUEDUCTO\PROYECTO%20OPTIMIZACI&#211;N%20HIDRANTES\TRANS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UEDUCTO\PROYECTO%20OPTIMIZACI&#211;N%20HIDRANTES\TARIFAS\E%20COSTOS%20SINCELEJO\C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OSHIBA\CLIENTES\AAA\-%20PROYECTOS%202015\PTAP%20BARANOA-POLONUEVO\PPTO.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5\ACT%20FIJ%20%20con%20Ajustes%20por%20inflaci&#243;n%20%202003...20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3.%20PROYECTOS\PROYECTOS\POAI\POAI%202014\ALCANTARILLADO\PRESUPUESTOS%20POI%20ALCANTARILLADO%20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Practicante\AppData\Roaming\Microsoft\Excel\PRESUPUESTO%20ACUEDUCTO%20BARRIO%20LOS%20MANGOS-VILLA%20ZIRUMA%20(Recuperado).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ACUEDUCTO\PROYECTO%20OPTIMIZACI&#211;N%20HIDRANTES\PROYECTO%2024%20HORAS%20SINCELEJO\Indicadores%20Corporativos%202005%20Sincelejo%2009-05%20Escenario%20Re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AARBOLEDA\AppData\Roaming\Microsoft\Excel\AC01016-032016-%20PRESUPUESTO%20MICROMEDICION%20(version%20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qbex1\Escritorio\San%20Bernardo%20del%20Viento\Proyecto%20AJUSTADO\San%20Bernardo\PRES%20SANBERNA\PRESUPUESTO%20AL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OAI/POAI%202014/ALCANTARILLADO/PRESUPUESTOS%20POI%20ALCANTARILLADO%20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UEDUCTO/PROYECTO%20OPTIMIZACI&#211;N%20HIDRANTES/Configuraci&#243;n%20local/Archivos%20temporales%20de%20Internet/OLKF/Revisi&#243;n%20textos%20Tuberia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Motoreductor"/>
      <sheetName val="Motores"/>
      <sheetName val="Tubería"/>
      <sheetName val="Valvulas"/>
      <sheetName val="Centros y Almacenes"/>
      <sheetName val="Unidades"/>
      <sheetName val="Tipos de material"/>
      <sheetName val="Grupos de Artículos"/>
      <sheetName val="Grupo Compras"/>
      <sheetName val="IVA"/>
      <sheetName val="Categ Valo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
      <sheetName val="11"/>
      <sheetName val="10"/>
      <sheetName val="9"/>
      <sheetName val="8"/>
      <sheetName val="7"/>
      <sheetName val="ProyPob"/>
      <sheetName val="CAUDALES DISEÑO"/>
      <sheetName val="DOTACION NETA"/>
      <sheetName val="EVALUACION FUENTE"/>
      <sheetName val="CAPTACIONES"/>
      <sheetName val="ADUCCION"/>
      <sheetName val="DESARENADOR"/>
      <sheetName val="CONDUCCION"/>
      <sheetName val="TRATAMIENTO"/>
      <sheetName val="ALMACENAMIENTO"/>
      <sheetName val="RED DISTRIBUCION"/>
      <sheetName val="BOMBEO"/>
      <sheetName val="POI ESCENARIO 1"/>
      <sheetName val="IPC TOTAL"/>
      <sheetName val="IANC"/>
      <sheetName val="INDICE DE GESTION Y METAS"/>
      <sheetName val="Precios Estandar"/>
      <sheetName val="Costo Diario Estandar"/>
      <sheetName val="Costeo por Torre"/>
      <sheetName val="Costo de Ventas"/>
      <sheetName val="MTTO"/>
      <sheetName val="Cotizaciones"/>
      <sheetName val="Q"/>
      <sheetName val="Q2"/>
      <sheetName val="Calculo Gravilla"/>
      <sheetName val="Cst Filtros y Tuberias"/>
      <sheetName val="JS 4 EHD"/>
      <sheetName val="JS 6 EHD"/>
      <sheetName val="JS 8 EHD"/>
      <sheetName val="JS 10 EHD"/>
      <sheetName val="JS 12 EHD"/>
      <sheetName val="JS 14 EHD"/>
      <sheetName val="JS 16 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Tuberias Acero"/>
      <sheetName val="PVC VENEZUELA"/>
      <sheetName val="Tuberia PVC y Filtros"/>
      <sheetName val="Gráfico2"/>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Suscriptores"/>
      <sheetName val="Qac"/>
      <sheetName val="Qpvc"/>
      <sheetName val="Lista Precios Colombia"/>
      <sheetName val="Hoja1"/>
      <sheetName val="Hoja2"/>
      <sheetName val="Hoja3"/>
      <sheetName val="EQUIPO SUMERGIBLE"/>
      <sheetName val="EQUIPO TURBINA"/>
      <sheetName val="COMPARATIVO"/>
      <sheetName val="Gráfico4"/>
      <sheetName val="Mensual Vtas"/>
      <sheetName val="1.OCUPACION"/>
      <sheetName val="2.CUMPCRONOG"/>
      <sheetName val="4.PTTOVTS"/>
      <sheetName val="3.CAL.CLIENTES"/>
      <sheetName val="5.EFTCOM-Q"/>
      <sheetName val="6.EFTCOM-$"/>
      <sheetName val="Gráfico3"/>
      <sheetName val="Empleados"/>
      <sheetName val="Efic Laboral"/>
      <sheetName val="PORTADA"/>
      <sheetName val="Balance comp. año 2006-2007"/>
      <sheetName val="PyG acumulado"/>
      <sheetName val="INDICADORES"/>
      <sheetName val="PyG acumulado VS PPTO"/>
      <sheetName val="BALANCE GENERAL"/>
      <sheetName val="ESTADO DE RESULTADO"/>
      <sheetName val="INDICADORES ENE-OCT"/>
      <sheetName val="GRAFICOS"/>
      <sheetName val="OBLIGACIONES FINANCIERAS"/>
      <sheetName val="Informe Subsidios "/>
      <sheetName val="Flujo de Caja"/>
      <sheetName val="DATOS"/>
      <sheetName val="Inf Directivos"/>
      <sheetName val="NOTAS_EST_FINANCIEROS_2007"/>
      <sheetName val="PYG PPTO"/>
      <sheetName val="1er BAL OCT. 2_4_6 DIG_2007"/>
      <sheetName val="BALANCE OCT_2006 2_4_6 DIG"/>
      <sheetName val="EXPLICACIONES CON ANEXOS"/>
      <sheetName val="Balance comp. año 2007-2008"/>
      <sheetName val="PYG"/>
      <sheetName val="RESUMEN IDICADORES"/>
      <sheetName val="Variaciones Enero"/>
      <sheetName val="Informe Subsidios"/>
      <sheetName val="CARTERA"/>
      <sheetName val="BALANCE ENE_2008"/>
      <sheetName val="BALANCE ENE_2007"/>
      <sheetName val="Anexo 6.1"/>
      <sheetName val="2036"/>
      <sheetName val="2011"/>
    </sheetNames>
    <sheetDataSet>
      <sheetData sheetId="0" refreshError="1">
        <row r="9">
          <cell r="L9">
            <v>74960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RESUMEN INVER. ALCANTARILLADO. "/>
      <sheetName val="CONSOLIDADO"/>
      <sheetName val="1 CONTROL CALIDAD"/>
      <sheetName val="2 COBERTURA ACU"/>
      <sheetName val="3 COBERTURA ALC"/>
      <sheetName val="4 COBERTURA MICROMED"/>
      <sheetName val="5 CONTINUIDAD"/>
      <sheetName val="6 IANC"/>
      <sheetName val="6.1 Curvas IANC"/>
      <sheetName val="7 PRESION"/>
      <sheetName val="10 Proy Indices Sincelejo"/>
      <sheetName val="Evolución Indicadores"/>
      <sheetName val="ANUAL CONCESIONES"/>
      <sheetName val="9 Demanda Media_Real"/>
      <sheetName val="POI-2003-2022"/>
      <sheetName val="POI-2006-2022"/>
      <sheetName val="Población"/>
      <sheetName val="Parámetros"/>
      <sheetName val="Acciones"/>
      <sheetName val="Suscriptores"/>
      <sheetName val="Consumos-Vertimientos"/>
      <sheetName val="Costos-Gastos"/>
      <sheetName val="Personal"/>
      <sheetName val="Ingresos"/>
      <sheetName val="Tarifas"/>
      <sheetName val="Deudores"/>
      <sheetName val="Deuda"/>
      <sheetName val="FSRI"/>
      <sheetName val="Renta"/>
      <sheetName val="ADESA"/>
      <sheetName val="Indicadores"/>
      <sheetName val="Resumen"/>
      <sheetName val="PUC-ADESA-SINCELEJO"/>
      <sheetName val="PUC-AC"/>
      <sheetName val="PUC-ALC"/>
      <sheetName val="ValidacionPuc"/>
      <sheetName val="CMA"/>
      <sheetName val="CMO-C"/>
      <sheetName val="CMO-P"/>
      <sheetName val="VPI"/>
      <sheetName val="VPIrerA"/>
      <sheetName val="VPIrerAl"/>
      <sheetName val="VPDac"/>
      <sheetName val="VPDal"/>
      <sheetName val="VidasUtilesACU"/>
      <sheetName val="VidasUtilesALC"/>
      <sheetName val="CMITac"/>
      <sheetName val="CMITal"/>
      <sheetName val="CMIcalculo"/>
      <sheetName val="TasasAmbientales"/>
      <sheetName val="CEac"/>
      <sheetName val="CEal"/>
      <sheetName val="Variables Falta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5">
          <cell r="E15">
            <v>878.91845624563939</v>
          </cell>
        </row>
        <row r="24">
          <cell r="E24">
            <v>532.63115626054923</v>
          </cell>
        </row>
      </sheetData>
      <sheetData sheetId="73">
        <row r="12">
          <cell r="C12">
            <v>4.9709078571428575</v>
          </cell>
          <cell r="F12">
            <v>18.046509946936951</v>
          </cell>
        </row>
      </sheetData>
      <sheetData sheetId="74"/>
      <sheetData sheetId="75"/>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C17">
            <v>0</v>
          </cell>
          <cell r="E17">
            <v>0</v>
          </cell>
        </row>
        <row r="24">
          <cell r="B24">
            <v>5.2538280408596094E-3</v>
          </cell>
        </row>
        <row r="30">
          <cell r="D30">
            <v>9.9999999999999794E-3</v>
          </cell>
        </row>
        <row r="32">
          <cell r="D32">
            <v>9.9999999999999794E-3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ow r="23">
          <cell r="C23">
            <v>359.9947028652748</v>
          </cell>
        </row>
      </sheetData>
      <sheetData sheetId="1">
        <row r="30">
          <cell r="D30">
            <v>19406934917.178959</v>
          </cell>
        </row>
      </sheetData>
      <sheetData sheetId="2">
        <row r="3">
          <cell r="B3">
            <v>17034242755.231287</v>
          </cell>
        </row>
      </sheetData>
      <sheetData sheetId="3"/>
      <sheetData sheetId="4">
        <row r="3">
          <cell r="B3">
            <v>2372692161.9476728</v>
          </cell>
        </row>
      </sheetData>
      <sheetData sheetId="5"/>
      <sheetData sheetId="6">
        <row r="4">
          <cell r="F4">
            <v>209173895.3250905</v>
          </cell>
        </row>
      </sheetData>
      <sheetData sheetId="7"/>
      <sheetData sheetId="8"/>
      <sheetData sheetId="9">
        <row r="22">
          <cell r="G22">
            <v>29</v>
          </cell>
        </row>
      </sheetData>
      <sheetData sheetId="10">
        <row r="11">
          <cell r="C11">
            <v>3.9806269236709708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9,01"/>
      <sheetName val="10,9,02"/>
      <sheetName val="10,6,17777"/>
      <sheetName val="10,6,05B"/>
      <sheetName val="10,6,05D"/>
      <sheetName val="10,6,06"/>
      <sheetName val="10,6,07"/>
      <sheetName val="10,6,08"/>
      <sheetName val="10,6,10"/>
      <sheetName val="10,6,12"/>
      <sheetName val="10,6,01"/>
      <sheetName val="10,6,02"/>
      <sheetName val="10,6,03"/>
      <sheetName val="10,6,04"/>
      <sheetName val="10,6,05"/>
      <sheetName val="10,5,04"/>
      <sheetName val="10,5,08"/>
      <sheetName val="10,5,08A"/>
      <sheetName val="10,01,16"/>
      <sheetName val="10,01,17"/>
      <sheetName val="10,01,18"/>
      <sheetName val="10,01,19"/>
      <sheetName val="10,1,20"/>
      <sheetName val="10,1,22"/>
      <sheetName val="10,1,21"/>
      <sheetName val="10,1,23"/>
      <sheetName val="10,1,24"/>
      <sheetName val="10,1,25"/>
      <sheetName val="10,1,26"/>
      <sheetName val="10,1,27"/>
      <sheetName val="10,5,10NO"/>
      <sheetName val="3,14"/>
      <sheetName val="4,05"/>
      <sheetName val="3,29"/>
      <sheetName val="3,30"/>
      <sheetName val="3,20"/>
      <sheetName val="3,07"/>
      <sheetName val="2,11"/>
      <sheetName val="10,2,122"/>
      <sheetName val="CONDUIT"/>
      <sheetName val="calculos"/>
      <sheetName val="CANTIDADES"/>
      <sheetName val="4-4"/>
      <sheetName val="3-6"/>
      <sheetName val="Hoja1"/>
      <sheetName val="3-10"/>
      <sheetName val="BALANCE"/>
      <sheetName val="Hoja2"/>
      <sheetName val="Hoja3"/>
      <sheetName val="D"/>
      <sheetName val="E"/>
      <sheetName val="COSTOS viviendas"/>
      <sheetName val="1,1"/>
      <sheetName val="1,2"/>
      <sheetName val="2,1"/>
      <sheetName val="2,2"/>
      <sheetName val="3,1"/>
      <sheetName val="3,2"/>
      <sheetName val="3,3"/>
      <sheetName val="3,4"/>
      <sheetName val="3,5"/>
      <sheetName val="3,6"/>
      <sheetName val="3,7"/>
      <sheetName val="4,1"/>
      <sheetName val="4,3"/>
      <sheetName val="5,1"/>
      <sheetName val="5,2"/>
      <sheetName val="6,1"/>
      <sheetName val="CAPITULOS"/>
      <sheetName val="SECTORES"/>
      <sheetName val="MAT MO HERR"/>
      <sheetName val="POR FAMILIA"/>
      <sheetName val="1,1,1"/>
      <sheetName val="1,3,1"/>
      <sheetName val="1,3,3"/>
      <sheetName val="1,3,4"/>
      <sheetName val="1,3,5"/>
      <sheetName val="1,3,6"/>
      <sheetName val="1,3,7"/>
      <sheetName val="1,3,8"/>
      <sheetName val="1,3,9"/>
      <sheetName val="2,1,1"/>
      <sheetName val="2,1,2"/>
      <sheetName val="2,2,1"/>
      <sheetName val="2,2,2"/>
      <sheetName val="2,2,3"/>
      <sheetName val="2,2,4"/>
      <sheetName val="2,2,5"/>
      <sheetName val="2,3,1"/>
      <sheetName val="2,3,2"/>
      <sheetName val="2,3,3"/>
      <sheetName val="2,5,1"/>
      <sheetName val="2,5,2"/>
      <sheetName val="2,6,1"/>
      <sheetName val="2,7,1"/>
      <sheetName val="2,7,2"/>
      <sheetName val="2,7,3"/>
      <sheetName val="3,111"/>
      <sheetName val="3,333"/>
      <sheetName val="3,555"/>
      <sheetName val="3,666"/>
      <sheetName val="3,777"/>
      <sheetName val="3,8"/>
      <sheetName val="3,9"/>
      <sheetName val="4,1,1"/>
      <sheetName val="4,1,2"/>
      <sheetName val="4,1,3"/>
      <sheetName val="4,1,4"/>
      <sheetName val="4,1,5"/>
      <sheetName val="4,2,1"/>
      <sheetName val="4,2,2"/>
      <sheetName val="4,2,3"/>
      <sheetName val="4,3,1"/>
      <sheetName val="7,1,1"/>
      <sheetName val="7,1,2"/>
      <sheetName val="7,1,3"/>
      <sheetName val="7,1,4"/>
      <sheetName val="7,1,5"/>
      <sheetName val="7,1,6"/>
      <sheetName val="7,1,7"/>
      <sheetName val="7,1,8"/>
      <sheetName val="7,1,9"/>
      <sheetName val="7,4,1"/>
      <sheetName val="7,4,2"/>
      <sheetName val="PRESUPUESTO TOTAL 150KVA"/>
      <sheetName val="MEDIDORES"/>
      <sheetName val="5-1"/>
      <sheetName val="-5,4"/>
      <sheetName val="5,6"/>
      <sheetName val="ACOMETIDAS T. MEDIDORES"/>
      <sheetName val="6,-1"/>
      <sheetName val="6,-2"/>
      <sheetName val="6,-3"/>
      <sheetName val="6,-4"/>
      <sheetName val="ACOMETIDA A VIVIENDAS"/>
      <sheetName val="  ACOMETIDA S E    "/>
      <sheetName val="Electrico"/>
      <sheetName val="Hoja2 (2)"/>
      <sheetName val="tpte"/>
      <sheetName val="herr"/>
      <sheetName val="RESUMEN"/>
      <sheetName val="mo"/>
      <sheetName val="mat"/>
      <sheetName val="DESDE AQUI"/>
      <sheetName val="C"/>
      <sheetName val="10,1,01"/>
      <sheetName val="10,1,02"/>
      <sheetName val="10,1,03"/>
      <sheetName val="10,1,04"/>
      <sheetName val="10,1,05"/>
      <sheetName val="10,1,06"/>
      <sheetName val="10,1,07"/>
      <sheetName val="10,01,8"/>
      <sheetName val="10,01,9"/>
      <sheetName val="10,01,10"/>
      <sheetName val="10,01,11"/>
      <sheetName val="10,01,12"/>
      <sheetName val="10,01,13"/>
      <sheetName val="10,1,14"/>
      <sheetName val="10,01,15"/>
      <sheetName val="10,01,15A"/>
      <sheetName val="10,01,15B"/>
      <sheetName val="10,2,01"/>
      <sheetName val="10,2,02"/>
      <sheetName val="10,2,03"/>
      <sheetName val="10,2,04"/>
      <sheetName val="10,2,05"/>
      <sheetName val="10,2,06"/>
      <sheetName val="10,2,07"/>
      <sheetName val="10,2,08"/>
      <sheetName val="10,2,09"/>
      <sheetName val="10,2,10"/>
      <sheetName val="10,2,11"/>
      <sheetName val="10,2,12"/>
      <sheetName val="10,3,01"/>
      <sheetName val="10,3,02"/>
      <sheetName val="10,3,03"/>
      <sheetName val="10,3,04"/>
      <sheetName val="10,3,05"/>
      <sheetName val="10,3,06"/>
      <sheetName val="10,3,07"/>
      <sheetName val="10,3,08"/>
      <sheetName val="10,3,09"/>
      <sheetName val="10,3,10"/>
      <sheetName val="10,3,11"/>
      <sheetName val="10,3,12"/>
      <sheetName val="10,3,13"/>
      <sheetName val="10,3,14"/>
      <sheetName val="10,3,15"/>
      <sheetName val="10,4,01"/>
      <sheetName val="10,4,02"/>
      <sheetName val="10,4,03"/>
      <sheetName val="10,4,04"/>
      <sheetName val="10,4,05"/>
      <sheetName val="10,5,01"/>
      <sheetName val="10,5,02"/>
      <sheetName val="10,5,03"/>
      <sheetName val="10,5,05"/>
      <sheetName val="10,5,06"/>
      <sheetName val="10,5,07"/>
      <sheetName val="10,5,08B"/>
      <sheetName val="10,5,09"/>
      <sheetName val="10,5,10"/>
      <sheetName val="10,5,11"/>
      <sheetName val="10,5,12"/>
      <sheetName val="10,5,13"/>
      <sheetName val="10,5,14"/>
      <sheetName val="10,5,15"/>
      <sheetName val="10,5,16"/>
      <sheetName val="10,6,05A"/>
      <sheetName val="10,6,09"/>
      <sheetName val="10,6,11"/>
      <sheetName val="10,6,13"/>
      <sheetName val="10,6,14"/>
      <sheetName val="10,6,15"/>
      <sheetName val="10,6,16"/>
      <sheetName val="10,6,05C"/>
      <sheetName val="10,6,17"/>
      <sheetName val="10,6,18"/>
      <sheetName val="10,6,19"/>
      <sheetName val="10,6,20"/>
      <sheetName val="10,6,21"/>
      <sheetName val="10,7,01"/>
      <sheetName val="10,7,02"/>
      <sheetName val="10,7,03"/>
      <sheetName val="10,7,04"/>
      <sheetName val="10,7,05"/>
      <sheetName val="10,7,06"/>
      <sheetName val="10,8,01"/>
      <sheetName val="10,8,02"/>
      <sheetName val="10,8,03"/>
      <sheetName val="10,8,04"/>
      <sheetName val="10,9,03"/>
      <sheetName val="10,9,04"/>
      <sheetName val="10,9,05"/>
      <sheetName val="10,9,06"/>
      <sheetName val="10,9,07"/>
      <sheetName val="10,9,08"/>
      <sheetName val="10,9,09"/>
      <sheetName val="10,10,01"/>
      <sheetName val="10,10,02"/>
      <sheetName val="10,10,03"/>
      <sheetName val="10,10,04"/>
      <sheetName val="10,10,05"/>
      <sheetName val="10,10,06"/>
      <sheetName val="10,10,07"/>
      <sheetName val="10,10,08"/>
      <sheetName val="10,10,09"/>
      <sheetName val="10,10,10"/>
      <sheetName val="10,10,11"/>
      <sheetName val="10,10,13"/>
      <sheetName val="10,10,14"/>
      <sheetName val="10,10,15"/>
      <sheetName val="10,10,16"/>
      <sheetName val="10,11,01"/>
      <sheetName val="10,11,02"/>
      <sheetName val="10,11,03"/>
      <sheetName val="10,11,04"/>
      <sheetName val="10,11,05"/>
      <sheetName val="10,11,06"/>
      <sheetName val="10,11,07"/>
      <sheetName val="10,11,08"/>
      <sheetName val="10,11,09"/>
      <sheetName val="10,12,01"/>
      <sheetName val="10,12,02"/>
      <sheetName val="10,12,03"/>
      <sheetName val="10,12,04"/>
      <sheetName val="10,12,05"/>
      <sheetName val="10,12,5A"/>
      <sheetName val="10,12,06"/>
      <sheetName val="10,12,07"/>
      <sheetName val="10,12,08"/>
      <sheetName val="10,12,09"/>
      <sheetName val="10,12,10"/>
      <sheetName val="10,13,01"/>
      <sheetName val="10,13,02"/>
      <sheetName val="10,13,03"/>
      <sheetName val="10,13,04"/>
      <sheetName val="10,13,05"/>
      <sheetName val="10,13,06"/>
      <sheetName val="10,13,07"/>
      <sheetName val="10,13,08"/>
      <sheetName val="10,13,09"/>
      <sheetName val="10,13,10"/>
      <sheetName val="10,13,11"/>
      <sheetName val="10,13,12"/>
      <sheetName val="10,13,13"/>
      <sheetName val="10,13,14"/>
      <sheetName val="10,13,15"/>
      <sheetName val="10,13,16"/>
      <sheetName val="HASTA AQUI"/>
      <sheetName val="5,22"/>
      <sheetName val="6,03"/>
      <sheetName val="6,04"/>
      <sheetName val="6,05"/>
      <sheetName val="6,06"/>
      <sheetName val="6,07"/>
      <sheetName val="6,08"/>
      <sheetName val="6,09"/>
      <sheetName val="6,10"/>
      <sheetName val="6,11"/>
      <sheetName val="6,13"/>
      <sheetName val="6,14"/>
      <sheetName val="6,15"/>
      <sheetName val="6,16"/>
      <sheetName val="6,17"/>
      <sheetName val="6,18"/>
      <sheetName val="ANTERIOR"/>
      <sheetName val="3,311"/>
      <sheetName val="2,066"/>
      <sheetName val="3,011"/>
      <sheetName val="3,0222"/>
      <sheetName val="3,0333"/>
      <sheetName val="3,0444"/>
      <sheetName val="3,05555"/>
      <sheetName val="3,0888"/>
      <sheetName val="3,0999"/>
      <sheetName val="3,1110"/>
      <sheetName val="3,11111"/>
      <sheetName val="4,001"/>
      <sheetName val="4,002"/>
      <sheetName val="4,003"/>
      <sheetName val="4,005"/>
      <sheetName val="5,002"/>
      <sheetName val="5,003"/>
      <sheetName val="5,005"/>
      <sheetName val="5,006"/>
      <sheetName val="5,007"/>
      <sheetName val="5,009"/>
      <sheetName val="5,10"/>
      <sheetName val="5,11"/>
      <sheetName val="5,12"/>
      <sheetName val="5,13"/>
      <sheetName val="5,14"/>
      <sheetName val="5,15"/>
      <sheetName val="5,16"/>
      <sheetName val="5,17"/>
      <sheetName val="5,18"/>
      <sheetName val="5,19"/>
      <sheetName val="5,20"/>
      <sheetName val="5,21"/>
      <sheetName val="5,23"/>
      <sheetName val="7,02"/>
      <sheetName val="7,033"/>
      <sheetName val="7,04"/>
      <sheetName val="7,08"/>
      <sheetName val="7,09"/>
      <sheetName val="7,10"/>
      <sheetName val="8,01"/>
      <sheetName val="8,02"/>
      <sheetName val="8,03"/>
      <sheetName val="8,04"/>
      <sheetName val="9,01"/>
      <sheetName val="9,02"/>
      <sheetName val="9,03"/>
      <sheetName val="9,04"/>
      <sheetName val="2,0777"/>
      <sheetName val="7,05"/>
      <sheetName val="7,06"/>
      <sheetName val="7,07"/>
      <sheetName val="2,23"/>
      <sheetName val="2,29"/>
      <sheetName val="2,25"/>
      <sheetName val="2,30"/>
      <sheetName val="2,34"/>
      <sheetName val="2,35"/>
      <sheetName val="2,36"/>
      <sheetName val="2,37"/>
      <sheetName val="3,044"/>
      <sheetName val="3,022"/>
      <sheetName val="3,033"/>
      <sheetName val="3,06a"/>
      <sheetName val="3,077"/>
      <sheetName val="3,088"/>
      <sheetName val="3,099"/>
      <sheetName val="4,006"/>
      <sheetName val="4,008"/>
      <sheetName val="4,009"/>
      <sheetName val="4,100"/>
      <sheetName val="4,11"/>
      <sheetName val="4,12"/>
      <sheetName val="4,13"/>
      <sheetName val="5,077"/>
      <sheetName val="5,099"/>
      <sheetName val="5,088"/>
      <sheetName val="5,08 (2)"/>
      <sheetName val="5,09 (2)"/>
      <sheetName val="5,133"/>
      <sheetName val="5,144"/>
      <sheetName val="5,155"/>
      <sheetName val="5,177"/>
      <sheetName val="5,199"/>
      <sheetName val="5,220"/>
      <sheetName val="5,211"/>
      <sheetName val="5,222"/>
      <sheetName val="5,266"/>
      <sheetName val="5,288"/>
      <sheetName val="5,28a"/>
      <sheetName val="5,28c"/>
      <sheetName val="5,299"/>
      <sheetName val="5,322"/>
      <sheetName val="5,333"/>
      <sheetName val="5,344"/>
      <sheetName val="5,35"/>
      <sheetName val="5,36"/>
      <sheetName val="5,37"/>
      <sheetName val="5,38"/>
      <sheetName val="5,39"/>
      <sheetName val="5,40"/>
      <sheetName val="5,41"/>
      <sheetName val="5,42"/>
      <sheetName val="5,43"/>
      <sheetName val="5,44"/>
      <sheetName val="5,45"/>
      <sheetName val="5,46"/>
      <sheetName val="5,47"/>
      <sheetName val="7,11"/>
      <sheetName val="7,12"/>
      <sheetName val="7,13"/>
      <sheetName val="7,14"/>
      <sheetName val="5,55"/>
      <sheetName val="PreUniCap.rpt"/>
      <sheetName val="6,001"/>
      <sheetName val="6,007"/>
      <sheetName val="6,002"/>
      <sheetName val="6,003"/>
      <sheetName val="6,004"/>
      <sheetName val="6,005"/>
      <sheetName val="6,006"/>
      <sheetName val="6,008"/>
      <sheetName val="6,009"/>
      <sheetName val="6,100"/>
      <sheetName val="Hoja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row r="1">
          <cell r="E1">
            <v>0.5</v>
          </cell>
          <cell r="F1">
            <v>1</v>
          </cell>
        </row>
        <row r="2">
          <cell r="A2" t="str">
            <v>COD</v>
          </cell>
          <cell r="B2" t="str">
            <v>DESCRIPCION</v>
          </cell>
          <cell r="C2" t="str">
            <v>UN</v>
          </cell>
          <cell r="D2" t="str">
            <v>V/unit hr</v>
          </cell>
          <cell r="E2" t="str">
            <v>V/TOTAL</v>
          </cell>
          <cell r="F2" t="str">
            <v>PROVEEDOR</v>
          </cell>
          <cell r="G2" t="str">
            <v>PROYECTO</v>
          </cell>
        </row>
        <row r="3">
          <cell r="A3">
            <v>4001</v>
          </cell>
          <cell r="B3" t="str">
            <v xml:space="preserve">Herramientas Varias </v>
          </cell>
          <cell r="C3" t="str">
            <v>gl</v>
          </cell>
          <cell r="D3">
            <v>6000</v>
          </cell>
          <cell r="E3">
            <v>9000</v>
          </cell>
        </row>
        <row r="4">
          <cell r="A4">
            <v>4002</v>
          </cell>
          <cell r="B4" t="str">
            <v xml:space="preserve">Dobladora </v>
          </cell>
          <cell r="C4" t="str">
            <v>gl</v>
          </cell>
          <cell r="D4">
            <v>2500</v>
          </cell>
          <cell r="E4">
            <v>3750</v>
          </cell>
        </row>
        <row r="5">
          <cell r="A5">
            <v>4003</v>
          </cell>
          <cell r="B5" t="str">
            <v>Tarraja</v>
          </cell>
          <cell r="C5" t="str">
            <v>gl</v>
          </cell>
          <cell r="D5">
            <v>2000</v>
          </cell>
          <cell r="E5">
            <v>3000</v>
          </cell>
        </row>
        <row r="6">
          <cell r="A6">
            <v>4004</v>
          </cell>
          <cell r="B6" t="str">
            <v>Herramienta menor</v>
          </cell>
          <cell r="C6" t="str">
            <v>gl</v>
          </cell>
          <cell r="D6">
            <v>1500</v>
          </cell>
          <cell r="E6">
            <v>2250</v>
          </cell>
        </row>
        <row r="7">
          <cell r="A7">
            <v>4005</v>
          </cell>
          <cell r="B7" t="str">
            <v>Soldador</v>
          </cell>
          <cell r="C7" t="str">
            <v>gl</v>
          </cell>
          <cell r="D7">
            <v>12000</v>
          </cell>
          <cell r="E7">
            <v>18000</v>
          </cell>
        </row>
        <row r="8">
          <cell r="A8">
            <v>4006</v>
          </cell>
          <cell r="B8" t="str">
            <v>Grua Hidraulica 5 ton y tpte</v>
          </cell>
          <cell r="C8" t="str">
            <v>Hr</v>
          </cell>
          <cell r="D8">
            <v>70000</v>
          </cell>
          <cell r="E8">
            <v>105000</v>
          </cell>
        </row>
        <row r="9">
          <cell r="A9">
            <v>4007</v>
          </cell>
          <cell r="B9" t="str">
            <v>Aparejos</v>
          </cell>
          <cell r="C9" t="str">
            <v>UND</v>
          </cell>
          <cell r="D9">
            <v>12000</v>
          </cell>
          <cell r="E9">
            <v>18000</v>
          </cell>
        </row>
        <row r="10">
          <cell r="A10">
            <v>4008</v>
          </cell>
          <cell r="B10" t="str">
            <v xml:space="preserve">Mezcladora A GASOLINA 1 1/2" SACO </v>
          </cell>
          <cell r="C10">
            <v>284200</v>
          </cell>
          <cell r="D10">
            <v>57000</v>
          </cell>
          <cell r="E10">
            <v>85500</v>
          </cell>
        </row>
        <row r="11">
          <cell r="A11">
            <v>4009</v>
          </cell>
          <cell r="B11" t="str">
            <v xml:space="preserve">Vibrador a Gasolina </v>
          </cell>
          <cell r="C11">
            <v>1100</v>
          </cell>
          <cell r="D11">
            <v>37500</v>
          </cell>
          <cell r="E11">
            <v>56250</v>
          </cell>
        </row>
        <row r="12">
          <cell r="A12">
            <v>4010</v>
          </cell>
          <cell r="B12" t="str">
            <v xml:space="preserve">Motobomba a gasolina 3" </v>
          </cell>
          <cell r="C12" t="str">
            <v>dia</v>
          </cell>
          <cell r="D12">
            <v>37500</v>
          </cell>
          <cell r="E12">
            <v>56250</v>
          </cell>
        </row>
        <row r="13">
          <cell r="A13">
            <v>0</v>
          </cell>
          <cell r="E13">
            <v>0</v>
          </cell>
        </row>
        <row r="14">
          <cell r="A14">
            <v>4011</v>
          </cell>
          <cell r="B14" t="str">
            <v>Andamios de carga estructural</v>
          </cell>
          <cell r="C14" t="str">
            <v>dia</v>
          </cell>
          <cell r="D14">
            <v>500</v>
          </cell>
          <cell r="E14">
            <v>750</v>
          </cell>
          <cell r="F14" t="str">
            <v>EQUINORTE</v>
          </cell>
        </row>
        <row r="15">
          <cell r="A15">
            <v>4012</v>
          </cell>
          <cell r="B15" t="str">
            <v>Andamios colgantes cable 50 mts</v>
          </cell>
          <cell r="C15" t="str">
            <v>dia</v>
          </cell>
          <cell r="D15">
            <v>1500</v>
          </cell>
          <cell r="E15">
            <v>2250</v>
          </cell>
          <cell r="F15" t="str">
            <v>EQUINORTE</v>
          </cell>
        </row>
        <row r="16">
          <cell r="A16">
            <v>4013</v>
          </cell>
          <cell r="B16" t="str">
            <v>Andamios tubulares</v>
          </cell>
          <cell r="C16" t="str">
            <v>dia</v>
          </cell>
          <cell r="D16">
            <v>450</v>
          </cell>
          <cell r="E16">
            <v>675</v>
          </cell>
          <cell r="F16" t="str">
            <v>EQUINORTE</v>
          </cell>
        </row>
        <row r="17">
          <cell r="A17">
            <v>4014</v>
          </cell>
          <cell r="B17" t="str">
            <v>Cercha o vigas metalicas de 3.0 mts</v>
          </cell>
          <cell r="C17" t="str">
            <v>dia</v>
          </cell>
          <cell r="D17">
            <v>93</v>
          </cell>
          <cell r="E17">
            <v>139.5</v>
          </cell>
          <cell r="F17" t="str">
            <v>EQUINORTE</v>
          </cell>
        </row>
        <row r="18">
          <cell r="A18">
            <v>4015</v>
          </cell>
          <cell r="B18" t="str">
            <v>Chazas de madera</v>
          </cell>
          <cell r="C18" t="str">
            <v>dia</v>
          </cell>
          <cell r="D18">
            <v>99</v>
          </cell>
          <cell r="E18">
            <v>148.5</v>
          </cell>
          <cell r="F18" t="str">
            <v>EQUINORTE</v>
          </cell>
        </row>
        <row r="19">
          <cell r="A19">
            <v>4016</v>
          </cell>
          <cell r="B19" t="str">
            <v xml:space="preserve">Crucetas cortas y largas </v>
          </cell>
          <cell r="C19" t="str">
            <v>dia</v>
          </cell>
          <cell r="D19">
            <v>36</v>
          </cell>
          <cell r="E19">
            <v>54</v>
          </cell>
          <cell r="F19" t="str">
            <v>EQUINORTE</v>
          </cell>
        </row>
        <row r="20">
          <cell r="A20">
            <v>4017</v>
          </cell>
          <cell r="B20" t="str">
            <v>Cilindro de Pruebas</v>
          </cell>
          <cell r="C20" t="str">
            <v>dia</v>
          </cell>
          <cell r="D20">
            <v>1250</v>
          </cell>
          <cell r="E20">
            <v>1875</v>
          </cell>
          <cell r="F20" t="str">
            <v>EQUINORTE</v>
          </cell>
        </row>
        <row r="21">
          <cell r="A21">
            <v>4018</v>
          </cell>
          <cell r="B21" t="str">
            <v>Coche llanta neumatica</v>
          </cell>
          <cell r="C21" t="str">
            <v>dia</v>
          </cell>
          <cell r="D21">
            <v>990</v>
          </cell>
          <cell r="E21">
            <v>1485</v>
          </cell>
          <cell r="F21" t="str">
            <v>EQUINORTE</v>
          </cell>
        </row>
        <row r="22">
          <cell r="A22">
            <v>4019</v>
          </cell>
          <cell r="B22" t="str">
            <v>Gatos metalicos de 3.0 mts</v>
          </cell>
          <cell r="C22" t="str">
            <v>dia</v>
          </cell>
          <cell r="D22">
            <v>93</v>
          </cell>
          <cell r="E22">
            <v>139.5</v>
          </cell>
          <cell r="F22" t="str">
            <v>EQUINORTE</v>
          </cell>
        </row>
        <row r="23">
          <cell r="A23">
            <v>4020</v>
          </cell>
          <cell r="B23" t="str">
            <v>Gatos metalicos de 4.0 mts</v>
          </cell>
          <cell r="C23" t="str">
            <v>dia</v>
          </cell>
          <cell r="D23">
            <v>131</v>
          </cell>
          <cell r="E23">
            <v>196.5</v>
          </cell>
          <cell r="F23" t="str">
            <v>EQUINORTE</v>
          </cell>
        </row>
        <row r="24">
          <cell r="A24">
            <v>4021</v>
          </cell>
          <cell r="B24" t="str">
            <v>Guarders de madera</v>
          </cell>
          <cell r="C24" t="str">
            <v>dia</v>
          </cell>
          <cell r="D24">
            <v>70</v>
          </cell>
          <cell r="E24">
            <v>105</v>
          </cell>
          <cell r="F24" t="str">
            <v>EQUINORTE</v>
          </cell>
        </row>
        <row r="25">
          <cell r="A25">
            <v>4022</v>
          </cell>
          <cell r="B25" t="str">
            <v xml:space="preserve">Guarderas metalicas de 0.36 x 2.5 mts </v>
          </cell>
          <cell r="C25" t="str">
            <v>dia</v>
          </cell>
          <cell r="D25">
            <v>180</v>
          </cell>
          <cell r="E25">
            <v>270</v>
          </cell>
          <cell r="F25" t="str">
            <v>EQUINORTE</v>
          </cell>
        </row>
        <row r="26">
          <cell r="A26">
            <v>4023</v>
          </cell>
          <cell r="B26" t="str">
            <v>Platina de Pavimento</v>
          </cell>
          <cell r="C26" t="str">
            <v>dia</v>
          </cell>
          <cell r="D26">
            <v>250</v>
          </cell>
          <cell r="E26">
            <v>375</v>
          </cell>
          <cell r="F26" t="str">
            <v>EQUINORTE</v>
          </cell>
        </row>
        <row r="27">
          <cell r="A27">
            <v>4024</v>
          </cell>
          <cell r="B27" t="str">
            <v>Piso Concreto o burro metalico</v>
          </cell>
          <cell r="C27" t="str">
            <v>dia</v>
          </cell>
          <cell r="D27">
            <v>2000</v>
          </cell>
          <cell r="E27">
            <v>3000</v>
          </cell>
          <cell r="F27" t="str">
            <v>EQUINORTE</v>
          </cell>
        </row>
        <row r="28">
          <cell r="A28">
            <v>4025</v>
          </cell>
          <cell r="B28" t="str">
            <v>Pisones metalicos</v>
          </cell>
          <cell r="C28" t="str">
            <v>dia</v>
          </cell>
          <cell r="D28">
            <v>240</v>
          </cell>
          <cell r="E28">
            <v>360</v>
          </cell>
          <cell r="F28" t="str">
            <v>EQUINORTE</v>
          </cell>
        </row>
        <row r="29">
          <cell r="A29">
            <v>4026</v>
          </cell>
          <cell r="B29" t="str">
            <v>Rieles de Pavimento</v>
          </cell>
          <cell r="C29" t="str">
            <v>dia</v>
          </cell>
          <cell r="D29">
            <v>990</v>
          </cell>
          <cell r="E29">
            <v>1485</v>
          </cell>
          <cell r="F29" t="str">
            <v>EQUINORTE</v>
          </cell>
        </row>
        <row r="30">
          <cell r="A30">
            <v>4027</v>
          </cell>
          <cell r="B30" t="str">
            <v>Ruedas para andamio</v>
          </cell>
          <cell r="C30" t="str">
            <v>dia</v>
          </cell>
          <cell r="D30">
            <v>450</v>
          </cell>
          <cell r="E30">
            <v>675</v>
          </cell>
          <cell r="F30" t="str">
            <v>EQUINORTE</v>
          </cell>
        </row>
        <row r="31">
          <cell r="A31">
            <v>4028</v>
          </cell>
          <cell r="B31" t="str">
            <v>Tablones de Madera</v>
          </cell>
          <cell r="C31" t="str">
            <v>dia</v>
          </cell>
          <cell r="D31">
            <v>429</v>
          </cell>
          <cell r="E31">
            <v>643.5</v>
          </cell>
          <cell r="F31" t="str">
            <v>EQUINORTE</v>
          </cell>
        </row>
        <row r="32">
          <cell r="A32">
            <v>4029</v>
          </cell>
          <cell r="B32" t="str">
            <v>Bomba Antisol</v>
          </cell>
          <cell r="C32" t="str">
            <v>dia</v>
          </cell>
          <cell r="D32">
            <v>2800</v>
          </cell>
          <cell r="E32">
            <v>4200</v>
          </cell>
          <cell r="F32" t="str">
            <v>EQUINORTE</v>
          </cell>
        </row>
        <row r="33">
          <cell r="A33">
            <v>4030</v>
          </cell>
          <cell r="B33" t="str">
            <v>Apisonador Vertical o canguro</v>
          </cell>
          <cell r="C33" t="str">
            <v>dia</v>
          </cell>
          <cell r="D33">
            <v>45000</v>
          </cell>
          <cell r="E33">
            <v>67500</v>
          </cell>
          <cell r="F33" t="str">
            <v>EQUINORTE</v>
          </cell>
        </row>
        <row r="34">
          <cell r="A34">
            <v>4031</v>
          </cell>
          <cell r="B34" t="str">
            <v xml:space="preserve">Compresor con un martillo </v>
          </cell>
          <cell r="C34" t="str">
            <v>dia</v>
          </cell>
          <cell r="D34">
            <v>272500</v>
          </cell>
          <cell r="E34">
            <v>408750</v>
          </cell>
          <cell r="F34" t="str">
            <v>EQUINORTE</v>
          </cell>
        </row>
        <row r="35">
          <cell r="A35">
            <v>4032</v>
          </cell>
          <cell r="B35" t="str">
            <v>Compresor con dos martillos</v>
          </cell>
          <cell r="C35" t="str">
            <v>dia</v>
          </cell>
          <cell r="D35">
            <v>295000</v>
          </cell>
          <cell r="E35">
            <v>442500</v>
          </cell>
          <cell r="F35" t="str">
            <v>EQUINORTE</v>
          </cell>
        </row>
        <row r="36">
          <cell r="A36">
            <v>4033</v>
          </cell>
          <cell r="B36" t="str">
            <v>Corte de pavimento con equipo mecanico x M/l</v>
          </cell>
          <cell r="C36" t="str">
            <v>Mtl</v>
          </cell>
          <cell r="D36">
            <v>6000</v>
          </cell>
          <cell r="E36">
            <v>9000</v>
          </cell>
          <cell r="F36" t="str">
            <v>EQUINORTE</v>
          </cell>
        </row>
        <row r="37">
          <cell r="A37">
            <v>4034</v>
          </cell>
          <cell r="B37" t="str">
            <v xml:space="preserve">Mezcladora  </v>
          </cell>
          <cell r="C37" t="str">
            <v>dia</v>
          </cell>
          <cell r="D37">
            <v>22500</v>
          </cell>
          <cell r="E37">
            <v>33750</v>
          </cell>
          <cell r="F37" t="str">
            <v>EQUINORTE</v>
          </cell>
        </row>
        <row r="38">
          <cell r="A38">
            <v>4035</v>
          </cell>
          <cell r="B38" t="str">
            <v xml:space="preserve">Motobomba a gasolina de 2" y 3" </v>
          </cell>
          <cell r="C38" t="str">
            <v>dia</v>
          </cell>
          <cell r="D38">
            <v>22500</v>
          </cell>
          <cell r="E38">
            <v>33750</v>
          </cell>
          <cell r="F38" t="str">
            <v>EQUINORTE</v>
          </cell>
        </row>
        <row r="39">
          <cell r="A39">
            <v>4036</v>
          </cell>
          <cell r="B39" t="str">
            <v>Transporte Planta 50 KVA</v>
          </cell>
          <cell r="C39" t="str">
            <v>dia</v>
          </cell>
          <cell r="D39">
            <v>26500</v>
          </cell>
          <cell r="E39">
            <v>39750</v>
          </cell>
          <cell r="F39" t="str">
            <v>EQUINORTE</v>
          </cell>
        </row>
        <row r="40">
          <cell r="A40">
            <v>4037</v>
          </cell>
          <cell r="B40" t="str">
            <v>Camión Canasta</v>
          </cell>
          <cell r="C40" t="str">
            <v>dia</v>
          </cell>
          <cell r="D40">
            <v>800000</v>
          </cell>
          <cell r="E40">
            <v>1200000</v>
          </cell>
          <cell r="F40" t="str">
            <v>EQUINORTE</v>
          </cell>
        </row>
        <row r="41">
          <cell r="A41">
            <v>4038</v>
          </cell>
          <cell r="B41" t="str">
            <v>Motobomba sumergible</v>
          </cell>
          <cell r="C41" t="str">
            <v>dia</v>
          </cell>
          <cell r="D41">
            <v>26500</v>
          </cell>
          <cell r="E41">
            <v>39750</v>
          </cell>
          <cell r="F41" t="str">
            <v>EQUINORTE</v>
          </cell>
        </row>
        <row r="42">
          <cell r="A42">
            <v>4039</v>
          </cell>
          <cell r="B42" t="str">
            <v>Pulidora electrica</v>
          </cell>
          <cell r="C42" t="str">
            <v>dia</v>
          </cell>
          <cell r="D42">
            <v>12000</v>
          </cell>
          <cell r="E42">
            <v>18000</v>
          </cell>
          <cell r="F42" t="str">
            <v>EQUINORTE</v>
          </cell>
        </row>
        <row r="43">
          <cell r="A43">
            <v>4040</v>
          </cell>
          <cell r="B43" t="str">
            <v>Rodillo Compacatador sencillo ( .50 ton)</v>
          </cell>
          <cell r="C43" t="str">
            <v>dia</v>
          </cell>
          <cell r="D43">
            <v>90000</v>
          </cell>
          <cell r="E43">
            <v>135000</v>
          </cell>
          <cell r="F43" t="str">
            <v>EQUINORTE</v>
          </cell>
        </row>
        <row r="44">
          <cell r="A44">
            <v>4041</v>
          </cell>
          <cell r="B44" t="str">
            <v>Rodillo compactador Doble ( 1.0 Ton)</v>
          </cell>
          <cell r="C44" t="str">
            <v>dia</v>
          </cell>
          <cell r="D44">
            <v>180000</v>
          </cell>
          <cell r="E44">
            <v>270000</v>
          </cell>
          <cell r="F44" t="str">
            <v>EQUINORTE</v>
          </cell>
        </row>
        <row r="45">
          <cell r="A45">
            <v>4042</v>
          </cell>
          <cell r="B45" t="str">
            <v xml:space="preserve">Tronchadora de Metal </v>
          </cell>
          <cell r="C45" t="str">
            <v>dia</v>
          </cell>
          <cell r="D45">
            <v>12000</v>
          </cell>
          <cell r="E45">
            <v>18000</v>
          </cell>
          <cell r="F45" t="str">
            <v>EQUINORTE</v>
          </cell>
        </row>
        <row r="46">
          <cell r="A46">
            <v>4043</v>
          </cell>
          <cell r="B46" t="str">
            <v>Vibradores de Concreto</v>
          </cell>
          <cell r="C46" t="str">
            <v>dia</v>
          </cell>
          <cell r="D46">
            <v>22500</v>
          </cell>
          <cell r="E46">
            <v>33750</v>
          </cell>
          <cell r="F46" t="str">
            <v>EQUINORTE</v>
          </cell>
        </row>
        <row r="47">
          <cell r="A47">
            <v>4044</v>
          </cell>
          <cell r="B47" t="str">
            <v>Vibrocompactadoras o Ranas</v>
          </cell>
          <cell r="C47" t="str">
            <v>dia</v>
          </cell>
          <cell r="D47">
            <v>22500</v>
          </cell>
          <cell r="E47">
            <v>33750</v>
          </cell>
          <cell r="F47" t="str">
            <v>EQUINORTE</v>
          </cell>
        </row>
        <row r="48">
          <cell r="A48">
            <v>4045</v>
          </cell>
          <cell r="B48" t="str">
            <v>Machinero o Pistolero de compresor</v>
          </cell>
          <cell r="C48" t="str">
            <v>dia</v>
          </cell>
          <cell r="D48">
            <v>22000</v>
          </cell>
          <cell r="E48">
            <v>33000</v>
          </cell>
          <cell r="F48" t="str">
            <v>EQUINORTE</v>
          </cell>
        </row>
        <row r="49">
          <cell r="A49">
            <v>4046</v>
          </cell>
          <cell r="B49" t="str">
            <v>Operador</v>
          </cell>
          <cell r="C49" t="str">
            <v>dia</v>
          </cell>
          <cell r="D49">
            <v>16500</v>
          </cell>
          <cell r="E49">
            <v>24750</v>
          </cell>
          <cell r="F49" t="str">
            <v>EQUINORTE</v>
          </cell>
        </row>
        <row r="50">
          <cell r="A50">
            <v>4047</v>
          </cell>
          <cell r="B50" t="str">
            <v>compresor de Pintura</v>
          </cell>
          <cell r="C50" t="str">
            <v>dia</v>
          </cell>
          <cell r="D50">
            <v>18000</v>
          </cell>
          <cell r="E50">
            <v>27000</v>
          </cell>
          <cell r="F50" t="str">
            <v>EL MACHO</v>
          </cell>
        </row>
        <row r="51">
          <cell r="A51">
            <v>4048</v>
          </cell>
          <cell r="B51" t="str">
            <v>Tablones de Madera</v>
          </cell>
          <cell r="C51" t="str">
            <v>dia</v>
          </cell>
          <cell r="D51">
            <v>600</v>
          </cell>
          <cell r="E51">
            <v>900</v>
          </cell>
          <cell r="F51" t="str">
            <v>EL MACHO</v>
          </cell>
        </row>
        <row r="52">
          <cell r="A52">
            <v>4049</v>
          </cell>
          <cell r="B52" t="str">
            <v>Andamios de carga estructural</v>
          </cell>
          <cell r="C52" t="str">
            <v>dia</v>
          </cell>
          <cell r="D52">
            <v>450</v>
          </cell>
          <cell r="E52">
            <v>675</v>
          </cell>
          <cell r="F52" t="str">
            <v>EL MACHO</v>
          </cell>
        </row>
        <row r="53">
          <cell r="A53">
            <v>4050</v>
          </cell>
          <cell r="B53" t="str">
            <v xml:space="preserve">Herramientas  </v>
          </cell>
          <cell r="C53" t="str">
            <v>glb</v>
          </cell>
          <cell r="D53">
            <v>112000</v>
          </cell>
          <cell r="E53">
            <v>168000</v>
          </cell>
        </row>
        <row r="54">
          <cell r="A54">
            <v>4051</v>
          </cell>
          <cell r="B54" t="str">
            <v>volqueta 6 m3</v>
          </cell>
          <cell r="C54" t="str">
            <v>viaje</v>
          </cell>
          <cell r="D54">
            <v>50000</v>
          </cell>
          <cell r="E54">
            <v>75000</v>
          </cell>
        </row>
        <row r="55">
          <cell r="A55">
            <v>4052</v>
          </cell>
          <cell r="B55" t="str">
            <v>Taladro de percusion</v>
          </cell>
          <cell r="C55" t="str">
            <v>UND</v>
          </cell>
          <cell r="D55">
            <v>25500</v>
          </cell>
          <cell r="E55">
            <v>38250</v>
          </cell>
        </row>
        <row r="56">
          <cell r="A56">
            <v>4053</v>
          </cell>
          <cell r="B56" t="str">
            <v>Montacarga</v>
          </cell>
          <cell r="C56" t="str">
            <v>hora</v>
          </cell>
          <cell r="D56">
            <v>120000</v>
          </cell>
          <cell r="E56">
            <v>180000</v>
          </cell>
          <cell r="G56" t="str">
            <v>sao</v>
          </cell>
        </row>
        <row r="57">
          <cell r="A57">
            <v>4054</v>
          </cell>
          <cell r="B57" t="str">
            <v>transporte de transformador</v>
          </cell>
          <cell r="D57">
            <v>70000</v>
          </cell>
          <cell r="E57">
            <v>105000</v>
          </cell>
        </row>
        <row r="58">
          <cell r="A58">
            <v>4055</v>
          </cell>
          <cell r="B58" t="str">
            <v>Transporte de poste de 12x800 daN</v>
          </cell>
          <cell r="C58" t="str">
            <v>un</v>
          </cell>
          <cell r="D58">
            <v>800000</v>
          </cell>
          <cell r="E58">
            <v>1200000</v>
          </cell>
        </row>
        <row r="59">
          <cell r="A59">
            <v>4056</v>
          </cell>
          <cell r="B59" t="str">
            <v>Canasta aislada</v>
          </cell>
          <cell r="C59" t="str">
            <v>un</v>
          </cell>
          <cell r="D59">
            <v>80000</v>
          </cell>
          <cell r="E59">
            <v>120000</v>
          </cell>
        </row>
        <row r="60">
          <cell r="A60">
            <v>4057</v>
          </cell>
          <cell r="B60" t="str">
            <v>Transporte Planta 300 KVA</v>
          </cell>
          <cell r="C60" t="str">
            <v>UN</v>
          </cell>
          <cell r="D60">
            <v>900000</v>
          </cell>
          <cell r="E60">
            <v>1350000</v>
          </cell>
        </row>
      </sheetData>
      <sheetData sheetId="140" refreshError="1">
        <row r="15">
          <cell r="C15">
            <v>0.4</v>
          </cell>
        </row>
        <row r="31">
          <cell r="D31">
            <v>0.99999000009999894</v>
          </cell>
        </row>
        <row r="32">
          <cell r="D32">
            <v>0.99999000009999894</v>
          </cell>
        </row>
        <row r="33">
          <cell r="D33">
            <v>0.99999000009999894</v>
          </cell>
        </row>
        <row r="34">
          <cell r="D34">
            <v>0.99999000009999894</v>
          </cell>
        </row>
        <row r="35">
          <cell r="D35">
            <v>0.99999000009999894</v>
          </cell>
        </row>
        <row r="36">
          <cell r="D36">
            <v>0.99999000009999894</v>
          </cell>
        </row>
        <row r="37">
          <cell r="D37">
            <v>0.99999000009999894</v>
          </cell>
        </row>
        <row r="38">
          <cell r="D38">
            <v>0.99999000009999894</v>
          </cell>
        </row>
        <row r="39">
          <cell r="D39">
            <v>0.99999000009999894</v>
          </cell>
        </row>
        <row r="40">
          <cell r="D40">
            <v>0.99999000009999894</v>
          </cell>
        </row>
        <row r="41">
          <cell r="D41">
            <v>0.99999000009999894</v>
          </cell>
        </row>
        <row r="42">
          <cell r="D42">
            <v>0.99999000009999894</v>
          </cell>
        </row>
        <row r="43">
          <cell r="D43">
            <v>0.99999000009999894</v>
          </cell>
        </row>
        <row r="44">
          <cell r="D44">
            <v>0.99999000009999894</v>
          </cell>
        </row>
        <row r="51">
          <cell r="D51">
            <v>1</v>
          </cell>
        </row>
        <row r="52">
          <cell r="D52">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sheetData>
      <sheetData sheetId="141" refreshError="1">
        <row r="1">
          <cell r="D1">
            <v>0.4</v>
          </cell>
          <cell r="E1">
            <v>50</v>
          </cell>
          <cell r="F1">
            <v>1</v>
          </cell>
        </row>
        <row r="2">
          <cell r="A2" t="str">
            <v>COD</v>
          </cell>
          <cell r="B2" t="str">
            <v>DESCRIPCION</v>
          </cell>
          <cell r="C2" t="str">
            <v>Jornal</v>
          </cell>
          <cell r="D2" t="str">
            <v>V/TOTAL</v>
          </cell>
          <cell r="E2" t="str">
            <v>TIPO</v>
          </cell>
          <cell r="F2" t="str">
            <v>PROYECTO</v>
          </cell>
          <cell r="H2" t="str">
            <v>ANALISIS DE MANO DE OBRA</v>
          </cell>
        </row>
        <row r="3">
          <cell r="A3">
            <v>2037</v>
          </cell>
          <cell r="B3" t="str">
            <v xml:space="preserve"> instalacion de protecciones ( en caliente )</v>
          </cell>
          <cell r="C3">
            <v>130000</v>
          </cell>
          <cell r="D3">
            <v>182000</v>
          </cell>
        </row>
        <row r="4">
          <cell r="A4">
            <v>2160</v>
          </cell>
          <cell r="B4" t="str">
            <v>Acometidas secundarias</v>
          </cell>
          <cell r="C4">
            <v>7500</v>
          </cell>
          <cell r="D4">
            <v>10500</v>
          </cell>
          <cell r="E4" t="str">
            <v>PROCELEM</v>
          </cell>
          <cell r="H4" t="str">
            <v>CARGO</v>
          </cell>
          <cell r="I4" t="str">
            <v>SUELDO</v>
          </cell>
          <cell r="J4" t="str">
            <v>SUBALIM</v>
          </cell>
          <cell r="K4" t="str">
            <v>SUB TPTE</v>
          </cell>
          <cell r="L4" t="str">
            <v>VALOR MENSUAL</v>
          </cell>
          <cell r="M4" t="str">
            <v>VR.DIA</v>
          </cell>
          <cell r="N4" t="str">
            <v>VR.HORA</v>
          </cell>
        </row>
        <row r="5">
          <cell r="A5">
            <v>2065</v>
          </cell>
          <cell r="B5" t="str">
            <v>alambrado Adornos navideños</v>
          </cell>
          <cell r="C5">
            <v>100000</v>
          </cell>
          <cell r="D5">
            <v>140000</v>
          </cell>
          <cell r="H5" t="str">
            <v>LINIERO</v>
          </cell>
          <cell r="I5">
            <v>1500000</v>
          </cell>
          <cell r="J5">
            <v>60000</v>
          </cell>
          <cell r="K5">
            <v>24082</v>
          </cell>
          <cell r="L5">
            <v>1584082</v>
          </cell>
          <cell r="M5">
            <v>52802.73333333333</v>
          </cell>
          <cell r="N5">
            <v>6600.3416666666662</v>
          </cell>
        </row>
        <row r="6">
          <cell r="A6">
            <v>2209</v>
          </cell>
          <cell r="B6" t="str">
            <v>Armado de Luminarias Flurescentes</v>
          </cell>
          <cell r="C6">
            <v>2000</v>
          </cell>
          <cell r="D6">
            <v>2800</v>
          </cell>
          <cell r="E6" t="str">
            <v>DISELECSA</v>
          </cell>
          <cell r="H6" t="str">
            <v>OPERADOR GRUA</v>
          </cell>
          <cell r="I6">
            <v>700000</v>
          </cell>
          <cell r="J6">
            <v>60000</v>
          </cell>
          <cell r="K6">
            <v>24082</v>
          </cell>
          <cell r="L6">
            <v>784082</v>
          </cell>
          <cell r="M6">
            <v>26136.066666666666</v>
          </cell>
          <cell r="N6">
            <v>3267.0083333333332</v>
          </cell>
        </row>
        <row r="7">
          <cell r="A7">
            <v>2069</v>
          </cell>
          <cell r="B7" t="str">
            <v xml:space="preserve">Apertura hueco, hincada , aplome poste 11 mts </v>
          </cell>
          <cell r="C7">
            <v>54917</v>
          </cell>
          <cell r="D7">
            <v>76883.799999999988</v>
          </cell>
          <cell r="E7" t="str">
            <v>ELECTRIC</v>
          </cell>
          <cell r="H7" t="str">
            <v>AYUDANTE ELECTRICO</v>
          </cell>
          <cell r="I7">
            <v>600000</v>
          </cell>
          <cell r="J7">
            <v>60000</v>
          </cell>
          <cell r="K7">
            <v>24082</v>
          </cell>
          <cell r="L7">
            <v>684082</v>
          </cell>
          <cell r="M7">
            <v>22802.733333333334</v>
          </cell>
          <cell r="N7">
            <v>2850.3416666666667</v>
          </cell>
        </row>
        <row r="8">
          <cell r="A8">
            <v>2070</v>
          </cell>
          <cell r="B8" t="str">
            <v xml:space="preserve">Apertura hueco, hincada , aplome poste 12 mts </v>
          </cell>
          <cell r="C8">
            <v>80000</v>
          </cell>
          <cell r="D8">
            <v>112000</v>
          </cell>
          <cell r="E8" t="str">
            <v>ELECTRIC</v>
          </cell>
          <cell r="H8" t="str">
            <v>TECNICO ELECTRICISTA</v>
          </cell>
          <cell r="I8">
            <v>1350000</v>
          </cell>
          <cell r="J8">
            <v>60000</v>
          </cell>
          <cell r="K8">
            <v>24082</v>
          </cell>
          <cell r="L8">
            <v>1434082</v>
          </cell>
          <cell r="M8">
            <v>47802.73333333333</v>
          </cell>
          <cell r="N8">
            <v>5975.3416666666662</v>
          </cell>
        </row>
        <row r="9">
          <cell r="A9">
            <v>2068</v>
          </cell>
          <cell r="B9" t="str">
            <v xml:space="preserve">Apertura hueco, hincada , aplome poste 8-9 mts </v>
          </cell>
          <cell r="D9">
            <v>0</v>
          </cell>
          <cell r="E9" t="str">
            <v>ELECTRIC</v>
          </cell>
          <cell r="H9" t="str">
            <v>OFICIAL CIVIL</v>
          </cell>
          <cell r="I9">
            <v>1800000</v>
          </cell>
          <cell r="L9">
            <v>1800000</v>
          </cell>
          <cell r="M9">
            <v>60000</v>
          </cell>
          <cell r="N9">
            <v>7500</v>
          </cell>
        </row>
        <row r="10">
          <cell r="A10">
            <v>2130</v>
          </cell>
          <cell r="B10" t="str">
            <v>Bajante de transformadores</v>
          </cell>
          <cell r="D10">
            <v>0</v>
          </cell>
          <cell r="E10" t="str">
            <v>PROCELEM</v>
          </cell>
          <cell r="H10" t="str">
            <v>AYUDANTE CIVIL</v>
          </cell>
          <cell r="I10">
            <v>300000</v>
          </cell>
          <cell r="L10">
            <v>300000</v>
          </cell>
          <cell r="M10">
            <v>10000</v>
          </cell>
          <cell r="N10">
            <v>1250</v>
          </cell>
        </row>
        <row r="11">
          <cell r="A11">
            <v>2074</v>
          </cell>
          <cell r="B11" t="str">
            <v>Base de Concreto  Poste o retenida</v>
          </cell>
          <cell r="C11">
            <v>1081</v>
          </cell>
          <cell r="D11">
            <v>1513.3999999999999</v>
          </cell>
          <cell r="E11" t="str">
            <v>ELECTRIC</v>
          </cell>
        </row>
        <row r="12">
          <cell r="A12">
            <v>2072</v>
          </cell>
          <cell r="B12" t="str">
            <v>Base de Concreto para poste  A.S 11 mts</v>
          </cell>
          <cell r="C12">
            <v>353200</v>
          </cell>
          <cell r="D12">
            <v>494479.99999999994</v>
          </cell>
          <cell r="E12" t="str">
            <v>ELECTRIC</v>
          </cell>
        </row>
        <row r="13">
          <cell r="A13">
            <v>2073</v>
          </cell>
          <cell r="B13" t="str">
            <v>Base de Concreto para poste  A.S 12 mts</v>
          </cell>
          <cell r="C13">
            <v>353200</v>
          </cell>
          <cell r="D13">
            <v>494479.99999999994</v>
          </cell>
          <cell r="E13" t="str">
            <v>ELECTRIC</v>
          </cell>
        </row>
        <row r="14">
          <cell r="A14">
            <v>2071</v>
          </cell>
          <cell r="B14" t="str">
            <v>Base de Concreto para poste  A.S 8 mts</v>
          </cell>
          <cell r="C14">
            <v>210060</v>
          </cell>
          <cell r="D14">
            <v>294084</v>
          </cell>
          <cell r="E14" t="str">
            <v>ELECTRIC</v>
          </cell>
          <cell r="H14" t="str">
            <v>PRESTACIONES</v>
          </cell>
          <cell r="I14">
            <v>0.55279999999999996</v>
          </cell>
          <cell r="K14" t="str">
            <v>SALARIO MINIMO</v>
          </cell>
        </row>
        <row r="15">
          <cell r="A15">
            <v>2059</v>
          </cell>
          <cell r="B15" t="str">
            <v>Base en concreto 1.2 x 0.5 x 0.5</v>
          </cell>
          <cell r="C15">
            <v>60000</v>
          </cell>
          <cell r="D15">
            <v>84000</v>
          </cell>
          <cell r="K15">
            <v>236470</v>
          </cell>
        </row>
        <row r="16">
          <cell r="A16">
            <v>2062</v>
          </cell>
          <cell r="B16" t="str">
            <v>Base en concreto 1.2 x 0.6 x 0.6</v>
          </cell>
          <cell r="C16">
            <v>75000</v>
          </cell>
          <cell r="D16">
            <v>105000</v>
          </cell>
        </row>
        <row r="17">
          <cell r="A17">
            <v>2058</v>
          </cell>
          <cell r="B17" t="str">
            <v xml:space="preserve">Base en concreto 1.5 x 1.5 x 2.0 </v>
          </cell>
          <cell r="C17">
            <v>280000</v>
          </cell>
          <cell r="D17">
            <v>392000</v>
          </cell>
        </row>
        <row r="18">
          <cell r="A18">
            <v>2165</v>
          </cell>
          <cell r="B18" t="str">
            <v>Base para poste autosoportado de 11 mts</v>
          </cell>
          <cell r="C18">
            <v>450000</v>
          </cell>
          <cell r="D18">
            <v>630000</v>
          </cell>
          <cell r="E18" t="str">
            <v>PROCELEM</v>
          </cell>
          <cell r="H18" t="str">
            <v>Prestaciones</v>
          </cell>
        </row>
        <row r="19">
          <cell r="A19">
            <v>2166</v>
          </cell>
          <cell r="B19" t="str">
            <v>Base para poste autosoportado de 9 mts</v>
          </cell>
          <cell r="C19">
            <v>350000</v>
          </cell>
          <cell r="D19">
            <v>489999.99999999994</v>
          </cell>
          <cell r="E19" t="str">
            <v>PROCELEM</v>
          </cell>
          <cell r="H19" t="str">
            <v>Prestaciones Legales</v>
          </cell>
        </row>
        <row r="20">
          <cell r="A20">
            <v>2142</v>
          </cell>
          <cell r="B20" t="str">
            <v>Cable monopolar</v>
          </cell>
          <cell r="C20">
            <v>1500</v>
          </cell>
          <cell r="D20">
            <v>2100</v>
          </cell>
          <cell r="E20" t="str">
            <v>PROCELEM</v>
          </cell>
          <cell r="H20" t="str">
            <v>Cesantias</v>
          </cell>
          <cell r="I20">
            <v>8.3299999999999999E-2</v>
          </cell>
        </row>
        <row r="21">
          <cell r="A21">
            <v>2141</v>
          </cell>
          <cell r="B21" t="str">
            <v>Cable trenzado de No 2 a No 2/0</v>
          </cell>
          <cell r="C21">
            <v>1600</v>
          </cell>
          <cell r="D21">
            <v>2240</v>
          </cell>
          <cell r="E21" t="str">
            <v>PROCELEM</v>
          </cell>
          <cell r="H21" t="str">
            <v>Intereses</v>
          </cell>
          <cell r="I21">
            <v>1.2E-2</v>
          </cell>
        </row>
        <row r="22">
          <cell r="A22">
            <v>2075</v>
          </cell>
          <cell r="B22" t="str">
            <v>Caja derivacion y Conexionado</v>
          </cell>
          <cell r="C22">
            <v>28500</v>
          </cell>
          <cell r="D22">
            <v>39900</v>
          </cell>
          <cell r="E22" t="str">
            <v>ELECTRIC</v>
          </cell>
          <cell r="H22" t="str">
            <v>Vacaciones</v>
          </cell>
          <cell r="I22">
            <v>4.1700000000000001E-2</v>
          </cell>
        </row>
        <row r="23">
          <cell r="A23">
            <v>2154</v>
          </cell>
          <cell r="B23" t="str">
            <v>Cajas para acometidas</v>
          </cell>
          <cell r="C23">
            <v>30000</v>
          </cell>
          <cell r="D23">
            <v>42000</v>
          </cell>
          <cell r="E23" t="str">
            <v>PROCELEM</v>
          </cell>
          <cell r="H23" t="str">
            <v>Primas</v>
          </cell>
          <cell r="I23">
            <v>8.3299999999999999E-2</v>
          </cell>
          <cell r="K23">
            <v>10.35</v>
          </cell>
        </row>
        <row r="24">
          <cell r="A24">
            <v>2076</v>
          </cell>
          <cell r="B24" t="str">
            <v>Conexión Acometida Contador y caja 120V</v>
          </cell>
          <cell r="C24">
            <v>25960</v>
          </cell>
          <cell r="D24">
            <v>36344</v>
          </cell>
          <cell r="E24" t="str">
            <v>ELECTRIC</v>
          </cell>
          <cell r="H24" t="str">
            <v>SUBTOTAL</v>
          </cell>
          <cell r="I24">
            <v>0.2203</v>
          </cell>
        </row>
        <row r="25">
          <cell r="A25">
            <v>2045</v>
          </cell>
          <cell r="B25" t="str">
            <v>Conexión de Pararrayos y puesta a tierra</v>
          </cell>
          <cell r="C25">
            <v>120000</v>
          </cell>
          <cell r="D25">
            <v>168000</v>
          </cell>
          <cell r="E25" t="str">
            <v>CONTRATIS</v>
          </cell>
        </row>
        <row r="26">
          <cell r="A26">
            <v>2044</v>
          </cell>
          <cell r="B26" t="str">
            <v>Conexión en Caliente de Cortacircuito</v>
          </cell>
          <cell r="C26">
            <v>70000</v>
          </cell>
          <cell r="D26">
            <v>98000</v>
          </cell>
          <cell r="E26" t="str">
            <v>CONTRATIS</v>
          </cell>
          <cell r="H26" t="str">
            <v>Aportes Patronales</v>
          </cell>
        </row>
        <row r="27">
          <cell r="A27">
            <v>2043</v>
          </cell>
          <cell r="B27" t="str">
            <v>Conexión en Caliente en Transformador 1F</v>
          </cell>
          <cell r="C27">
            <v>70000</v>
          </cell>
          <cell r="D27">
            <v>98000</v>
          </cell>
          <cell r="E27" t="str">
            <v>CONTRATIS</v>
          </cell>
          <cell r="H27" t="str">
            <v>Caja Compensación</v>
          </cell>
          <cell r="I27">
            <v>0.04</v>
          </cell>
        </row>
        <row r="28">
          <cell r="A28">
            <v>2080</v>
          </cell>
          <cell r="B28" t="str">
            <v>Conjunto de puesta  a tierra</v>
          </cell>
          <cell r="C28">
            <v>650000</v>
          </cell>
          <cell r="D28">
            <v>910000</v>
          </cell>
          <cell r="E28" t="str">
            <v>ELECTRIC</v>
          </cell>
          <cell r="H28" t="str">
            <v>Aportes SENA</v>
          </cell>
          <cell r="I28">
            <v>0.02</v>
          </cell>
        </row>
        <row r="29">
          <cell r="A29">
            <v>2161</v>
          </cell>
          <cell r="B29" t="str">
            <v>Contadores</v>
          </cell>
          <cell r="C29">
            <v>12000</v>
          </cell>
          <cell r="D29">
            <v>16800</v>
          </cell>
          <cell r="E29" t="str">
            <v>PROCELEM</v>
          </cell>
          <cell r="H29" t="str">
            <v>Fondo Ind. Construcción</v>
          </cell>
          <cell r="I29">
            <v>1.7999999999999999E-2</v>
          </cell>
        </row>
        <row r="30">
          <cell r="A30">
            <v>2077</v>
          </cell>
          <cell r="B30" t="str">
            <v>Cortacircuito (1)</v>
          </cell>
          <cell r="C30">
            <v>25716</v>
          </cell>
          <cell r="D30">
            <v>36002.399999999994</v>
          </cell>
          <cell r="E30" t="str">
            <v>ELECTRIC</v>
          </cell>
          <cell r="H30" t="str">
            <v>I. C. B. F.</v>
          </cell>
          <cell r="I30">
            <v>0.03</v>
          </cell>
          <cell r="K30" t="str">
            <v>ISS</v>
          </cell>
        </row>
        <row r="31">
          <cell r="A31">
            <v>2078</v>
          </cell>
          <cell r="B31" t="str">
            <v>Cortacircuito (2) juegos</v>
          </cell>
          <cell r="C31">
            <v>38282</v>
          </cell>
          <cell r="D31">
            <v>53594.799999999996</v>
          </cell>
          <cell r="E31" t="str">
            <v>ELECTRIC</v>
          </cell>
          <cell r="H31" t="str">
            <v>I.S.S.</v>
          </cell>
          <cell r="I31">
            <v>0.184</v>
          </cell>
        </row>
        <row r="32">
          <cell r="A32">
            <v>2079</v>
          </cell>
          <cell r="B32" t="str">
            <v>Cortacircuito (3) juegos</v>
          </cell>
          <cell r="C32">
            <v>50828</v>
          </cell>
          <cell r="D32">
            <v>71159.199999999997</v>
          </cell>
          <cell r="E32" t="str">
            <v>ELECTRIC</v>
          </cell>
          <cell r="H32" t="str">
            <v>SUB TOTAL</v>
          </cell>
          <cell r="I32">
            <v>0.29199999999999998</v>
          </cell>
        </row>
        <row r="33">
          <cell r="A33">
            <v>2158</v>
          </cell>
          <cell r="B33" t="str">
            <v>Cortacircuito en frio</v>
          </cell>
          <cell r="C33">
            <v>30000</v>
          </cell>
          <cell r="D33">
            <v>42000</v>
          </cell>
          <cell r="E33" t="str">
            <v>PROCELEM</v>
          </cell>
        </row>
        <row r="34">
          <cell r="A34">
            <v>2168</v>
          </cell>
          <cell r="B34" t="str">
            <v>Cortacircuitos en caliente</v>
          </cell>
          <cell r="C34">
            <v>60000</v>
          </cell>
          <cell r="D34">
            <v>84000</v>
          </cell>
          <cell r="E34" t="str">
            <v>PROCELEM</v>
          </cell>
          <cell r="H34" t="str">
            <v>Otros Costos Patronales</v>
          </cell>
        </row>
        <row r="35">
          <cell r="A35">
            <v>2170</v>
          </cell>
          <cell r="B35" t="str">
            <v>cruceta en caliente</v>
          </cell>
          <cell r="C35">
            <v>90000</v>
          </cell>
          <cell r="D35">
            <v>125999.99999999999</v>
          </cell>
          <cell r="E35" t="str">
            <v>PROCELEM</v>
          </cell>
          <cell r="H35" t="str">
            <v>Horas extras</v>
          </cell>
          <cell r="I35">
            <v>0.03</v>
          </cell>
        </row>
        <row r="36">
          <cell r="A36">
            <v>2040</v>
          </cell>
          <cell r="B36" t="str">
            <v xml:space="preserve">Cuadrilla 1L + 1AY </v>
          </cell>
          <cell r="C36">
            <v>37803</v>
          </cell>
          <cell r="D36">
            <v>52924.2</v>
          </cell>
          <cell r="E36" t="str">
            <v>CONTRATIS</v>
          </cell>
          <cell r="H36" t="str">
            <v>Vestidos y Calzados</v>
          </cell>
          <cell r="I36">
            <v>1.0500000000000001E-2</v>
          </cell>
        </row>
        <row r="37">
          <cell r="A37">
            <v>2054</v>
          </cell>
          <cell r="B37" t="str">
            <v>Cuadrilla 1O + 2A</v>
          </cell>
          <cell r="C37">
            <v>80000</v>
          </cell>
          <cell r="D37">
            <v>112000</v>
          </cell>
          <cell r="E37" t="str">
            <v>CONTRATIS</v>
          </cell>
          <cell r="F37" t="str">
            <v>GNC</v>
          </cell>
        </row>
        <row r="38">
          <cell r="A38">
            <v>2051</v>
          </cell>
          <cell r="B38" t="str">
            <v xml:space="preserve">Cuadrilla 1O + 5A </v>
          </cell>
          <cell r="C38">
            <v>110000</v>
          </cell>
          <cell r="D38">
            <v>154000</v>
          </cell>
          <cell r="E38" t="str">
            <v>CONTRATIS</v>
          </cell>
          <cell r="H38" t="str">
            <v>SUB TOTAL</v>
          </cell>
          <cell r="I38">
            <v>4.0500000000000001E-2</v>
          </cell>
        </row>
        <row r="39">
          <cell r="A39">
            <v>2039</v>
          </cell>
          <cell r="B39" t="str">
            <v>Montaje de planta de 300 KVA</v>
          </cell>
          <cell r="C39">
            <v>1950000</v>
          </cell>
          <cell r="D39">
            <v>2730000</v>
          </cell>
          <cell r="E39" t="str">
            <v>DISELECSA</v>
          </cell>
        </row>
        <row r="40">
          <cell r="A40">
            <v>2038</v>
          </cell>
          <cell r="B40" t="str">
            <v>Cuadrilla Liniero + Operador + Ayudante</v>
          </cell>
          <cell r="C40">
            <v>101741.53333333333</v>
          </cell>
          <cell r="D40">
            <v>142438.14666666664</v>
          </cell>
          <cell r="E40" t="str">
            <v>DISELECSA</v>
          </cell>
          <cell r="H40" t="str">
            <v>Descansos remunerados</v>
          </cell>
        </row>
        <row r="41">
          <cell r="A41">
            <v>2198</v>
          </cell>
          <cell r="B41" t="str">
            <v>Desmonte  puente aereo primario en frio</v>
          </cell>
          <cell r="C41">
            <v>10000</v>
          </cell>
          <cell r="D41">
            <v>14000</v>
          </cell>
          <cell r="E41" t="str">
            <v>PROCELEM</v>
          </cell>
          <cell r="H41" t="str">
            <v>Tiempo pagado no laborado</v>
          </cell>
          <cell r="I41">
            <v>0.36699999999999999</v>
          </cell>
        </row>
        <row r="42">
          <cell r="A42">
            <v>2205</v>
          </cell>
          <cell r="B42" t="str">
            <v>Desmonte Cortacircuito en caliente</v>
          </cell>
          <cell r="C42">
            <v>45000</v>
          </cell>
          <cell r="D42">
            <v>62999.999999999993</v>
          </cell>
          <cell r="E42" t="str">
            <v>PROCELEM</v>
          </cell>
          <cell r="H42" t="str">
            <v>Mayor Valor prestacional</v>
          </cell>
          <cell r="I42">
            <v>0.30320000000000003</v>
          </cell>
        </row>
        <row r="43">
          <cell r="A43">
            <v>2207</v>
          </cell>
          <cell r="B43" t="str">
            <v>Desmonte cruceta en caliente</v>
          </cell>
          <cell r="C43">
            <v>67500</v>
          </cell>
          <cell r="D43">
            <v>94500</v>
          </cell>
          <cell r="E43" t="str">
            <v>PROCELEM</v>
          </cell>
          <cell r="H43" t="str">
            <v>SUBTOTAL</v>
          </cell>
          <cell r="I43">
            <v>0.67020000000000002</v>
          </cell>
        </row>
        <row r="44">
          <cell r="A44">
            <v>2199</v>
          </cell>
          <cell r="B44" t="str">
            <v>Desmonte de Acometidas secundarias</v>
          </cell>
          <cell r="C44">
            <v>7500</v>
          </cell>
          <cell r="D44">
            <v>10500</v>
          </cell>
          <cell r="E44" t="str">
            <v>PROCELEM</v>
          </cell>
        </row>
        <row r="45">
          <cell r="A45">
            <v>2183</v>
          </cell>
          <cell r="B45" t="str">
            <v>Desmonte de Cable No 1/0 desnudo</v>
          </cell>
          <cell r="C45">
            <v>390</v>
          </cell>
          <cell r="D45">
            <v>546</v>
          </cell>
          <cell r="E45" t="str">
            <v>PROCELEM</v>
          </cell>
          <cell r="H45" t="str">
            <v>TOTAL PRESTACIONALES</v>
          </cell>
        </row>
        <row r="46">
          <cell r="A46">
            <v>2184</v>
          </cell>
          <cell r="B46" t="str">
            <v>Desmonte de Cable No 2/0 desnudo</v>
          </cell>
          <cell r="C46">
            <v>520</v>
          </cell>
          <cell r="D46">
            <v>728</v>
          </cell>
          <cell r="E46" t="str">
            <v>PROCELEM</v>
          </cell>
          <cell r="H46" t="str">
            <v>Prestaciones Legales</v>
          </cell>
          <cell r="I46">
            <v>0.2203</v>
          </cell>
        </row>
        <row r="47">
          <cell r="A47">
            <v>2185</v>
          </cell>
          <cell r="B47" t="str">
            <v>Desmonte de Cable No 4/0 desnudo</v>
          </cell>
          <cell r="C47">
            <v>650</v>
          </cell>
          <cell r="D47">
            <v>909.99999999999989</v>
          </cell>
          <cell r="E47" t="str">
            <v>PROCELEM</v>
          </cell>
          <cell r="H47" t="str">
            <v>Aportes Patronales</v>
          </cell>
          <cell r="I47">
            <v>0.29199999999999998</v>
          </cell>
        </row>
        <row r="48">
          <cell r="A48">
            <v>2182</v>
          </cell>
          <cell r="B48" t="str">
            <v>Desmonte de Cable No 6 a No 2 desnudo</v>
          </cell>
          <cell r="C48">
            <v>293</v>
          </cell>
          <cell r="D48">
            <v>410.2</v>
          </cell>
          <cell r="E48" t="str">
            <v>PROCELEM</v>
          </cell>
          <cell r="H48" t="str">
            <v>Otros Costos Patronales</v>
          </cell>
          <cell r="I48">
            <v>4.0500000000000001E-2</v>
          </cell>
        </row>
        <row r="49">
          <cell r="A49">
            <v>2186</v>
          </cell>
          <cell r="B49" t="str">
            <v xml:space="preserve">Desmonte de Cable trenzado de No 2 a No 2/0 </v>
          </cell>
          <cell r="C49">
            <v>650</v>
          </cell>
          <cell r="D49">
            <v>909.99999999999989</v>
          </cell>
          <cell r="E49" t="str">
            <v>PROCELEM</v>
          </cell>
          <cell r="H49" t="str">
            <v>Descanso Remunerado</v>
          </cell>
        </row>
        <row r="50">
          <cell r="A50">
            <v>2200</v>
          </cell>
          <cell r="B50" t="str">
            <v>Desmonte de Contadores</v>
          </cell>
          <cell r="C50">
            <v>7800</v>
          </cell>
          <cell r="D50">
            <v>10920</v>
          </cell>
          <cell r="E50" t="str">
            <v>PROCELEM</v>
          </cell>
          <cell r="H50" t="str">
            <v>TOTAL APORTES</v>
          </cell>
          <cell r="I50">
            <v>0.55279999999999996</v>
          </cell>
        </row>
        <row r="51">
          <cell r="A51">
            <v>2202</v>
          </cell>
          <cell r="B51" t="str">
            <v>Desmonte de Luminaria de 150 w</v>
          </cell>
          <cell r="C51">
            <v>12000</v>
          </cell>
          <cell r="D51">
            <v>16800</v>
          </cell>
          <cell r="E51" t="str">
            <v>PROCELEM</v>
          </cell>
          <cell r="F51" t="str">
            <v>GNC</v>
          </cell>
        </row>
        <row r="52">
          <cell r="A52">
            <v>2203</v>
          </cell>
          <cell r="B52" t="str">
            <v>Desmonte de Luminaria de 400 w</v>
          </cell>
          <cell r="C52">
            <v>15000</v>
          </cell>
          <cell r="D52">
            <v>21000</v>
          </cell>
          <cell r="E52" t="str">
            <v>PROCELEM</v>
          </cell>
        </row>
        <row r="53">
          <cell r="A53">
            <v>2201</v>
          </cell>
          <cell r="B53" t="str">
            <v>Desmonte de Luminaria de 70 w</v>
          </cell>
          <cell r="C53">
            <v>12000</v>
          </cell>
          <cell r="D53">
            <v>16800</v>
          </cell>
          <cell r="E53" t="str">
            <v>PROCELEM</v>
          </cell>
        </row>
        <row r="54">
          <cell r="A54">
            <v>2196</v>
          </cell>
          <cell r="B54" t="str">
            <v xml:space="preserve">Desmonte de Pararrayo en frio </v>
          </cell>
          <cell r="C54">
            <v>19500</v>
          </cell>
          <cell r="D54">
            <v>27300</v>
          </cell>
          <cell r="E54" t="str">
            <v>PROCELEM</v>
          </cell>
        </row>
        <row r="55">
          <cell r="A55">
            <v>2208</v>
          </cell>
          <cell r="B55" t="str">
            <v>Desmonte de poste en caliente</v>
          </cell>
          <cell r="C55">
            <v>200000</v>
          </cell>
          <cell r="D55">
            <v>280000</v>
          </cell>
          <cell r="E55" t="str">
            <v>PROCELEM</v>
          </cell>
        </row>
        <row r="56">
          <cell r="A56">
            <v>2197</v>
          </cell>
          <cell r="B56" t="str">
            <v xml:space="preserve">Desmonte en cortacircuito en frio </v>
          </cell>
          <cell r="C56">
            <v>19500</v>
          </cell>
          <cell r="D56">
            <v>27300</v>
          </cell>
          <cell r="E56" t="str">
            <v>PROCELEM</v>
          </cell>
        </row>
        <row r="57">
          <cell r="A57">
            <v>2204</v>
          </cell>
          <cell r="B57" t="str">
            <v>Desmonte pararrayo en caliente</v>
          </cell>
          <cell r="C57">
            <v>45000</v>
          </cell>
          <cell r="D57">
            <v>62999.999999999993</v>
          </cell>
          <cell r="E57" t="str">
            <v>PROCELEM</v>
          </cell>
        </row>
        <row r="58">
          <cell r="A58">
            <v>2206</v>
          </cell>
          <cell r="B58" t="str">
            <v>Desmonte puente aero en caliente</v>
          </cell>
          <cell r="C58">
            <v>52500</v>
          </cell>
          <cell r="D58">
            <v>73500</v>
          </cell>
          <cell r="E58" t="str">
            <v>PROCELEM</v>
          </cell>
        </row>
        <row r="59">
          <cell r="A59">
            <v>2194</v>
          </cell>
          <cell r="B59" t="str">
            <v>Desmonte templete aereo</v>
          </cell>
          <cell r="C59">
            <v>10000</v>
          </cell>
          <cell r="D59">
            <v>14000</v>
          </cell>
          <cell r="E59" t="str">
            <v>PROCELEM</v>
          </cell>
        </row>
        <row r="60">
          <cell r="A60">
            <v>2195</v>
          </cell>
          <cell r="B60" t="str">
            <v>Desmonte templete cajas para acometidas</v>
          </cell>
          <cell r="C60">
            <v>19500</v>
          </cell>
          <cell r="D60">
            <v>27300</v>
          </cell>
          <cell r="E60" t="str">
            <v>PROCELEM</v>
          </cell>
        </row>
        <row r="61">
          <cell r="A61">
            <v>2191</v>
          </cell>
          <cell r="B61" t="str">
            <v>Desmonte templete directo a tierra</v>
          </cell>
          <cell r="C61">
            <v>10000</v>
          </cell>
          <cell r="D61">
            <v>14000</v>
          </cell>
          <cell r="E61" t="str">
            <v>PROCELEM</v>
          </cell>
        </row>
        <row r="62">
          <cell r="A62">
            <v>2192</v>
          </cell>
          <cell r="B62" t="str">
            <v>Desmonte templete en cuerda de guitarra</v>
          </cell>
          <cell r="C62">
            <v>10000</v>
          </cell>
          <cell r="D62">
            <v>14000</v>
          </cell>
          <cell r="E62" t="str">
            <v>PROCELEM</v>
          </cell>
        </row>
        <row r="63">
          <cell r="A63">
            <v>2193</v>
          </cell>
          <cell r="B63" t="str">
            <v>Desmonte templete en stub</v>
          </cell>
          <cell r="C63">
            <v>10000</v>
          </cell>
          <cell r="D63">
            <v>14000</v>
          </cell>
          <cell r="E63" t="str">
            <v>PROCELEM</v>
          </cell>
        </row>
        <row r="64">
          <cell r="A64">
            <v>2210</v>
          </cell>
          <cell r="B64" t="str">
            <v xml:space="preserve">Electricista (1) </v>
          </cell>
          <cell r="C64" t="e">
            <v>#REF!</v>
          </cell>
          <cell r="D64" t="e">
            <v>#REF!</v>
          </cell>
          <cell r="E64" t="str">
            <v>JDIAZ</v>
          </cell>
        </row>
        <row r="65">
          <cell r="A65">
            <v>2126</v>
          </cell>
          <cell r="B65" t="str">
            <v>Enderezada de poste 11 mts</v>
          </cell>
          <cell r="C65">
            <v>20000</v>
          </cell>
          <cell r="D65">
            <v>28000</v>
          </cell>
          <cell r="E65" t="str">
            <v>PROCELEM</v>
          </cell>
        </row>
        <row r="66">
          <cell r="A66">
            <v>2125</v>
          </cell>
          <cell r="B66" t="str">
            <v>Enderezada de poste 12 mts</v>
          </cell>
          <cell r="C66">
            <v>25000</v>
          </cell>
          <cell r="D66">
            <v>35000</v>
          </cell>
          <cell r="E66" t="str">
            <v>PROCELEM</v>
          </cell>
        </row>
        <row r="67">
          <cell r="A67">
            <v>2128</v>
          </cell>
          <cell r="B67" t="str">
            <v>Enderezada de poste 8 mts</v>
          </cell>
          <cell r="C67">
            <v>15000</v>
          </cell>
          <cell r="D67">
            <v>21000</v>
          </cell>
          <cell r="E67" t="str">
            <v>PROCELEM</v>
          </cell>
        </row>
        <row r="68">
          <cell r="A68">
            <v>2127</v>
          </cell>
          <cell r="B68" t="str">
            <v>Enderezada de poste 9 mts</v>
          </cell>
          <cell r="C68">
            <v>15000</v>
          </cell>
          <cell r="D68">
            <v>21000</v>
          </cell>
          <cell r="E68" t="str">
            <v>PROCELEM</v>
          </cell>
        </row>
        <row r="69">
          <cell r="A69">
            <v>2081</v>
          </cell>
          <cell r="B69" t="str">
            <v>Enderezar poste</v>
          </cell>
          <cell r="C69">
            <v>5928</v>
          </cell>
          <cell r="D69">
            <v>8299.1999999999989</v>
          </cell>
          <cell r="E69" t="str">
            <v>ELECTRIC</v>
          </cell>
        </row>
        <row r="70">
          <cell r="A70">
            <v>2122</v>
          </cell>
          <cell r="B70" t="str">
            <v>Excavacion , hincada y aplomada de postes de 11 mts</v>
          </cell>
          <cell r="C70">
            <v>50000</v>
          </cell>
          <cell r="D70">
            <v>70000</v>
          </cell>
          <cell r="E70" t="str">
            <v>PROCELEM</v>
          </cell>
        </row>
        <row r="71">
          <cell r="A71">
            <v>2121</v>
          </cell>
          <cell r="B71" t="str">
            <v>Excavacion , hincada y aplomada de postes de 12 mts</v>
          </cell>
          <cell r="C71">
            <v>120000</v>
          </cell>
          <cell r="D71">
            <v>168000</v>
          </cell>
          <cell r="E71" t="str">
            <v>PROCELEM</v>
          </cell>
          <cell r="F71" t="str">
            <v>GNC</v>
          </cell>
        </row>
        <row r="72">
          <cell r="A72">
            <v>2124</v>
          </cell>
          <cell r="B72" t="str">
            <v>Excavacion , hincada y aplomada de postes de 8 mts</v>
          </cell>
          <cell r="C72">
            <v>30000</v>
          </cell>
          <cell r="D72">
            <v>42000</v>
          </cell>
          <cell r="E72" t="str">
            <v>PROCELEM</v>
          </cell>
        </row>
        <row r="73">
          <cell r="A73">
            <v>2123</v>
          </cell>
          <cell r="B73" t="str">
            <v>Excavacion , hincada y aplomada de postes de 9 mts</v>
          </cell>
          <cell r="C73">
            <v>30000</v>
          </cell>
          <cell r="D73">
            <v>42000</v>
          </cell>
          <cell r="E73" t="str">
            <v>PROCELEM</v>
          </cell>
        </row>
        <row r="74">
          <cell r="A74">
            <v>2041</v>
          </cell>
          <cell r="B74" t="str">
            <v>Excavacion de hueco para poste</v>
          </cell>
          <cell r="C74">
            <v>10000</v>
          </cell>
          <cell r="D74">
            <v>14000</v>
          </cell>
          <cell r="E74" t="str">
            <v>ELECTRIC</v>
          </cell>
        </row>
        <row r="75">
          <cell r="A75">
            <v>2171</v>
          </cell>
          <cell r="B75" t="str">
            <v>Hincada de poste en caliente</v>
          </cell>
          <cell r="C75">
            <v>300000</v>
          </cell>
          <cell r="D75">
            <v>420000</v>
          </cell>
          <cell r="E75" t="str">
            <v>PROCELEM</v>
          </cell>
        </row>
        <row r="76">
          <cell r="A76">
            <v>2061</v>
          </cell>
          <cell r="B76" t="str">
            <v>Inst. reflector tipo RRA sodio 250 W</v>
          </cell>
          <cell r="C76">
            <v>15000</v>
          </cell>
          <cell r="D76">
            <v>21000</v>
          </cell>
          <cell r="E76" t="str">
            <v>CONTRATIS</v>
          </cell>
        </row>
        <row r="77">
          <cell r="A77">
            <v>2066</v>
          </cell>
          <cell r="B77" t="str">
            <v>Instalacion de Equipo secuenciales</v>
          </cell>
          <cell r="C77">
            <v>120000</v>
          </cell>
          <cell r="D77">
            <v>168000</v>
          </cell>
          <cell r="E77" t="str">
            <v>CONTRATIS</v>
          </cell>
        </row>
        <row r="78">
          <cell r="A78">
            <v>2049</v>
          </cell>
          <cell r="B78" t="str">
            <v xml:space="preserve">Instalacion de Luminaria Fluoresc </v>
          </cell>
          <cell r="C78">
            <v>10000</v>
          </cell>
          <cell r="D78">
            <v>14000</v>
          </cell>
          <cell r="E78" t="str">
            <v>CONTRATIS</v>
          </cell>
        </row>
        <row r="79">
          <cell r="A79">
            <v>2047</v>
          </cell>
          <cell r="B79" t="str">
            <v xml:space="preserve">Instalacion de Luminaria 250 W </v>
          </cell>
          <cell r="C79">
            <v>10000</v>
          </cell>
          <cell r="D79">
            <v>14000</v>
          </cell>
          <cell r="E79" t="str">
            <v>CONTRATIS</v>
          </cell>
        </row>
        <row r="80">
          <cell r="A80">
            <v>2053</v>
          </cell>
          <cell r="B80" t="str">
            <v>Instalacion de Luminaria 400W</v>
          </cell>
          <cell r="C80">
            <v>10000</v>
          </cell>
          <cell r="D80">
            <v>14000</v>
          </cell>
          <cell r="E80" t="str">
            <v>CONTRATIS</v>
          </cell>
        </row>
        <row r="81">
          <cell r="A81">
            <v>2050</v>
          </cell>
          <cell r="B81" t="str">
            <v>Instalacion de Luminaria 70W</v>
          </cell>
          <cell r="C81">
            <v>10000</v>
          </cell>
          <cell r="D81">
            <v>14000</v>
          </cell>
          <cell r="E81" t="str">
            <v>CONTRATIS</v>
          </cell>
        </row>
        <row r="82">
          <cell r="A82">
            <v>2067</v>
          </cell>
          <cell r="B82" t="str">
            <v>Instalacion de perchas 3 puestos</v>
          </cell>
          <cell r="C82">
            <v>25000</v>
          </cell>
          <cell r="D82">
            <v>35000</v>
          </cell>
          <cell r="E82" t="str">
            <v>CONTRATIS</v>
          </cell>
        </row>
        <row r="83">
          <cell r="A83">
            <v>2057</v>
          </cell>
          <cell r="B83" t="str">
            <v>Instalacion de Retenida Sencilla</v>
          </cell>
          <cell r="C83">
            <v>22721</v>
          </cell>
          <cell r="D83">
            <v>31809.399999999998</v>
          </cell>
          <cell r="E83" t="str">
            <v>CONTRATIS</v>
          </cell>
        </row>
        <row r="84">
          <cell r="A84">
            <v>2082</v>
          </cell>
          <cell r="B84" t="str">
            <v>Juego de Bajante y conexión del trafo</v>
          </cell>
          <cell r="C84">
            <v>14468</v>
          </cell>
          <cell r="D84">
            <v>20255.199999999997</v>
          </cell>
          <cell r="E84" t="str">
            <v>ELECTRIC</v>
          </cell>
        </row>
        <row r="85">
          <cell r="A85">
            <v>2083</v>
          </cell>
          <cell r="B85" t="str">
            <v>Linea Primaria Cu # 6 # 4 # 2 1 hilo</v>
          </cell>
          <cell r="C85">
            <v>760</v>
          </cell>
          <cell r="D85">
            <v>1064</v>
          </cell>
          <cell r="E85" t="str">
            <v>ELECTRIC</v>
          </cell>
        </row>
        <row r="86">
          <cell r="A86">
            <v>2084</v>
          </cell>
          <cell r="B86" t="str">
            <v>Linea Primaria Cu # 6 # 4 # 2 2 hilo</v>
          </cell>
          <cell r="C86">
            <v>1330</v>
          </cell>
          <cell r="D86">
            <v>1861.9999999999998</v>
          </cell>
          <cell r="E86" t="str">
            <v>ELECTRIC</v>
          </cell>
        </row>
        <row r="87">
          <cell r="A87">
            <v>2085</v>
          </cell>
          <cell r="B87" t="str">
            <v>Linea Primaria Cu # 6 # 4 # 2 3 hilo</v>
          </cell>
          <cell r="C87">
            <v>1900</v>
          </cell>
          <cell r="D87">
            <v>2660</v>
          </cell>
          <cell r="E87" t="str">
            <v>ELECTRIC</v>
          </cell>
        </row>
        <row r="88">
          <cell r="A88">
            <v>2087</v>
          </cell>
          <cell r="B88" t="str">
            <v>Linea Secundari cable trifilar trenzado aislado</v>
          </cell>
          <cell r="C88">
            <v>1760</v>
          </cell>
          <cell r="D88">
            <v>2464</v>
          </cell>
          <cell r="E88" t="str">
            <v>ELECTRIC</v>
          </cell>
        </row>
        <row r="89">
          <cell r="A89">
            <v>2060</v>
          </cell>
          <cell r="B89" t="str">
            <v>Linea secundaria C u # 6 - # 4 - # 2</v>
          </cell>
          <cell r="C89">
            <v>760</v>
          </cell>
          <cell r="D89">
            <v>1064</v>
          </cell>
          <cell r="E89" t="str">
            <v>CONTRATIS</v>
          </cell>
        </row>
        <row r="90">
          <cell r="A90">
            <v>2086</v>
          </cell>
          <cell r="B90" t="str">
            <v>Linea Secundaria Cu # 2 desnudo</v>
          </cell>
          <cell r="C90">
            <v>600</v>
          </cell>
          <cell r="D90">
            <v>840</v>
          </cell>
          <cell r="E90" t="str">
            <v>ELECTRIC</v>
          </cell>
        </row>
        <row r="91">
          <cell r="A91">
            <v>2094</v>
          </cell>
          <cell r="B91" t="str">
            <v>Linea Secundaria Cu # 2,4 ,6 desnudo 3 hilos</v>
          </cell>
          <cell r="C91">
            <v>1500</v>
          </cell>
          <cell r="D91">
            <v>2100</v>
          </cell>
          <cell r="E91" t="str">
            <v>ELECTRIC</v>
          </cell>
        </row>
        <row r="92">
          <cell r="A92">
            <v>2163</v>
          </cell>
          <cell r="B92" t="str">
            <v>Luminaria de 150 w</v>
          </cell>
          <cell r="C92">
            <v>12000</v>
          </cell>
          <cell r="D92">
            <v>16800</v>
          </cell>
          <cell r="E92" t="str">
            <v>PROCELEM</v>
          </cell>
        </row>
        <row r="93">
          <cell r="A93">
            <v>2164</v>
          </cell>
          <cell r="B93" t="str">
            <v>Luminaria de 400 w</v>
          </cell>
          <cell r="C93">
            <v>15000</v>
          </cell>
          <cell r="D93">
            <v>21000</v>
          </cell>
          <cell r="E93" t="str">
            <v>PROCELEM</v>
          </cell>
        </row>
        <row r="94">
          <cell r="A94">
            <v>2162</v>
          </cell>
          <cell r="B94" t="str">
            <v>Luminaria de 70 w</v>
          </cell>
          <cell r="C94">
            <v>12000</v>
          </cell>
          <cell r="D94">
            <v>16800</v>
          </cell>
          <cell r="E94" t="str">
            <v>PROCELEM</v>
          </cell>
        </row>
        <row r="95">
          <cell r="A95">
            <v>2056</v>
          </cell>
          <cell r="B95" t="str">
            <v>Montaje de caja  fotocontrol</v>
          </cell>
          <cell r="C95">
            <v>35000</v>
          </cell>
          <cell r="D95">
            <v>49000</v>
          </cell>
          <cell r="E95" t="str">
            <v>CONTRATIS</v>
          </cell>
        </row>
        <row r="96">
          <cell r="A96">
            <v>2052</v>
          </cell>
          <cell r="B96" t="str">
            <v>Montaje luminaria ornamental DJK 150 W</v>
          </cell>
          <cell r="C96">
            <v>15000</v>
          </cell>
          <cell r="D96">
            <v>21000</v>
          </cell>
          <cell r="E96" t="str">
            <v>CONTRATIS</v>
          </cell>
        </row>
        <row r="97">
          <cell r="A97">
            <v>2064</v>
          </cell>
          <cell r="B97" t="str">
            <v>Ornamentacion adornos navideños</v>
          </cell>
          <cell r="C97">
            <v>100000</v>
          </cell>
          <cell r="D97">
            <v>140000</v>
          </cell>
          <cell r="E97" t="str">
            <v>CONTRATIS</v>
          </cell>
        </row>
        <row r="98">
          <cell r="A98">
            <v>2167</v>
          </cell>
          <cell r="B98" t="str">
            <v>Pararrayo en caliente</v>
          </cell>
          <cell r="C98">
            <v>60000</v>
          </cell>
          <cell r="D98">
            <v>84000</v>
          </cell>
          <cell r="E98" t="str">
            <v>PROCELEM</v>
          </cell>
        </row>
        <row r="99">
          <cell r="A99">
            <v>2088</v>
          </cell>
          <cell r="B99" t="str">
            <v>Pararrayos (2) juego</v>
          </cell>
          <cell r="C99">
            <v>38282</v>
          </cell>
          <cell r="D99">
            <v>53594.799999999996</v>
          </cell>
          <cell r="E99" t="str">
            <v>ELECTRIC</v>
          </cell>
        </row>
        <row r="100">
          <cell r="A100">
            <v>2157</v>
          </cell>
          <cell r="B100" t="str">
            <v>Pararrayos en frio</v>
          </cell>
          <cell r="C100">
            <v>30000</v>
          </cell>
          <cell r="D100">
            <v>42000</v>
          </cell>
          <cell r="E100" t="str">
            <v>PROCELEM</v>
          </cell>
        </row>
        <row r="101">
          <cell r="A101">
            <v>2063</v>
          </cell>
          <cell r="B101" t="str">
            <v>Pedestal de Concreto .60 x 0.60</v>
          </cell>
          <cell r="C101">
            <v>24000</v>
          </cell>
          <cell r="D101">
            <v>33600</v>
          </cell>
          <cell r="E101" t="str">
            <v>CONTRATIS</v>
          </cell>
        </row>
        <row r="102">
          <cell r="A102">
            <v>2046</v>
          </cell>
          <cell r="B102" t="str">
            <v>Percha 2 puestos de bronce</v>
          </cell>
          <cell r="C102">
            <v>6775</v>
          </cell>
          <cell r="D102">
            <v>9485</v>
          </cell>
          <cell r="E102" t="str">
            <v>ELECTRIC</v>
          </cell>
        </row>
        <row r="103">
          <cell r="A103">
            <v>2090</v>
          </cell>
          <cell r="B103" t="str">
            <v>Percha de 1 puesto</v>
          </cell>
          <cell r="C103">
            <v>2500</v>
          </cell>
          <cell r="D103">
            <v>3500</v>
          </cell>
          <cell r="E103" t="str">
            <v>ELECTRIC</v>
          </cell>
        </row>
        <row r="104">
          <cell r="A104">
            <v>2089</v>
          </cell>
          <cell r="B104" t="str">
            <v>Percha de 3 puestos</v>
          </cell>
          <cell r="C104">
            <v>11050</v>
          </cell>
          <cell r="D104">
            <v>15469.999999999998</v>
          </cell>
          <cell r="E104" t="str">
            <v>ELECTRIC</v>
          </cell>
        </row>
        <row r="105">
          <cell r="A105">
            <v>2091</v>
          </cell>
          <cell r="B105" t="str">
            <v>Poste corrido 1F</v>
          </cell>
          <cell r="C105">
            <v>13415</v>
          </cell>
          <cell r="D105">
            <v>18781</v>
          </cell>
          <cell r="E105" t="str">
            <v>ELECTRIC</v>
          </cell>
        </row>
        <row r="106">
          <cell r="A106">
            <v>2093</v>
          </cell>
          <cell r="B106" t="str">
            <v>Poste corrido 2F</v>
          </cell>
          <cell r="C106">
            <v>19482</v>
          </cell>
          <cell r="D106">
            <v>27274.799999999999</v>
          </cell>
          <cell r="E106" t="str">
            <v>ELECTRIC</v>
          </cell>
        </row>
        <row r="107">
          <cell r="A107">
            <v>2095</v>
          </cell>
          <cell r="B107" t="str">
            <v>Poste corrido 2F doble cruceta</v>
          </cell>
          <cell r="C107">
            <v>34000</v>
          </cell>
          <cell r="D107">
            <v>47600</v>
          </cell>
          <cell r="E107" t="str">
            <v>ELECTRIC</v>
          </cell>
        </row>
        <row r="108">
          <cell r="A108">
            <v>2097</v>
          </cell>
          <cell r="B108" t="str">
            <v>Poste Corrido 3 F</v>
          </cell>
          <cell r="C108">
            <v>25818</v>
          </cell>
          <cell r="D108">
            <v>36145.199999999997</v>
          </cell>
          <cell r="E108" t="str">
            <v>ELECTRIC</v>
          </cell>
        </row>
        <row r="109">
          <cell r="A109">
            <v>2098</v>
          </cell>
          <cell r="B109" t="str">
            <v>Poste Corrido 3 F doble cruceta</v>
          </cell>
          <cell r="C109">
            <v>37421</v>
          </cell>
          <cell r="D109">
            <v>52389.399999999994</v>
          </cell>
          <cell r="E109" t="str">
            <v>ELECTRIC</v>
          </cell>
        </row>
        <row r="110">
          <cell r="A110">
            <v>2092</v>
          </cell>
          <cell r="B110" t="str">
            <v>Poste terminal 1F</v>
          </cell>
          <cell r="C110">
            <v>13492</v>
          </cell>
          <cell r="D110">
            <v>18888.8</v>
          </cell>
          <cell r="E110" t="str">
            <v>ELECTRIC</v>
          </cell>
        </row>
        <row r="111">
          <cell r="A111">
            <v>2096</v>
          </cell>
          <cell r="B111" t="str">
            <v>Poste terminal 2 F</v>
          </cell>
          <cell r="C111">
            <v>34000</v>
          </cell>
          <cell r="D111">
            <v>47600</v>
          </cell>
          <cell r="E111" t="str">
            <v>ELECTRIC</v>
          </cell>
        </row>
        <row r="112">
          <cell r="A112">
            <v>2099</v>
          </cell>
          <cell r="B112" t="str">
            <v>Poste terminal 3F</v>
          </cell>
          <cell r="C112">
            <v>37421</v>
          </cell>
          <cell r="D112">
            <v>52389.399999999994</v>
          </cell>
          <cell r="E112" t="str">
            <v>ELECTRIC</v>
          </cell>
        </row>
        <row r="113">
          <cell r="A113">
            <v>2100</v>
          </cell>
          <cell r="B113" t="str">
            <v>Poste terminal corrido 3F</v>
          </cell>
          <cell r="C113">
            <v>44335</v>
          </cell>
          <cell r="D113">
            <v>62068.999999999993</v>
          </cell>
          <cell r="E113" t="str">
            <v>ELECTRIC</v>
          </cell>
        </row>
        <row r="114">
          <cell r="A114">
            <v>2143</v>
          </cell>
          <cell r="B114" t="str">
            <v>Premoldeados</v>
          </cell>
          <cell r="C114">
            <v>25000</v>
          </cell>
          <cell r="D114">
            <v>35000</v>
          </cell>
          <cell r="E114" t="str">
            <v>PROCELEM</v>
          </cell>
        </row>
        <row r="115">
          <cell r="A115">
            <v>2169</v>
          </cell>
          <cell r="B115" t="str">
            <v>Puente Aereo en Caliente</v>
          </cell>
          <cell r="C115">
            <v>70000</v>
          </cell>
          <cell r="D115">
            <v>98000</v>
          </cell>
          <cell r="E115" t="str">
            <v>PROCELEM</v>
          </cell>
        </row>
        <row r="116">
          <cell r="A116">
            <v>2159</v>
          </cell>
          <cell r="B116" t="str">
            <v>Puente aereo primario en frio</v>
          </cell>
          <cell r="C116">
            <v>10000</v>
          </cell>
          <cell r="D116">
            <v>14000</v>
          </cell>
          <cell r="E116" t="str">
            <v>PROCELEM</v>
          </cell>
        </row>
        <row r="117">
          <cell r="A117">
            <v>2155</v>
          </cell>
          <cell r="B117" t="str">
            <v>Puentes en cruces de secundaria</v>
          </cell>
          <cell r="C117">
            <v>5000</v>
          </cell>
          <cell r="D117">
            <v>7000</v>
          </cell>
          <cell r="E117" t="str">
            <v>PROCELEM</v>
          </cell>
        </row>
        <row r="118">
          <cell r="A118">
            <v>2101</v>
          </cell>
          <cell r="B118" t="str">
            <v>Puentes primarios Cruce Aereo (juego ) 1,2,3</v>
          </cell>
          <cell r="C118">
            <v>25716</v>
          </cell>
          <cell r="D118">
            <v>36002.399999999994</v>
          </cell>
          <cell r="E118" t="str">
            <v>ELECTRIC</v>
          </cell>
        </row>
        <row r="119">
          <cell r="A119">
            <v>2102</v>
          </cell>
          <cell r="B119" t="str">
            <v>Puentes secundarios aislado cruce aereo ( juego )</v>
          </cell>
          <cell r="C119">
            <v>25716</v>
          </cell>
          <cell r="D119">
            <v>36002.399999999994</v>
          </cell>
          <cell r="E119" t="str">
            <v>ELECTRIC</v>
          </cell>
        </row>
        <row r="120">
          <cell r="A120">
            <v>2156</v>
          </cell>
          <cell r="B120" t="str">
            <v>Puesta a tierra</v>
          </cell>
          <cell r="C120">
            <v>15000</v>
          </cell>
          <cell r="D120">
            <v>21000</v>
          </cell>
          <cell r="E120" t="str">
            <v>PROCELEM</v>
          </cell>
        </row>
        <row r="121">
          <cell r="A121">
            <v>2055</v>
          </cell>
          <cell r="B121" t="str">
            <v>Registro 30 x 30 x 40 cms</v>
          </cell>
          <cell r="C121">
            <v>25000</v>
          </cell>
          <cell r="D121">
            <v>35000</v>
          </cell>
          <cell r="E121" t="str">
            <v>ELECTRIC</v>
          </cell>
          <cell r="F121" t="str">
            <v>GNC</v>
          </cell>
        </row>
        <row r="122">
          <cell r="A122">
            <v>2103</v>
          </cell>
          <cell r="B122" t="str">
            <v>Retenida Aerea Poste a Poste</v>
          </cell>
          <cell r="C122">
            <v>18474</v>
          </cell>
          <cell r="D122">
            <v>25863.599999999999</v>
          </cell>
          <cell r="E122" t="str">
            <v>ELECTRIC</v>
          </cell>
        </row>
        <row r="123">
          <cell r="A123">
            <v>2107</v>
          </cell>
          <cell r="B123" t="str">
            <v>Retenida Cuerda de Guitarra doble directa a tierra</v>
          </cell>
          <cell r="C123">
            <v>40000</v>
          </cell>
          <cell r="D123">
            <v>56000</v>
          </cell>
          <cell r="E123" t="str">
            <v>ELECTRIC</v>
          </cell>
        </row>
        <row r="124">
          <cell r="A124">
            <v>2106</v>
          </cell>
          <cell r="B124" t="str">
            <v>Retenida Doble Directa a Tierra</v>
          </cell>
          <cell r="C124">
            <v>33000</v>
          </cell>
          <cell r="D124">
            <v>46200</v>
          </cell>
          <cell r="E124" t="str">
            <v>ELECTRIC</v>
          </cell>
        </row>
        <row r="125">
          <cell r="A125">
            <v>2105</v>
          </cell>
          <cell r="B125" t="str">
            <v>Retenida primaria Cuerda guitarra directa a tierra</v>
          </cell>
          <cell r="C125">
            <v>30000</v>
          </cell>
          <cell r="D125">
            <v>42000</v>
          </cell>
          <cell r="E125" t="str">
            <v>ELECTRIC</v>
          </cell>
        </row>
        <row r="126">
          <cell r="A126">
            <v>2104</v>
          </cell>
          <cell r="B126" t="str">
            <v>Retenida Primaria Directa a tierra</v>
          </cell>
          <cell r="C126">
            <v>40000</v>
          </cell>
          <cell r="D126">
            <v>56000</v>
          </cell>
          <cell r="E126" t="str">
            <v>ELECTRIC</v>
          </cell>
        </row>
        <row r="127">
          <cell r="A127">
            <v>2108</v>
          </cell>
          <cell r="B127" t="str">
            <v>Retenida secundaria directa a tierra</v>
          </cell>
          <cell r="C127">
            <v>22721</v>
          </cell>
          <cell r="D127">
            <v>31809.399999999998</v>
          </cell>
          <cell r="E127" t="str">
            <v>ELECTRIC</v>
          </cell>
        </row>
        <row r="128">
          <cell r="A128">
            <v>2109</v>
          </cell>
          <cell r="B128" t="str">
            <v>Retenida secundaria guitarra directa a tierra</v>
          </cell>
          <cell r="C128">
            <v>30000</v>
          </cell>
          <cell r="D128">
            <v>42000</v>
          </cell>
          <cell r="E128" t="str">
            <v>ELECTRIC</v>
          </cell>
        </row>
        <row r="129">
          <cell r="A129">
            <v>2110</v>
          </cell>
          <cell r="B129" t="str">
            <v>Retenida Stub</v>
          </cell>
          <cell r="C129">
            <v>87273</v>
          </cell>
          <cell r="D129">
            <v>122182.2</v>
          </cell>
          <cell r="E129" t="str">
            <v>ELECTRIC</v>
          </cell>
        </row>
        <row r="130">
          <cell r="A130">
            <v>2178</v>
          </cell>
          <cell r="B130" t="str">
            <v>Retiro de Estructura primaria corrida</v>
          </cell>
          <cell r="C130">
            <v>22750</v>
          </cell>
          <cell r="D130">
            <v>31849.999999999996</v>
          </cell>
          <cell r="E130" t="str">
            <v>PROCELEM</v>
          </cell>
        </row>
        <row r="131">
          <cell r="A131">
            <v>2181</v>
          </cell>
          <cell r="B131" t="str">
            <v>Retiro de Estructura primaria doble en angulo</v>
          </cell>
          <cell r="C131">
            <v>39000</v>
          </cell>
          <cell r="D131">
            <v>54600</v>
          </cell>
          <cell r="E131" t="str">
            <v>PROCELEM</v>
          </cell>
        </row>
        <row r="132">
          <cell r="A132">
            <v>2179</v>
          </cell>
          <cell r="B132" t="str">
            <v>Retiro de Estructura primaria terminal</v>
          </cell>
          <cell r="C132">
            <v>35750</v>
          </cell>
          <cell r="D132">
            <v>50050</v>
          </cell>
          <cell r="E132" t="str">
            <v>PROCELEM</v>
          </cell>
        </row>
        <row r="133">
          <cell r="A133">
            <v>2180</v>
          </cell>
          <cell r="B133" t="str">
            <v>Retiro de Estructura primaria terminal corrida</v>
          </cell>
          <cell r="C133">
            <v>39000</v>
          </cell>
          <cell r="D133">
            <v>54600</v>
          </cell>
          <cell r="E133" t="str">
            <v>PROCELEM</v>
          </cell>
        </row>
        <row r="134">
          <cell r="A134">
            <v>2173</v>
          </cell>
          <cell r="B134" t="str">
            <v>Retiro de Poste de concreto 11 mts</v>
          </cell>
          <cell r="C134">
            <v>32500</v>
          </cell>
          <cell r="D134">
            <v>45500</v>
          </cell>
          <cell r="E134" t="str">
            <v>PROCELEM</v>
          </cell>
        </row>
        <row r="135">
          <cell r="A135">
            <v>2172</v>
          </cell>
          <cell r="B135" t="str">
            <v>Retiro de Poste de concreto 12 mts</v>
          </cell>
          <cell r="C135">
            <v>37750</v>
          </cell>
          <cell r="D135">
            <v>52850</v>
          </cell>
          <cell r="E135" t="str">
            <v>PROCELEM</v>
          </cell>
          <cell r="F135" t="str">
            <v>GNC</v>
          </cell>
        </row>
        <row r="136">
          <cell r="A136">
            <v>2175</v>
          </cell>
          <cell r="B136" t="str">
            <v>Retiro de Poste de concreto 8 mts</v>
          </cell>
          <cell r="C136">
            <v>21000</v>
          </cell>
          <cell r="D136">
            <v>29399.999999999996</v>
          </cell>
          <cell r="E136" t="str">
            <v>PROCELEM</v>
          </cell>
        </row>
        <row r="137">
          <cell r="A137">
            <v>2174</v>
          </cell>
          <cell r="B137" t="str">
            <v>Retiro de Poste de concreto 9 mts</v>
          </cell>
          <cell r="C137">
            <v>21000</v>
          </cell>
          <cell r="D137">
            <v>29399.999999999996</v>
          </cell>
          <cell r="E137" t="str">
            <v>PROCELEM</v>
          </cell>
        </row>
        <row r="138">
          <cell r="A138">
            <v>2177</v>
          </cell>
          <cell r="B138" t="str">
            <v>Retiro de Transformador de 30 KVA hasta 75 KVA trifasico</v>
          </cell>
          <cell r="C138">
            <v>97500</v>
          </cell>
          <cell r="D138">
            <v>136500</v>
          </cell>
          <cell r="E138" t="str">
            <v>PROCELEM</v>
          </cell>
        </row>
        <row r="139">
          <cell r="A139">
            <v>2176</v>
          </cell>
          <cell r="B139" t="str">
            <v xml:space="preserve">Retiro de Transformador de 37.5 KVA hasta 75 KVA monofasico </v>
          </cell>
          <cell r="C139">
            <v>78000</v>
          </cell>
          <cell r="D139">
            <v>109200</v>
          </cell>
          <cell r="E139" t="str">
            <v>PROCELEM</v>
          </cell>
        </row>
        <row r="140">
          <cell r="A140">
            <v>2190</v>
          </cell>
          <cell r="B140" t="str">
            <v>Retiro de Vestida de estructura secundaria corrida y terminal de cinco puestos</v>
          </cell>
          <cell r="C140">
            <v>3900</v>
          </cell>
          <cell r="D140">
            <v>5460</v>
          </cell>
          <cell r="E140" t="str">
            <v>PROCELEM</v>
          </cell>
        </row>
        <row r="141">
          <cell r="A141">
            <v>2189</v>
          </cell>
          <cell r="B141" t="str">
            <v>Retiro de Vestida de estructura secundaria corrida y terminal de cuatro puestos</v>
          </cell>
          <cell r="C141">
            <v>3000</v>
          </cell>
          <cell r="D141">
            <v>4200</v>
          </cell>
          <cell r="E141" t="str">
            <v>PROCELEM</v>
          </cell>
        </row>
        <row r="142">
          <cell r="A142">
            <v>2187</v>
          </cell>
          <cell r="B142" t="str">
            <v>Retiro de Vestida de estructura secundaria corrida y terminal de dos puestos</v>
          </cell>
          <cell r="C142">
            <v>2000</v>
          </cell>
          <cell r="D142">
            <v>2800</v>
          </cell>
          <cell r="E142" t="str">
            <v>PROCELEM</v>
          </cell>
        </row>
        <row r="143">
          <cell r="A143">
            <v>2188</v>
          </cell>
          <cell r="B143" t="str">
            <v>Retiro de Vestida de estructura secundaria corrida y terminal de tres puestos</v>
          </cell>
          <cell r="C143">
            <v>2500</v>
          </cell>
          <cell r="D143">
            <v>3500</v>
          </cell>
          <cell r="E143" t="str">
            <v>PROCELEM</v>
          </cell>
        </row>
        <row r="144">
          <cell r="A144">
            <v>2036</v>
          </cell>
          <cell r="B144" t="str">
            <v>reubicaciom</v>
          </cell>
          <cell r="C144">
            <v>25000</v>
          </cell>
          <cell r="D144">
            <v>35000</v>
          </cell>
          <cell r="E144" t="str">
            <v>ELECTRIC</v>
          </cell>
        </row>
        <row r="145">
          <cell r="A145">
            <v>2153</v>
          </cell>
          <cell r="B145" t="str">
            <v>Templete aereo</v>
          </cell>
          <cell r="C145">
            <v>35000</v>
          </cell>
          <cell r="D145">
            <v>49000</v>
          </cell>
          <cell r="E145" t="str">
            <v>PROCELEM</v>
          </cell>
        </row>
        <row r="146">
          <cell r="A146">
            <v>2150</v>
          </cell>
          <cell r="B146" t="str">
            <v>Templete directo a tierra</v>
          </cell>
          <cell r="C146">
            <v>30000</v>
          </cell>
          <cell r="D146">
            <v>42000</v>
          </cell>
          <cell r="E146" t="str">
            <v>PROCELEM</v>
          </cell>
        </row>
        <row r="147">
          <cell r="A147">
            <v>2151</v>
          </cell>
          <cell r="B147" t="str">
            <v>Templete en cuerda de guitarra</v>
          </cell>
          <cell r="C147">
            <v>60000</v>
          </cell>
          <cell r="D147">
            <v>84000</v>
          </cell>
          <cell r="E147" t="str">
            <v>PROCELEM</v>
          </cell>
        </row>
        <row r="148">
          <cell r="A148">
            <v>2152</v>
          </cell>
          <cell r="B148" t="str">
            <v>Templete en stub</v>
          </cell>
          <cell r="C148">
            <v>95000</v>
          </cell>
          <cell r="D148">
            <v>133000</v>
          </cell>
          <cell r="E148" t="str">
            <v>PROCELEM</v>
          </cell>
        </row>
        <row r="149">
          <cell r="A149">
            <v>2138</v>
          </cell>
          <cell r="B149" t="str">
            <v>Tendido de cable No 1/0  Desnudo</v>
          </cell>
          <cell r="C149">
            <v>600</v>
          </cell>
          <cell r="D149">
            <v>840</v>
          </cell>
          <cell r="E149" t="str">
            <v>PROCELEM</v>
          </cell>
        </row>
        <row r="150">
          <cell r="A150">
            <v>2139</v>
          </cell>
          <cell r="B150" t="str">
            <v>Tendido de cable No 2/0  Desnudo</v>
          </cell>
          <cell r="C150">
            <v>800</v>
          </cell>
          <cell r="D150">
            <v>1120</v>
          </cell>
          <cell r="E150" t="str">
            <v>PROCELEM</v>
          </cell>
        </row>
        <row r="151">
          <cell r="A151">
            <v>2140</v>
          </cell>
          <cell r="B151" t="str">
            <v>Tendido de cable No 4/0  Desnudo</v>
          </cell>
          <cell r="C151">
            <v>1000</v>
          </cell>
          <cell r="D151">
            <v>1400</v>
          </cell>
          <cell r="E151" t="str">
            <v>PROCELEM</v>
          </cell>
        </row>
        <row r="152">
          <cell r="A152">
            <v>2137</v>
          </cell>
          <cell r="B152" t="str">
            <v>Tendido de cable No 6 aNo 2 desnudo</v>
          </cell>
          <cell r="C152">
            <v>450</v>
          </cell>
          <cell r="D152">
            <v>630</v>
          </cell>
          <cell r="E152" t="str">
            <v>PROCELEM</v>
          </cell>
        </row>
        <row r="153">
          <cell r="A153">
            <v>2048</v>
          </cell>
          <cell r="B153" t="str">
            <v xml:space="preserve">Tendido y Tensionado de Cable </v>
          </cell>
          <cell r="C153">
            <v>760</v>
          </cell>
          <cell r="D153">
            <v>1064</v>
          </cell>
          <cell r="E153" t="str">
            <v>ELECTRIC</v>
          </cell>
        </row>
        <row r="154">
          <cell r="A154">
            <v>2111</v>
          </cell>
          <cell r="B154" t="str">
            <v>Transformador de 15 a 25 kva 13200 V</v>
          </cell>
          <cell r="C154">
            <v>88378</v>
          </cell>
          <cell r="D154">
            <v>123729.2</v>
          </cell>
          <cell r="E154" t="str">
            <v>ELECTRIC</v>
          </cell>
        </row>
        <row r="155">
          <cell r="A155">
            <v>2132</v>
          </cell>
          <cell r="B155" t="str">
            <v>Transformador de 30 kva hasta 75 kva trifasico</v>
          </cell>
          <cell r="C155">
            <v>150000</v>
          </cell>
          <cell r="D155">
            <v>210000</v>
          </cell>
          <cell r="E155" t="str">
            <v>PROCELEM</v>
          </cell>
        </row>
        <row r="156">
          <cell r="A156">
            <v>2112</v>
          </cell>
          <cell r="B156" t="str">
            <v>Transformador de 37.5 a 50 Kva 13200</v>
          </cell>
          <cell r="C156">
            <v>117040</v>
          </cell>
          <cell r="D156">
            <v>163856</v>
          </cell>
          <cell r="E156" t="str">
            <v>ELECTRIC</v>
          </cell>
        </row>
        <row r="157">
          <cell r="A157">
            <v>2131</v>
          </cell>
          <cell r="B157" t="str">
            <v>Transformador de 37.5 kva hasta 75 kva monofasico</v>
          </cell>
          <cell r="C157">
            <v>120000</v>
          </cell>
          <cell r="D157">
            <v>168000</v>
          </cell>
          <cell r="E157" t="str">
            <v>PROCELEM</v>
          </cell>
        </row>
        <row r="158">
          <cell r="A158">
            <v>2113</v>
          </cell>
          <cell r="B158" t="str">
            <v>Instalacion Transformador de 500 kva 13200</v>
          </cell>
          <cell r="C158">
            <v>300000</v>
          </cell>
          <cell r="D158">
            <v>420000</v>
          </cell>
          <cell r="E158" t="str">
            <v>ELECTRIC</v>
          </cell>
        </row>
        <row r="159">
          <cell r="A159">
            <v>2115</v>
          </cell>
          <cell r="B159" t="str">
            <v>Instalacion de seccionador</v>
          </cell>
          <cell r="C159">
            <v>200000</v>
          </cell>
          <cell r="D159">
            <v>280000</v>
          </cell>
          <cell r="E159" t="str">
            <v>ILL</v>
          </cell>
        </row>
        <row r="160">
          <cell r="A160">
            <v>2118</v>
          </cell>
          <cell r="B160" t="str">
            <v>Instalacion de celda Transformador</v>
          </cell>
          <cell r="C160">
            <v>120000</v>
          </cell>
          <cell r="D160">
            <v>168000</v>
          </cell>
          <cell r="E160" t="str">
            <v>ILL</v>
          </cell>
        </row>
        <row r="161">
          <cell r="A161">
            <v>2116</v>
          </cell>
          <cell r="B161" t="str">
            <v>Soldadura exotermica</v>
          </cell>
          <cell r="C161">
            <v>30000</v>
          </cell>
          <cell r="D161">
            <v>42000</v>
          </cell>
          <cell r="E161" t="str">
            <v>ILL</v>
          </cell>
        </row>
        <row r="162">
          <cell r="A162">
            <v>2117</v>
          </cell>
          <cell r="B162" t="str">
            <v>Montaje de Transferencia automatica de 100 - 225A</v>
          </cell>
          <cell r="C162">
            <v>180000</v>
          </cell>
          <cell r="D162">
            <v>251999.99999999997</v>
          </cell>
          <cell r="E162" t="str">
            <v>ILL</v>
          </cell>
        </row>
        <row r="163">
          <cell r="A163">
            <v>2114</v>
          </cell>
          <cell r="B163" t="str">
            <v>Montaje de Transferencia automatica de 225 - 500A</v>
          </cell>
          <cell r="C163">
            <v>250000</v>
          </cell>
          <cell r="D163">
            <v>350000</v>
          </cell>
          <cell r="E163" t="str">
            <v>ILL</v>
          </cell>
        </row>
        <row r="164">
          <cell r="A164">
            <v>2120</v>
          </cell>
          <cell r="B164" t="str">
            <v>Montaje de Celda Equipo de Medida Electricaribe</v>
          </cell>
          <cell r="C164">
            <v>150000</v>
          </cell>
          <cell r="D164">
            <v>210000</v>
          </cell>
          <cell r="E164" t="str">
            <v>ILL</v>
          </cell>
        </row>
        <row r="165">
          <cell r="A165">
            <v>2119</v>
          </cell>
          <cell r="B165" t="str">
            <v>Inst interruptor t. Ind 100 - 500</v>
          </cell>
          <cell r="C165">
            <v>25000</v>
          </cell>
          <cell r="D165">
            <v>35000</v>
          </cell>
          <cell r="E165" t="str">
            <v>ILL</v>
          </cell>
        </row>
        <row r="166">
          <cell r="A166">
            <v>2129</v>
          </cell>
          <cell r="B166" t="str">
            <v>Montaje de Transformador 300 KVA</v>
          </cell>
          <cell r="C166">
            <v>450000</v>
          </cell>
          <cell r="D166">
            <v>630000</v>
          </cell>
          <cell r="E166" t="str">
            <v>ILL</v>
          </cell>
        </row>
        <row r="167">
          <cell r="A167">
            <v>2144</v>
          </cell>
          <cell r="B167" t="str">
            <v>Tubo galvanizado de 3 pulgadas</v>
          </cell>
          <cell r="C167">
            <v>10000</v>
          </cell>
          <cell r="D167">
            <v>14000</v>
          </cell>
          <cell r="E167" t="str">
            <v>PROCELEM</v>
          </cell>
        </row>
        <row r="168">
          <cell r="A168">
            <v>2133</v>
          </cell>
          <cell r="B168" t="str">
            <v>Vestida de Estructura primaria corrida</v>
          </cell>
          <cell r="C168">
            <v>35000</v>
          </cell>
          <cell r="D168">
            <v>49000</v>
          </cell>
          <cell r="E168" t="str">
            <v>PROCELEM</v>
          </cell>
        </row>
        <row r="169">
          <cell r="A169">
            <v>2136</v>
          </cell>
          <cell r="B169" t="str">
            <v>Vestida de Estructura primaria Doble en angulo</v>
          </cell>
          <cell r="C169">
            <v>60000</v>
          </cell>
          <cell r="D169">
            <v>84000</v>
          </cell>
          <cell r="E169" t="str">
            <v>PROCELEM</v>
          </cell>
        </row>
        <row r="170">
          <cell r="A170">
            <v>2134</v>
          </cell>
          <cell r="B170" t="str">
            <v>Vestida de Estructura primaria terminal</v>
          </cell>
          <cell r="C170">
            <v>55000</v>
          </cell>
          <cell r="D170">
            <v>77000</v>
          </cell>
          <cell r="E170" t="str">
            <v>PROCELEM</v>
          </cell>
        </row>
        <row r="171">
          <cell r="A171">
            <v>2135</v>
          </cell>
          <cell r="B171" t="str">
            <v>Vestida de Estructura primaria terminal corrida</v>
          </cell>
          <cell r="C171">
            <v>60000</v>
          </cell>
          <cell r="D171">
            <v>84000</v>
          </cell>
          <cell r="E171" t="str">
            <v>PROCELEM</v>
          </cell>
        </row>
        <row r="172">
          <cell r="A172">
            <v>2149</v>
          </cell>
          <cell r="B172" t="str">
            <v>Vestida de estructura secundaria corrida y terminal de cinco puestos</v>
          </cell>
          <cell r="C172">
            <v>7500</v>
          </cell>
          <cell r="D172">
            <v>10500</v>
          </cell>
          <cell r="E172" t="str">
            <v>PROCELEM</v>
          </cell>
        </row>
        <row r="173">
          <cell r="A173">
            <v>2148</v>
          </cell>
          <cell r="B173" t="str">
            <v>Vestida de estructura secundaria corrida y terminal de cuatro puestos</v>
          </cell>
          <cell r="C173">
            <v>6000</v>
          </cell>
          <cell r="D173">
            <v>8400</v>
          </cell>
          <cell r="E173" t="str">
            <v>PROCELEM</v>
          </cell>
        </row>
        <row r="174">
          <cell r="A174">
            <v>2146</v>
          </cell>
          <cell r="B174" t="str">
            <v>Vestida de estructura secundaria corrida y terminal de dos puestos</v>
          </cell>
          <cell r="C174">
            <v>4500</v>
          </cell>
          <cell r="D174">
            <v>6300</v>
          </cell>
          <cell r="E174" t="str">
            <v>PROCELEM</v>
          </cell>
        </row>
        <row r="175">
          <cell r="A175">
            <v>2147</v>
          </cell>
          <cell r="B175" t="str">
            <v>Vestida de estructura secundaria corrida y terminal de tres puestos</v>
          </cell>
          <cell r="C175">
            <v>5000</v>
          </cell>
          <cell r="D175">
            <v>7000</v>
          </cell>
          <cell r="E175" t="str">
            <v>PROCELEM</v>
          </cell>
        </row>
        <row r="176">
          <cell r="A176">
            <v>2145</v>
          </cell>
          <cell r="B176" t="str">
            <v>Vestida de estructura secundaria corrida y terminal de un puesto</v>
          </cell>
          <cell r="C176">
            <v>3500</v>
          </cell>
          <cell r="D176">
            <v>4900</v>
          </cell>
          <cell r="E176" t="str">
            <v>PROCELEM</v>
          </cell>
        </row>
        <row r="177">
          <cell r="A177">
            <v>2042</v>
          </cell>
          <cell r="B177" t="str">
            <v>Cuadrilla 1E + 2A</v>
          </cell>
          <cell r="C177">
            <v>45000</v>
          </cell>
          <cell r="D177">
            <v>62999.999999999993</v>
          </cell>
          <cell r="E177" t="str">
            <v>CONTRATISTA</v>
          </cell>
        </row>
        <row r="178">
          <cell r="A178">
            <v>0</v>
          </cell>
          <cell r="D178">
            <v>0</v>
          </cell>
        </row>
        <row r="179">
          <cell r="A179">
            <v>2211</v>
          </cell>
          <cell r="B179" t="str">
            <v>Cuadrilla 1A</v>
          </cell>
          <cell r="C179">
            <v>10000</v>
          </cell>
          <cell r="D179">
            <v>14000</v>
          </cell>
          <cell r="E179" t="str">
            <v>CONTRATISTA</v>
          </cell>
        </row>
        <row r="180">
          <cell r="A180">
            <v>2212</v>
          </cell>
          <cell r="B180" t="str">
            <v>Cuadrilla 1O + 2A</v>
          </cell>
          <cell r="C180">
            <v>80000</v>
          </cell>
          <cell r="D180">
            <v>112000</v>
          </cell>
          <cell r="E180" t="str">
            <v>CONTRATISTA</v>
          </cell>
        </row>
        <row r="181">
          <cell r="A181">
            <v>2213</v>
          </cell>
          <cell r="B181" t="str">
            <v>Instalacion de Luminaria Wall Pack</v>
          </cell>
          <cell r="C181">
            <v>15000</v>
          </cell>
          <cell r="D181">
            <v>21000</v>
          </cell>
        </row>
        <row r="182">
          <cell r="A182">
            <v>2214</v>
          </cell>
          <cell r="B182" t="str">
            <v>Salida de Alumbrado en Canopys</v>
          </cell>
          <cell r="C182">
            <v>95000</v>
          </cell>
          <cell r="D182">
            <v>133000</v>
          </cell>
        </row>
        <row r="183">
          <cell r="A183">
            <v>2215</v>
          </cell>
          <cell r="B183" t="str">
            <v xml:space="preserve">Tendido Vertical de Alimentacion Canopys </v>
          </cell>
          <cell r="C183">
            <v>54000</v>
          </cell>
          <cell r="D183">
            <v>75600</v>
          </cell>
        </row>
        <row r="184">
          <cell r="A184">
            <v>2216</v>
          </cell>
          <cell r="B184" t="str">
            <v>rotura de Base en Cocreto de Canopys</v>
          </cell>
          <cell r="C184">
            <v>30000</v>
          </cell>
          <cell r="D184">
            <v>42000</v>
          </cell>
        </row>
        <row r="185">
          <cell r="A185">
            <v>2217</v>
          </cell>
          <cell r="B185" t="str">
            <v>Instalacion de lampara a Prueba de Explosion</v>
          </cell>
          <cell r="C185">
            <v>15000</v>
          </cell>
          <cell r="D185">
            <v>21000</v>
          </cell>
        </row>
        <row r="186">
          <cell r="A186">
            <v>2218</v>
          </cell>
          <cell r="B186" t="str">
            <v>Instalacion de lampara de Alumbrado LTP 400 W - MH</v>
          </cell>
          <cell r="C186">
            <v>15000</v>
          </cell>
          <cell r="D186">
            <v>21000</v>
          </cell>
        </row>
        <row r="187">
          <cell r="A187">
            <v>2219</v>
          </cell>
          <cell r="B187" t="str">
            <v>Construccion de Pedestal proteccion de poste</v>
          </cell>
          <cell r="C187">
            <v>15000</v>
          </cell>
          <cell r="D187">
            <v>21000</v>
          </cell>
        </row>
        <row r="188">
          <cell r="A188">
            <v>2220</v>
          </cell>
          <cell r="B188" t="str">
            <v>Desmontaje de lampara., tuberia y alambrado  en Canopys</v>
          </cell>
          <cell r="C188">
            <v>20000</v>
          </cell>
          <cell r="D188">
            <v>28000</v>
          </cell>
        </row>
        <row r="189">
          <cell r="A189">
            <v>2221</v>
          </cell>
          <cell r="B189" t="str">
            <v>Cuadrilla 1E + 3A</v>
          </cell>
          <cell r="C189">
            <v>180000</v>
          </cell>
          <cell r="D189">
            <v>251999.99999999997</v>
          </cell>
        </row>
        <row r="190">
          <cell r="A190">
            <v>2222</v>
          </cell>
          <cell r="B190" t="str">
            <v>Tecnico electricista</v>
          </cell>
          <cell r="D190">
            <v>0</v>
          </cell>
        </row>
        <row r="191">
          <cell r="A191">
            <v>2223</v>
          </cell>
          <cell r="B191" t="str">
            <v>Tubero I</v>
          </cell>
          <cell r="D191">
            <v>0</v>
          </cell>
        </row>
        <row r="192">
          <cell r="A192">
            <v>2224</v>
          </cell>
          <cell r="B192" t="str">
            <v>Cuadrilla 1O + 1A</v>
          </cell>
          <cell r="C192">
            <v>70000</v>
          </cell>
          <cell r="D192">
            <v>98000</v>
          </cell>
        </row>
        <row r="193">
          <cell r="A193">
            <v>2225</v>
          </cell>
          <cell r="B193" t="str">
            <v>Cuadrilla 1E + 2A</v>
          </cell>
          <cell r="C193">
            <v>160000</v>
          </cell>
          <cell r="D193">
            <v>224000</v>
          </cell>
        </row>
        <row r="194">
          <cell r="A194">
            <v>2226</v>
          </cell>
          <cell r="B194" t="str">
            <v xml:space="preserve">Cuadrilla 1O </v>
          </cell>
          <cell r="C194">
            <v>60000</v>
          </cell>
          <cell r="D194">
            <v>84000</v>
          </cell>
        </row>
        <row r="195">
          <cell r="A195">
            <v>2227</v>
          </cell>
          <cell r="B195" t="str">
            <v xml:space="preserve">Cuadrilla 1E </v>
          </cell>
          <cell r="C195">
            <v>130000</v>
          </cell>
          <cell r="D195">
            <v>182000</v>
          </cell>
        </row>
        <row r="196">
          <cell r="A196">
            <v>2228</v>
          </cell>
          <cell r="B196" t="str">
            <v>Cuadrilla 1E + 1A</v>
          </cell>
          <cell r="C196">
            <v>80000</v>
          </cell>
          <cell r="D196">
            <v>112000</v>
          </cell>
        </row>
        <row r="197">
          <cell r="A197">
            <v>2229</v>
          </cell>
          <cell r="B197" t="str">
            <v>Cuadrilla 1O + 4A</v>
          </cell>
          <cell r="C197">
            <v>100000</v>
          </cell>
          <cell r="D197">
            <v>140000</v>
          </cell>
        </row>
        <row r="198">
          <cell r="A198">
            <v>2230</v>
          </cell>
          <cell r="B198" t="str">
            <v>Cuadrilla 1T + 2 C</v>
          </cell>
          <cell r="C198">
            <v>130000</v>
          </cell>
          <cell r="D198">
            <v>182000</v>
          </cell>
        </row>
        <row r="199">
          <cell r="A199">
            <v>2231</v>
          </cell>
          <cell r="B199" t="str">
            <v>Legalizacion de Tramites electricaribe</v>
          </cell>
          <cell r="C199">
            <v>300000</v>
          </cell>
          <cell r="D199">
            <v>420000</v>
          </cell>
        </row>
        <row r="200">
          <cell r="A200">
            <v>2232</v>
          </cell>
          <cell r="B200" t="str">
            <v>Diseño Electrico</v>
          </cell>
          <cell r="C200">
            <v>200000</v>
          </cell>
          <cell r="D200">
            <v>280000</v>
          </cell>
        </row>
        <row r="201">
          <cell r="A201">
            <v>2233</v>
          </cell>
          <cell r="B201" t="str">
            <v>Tecnico electricista</v>
          </cell>
          <cell r="C201">
            <v>60000</v>
          </cell>
          <cell r="D201">
            <v>84000</v>
          </cell>
        </row>
        <row r="202">
          <cell r="A202">
            <v>2234</v>
          </cell>
          <cell r="B202" t="str">
            <v>Ponchado RJ45</v>
          </cell>
          <cell r="C202">
            <v>1100</v>
          </cell>
          <cell r="D202">
            <v>1540</v>
          </cell>
        </row>
        <row r="203">
          <cell r="A203">
            <v>2235</v>
          </cell>
          <cell r="B203" t="str">
            <v>Instalación de terminal premoldeado</v>
          </cell>
          <cell r="C203">
            <v>40000</v>
          </cell>
          <cell r="D203">
            <v>56000</v>
          </cell>
        </row>
        <row r="204">
          <cell r="A204">
            <v>2236</v>
          </cell>
          <cell r="B204" t="str">
            <v xml:space="preserve">Salida para lampara </v>
          </cell>
          <cell r="C204">
            <v>12100</v>
          </cell>
          <cell r="D204">
            <v>16940</v>
          </cell>
        </row>
        <row r="205">
          <cell r="A205">
            <v>2237</v>
          </cell>
          <cell r="B205" t="str">
            <v xml:space="preserve">Salida para bala </v>
          </cell>
          <cell r="C205">
            <v>12100</v>
          </cell>
          <cell r="D205">
            <v>16940</v>
          </cell>
        </row>
        <row r="206">
          <cell r="A206">
            <v>2238</v>
          </cell>
          <cell r="B206" t="str">
            <v>Salida lampara roseta tipo aplique</v>
          </cell>
          <cell r="C206">
            <v>12100</v>
          </cell>
          <cell r="D206">
            <v>16940</v>
          </cell>
        </row>
        <row r="207">
          <cell r="A207">
            <v>2239</v>
          </cell>
          <cell r="B207" t="str">
            <v>salida iluminacion tipo anti-explosion</v>
          </cell>
          <cell r="C207">
            <v>12100</v>
          </cell>
          <cell r="D207">
            <v>16940</v>
          </cell>
        </row>
        <row r="208">
          <cell r="A208">
            <v>2240</v>
          </cell>
          <cell r="B208" t="str">
            <v xml:space="preserve">salida para reflector  metal halide </v>
          </cell>
          <cell r="C208">
            <v>12100</v>
          </cell>
          <cell r="D208">
            <v>16940</v>
          </cell>
        </row>
        <row r="209">
          <cell r="A209">
            <v>2241</v>
          </cell>
          <cell r="B209" t="str">
            <v xml:space="preserve">Salida  para toma doble monofasica </v>
          </cell>
          <cell r="C209">
            <v>15000</v>
          </cell>
          <cell r="D209">
            <v>21000</v>
          </cell>
        </row>
        <row r="210">
          <cell r="A210">
            <v>2242</v>
          </cell>
          <cell r="B210" t="str">
            <v xml:space="preserve">Salida para  toma bifasica  </v>
          </cell>
          <cell r="C210">
            <v>15000</v>
          </cell>
          <cell r="D210">
            <v>21000</v>
          </cell>
        </row>
        <row r="211">
          <cell r="A211">
            <v>2243</v>
          </cell>
          <cell r="B211" t="str">
            <v>Salida para toma trifasica</v>
          </cell>
          <cell r="C211">
            <v>15000</v>
          </cell>
          <cell r="D211">
            <v>21000</v>
          </cell>
        </row>
        <row r="212">
          <cell r="A212">
            <v>2244</v>
          </cell>
          <cell r="B212" t="str">
            <v>Salida para secador</v>
          </cell>
          <cell r="D212">
            <v>0</v>
          </cell>
        </row>
        <row r="213">
          <cell r="A213">
            <v>2245</v>
          </cell>
          <cell r="B213" t="str">
            <v>Salida para toma bifasica con polo a tierra</v>
          </cell>
          <cell r="D213">
            <v>0</v>
          </cell>
        </row>
        <row r="214">
          <cell r="A214">
            <v>2246</v>
          </cell>
          <cell r="B214" t="str">
            <v>Salida para luz tipo penumbra</v>
          </cell>
          <cell r="D214">
            <v>0</v>
          </cell>
        </row>
        <row r="215">
          <cell r="A215">
            <v>2247</v>
          </cell>
          <cell r="B215" t="str">
            <v>Tendido de tuberia de 1/2"</v>
          </cell>
          <cell r="C215">
            <v>300</v>
          </cell>
          <cell r="D215">
            <v>420</v>
          </cell>
        </row>
        <row r="216">
          <cell r="A216">
            <v>2248</v>
          </cell>
          <cell r="B216" t="str">
            <v>Tendido de tuberia de 3/4"</v>
          </cell>
          <cell r="C216">
            <v>300</v>
          </cell>
          <cell r="D216">
            <v>420</v>
          </cell>
        </row>
        <row r="217">
          <cell r="A217">
            <v>2249</v>
          </cell>
          <cell r="B217" t="str">
            <v>Tendido de tuberia de 1"</v>
          </cell>
          <cell r="C217">
            <v>400</v>
          </cell>
          <cell r="D217">
            <v>560</v>
          </cell>
        </row>
        <row r="218">
          <cell r="A218">
            <v>2250</v>
          </cell>
          <cell r="B218" t="str">
            <v>Tendido de tuberia  de 1 y 1/2"</v>
          </cell>
          <cell r="C218">
            <v>500</v>
          </cell>
          <cell r="D218">
            <v>700</v>
          </cell>
        </row>
        <row r="219">
          <cell r="A219">
            <v>2251</v>
          </cell>
          <cell r="B219" t="str">
            <v>Tendido de tuberia  de 1 1/4"</v>
          </cell>
          <cell r="C219">
            <v>500</v>
          </cell>
          <cell r="D219">
            <v>700</v>
          </cell>
        </row>
        <row r="220">
          <cell r="A220">
            <v>2252</v>
          </cell>
          <cell r="B220" t="str">
            <v>Tendido de tuberia de 2"</v>
          </cell>
          <cell r="C220">
            <v>800</v>
          </cell>
          <cell r="D220">
            <v>1120</v>
          </cell>
        </row>
        <row r="221">
          <cell r="A221">
            <v>2253</v>
          </cell>
          <cell r="B221" t="str">
            <v>Tendido de tuberia de 3"</v>
          </cell>
          <cell r="C221">
            <v>2500</v>
          </cell>
          <cell r="D221">
            <v>3500</v>
          </cell>
        </row>
        <row r="222">
          <cell r="A222">
            <v>2254</v>
          </cell>
          <cell r="B222" t="str">
            <v>Tendido de tuberia de 4"</v>
          </cell>
          <cell r="C222">
            <v>2623.5</v>
          </cell>
          <cell r="D222">
            <v>3672.8999999999996</v>
          </cell>
        </row>
        <row r="223">
          <cell r="A223">
            <v>2255</v>
          </cell>
          <cell r="B223" t="str">
            <v>Tendido de cable 4 x 8 + 1 x 8T</v>
          </cell>
          <cell r="C223">
            <v>2900</v>
          </cell>
          <cell r="D223">
            <v>4059.9999999999995</v>
          </cell>
        </row>
        <row r="224">
          <cell r="A224">
            <v>2256</v>
          </cell>
          <cell r="B224" t="str">
            <v>Tendido de cable 3 x 8 + 1 x 10</v>
          </cell>
          <cell r="C224">
            <v>2900</v>
          </cell>
          <cell r="D224">
            <v>4059.9999999999995</v>
          </cell>
        </row>
        <row r="225">
          <cell r="A225">
            <v>2257</v>
          </cell>
          <cell r="B225" t="str">
            <v>Tendido de cable 3x 6 + 1x8</v>
          </cell>
          <cell r="C225">
            <v>3100</v>
          </cell>
          <cell r="D225">
            <v>4340</v>
          </cell>
        </row>
        <row r="226">
          <cell r="A226">
            <v>2258</v>
          </cell>
          <cell r="B226" t="str">
            <v>Tendido de cable 3 x 4 + 1x6</v>
          </cell>
          <cell r="C226">
            <v>3800</v>
          </cell>
          <cell r="D226">
            <v>5320</v>
          </cell>
        </row>
        <row r="227">
          <cell r="A227">
            <v>2259</v>
          </cell>
          <cell r="B227" t="str">
            <v>Tendido de cable  3x 2 + 1x4</v>
          </cell>
          <cell r="C227">
            <v>5000</v>
          </cell>
          <cell r="D227">
            <v>7000</v>
          </cell>
        </row>
        <row r="228">
          <cell r="A228">
            <v>2260</v>
          </cell>
          <cell r="B228" t="str">
            <v>Tendido de cable 3x1/0 + 1x4</v>
          </cell>
          <cell r="C228">
            <v>9500</v>
          </cell>
          <cell r="D228">
            <v>13300</v>
          </cell>
        </row>
        <row r="229">
          <cell r="A229">
            <v>2261</v>
          </cell>
          <cell r="B229" t="str">
            <v>Tendido de cable 4x2</v>
          </cell>
          <cell r="C229">
            <v>6500</v>
          </cell>
          <cell r="D229">
            <v>9100</v>
          </cell>
        </row>
        <row r="230">
          <cell r="A230">
            <v>2262</v>
          </cell>
          <cell r="B230" t="str">
            <v>Tendido de cable 4x1/0</v>
          </cell>
          <cell r="C230">
            <v>13500</v>
          </cell>
          <cell r="D230">
            <v>18900</v>
          </cell>
        </row>
        <row r="231">
          <cell r="A231">
            <v>2263</v>
          </cell>
          <cell r="B231" t="str">
            <v>Tendido de cable 4x 2/0</v>
          </cell>
          <cell r="C231">
            <v>15000</v>
          </cell>
          <cell r="D231">
            <v>21000</v>
          </cell>
        </row>
        <row r="232">
          <cell r="A232">
            <v>2264</v>
          </cell>
          <cell r="B232" t="str">
            <v>Tendido de cable 3x4/0 + 1 x 4/0</v>
          </cell>
          <cell r="C232">
            <v>16200</v>
          </cell>
          <cell r="D232">
            <v>22680</v>
          </cell>
        </row>
        <row r="233">
          <cell r="A233">
            <v>2265</v>
          </cell>
          <cell r="B233" t="str">
            <v>Tendido de cable 3x2 + 1x4</v>
          </cell>
          <cell r="C233">
            <v>7300</v>
          </cell>
          <cell r="D233">
            <v>10220</v>
          </cell>
        </row>
        <row r="234">
          <cell r="A234">
            <v>2266</v>
          </cell>
          <cell r="B234" t="str">
            <v>Instalacion de caja</v>
          </cell>
          <cell r="C234">
            <v>1500</v>
          </cell>
          <cell r="D234">
            <v>2100</v>
          </cell>
        </row>
        <row r="235">
          <cell r="A235">
            <v>2267</v>
          </cell>
          <cell r="B235" t="str">
            <v>Instalacion de caja ref: 2400</v>
          </cell>
          <cell r="C235">
            <v>450</v>
          </cell>
          <cell r="D235">
            <v>630</v>
          </cell>
        </row>
        <row r="236">
          <cell r="A236">
            <v>2268</v>
          </cell>
          <cell r="B236" t="str">
            <v>Instalacion de caja ref: 5800</v>
          </cell>
          <cell r="C236">
            <v>450</v>
          </cell>
          <cell r="D236">
            <v>630</v>
          </cell>
        </row>
        <row r="237">
          <cell r="A237">
            <v>2269</v>
          </cell>
          <cell r="B237" t="str">
            <v>Instalacion control de alumbrado</v>
          </cell>
          <cell r="C237">
            <v>5500</v>
          </cell>
          <cell r="D237">
            <v>7699.9999999999991</v>
          </cell>
        </row>
        <row r="238">
          <cell r="A238">
            <v>2270</v>
          </cell>
          <cell r="B238" t="str">
            <v>Tendido de tuberia de 6"</v>
          </cell>
          <cell r="C238">
            <v>3200</v>
          </cell>
          <cell r="D238">
            <v>4480</v>
          </cell>
        </row>
        <row r="239">
          <cell r="A239">
            <v>2271</v>
          </cell>
          <cell r="B239" t="str">
            <v>Tendido de cable 1/0 mas No 2</v>
          </cell>
          <cell r="C239">
            <v>11000</v>
          </cell>
          <cell r="D239">
            <v>15399.999999999998</v>
          </cell>
          <cell r="F239">
            <v>1210000</v>
          </cell>
        </row>
        <row r="240">
          <cell r="A240">
            <v>2272</v>
          </cell>
          <cell r="B240" t="str">
            <v>Tendido de cable 400 mcm</v>
          </cell>
          <cell r="C240">
            <v>25000</v>
          </cell>
          <cell r="D240">
            <v>35000</v>
          </cell>
        </row>
        <row r="241">
          <cell r="A241">
            <v>2273</v>
          </cell>
          <cell r="B241" t="str">
            <v xml:space="preserve">Tendido de cable 500 mcm </v>
          </cell>
          <cell r="C241">
            <v>49500</v>
          </cell>
          <cell r="D241">
            <v>69300</v>
          </cell>
        </row>
        <row r="242">
          <cell r="A242">
            <v>2274</v>
          </cell>
          <cell r="B242" t="str">
            <v xml:space="preserve">Tendido de cable 500 mcm </v>
          </cell>
          <cell r="C242">
            <v>67500</v>
          </cell>
          <cell r="D242">
            <v>94500</v>
          </cell>
        </row>
        <row r="243">
          <cell r="A243">
            <v>2275</v>
          </cell>
          <cell r="B243" t="str">
            <v xml:space="preserve">Tendido de cable 500 mcm </v>
          </cell>
          <cell r="C243">
            <v>81000</v>
          </cell>
          <cell r="D243">
            <v>113400</v>
          </cell>
        </row>
        <row r="244">
          <cell r="A244">
            <v>2276</v>
          </cell>
          <cell r="B244" t="str">
            <v>tendido de cable 14 500 mcm y 4 de 400 mcm</v>
          </cell>
          <cell r="C244">
            <v>84000</v>
          </cell>
          <cell r="D244">
            <v>117599.99999999999</v>
          </cell>
        </row>
        <row r="245">
          <cell r="A245">
            <v>2277</v>
          </cell>
          <cell r="B245" t="str">
            <v xml:space="preserve">Instalaion de tablero </v>
          </cell>
          <cell r="C245">
            <v>120000</v>
          </cell>
          <cell r="D245">
            <v>168000</v>
          </cell>
        </row>
        <row r="246">
          <cell r="A246">
            <v>2278</v>
          </cell>
          <cell r="B246" t="str">
            <v>instalacion de tablero cto 12-42</v>
          </cell>
          <cell r="C246">
            <v>45000</v>
          </cell>
          <cell r="D246">
            <v>62999.999999999993</v>
          </cell>
        </row>
        <row r="247">
          <cell r="A247">
            <v>2279</v>
          </cell>
          <cell r="B247" t="str">
            <v>Instalacion de pararrayo tipo Franklin</v>
          </cell>
          <cell r="C247">
            <v>45000</v>
          </cell>
          <cell r="D247">
            <v>62999.999999999993</v>
          </cell>
        </row>
        <row r="248">
          <cell r="A248">
            <v>2280</v>
          </cell>
          <cell r="B248" t="str">
            <v>Tendido de cable No 2 desnudo</v>
          </cell>
          <cell r="C248">
            <v>550</v>
          </cell>
          <cell r="D248">
            <v>770</v>
          </cell>
        </row>
        <row r="249">
          <cell r="A249">
            <v>2281</v>
          </cell>
          <cell r="B249" t="str">
            <v xml:space="preserve">Excavacion, relleno y resane </v>
          </cell>
          <cell r="C249">
            <v>105000</v>
          </cell>
          <cell r="D249">
            <v>147000</v>
          </cell>
          <cell r="G249">
            <v>660</v>
          </cell>
        </row>
        <row r="250">
          <cell r="A250">
            <v>2282</v>
          </cell>
          <cell r="B250" t="str">
            <v>Tendido de cable XLPE 3x2/0</v>
          </cell>
          <cell r="C250">
            <v>15000</v>
          </cell>
          <cell r="D250">
            <v>21000</v>
          </cell>
          <cell r="G250">
            <v>10700</v>
          </cell>
        </row>
        <row r="251">
          <cell r="A251">
            <v>2283</v>
          </cell>
          <cell r="B251" t="str">
            <v>Instalacion de poste de 3mt para luminaira</v>
          </cell>
          <cell r="C251">
            <v>25000</v>
          </cell>
          <cell r="D251">
            <v>35000</v>
          </cell>
          <cell r="G251">
            <v>16.212121212121211</v>
          </cell>
        </row>
        <row r="252">
          <cell r="A252">
            <v>2284</v>
          </cell>
          <cell r="B252" t="str">
            <v>Instalacion de caja para strip</v>
          </cell>
          <cell r="C252">
            <v>25000</v>
          </cell>
          <cell r="D252">
            <v>35000</v>
          </cell>
        </row>
        <row r="253">
          <cell r="A253">
            <v>2285</v>
          </cell>
          <cell r="B253" t="str">
            <v>Salida de telefono</v>
          </cell>
          <cell r="C253">
            <v>12000</v>
          </cell>
          <cell r="D253">
            <v>16800</v>
          </cell>
        </row>
        <row r="254">
          <cell r="A254">
            <v>2286</v>
          </cell>
          <cell r="B254" t="str">
            <v>Salida de pulsador de emergencia</v>
          </cell>
          <cell r="C254">
            <v>12000</v>
          </cell>
          <cell r="D254">
            <v>16800</v>
          </cell>
        </row>
        <row r="255">
          <cell r="A255">
            <v>2287</v>
          </cell>
          <cell r="B255" t="str">
            <v>Instalacion de panel de control</v>
          </cell>
          <cell r="C255">
            <v>120000</v>
          </cell>
          <cell r="D255">
            <v>168000</v>
          </cell>
        </row>
        <row r="256">
          <cell r="A256">
            <v>2288</v>
          </cell>
          <cell r="B256" t="str">
            <v>Salida de sonido</v>
          </cell>
          <cell r="C256">
            <v>12000</v>
          </cell>
          <cell r="D256">
            <v>16800</v>
          </cell>
        </row>
        <row r="257">
          <cell r="A257">
            <v>2289</v>
          </cell>
          <cell r="B257" t="str">
            <v>Salida FM</v>
          </cell>
          <cell r="C257">
            <v>12000</v>
          </cell>
          <cell r="D257">
            <v>16800</v>
          </cell>
        </row>
        <row r="258">
          <cell r="A258">
            <v>2290</v>
          </cell>
          <cell r="B258" t="str">
            <v>Salida de TV</v>
          </cell>
          <cell r="C258">
            <v>12000</v>
          </cell>
          <cell r="D258">
            <v>16800</v>
          </cell>
        </row>
        <row r="259">
          <cell r="A259">
            <v>2291</v>
          </cell>
          <cell r="B259" t="str">
            <v>Instalacion de amplificador</v>
          </cell>
          <cell r="C259">
            <v>155000</v>
          </cell>
          <cell r="D259">
            <v>217000</v>
          </cell>
        </row>
        <row r="260">
          <cell r="A260">
            <v>2292</v>
          </cell>
          <cell r="B260" t="str">
            <v>Instalacion de antena</v>
          </cell>
          <cell r="C260">
            <v>25000</v>
          </cell>
          <cell r="D260">
            <v>35000</v>
          </cell>
        </row>
        <row r="261">
          <cell r="A261">
            <v>2293</v>
          </cell>
          <cell r="B261" t="str">
            <v>Salida lector de tarjetas</v>
          </cell>
          <cell r="C261">
            <v>12000</v>
          </cell>
          <cell r="D261">
            <v>16800</v>
          </cell>
        </row>
        <row r="262">
          <cell r="A262">
            <v>2294</v>
          </cell>
          <cell r="B262" t="str">
            <v xml:space="preserve">Salida reflector </v>
          </cell>
          <cell r="C262">
            <v>18000</v>
          </cell>
          <cell r="D262">
            <v>25200</v>
          </cell>
        </row>
        <row r="263">
          <cell r="A263">
            <v>2295</v>
          </cell>
          <cell r="B263" t="str">
            <v>salida tuberia emt</v>
          </cell>
          <cell r="C263">
            <v>14000</v>
          </cell>
          <cell r="D263">
            <v>19600</v>
          </cell>
        </row>
        <row r="264">
          <cell r="A264">
            <v>2296</v>
          </cell>
          <cell r="B264" t="str">
            <v>Tendido de bandeja</v>
          </cell>
          <cell r="C264">
            <v>10000</v>
          </cell>
          <cell r="D264">
            <v>14000</v>
          </cell>
        </row>
        <row r="265">
          <cell r="A265">
            <v>2297</v>
          </cell>
          <cell r="B265" t="str">
            <v>Instalacion de grapa y  amovible</v>
          </cell>
          <cell r="C265">
            <v>150000</v>
          </cell>
          <cell r="D265">
            <v>210000</v>
          </cell>
        </row>
        <row r="266">
          <cell r="A266">
            <v>2298</v>
          </cell>
          <cell r="B266" t="str">
            <v>Tendido cable telefonico</v>
          </cell>
          <cell r="C266">
            <v>200</v>
          </cell>
          <cell r="D266">
            <v>280</v>
          </cell>
        </row>
        <row r="267">
          <cell r="A267">
            <v>2299</v>
          </cell>
          <cell r="B267" t="str">
            <v>Instalacion de mastil</v>
          </cell>
          <cell r="C267">
            <v>25000</v>
          </cell>
          <cell r="D267">
            <v>35000</v>
          </cell>
        </row>
        <row r="268">
          <cell r="A268">
            <v>2300</v>
          </cell>
          <cell r="B268" t="str">
            <v>tendido de cable rg59</v>
          </cell>
          <cell r="C268">
            <v>200</v>
          </cell>
          <cell r="D268">
            <v>280</v>
          </cell>
        </row>
        <row r="269">
          <cell r="A269">
            <v>2301</v>
          </cell>
          <cell r="B269" t="str">
            <v>PUNTO VOZ Y DATOS</v>
          </cell>
          <cell r="C269">
            <v>6000</v>
          </cell>
          <cell r="D269">
            <v>8400</v>
          </cell>
        </row>
        <row r="270">
          <cell r="A270">
            <v>2302</v>
          </cell>
          <cell r="B270" t="str">
            <v>CERTIFICACION DE PUNTO</v>
          </cell>
          <cell r="C270">
            <v>6000</v>
          </cell>
          <cell r="D270">
            <v>8400</v>
          </cell>
        </row>
        <row r="271">
          <cell r="A271">
            <v>2303</v>
          </cell>
          <cell r="B271" t="str">
            <v>TENDIDO CABLE UTP</v>
          </cell>
          <cell r="C271">
            <v>350</v>
          </cell>
          <cell r="D271">
            <v>489.99999999999994</v>
          </cell>
        </row>
        <row r="272">
          <cell r="A272">
            <v>2304</v>
          </cell>
          <cell r="B272" t="str">
            <v>TENDIDO CABLE 25 PARES</v>
          </cell>
          <cell r="C272">
            <v>650</v>
          </cell>
          <cell r="D272">
            <v>909.99999999999989</v>
          </cell>
        </row>
        <row r="273">
          <cell r="A273">
            <v>2305</v>
          </cell>
          <cell r="B273" t="str">
            <v>SALIDAS DE LUMINARIA ALMACEN TIPO 1</v>
          </cell>
          <cell r="C273">
            <v>15000</v>
          </cell>
          <cell r="D273">
            <v>21000</v>
          </cell>
        </row>
        <row r="274">
          <cell r="A274">
            <v>2306</v>
          </cell>
          <cell r="B274" t="str">
            <v>SALIDAS DE LUMINARIA EN SALAS Y LOBBY</v>
          </cell>
          <cell r="C274">
            <v>30745</v>
          </cell>
          <cell r="D274">
            <v>43043</v>
          </cell>
        </row>
        <row r="275">
          <cell r="A275">
            <v>2307</v>
          </cell>
          <cell r="B275" t="str">
            <v>SALIDA DE TOMACORRIENTE EN ALMACEN</v>
          </cell>
          <cell r="C275">
            <v>11000</v>
          </cell>
          <cell r="D275">
            <v>15399.999999999998</v>
          </cell>
        </row>
        <row r="276">
          <cell r="A276">
            <v>2308</v>
          </cell>
          <cell r="B276" t="str">
            <v>SALIDA DE TOMACORRIENTE EN PTA BAJA</v>
          </cell>
          <cell r="C276">
            <v>28380</v>
          </cell>
          <cell r="D276">
            <v>39732</v>
          </cell>
        </row>
        <row r="277">
          <cell r="A277">
            <v>2309</v>
          </cell>
          <cell r="B277" t="str">
            <v>INSTALACION DE CAJA DE PASO 4X4</v>
          </cell>
          <cell r="C277">
            <v>3500</v>
          </cell>
          <cell r="D277">
            <v>4900</v>
          </cell>
        </row>
        <row r="278">
          <cell r="A278">
            <v>2310</v>
          </cell>
          <cell r="B278" t="str">
            <v>SALIDA DE TOMACORRIENTE</v>
          </cell>
          <cell r="C278">
            <v>28380</v>
          </cell>
          <cell r="D278">
            <v>39732</v>
          </cell>
        </row>
        <row r="279">
          <cell r="A279">
            <v>2311</v>
          </cell>
          <cell r="B279" t="str">
            <v>INSTALACION DE TABLERO DE 36 CTOS</v>
          </cell>
          <cell r="C279">
            <v>85140</v>
          </cell>
          <cell r="D279">
            <v>119195.99999999999</v>
          </cell>
        </row>
        <row r="280">
          <cell r="A280">
            <v>2312</v>
          </cell>
          <cell r="B280" t="str">
            <v>INSTALACION DE TABLERO DE 42 CTOS</v>
          </cell>
          <cell r="C280">
            <v>94600</v>
          </cell>
          <cell r="D280">
            <v>132440</v>
          </cell>
        </row>
        <row r="281">
          <cell r="A281">
            <v>2313</v>
          </cell>
          <cell r="B281" t="str">
            <v>INSTALACION DE TABLERO DE 30 CTOS</v>
          </cell>
          <cell r="C281">
            <v>70950</v>
          </cell>
          <cell r="D281">
            <v>99330</v>
          </cell>
        </row>
        <row r="282">
          <cell r="A282">
            <v>2314</v>
          </cell>
          <cell r="B282" t="str">
            <v>INSTALACION DE TBALERO DE 18 CTOS</v>
          </cell>
          <cell r="C282">
            <v>80000</v>
          </cell>
          <cell r="D282">
            <v>112000</v>
          </cell>
        </row>
        <row r="283">
          <cell r="A283">
            <v>2315</v>
          </cell>
          <cell r="B283" t="str">
            <v>INSTALACION DE TABLERO DE DISTRIBUCION</v>
          </cell>
          <cell r="C283">
            <v>283800</v>
          </cell>
          <cell r="D283">
            <v>397320</v>
          </cell>
        </row>
        <row r="284">
          <cell r="A284">
            <v>2316</v>
          </cell>
          <cell r="B284" t="str">
            <v xml:space="preserve">INSTALACION DE PANEL DE CTROL DE ALUMBRADO </v>
          </cell>
          <cell r="C284">
            <v>650000</v>
          </cell>
          <cell r="D284">
            <v>910000</v>
          </cell>
        </row>
        <row r="285">
          <cell r="A285">
            <v>2317</v>
          </cell>
          <cell r="B285" t="str">
            <v>ACOMETIDA TRIFASICA 250 MCM</v>
          </cell>
          <cell r="C285">
            <v>16555</v>
          </cell>
          <cell r="D285">
            <v>23177</v>
          </cell>
        </row>
        <row r="286">
          <cell r="A286">
            <v>2318</v>
          </cell>
          <cell r="B286" t="str">
            <v>ACOMETIDA TRIFASICA CABLE No 6</v>
          </cell>
          <cell r="C286">
            <v>9460</v>
          </cell>
          <cell r="D286">
            <v>13244</v>
          </cell>
        </row>
        <row r="287">
          <cell r="A287">
            <v>2319</v>
          </cell>
          <cell r="B287" t="str">
            <v>ACOMETIDA TRIF. CABLE  No 1/0</v>
          </cell>
          <cell r="C287">
            <v>11825</v>
          </cell>
          <cell r="D287">
            <v>16555</v>
          </cell>
        </row>
        <row r="288">
          <cell r="A288">
            <v>2320</v>
          </cell>
          <cell r="B288" t="str">
            <v>ACOMETIDA TRIF. CABLE  No 8</v>
          </cell>
          <cell r="C288">
            <v>9460</v>
          </cell>
          <cell r="D288">
            <v>13244</v>
          </cell>
        </row>
        <row r="289">
          <cell r="A289">
            <v>2321</v>
          </cell>
          <cell r="B289" t="str">
            <v>ACOMETIDA TRIF. CABLE No 2</v>
          </cell>
          <cell r="C289">
            <v>11825</v>
          </cell>
          <cell r="D289">
            <v>16555</v>
          </cell>
        </row>
        <row r="290">
          <cell r="A290">
            <v>2322</v>
          </cell>
          <cell r="B290" t="str">
            <v>INSTALACION DE BANDEJA PORTACABLES</v>
          </cell>
          <cell r="C290">
            <v>23650</v>
          </cell>
          <cell r="D290">
            <v>33110</v>
          </cell>
        </row>
        <row r="291">
          <cell r="A291">
            <v>2323</v>
          </cell>
          <cell r="B291" t="str">
            <v>CONSTRUCCION DE MALLA A TIERRA</v>
          </cell>
          <cell r="C291">
            <v>450000</v>
          </cell>
          <cell r="D291">
            <v>630000</v>
          </cell>
        </row>
        <row r="292">
          <cell r="A292">
            <v>2324</v>
          </cell>
          <cell r="B292" t="str">
            <v>MEDICION DE MALLA A TIERRA</v>
          </cell>
          <cell r="C292">
            <v>220000</v>
          </cell>
          <cell r="D292">
            <v>308000</v>
          </cell>
        </row>
        <row r="293">
          <cell r="A293">
            <v>2325</v>
          </cell>
          <cell r="B293" t="str">
            <v xml:space="preserve">TENDIDO CABLE DE COBRE No 2 </v>
          </cell>
          <cell r="C293">
            <v>2365</v>
          </cell>
          <cell r="D293">
            <v>3311</v>
          </cell>
        </row>
        <row r="294">
          <cell r="A294">
            <v>2326</v>
          </cell>
          <cell r="B294" t="str">
            <v>INSTALACION DE TRANSFORMADOR DE 45 KVA</v>
          </cell>
          <cell r="C294">
            <v>283800</v>
          </cell>
          <cell r="D294">
            <v>397320</v>
          </cell>
        </row>
        <row r="295">
          <cell r="A295">
            <v>2327</v>
          </cell>
          <cell r="B295" t="str">
            <v>INSTLACION DE BANCO DE CONDENSADORES</v>
          </cell>
          <cell r="C295">
            <v>263500</v>
          </cell>
          <cell r="D295">
            <v>368900</v>
          </cell>
        </row>
        <row r="296">
          <cell r="A296">
            <v>2328</v>
          </cell>
          <cell r="B296" t="str">
            <v>ACOMETIDA ELECTRICA No 12</v>
          </cell>
          <cell r="C296">
            <v>5912.5</v>
          </cell>
          <cell r="D296">
            <v>8277.5</v>
          </cell>
        </row>
        <row r="297">
          <cell r="A297">
            <v>2329</v>
          </cell>
          <cell r="B297" t="str">
            <v>ACOMETIDA ELECTRICA No 10</v>
          </cell>
          <cell r="C297">
            <v>7095</v>
          </cell>
          <cell r="D297">
            <v>9933</v>
          </cell>
        </row>
        <row r="298">
          <cell r="A298">
            <v>2330</v>
          </cell>
          <cell r="B298" t="str">
            <v>INSTALACION DE LUMINARIA EN PASILLO Y BAÑOS</v>
          </cell>
          <cell r="C298">
            <v>14190</v>
          </cell>
          <cell r="D298">
            <v>19866</v>
          </cell>
        </row>
        <row r="299">
          <cell r="A299">
            <v>2331</v>
          </cell>
          <cell r="B299" t="str">
            <v>INSTALACION DE LUMINARIA EN SALA Y LOBY</v>
          </cell>
          <cell r="C299">
            <v>14190</v>
          </cell>
          <cell r="D299">
            <v>19866</v>
          </cell>
        </row>
        <row r="300">
          <cell r="A300">
            <v>2332</v>
          </cell>
          <cell r="B300" t="str">
            <v>INSTALACION DE LUMINARIA PLANTA BAJA</v>
          </cell>
          <cell r="C300">
            <v>14190</v>
          </cell>
          <cell r="D300">
            <v>19866</v>
          </cell>
        </row>
        <row r="301">
          <cell r="A301">
            <v>2333</v>
          </cell>
          <cell r="B301" t="str">
            <v>INSTALACION DE LUMINARIA DE EMERGENCIA</v>
          </cell>
          <cell r="C301">
            <v>14190</v>
          </cell>
          <cell r="D301">
            <v>19866</v>
          </cell>
        </row>
        <row r="302">
          <cell r="A302">
            <v>2334</v>
          </cell>
          <cell r="B302" t="str">
            <v>INSTALACION DE TOMA REGULADO</v>
          </cell>
          <cell r="C302">
            <v>30000</v>
          </cell>
          <cell r="D302">
            <v>42000</v>
          </cell>
        </row>
        <row r="303">
          <cell r="A303">
            <v>2335</v>
          </cell>
          <cell r="B303" t="str">
            <v>INSTALACION DE GUAYA 1/8"</v>
          </cell>
          <cell r="C303">
            <v>400</v>
          </cell>
          <cell r="D303">
            <v>560</v>
          </cell>
        </row>
        <row r="304">
          <cell r="A304">
            <v>2336</v>
          </cell>
          <cell r="B304" t="str">
            <v>INSTALACION DE GUAYA 3/16"</v>
          </cell>
          <cell r="C304">
            <v>400</v>
          </cell>
          <cell r="D304">
            <v>560</v>
          </cell>
        </row>
        <row r="305">
          <cell r="A305">
            <v>2337</v>
          </cell>
          <cell r="B305" t="str">
            <v>INSTALACION ACCESORIOS GUAYAS</v>
          </cell>
          <cell r="C305">
            <v>120000</v>
          </cell>
          <cell r="D305">
            <v>168000</v>
          </cell>
        </row>
        <row r="306">
          <cell r="A306">
            <v>2338</v>
          </cell>
          <cell r="B306" t="str">
            <v>INSTALACION LUMINARIA FLUOR. TIPO 1 Y 2</v>
          </cell>
          <cell r="C306">
            <v>6000</v>
          </cell>
          <cell r="D306">
            <v>8400</v>
          </cell>
        </row>
        <row r="307">
          <cell r="A307">
            <v>2339</v>
          </cell>
          <cell r="B307" t="str">
            <v>MONTAJE LUMINARIA 110 V</v>
          </cell>
          <cell r="C307">
            <v>14190</v>
          </cell>
          <cell r="D307">
            <v>19866</v>
          </cell>
        </row>
        <row r="308">
          <cell r="A308">
            <v>2340</v>
          </cell>
          <cell r="B308" t="str">
            <v>SALIDA ALUMBRADO 110 V</v>
          </cell>
          <cell r="C308">
            <v>20000</v>
          </cell>
          <cell r="D308">
            <v>28000</v>
          </cell>
        </row>
        <row r="309">
          <cell r="A309">
            <v>2341</v>
          </cell>
          <cell r="B309" t="str">
            <v>SALIDA  220 V - 2F AVISO</v>
          </cell>
          <cell r="C309">
            <v>15000</v>
          </cell>
          <cell r="D309">
            <v>21000</v>
          </cell>
        </row>
        <row r="310">
          <cell r="A310">
            <v>2342</v>
          </cell>
          <cell r="B310" t="str">
            <v>MONTAJE REFLECTORES AVISO</v>
          </cell>
          <cell r="C310">
            <v>25000</v>
          </cell>
          <cell r="D310">
            <v>35000</v>
          </cell>
        </row>
        <row r="311">
          <cell r="A311">
            <v>2343</v>
          </cell>
          <cell r="B311" t="str">
            <v>ACOMETIDA TRIF. CABLE  No 2/0</v>
          </cell>
          <cell r="C311">
            <v>11825</v>
          </cell>
          <cell r="D311">
            <v>16555</v>
          </cell>
        </row>
        <row r="312">
          <cell r="A312">
            <v>2344</v>
          </cell>
          <cell r="B312" t="str">
            <v>ACOMETIDA TRIF. CABLE  No 4/0</v>
          </cell>
          <cell r="C312">
            <v>12000</v>
          </cell>
          <cell r="D312">
            <v>16800</v>
          </cell>
        </row>
        <row r="313">
          <cell r="A313">
            <v>2345</v>
          </cell>
          <cell r="B313" t="str">
            <v>ELABORACION DE PLANOS</v>
          </cell>
          <cell r="C313">
            <v>600000</v>
          </cell>
          <cell r="D313">
            <v>840000</v>
          </cell>
        </row>
        <row r="314">
          <cell r="A314">
            <v>2346</v>
          </cell>
          <cell r="D314">
            <v>0</v>
          </cell>
        </row>
        <row r="315">
          <cell r="A315">
            <v>2347</v>
          </cell>
          <cell r="D315">
            <v>0</v>
          </cell>
        </row>
        <row r="316">
          <cell r="A316">
            <v>2348</v>
          </cell>
          <cell r="D316">
            <v>0</v>
          </cell>
        </row>
        <row r="317">
          <cell r="A317">
            <v>2349</v>
          </cell>
          <cell r="D317">
            <v>0</v>
          </cell>
        </row>
        <row r="318">
          <cell r="A318">
            <v>2350</v>
          </cell>
          <cell r="D318">
            <v>0</v>
          </cell>
        </row>
        <row r="319">
          <cell r="A319">
            <v>2351</v>
          </cell>
          <cell r="D319">
            <v>0</v>
          </cell>
        </row>
        <row r="320">
          <cell r="A320">
            <v>2352</v>
          </cell>
          <cell r="D320">
            <v>0</v>
          </cell>
        </row>
        <row r="321">
          <cell r="A321">
            <v>2353</v>
          </cell>
          <cell r="D321">
            <v>0</v>
          </cell>
        </row>
        <row r="322">
          <cell r="A322">
            <v>2354</v>
          </cell>
          <cell r="D322">
            <v>0</v>
          </cell>
        </row>
        <row r="323">
          <cell r="A323">
            <v>2355</v>
          </cell>
          <cell r="D323">
            <v>0</v>
          </cell>
        </row>
        <row r="324">
          <cell r="A324">
            <v>2356</v>
          </cell>
          <cell r="D324">
            <v>0</v>
          </cell>
        </row>
        <row r="325">
          <cell r="A325">
            <v>2357</v>
          </cell>
          <cell r="D325">
            <v>0</v>
          </cell>
        </row>
        <row r="326">
          <cell r="A326">
            <v>2358</v>
          </cell>
          <cell r="D326">
            <v>0</v>
          </cell>
        </row>
        <row r="327">
          <cell r="A327">
            <v>2359</v>
          </cell>
          <cell r="D327">
            <v>0</v>
          </cell>
        </row>
        <row r="328">
          <cell r="A328">
            <v>2360</v>
          </cell>
          <cell r="D328">
            <v>0</v>
          </cell>
        </row>
        <row r="329">
          <cell r="A329">
            <v>2361</v>
          </cell>
          <cell r="D329">
            <v>0</v>
          </cell>
        </row>
        <row r="330">
          <cell r="A330">
            <v>2362</v>
          </cell>
          <cell r="D330">
            <v>0</v>
          </cell>
        </row>
        <row r="331">
          <cell r="A331">
            <v>2363</v>
          </cell>
          <cell r="D331">
            <v>0</v>
          </cell>
        </row>
        <row r="332">
          <cell r="A332">
            <v>2364</v>
          </cell>
          <cell r="D332">
            <v>0</v>
          </cell>
        </row>
        <row r="333">
          <cell r="A333">
            <v>2365</v>
          </cell>
          <cell r="D333">
            <v>0</v>
          </cell>
        </row>
        <row r="334">
          <cell r="A334">
            <v>2366</v>
          </cell>
          <cell r="D334">
            <v>0</v>
          </cell>
        </row>
        <row r="335">
          <cell r="A335">
            <v>2367</v>
          </cell>
          <cell r="D335">
            <v>0</v>
          </cell>
        </row>
        <row r="336">
          <cell r="A336">
            <v>2368</v>
          </cell>
          <cell r="D336">
            <v>0</v>
          </cell>
        </row>
        <row r="337">
          <cell r="A337">
            <v>2369</v>
          </cell>
          <cell r="D337">
            <v>0</v>
          </cell>
        </row>
        <row r="338">
          <cell r="A338">
            <v>2370</v>
          </cell>
          <cell r="D338">
            <v>0</v>
          </cell>
        </row>
        <row r="339">
          <cell r="A339">
            <v>2371</v>
          </cell>
          <cell r="D339">
            <v>0</v>
          </cell>
        </row>
        <row r="340">
          <cell r="A340">
            <v>2372</v>
          </cell>
          <cell r="D340">
            <v>0</v>
          </cell>
        </row>
        <row r="341">
          <cell r="A341">
            <v>2373</v>
          </cell>
          <cell r="D341">
            <v>0</v>
          </cell>
        </row>
        <row r="342">
          <cell r="A342">
            <v>2374</v>
          </cell>
          <cell r="D342">
            <v>0</v>
          </cell>
        </row>
        <row r="343">
          <cell r="A343">
            <v>2375</v>
          </cell>
          <cell r="D343">
            <v>0</v>
          </cell>
        </row>
        <row r="344">
          <cell r="A344">
            <v>2376</v>
          </cell>
          <cell r="D344">
            <v>0</v>
          </cell>
        </row>
        <row r="345">
          <cell r="A345">
            <v>2377</v>
          </cell>
          <cell r="D345">
            <v>0</v>
          </cell>
        </row>
        <row r="346">
          <cell r="A346">
            <v>2378</v>
          </cell>
          <cell r="D346">
            <v>0</v>
          </cell>
        </row>
        <row r="347">
          <cell r="A347">
            <v>2379</v>
          </cell>
          <cell r="D347">
            <v>0</v>
          </cell>
        </row>
        <row r="348">
          <cell r="A348">
            <v>2380</v>
          </cell>
          <cell r="D348">
            <v>0</v>
          </cell>
        </row>
        <row r="349">
          <cell r="A349">
            <v>2381</v>
          </cell>
          <cell r="D349">
            <v>0</v>
          </cell>
        </row>
        <row r="350">
          <cell r="A350">
            <v>2382</v>
          </cell>
          <cell r="D350">
            <v>0</v>
          </cell>
        </row>
        <row r="351">
          <cell r="A351">
            <v>2383</v>
          </cell>
          <cell r="D351">
            <v>0</v>
          </cell>
        </row>
        <row r="352">
          <cell r="A352">
            <v>2384</v>
          </cell>
          <cell r="D352">
            <v>0</v>
          </cell>
        </row>
        <row r="353">
          <cell r="A353">
            <v>2385</v>
          </cell>
          <cell r="D353">
            <v>0</v>
          </cell>
        </row>
        <row r="354">
          <cell r="A354">
            <v>2386</v>
          </cell>
          <cell r="D354">
            <v>0</v>
          </cell>
        </row>
        <row r="355">
          <cell r="A355">
            <v>2387</v>
          </cell>
          <cell r="D355">
            <v>0</v>
          </cell>
        </row>
        <row r="356">
          <cell r="A356">
            <v>2388</v>
          </cell>
          <cell r="D356">
            <v>0</v>
          </cell>
        </row>
        <row r="357">
          <cell r="A357">
            <v>2389</v>
          </cell>
          <cell r="D357">
            <v>0</v>
          </cell>
        </row>
        <row r="358">
          <cell r="A358">
            <v>2390</v>
          </cell>
          <cell r="D358">
            <v>0</v>
          </cell>
        </row>
        <row r="359">
          <cell r="A359">
            <v>2391</v>
          </cell>
          <cell r="D359">
            <v>0</v>
          </cell>
        </row>
        <row r="360">
          <cell r="A360">
            <v>2392</v>
          </cell>
          <cell r="D360">
            <v>0</v>
          </cell>
        </row>
        <row r="361">
          <cell r="A361">
            <v>2393</v>
          </cell>
          <cell r="D361">
            <v>0</v>
          </cell>
        </row>
        <row r="362">
          <cell r="A362">
            <v>2394</v>
          </cell>
          <cell r="D362">
            <v>0</v>
          </cell>
        </row>
        <row r="363">
          <cell r="A363">
            <v>2395</v>
          </cell>
          <cell r="D363">
            <v>0</v>
          </cell>
        </row>
        <row r="364">
          <cell r="A364">
            <v>2396</v>
          </cell>
          <cell r="D364">
            <v>0</v>
          </cell>
        </row>
        <row r="365">
          <cell r="A365">
            <v>2397</v>
          </cell>
          <cell r="D365">
            <v>0</v>
          </cell>
        </row>
        <row r="366">
          <cell r="A366">
            <v>2398</v>
          </cell>
          <cell r="D366">
            <v>0</v>
          </cell>
        </row>
        <row r="367">
          <cell r="A367">
            <v>2399</v>
          </cell>
          <cell r="D367">
            <v>0</v>
          </cell>
        </row>
        <row r="368">
          <cell r="A368">
            <v>2400</v>
          </cell>
          <cell r="D368">
            <v>0</v>
          </cell>
        </row>
        <row r="369">
          <cell r="A369">
            <v>2401</v>
          </cell>
          <cell r="D369">
            <v>0</v>
          </cell>
        </row>
        <row r="370">
          <cell r="A370">
            <v>2402</v>
          </cell>
          <cell r="D370">
            <v>0</v>
          </cell>
        </row>
        <row r="371">
          <cell r="A371">
            <v>2403</v>
          </cell>
          <cell r="D371">
            <v>0</v>
          </cell>
        </row>
        <row r="372">
          <cell r="A372">
            <v>2404</v>
          </cell>
          <cell r="D372">
            <v>0</v>
          </cell>
        </row>
        <row r="373">
          <cell r="A373">
            <v>2405</v>
          </cell>
          <cell r="D373">
            <v>0</v>
          </cell>
        </row>
        <row r="374">
          <cell r="A374">
            <v>2406</v>
          </cell>
          <cell r="D374">
            <v>0</v>
          </cell>
        </row>
        <row r="375">
          <cell r="A375">
            <v>2407</v>
          </cell>
          <cell r="D375">
            <v>0</v>
          </cell>
        </row>
        <row r="376">
          <cell r="A376">
            <v>2408</v>
          </cell>
          <cell r="D376">
            <v>0</v>
          </cell>
        </row>
        <row r="377">
          <cell r="A377">
            <v>2409</v>
          </cell>
          <cell r="D377">
            <v>0</v>
          </cell>
        </row>
        <row r="378">
          <cell r="A378">
            <v>2410</v>
          </cell>
          <cell r="D378">
            <v>0</v>
          </cell>
        </row>
        <row r="379">
          <cell r="A379">
            <v>2411</v>
          </cell>
          <cell r="D379">
            <v>0</v>
          </cell>
        </row>
        <row r="380">
          <cell r="A380">
            <v>2412</v>
          </cell>
          <cell r="D380">
            <v>0</v>
          </cell>
        </row>
        <row r="381">
          <cell r="A381">
            <v>2413</v>
          </cell>
          <cell r="D381">
            <v>0</v>
          </cell>
        </row>
        <row r="382">
          <cell r="A382">
            <v>2414</v>
          </cell>
          <cell r="D382">
            <v>0</v>
          </cell>
        </row>
        <row r="383">
          <cell r="A383">
            <v>2415</v>
          </cell>
          <cell r="D383">
            <v>0</v>
          </cell>
        </row>
        <row r="384">
          <cell r="A384">
            <v>2416</v>
          </cell>
          <cell r="D384">
            <v>0</v>
          </cell>
        </row>
        <row r="385">
          <cell r="A385">
            <v>2417</v>
          </cell>
          <cell r="D385">
            <v>0</v>
          </cell>
        </row>
        <row r="386">
          <cell r="A386">
            <v>2418</v>
          </cell>
          <cell r="D386">
            <v>0</v>
          </cell>
        </row>
        <row r="387">
          <cell r="A387">
            <v>2419</v>
          </cell>
          <cell r="D387">
            <v>0</v>
          </cell>
        </row>
        <row r="388">
          <cell r="A388">
            <v>2420</v>
          </cell>
          <cell r="D388">
            <v>0</v>
          </cell>
        </row>
        <row r="389">
          <cell r="A389">
            <v>2421</v>
          </cell>
          <cell r="D389">
            <v>0</v>
          </cell>
        </row>
        <row r="390">
          <cell r="A390">
            <v>2422</v>
          </cell>
          <cell r="D390">
            <v>0</v>
          </cell>
        </row>
        <row r="391">
          <cell r="A391">
            <v>2423</v>
          </cell>
          <cell r="D391">
            <v>0</v>
          </cell>
        </row>
        <row r="392">
          <cell r="A392">
            <v>2424</v>
          </cell>
          <cell r="D392">
            <v>0</v>
          </cell>
        </row>
        <row r="393">
          <cell r="A393">
            <v>2425</v>
          </cell>
          <cell r="D393">
            <v>0</v>
          </cell>
        </row>
        <row r="394">
          <cell r="A394">
            <v>2426</v>
          </cell>
          <cell r="D394">
            <v>0</v>
          </cell>
        </row>
        <row r="395">
          <cell r="A395">
            <v>2427</v>
          </cell>
          <cell r="D395">
            <v>0</v>
          </cell>
        </row>
        <row r="396">
          <cell r="A396">
            <v>2428</v>
          </cell>
          <cell r="D396">
            <v>0</v>
          </cell>
        </row>
        <row r="397">
          <cell r="A397">
            <v>2429</v>
          </cell>
          <cell r="D397">
            <v>0</v>
          </cell>
        </row>
        <row r="398">
          <cell r="A398">
            <v>2430</v>
          </cell>
          <cell r="D398">
            <v>0</v>
          </cell>
        </row>
        <row r="399">
          <cell r="A399">
            <v>2431</v>
          </cell>
          <cell r="D399">
            <v>0</v>
          </cell>
        </row>
        <row r="400">
          <cell r="A400">
            <v>2432</v>
          </cell>
          <cell r="D400">
            <v>0</v>
          </cell>
        </row>
        <row r="401">
          <cell r="A401">
            <v>2433</v>
          </cell>
          <cell r="D401">
            <v>0</v>
          </cell>
        </row>
        <row r="402">
          <cell r="A402">
            <v>2434</v>
          </cell>
          <cell r="D402">
            <v>0</v>
          </cell>
        </row>
        <row r="403">
          <cell r="A403">
            <v>2435</v>
          </cell>
          <cell r="D403">
            <v>0</v>
          </cell>
        </row>
        <row r="404">
          <cell r="A404">
            <v>2436</v>
          </cell>
          <cell r="D404">
            <v>0</v>
          </cell>
        </row>
        <row r="405">
          <cell r="A405">
            <v>2437</v>
          </cell>
          <cell r="D405">
            <v>0</v>
          </cell>
        </row>
        <row r="406">
          <cell r="A406">
            <v>2438</v>
          </cell>
          <cell r="D406">
            <v>0</v>
          </cell>
        </row>
        <row r="407">
          <cell r="A407">
            <v>2439</v>
          </cell>
          <cell r="D407">
            <v>0</v>
          </cell>
        </row>
        <row r="408">
          <cell r="A408">
            <v>2440</v>
          </cell>
          <cell r="D408">
            <v>0</v>
          </cell>
        </row>
        <row r="409">
          <cell r="A409">
            <v>2441</v>
          </cell>
          <cell r="D409">
            <v>0</v>
          </cell>
        </row>
        <row r="410">
          <cell r="A410">
            <v>2442</v>
          </cell>
          <cell r="D410">
            <v>0</v>
          </cell>
        </row>
        <row r="411">
          <cell r="A411">
            <v>2443</v>
          </cell>
          <cell r="D411">
            <v>0</v>
          </cell>
        </row>
        <row r="412">
          <cell r="A412">
            <v>2444</v>
          </cell>
          <cell r="D412">
            <v>0</v>
          </cell>
        </row>
        <row r="413">
          <cell r="A413">
            <v>2445</v>
          </cell>
          <cell r="D413">
            <v>0</v>
          </cell>
        </row>
        <row r="414">
          <cell r="A414">
            <v>2446</v>
          </cell>
          <cell r="D414">
            <v>0</v>
          </cell>
        </row>
        <row r="415">
          <cell r="A415">
            <v>2447</v>
          </cell>
          <cell r="D415">
            <v>0</v>
          </cell>
        </row>
        <row r="416">
          <cell r="A416">
            <v>9015</v>
          </cell>
          <cell r="B416" t="str">
            <v>Construccion de mallla a tierra</v>
          </cell>
          <cell r="C416">
            <v>95000</v>
          </cell>
          <cell r="D416">
            <v>133000</v>
          </cell>
        </row>
        <row r="417">
          <cell r="D417">
            <v>0</v>
          </cell>
        </row>
      </sheetData>
      <sheetData sheetId="142" refreshError="1">
        <row r="1">
          <cell r="D1">
            <v>2155369752.9240761</v>
          </cell>
          <cell r="F1">
            <v>1.0000000000000001E-5</v>
          </cell>
        </row>
        <row r="2">
          <cell r="A2" t="str">
            <v>CODIGO</v>
          </cell>
          <cell r="B2" t="str">
            <v>DESCRIPCION</v>
          </cell>
          <cell r="C2" t="str">
            <v>UNIDAD</v>
          </cell>
          <cell r="D2" t="str">
            <v>V/SIN IVA</v>
          </cell>
          <cell r="I2" t="str">
            <v>V/PARCIAL</v>
          </cell>
        </row>
        <row r="3">
          <cell r="A3">
            <v>1539</v>
          </cell>
          <cell r="B3" t="str">
            <v>ACCESORIOS</v>
          </cell>
          <cell r="C3" t="str">
            <v>GLO</v>
          </cell>
          <cell r="D3">
            <v>9999.9000009999891</v>
          </cell>
          <cell r="F3">
            <v>11600</v>
          </cell>
          <cell r="H3">
            <v>29</v>
          </cell>
          <cell r="I3">
            <v>336400</v>
          </cell>
          <cell r="J3" t="str">
            <v xml:space="preserve"> T </v>
          </cell>
          <cell r="K3" t="str">
            <v>ACC</v>
          </cell>
          <cell r="L3">
            <v>12759.872401275987</v>
          </cell>
          <cell r="M3">
            <v>1159.8724012759867</v>
          </cell>
        </row>
        <row r="4">
          <cell r="A4">
            <v>9123</v>
          </cell>
          <cell r="B4" t="str">
            <v xml:space="preserve">ACCESORIOS </v>
          </cell>
          <cell r="C4" t="str">
            <v>GLB</v>
          </cell>
          <cell r="D4">
            <v>100000</v>
          </cell>
          <cell r="F4">
            <v>116001.15999999999</v>
          </cell>
          <cell r="I4">
            <v>0</v>
          </cell>
        </row>
        <row r="5">
          <cell r="A5">
            <v>1041</v>
          </cell>
          <cell r="B5" t="str">
            <v>ARANDELA DE PRESION DE 5/8"</v>
          </cell>
          <cell r="C5" t="str">
            <v>UND</v>
          </cell>
          <cell r="D5">
            <v>799.99200007999912</v>
          </cell>
          <cell r="F5">
            <v>927.99999999999989</v>
          </cell>
          <cell r="I5">
            <v>0</v>
          </cell>
          <cell r="K5" t="str">
            <v>HERRAJES</v>
          </cell>
        </row>
        <row r="6">
          <cell r="A6">
            <v>1330</v>
          </cell>
          <cell r="B6" t="str">
            <v>TUERCA HEXAGONAL DE 5/8"</v>
          </cell>
          <cell r="C6" t="str">
            <v>UND</v>
          </cell>
          <cell r="D6">
            <v>799.99200007999912</v>
          </cell>
          <cell r="F6">
            <v>927.99999999999989</v>
          </cell>
          <cell r="I6">
            <v>0</v>
          </cell>
          <cell r="K6" t="str">
            <v>HERRAJES</v>
          </cell>
        </row>
        <row r="7">
          <cell r="A7">
            <v>1393</v>
          </cell>
          <cell r="B7" t="str">
            <v>ARANDELA REDONDA PLANA DE 5/8"</v>
          </cell>
          <cell r="C7" t="str">
            <v>UND</v>
          </cell>
          <cell r="D7">
            <v>799.99200007999912</v>
          </cell>
          <cell r="F7">
            <v>927.99999999999989</v>
          </cell>
          <cell r="I7">
            <v>0</v>
          </cell>
          <cell r="K7" t="str">
            <v>HERRAJES</v>
          </cell>
        </row>
        <row r="8">
          <cell r="A8">
            <v>1336</v>
          </cell>
          <cell r="B8" t="str">
            <v>ESPARRAGO DE 5/8"X18"</v>
          </cell>
          <cell r="C8" t="str">
            <v>UND</v>
          </cell>
          <cell r="D8">
            <v>19999.800001999978</v>
          </cell>
          <cell r="F8">
            <v>23200</v>
          </cell>
          <cell r="I8">
            <v>0</v>
          </cell>
          <cell r="K8" t="str">
            <v>HERRAJES</v>
          </cell>
        </row>
        <row r="9">
          <cell r="A9">
            <v>1369</v>
          </cell>
          <cell r="B9" t="str">
            <v>ACCESORIOS DE MONTAJE LUMINARIA CANOPIES</v>
          </cell>
          <cell r="C9" t="str">
            <v>GLB</v>
          </cell>
          <cell r="D9">
            <v>20000</v>
          </cell>
          <cell r="F9">
            <v>23200.232</v>
          </cell>
          <cell r="I9">
            <v>0</v>
          </cell>
        </row>
        <row r="10">
          <cell r="A10">
            <v>1362</v>
          </cell>
          <cell r="B10" t="str">
            <v>ARANDELA CUADRADA 5/8"</v>
          </cell>
          <cell r="C10" t="str">
            <v>UND</v>
          </cell>
          <cell r="D10">
            <v>549.99450005499943</v>
          </cell>
          <cell r="F10">
            <v>638</v>
          </cell>
          <cell r="I10">
            <v>0</v>
          </cell>
          <cell r="K10" t="str">
            <v>HERRAJES</v>
          </cell>
        </row>
        <row r="11">
          <cell r="A11">
            <v>1420</v>
          </cell>
          <cell r="B11" t="str">
            <v>ACERO DE REFUERZO</v>
          </cell>
          <cell r="C11">
            <v>4141.2414120000003</v>
          </cell>
          <cell r="D11">
            <v>936</v>
          </cell>
          <cell r="F11">
            <v>1085.7708576</v>
          </cell>
          <cell r="I11">
            <v>0</v>
          </cell>
        </row>
        <row r="12">
          <cell r="A12">
            <v>1457</v>
          </cell>
          <cell r="B12" t="str">
            <v>ACOLPLE FLEXIBLE APE. DE 3/4"x12"</v>
          </cell>
          <cell r="C12" t="str">
            <v>UND</v>
          </cell>
          <cell r="D12">
            <v>81400</v>
          </cell>
          <cell r="F12">
            <v>94424.944239999997</v>
          </cell>
          <cell r="I12">
            <v>0</v>
          </cell>
          <cell r="K12" t="str">
            <v>APE</v>
          </cell>
        </row>
        <row r="13">
          <cell r="A13">
            <v>1570</v>
          </cell>
          <cell r="B13" t="str">
            <v>ACOPLE FLEXIBLE APE 3"x30</v>
          </cell>
          <cell r="C13" t="str">
            <v>UND</v>
          </cell>
          <cell r="D13">
            <v>385300</v>
          </cell>
          <cell r="F13">
            <v>446952.46947999997</v>
          </cell>
          <cell r="I13">
            <v>0</v>
          </cell>
          <cell r="K13" t="str">
            <v>APE</v>
          </cell>
        </row>
        <row r="14">
          <cell r="A14">
            <v>1162</v>
          </cell>
          <cell r="B14" t="str">
            <v>ACOPLE FLEXIBLE APE DE 1 1/2"</v>
          </cell>
          <cell r="C14" t="str">
            <v>UND</v>
          </cell>
          <cell r="D14">
            <v>155000</v>
          </cell>
          <cell r="F14">
            <v>179801.79800000001</v>
          </cell>
          <cell r="I14">
            <v>0</v>
          </cell>
        </row>
        <row r="15">
          <cell r="A15">
            <v>1159</v>
          </cell>
          <cell r="B15" t="str">
            <v>ACOPLE FLEXIBLE APE DE 1 1/4"</v>
          </cell>
          <cell r="C15" t="str">
            <v>UND</v>
          </cell>
          <cell r="D15">
            <v>131200</v>
          </cell>
          <cell r="F15">
            <v>152193.52192</v>
          </cell>
          <cell r="I15">
            <v>0</v>
          </cell>
        </row>
        <row r="16">
          <cell r="A16">
            <v>1158</v>
          </cell>
          <cell r="B16" t="str">
            <v>ACOPLE FLEXIBLE APE DE 1"X16"</v>
          </cell>
          <cell r="C16" t="str">
            <v>UND</v>
          </cell>
          <cell r="D16">
            <v>111100</v>
          </cell>
          <cell r="F16">
            <v>128877.28876</v>
          </cell>
          <cell r="I16">
            <v>0</v>
          </cell>
          <cell r="K16" t="str">
            <v>APE</v>
          </cell>
        </row>
        <row r="17">
          <cell r="A17">
            <v>1156</v>
          </cell>
          <cell r="B17" t="str">
            <v>ACOPLE FLEXIBLE APE DE 1/2"x 30</v>
          </cell>
          <cell r="C17" t="str">
            <v>UND</v>
          </cell>
          <cell r="D17">
            <v>109200</v>
          </cell>
          <cell r="F17">
            <v>126673.26672</v>
          </cell>
          <cell r="I17">
            <v>0</v>
          </cell>
          <cell r="K17" t="str">
            <v>APE</v>
          </cell>
        </row>
        <row r="18">
          <cell r="A18">
            <v>1121</v>
          </cell>
          <cell r="B18" t="str">
            <v>ACOPLE FLEXIBLE APE DE 2 1/2"</v>
          </cell>
          <cell r="C18" t="str">
            <v>UND</v>
          </cell>
          <cell r="D18">
            <v>329000</v>
          </cell>
          <cell r="F18">
            <v>381643.81640000001</v>
          </cell>
          <cell r="I18">
            <v>0</v>
          </cell>
          <cell r="K18" t="str">
            <v>APE</v>
          </cell>
        </row>
        <row r="19">
          <cell r="A19">
            <v>1163</v>
          </cell>
          <cell r="B19" t="str">
            <v>ACOPLE FLEXIBLE APE DE 2"X16</v>
          </cell>
          <cell r="C19" t="str">
            <v>UND</v>
          </cell>
          <cell r="D19">
            <v>248000</v>
          </cell>
          <cell r="F19">
            <v>287682.87679999997</v>
          </cell>
          <cell r="I19">
            <v>0</v>
          </cell>
          <cell r="K19" t="str">
            <v>APE</v>
          </cell>
        </row>
        <row r="20">
          <cell r="A20">
            <v>1157</v>
          </cell>
          <cell r="B20" t="str">
            <v>ACOPLE FLEXIBLE APE DE 3/4" x 30"</v>
          </cell>
          <cell r="C20" t="str">
            <v>UND</v>
          </cell>
          <cell r="D20">
            <v>90000</v>
          </cell>
          <cell r="F20">
            <v>104401.04400000001</v>
          </cell>
          <cell r="I20">
            <v>0</v>
          </cell>
          <cell r="K20" t="str">
            <v>APE</v>
          </cell>
        </row>
        <row r="21">
          <cell r="A21">
            <v>1335</v>
          </cell>
          <cell r="B21" t="str">
            <v>ACOPLES PARA L.T. DE 1"</v>
          </cell>
          <cell r="C21" t="str">
            <v>UND</v>
          </cell>
          <cell r="D21">
            <v>4700</v>
          </cell>
          <cell r="F21">
            <v>5452.0545200000006</v>
          </cell>
          <cell r="I21">
            <v>0</v>
          </cell>
        </row>
        <row r="22">
          <cell r="A22">
            <v>1127</v>
          </cell>
          <cell r="B22" t="str">
            <v>ACOPLES PARA L.T. DE 3/4"</v>
          </cell>
          <cell r="C22" t="str">
            <v>UND</v>
          </cell>
          <cell r="D22">
            <v>3700</v>
          </cell>
          <cell r="F22">
            <v>4292.0429199999999</v>
          </cell>
          <cell r="I22">
            <v>0</v>
          </cell>
        </row>
        <row r="23">
          <cell r="A23">
            <v>1103</v>
          </cell>
          <cell r="B23" t="str">
            <v>ACRILICO PARA PROTECCION DE BARRAJE</v>
          </cell>
          <cell r="C23" t="str">
            <v>UND</v>
          </cell>
          <cell r="D23">
            <v>35000</v>
          </cell>
          <cell r="F23">
            <v>40600.406000000003</v>
          </cell>
          <cell r="I23">
            <v>0</v>
          </cell>
          <cell r="K23" t="str">
            <v>CELDA</v>
          </cell>
        </row>
        <row r="24">
          <cell r="A24">
            <v>1016</v>
          </cell>
          <cell r="B24" t="str">
            <v>AD.TERMINAL COND.    1"    PVC</v>
          </cell>
          <cell r="C24" t="str">
            <v>UN</v>
          </cell>
          <cell r="D24">
            <v>629.99370006299932</v>
          </cell>
          <cell r="F24">
            <v>730.8</v>
          </cell>
          <cell r="I24">
            <v>0</v>
          </cell>
          <cell r="K24" t="str">
            <v>PVC</v>
          </cell>
          <cell r="L24">
            <v>803.87196128038715</v>
          </cell>
          <cell r="M24">
            <v>73.0719612803872</v>
          </cell>
        </row>
        <row r="25">
          <cell r="A25">
            <v>1425</v>
          </cell>
          <cell r="B25" t="str">
            <v>AD.TERMINAL COND.    2"  PVC</v>
          </cell>
          <cell r="C25" t="str">
            <v>UND</v>
          </cell>
          <cell r="D25">
            <v>6329.9367006329931</v>
          </cell>
          <cell r="F25">
            <v>7342.7999999999993</v>
          </cell>
          <cell r="I25">
            <v>0</v>
          </cell>
          <cell r="K25" t="str">
            <v>PVC</v>
          </cell>
        </row>
        <row r="26">
          <cell r="A26">
            <v>1128</v>
          </cell>
          <cell r="B26" t="str">
            <v>AD.TERMINAL COND.  1 1/4"  PVC</v>
          </cell>
          <cell r="C26" t="str">
            <v>UN</v>
          </cell>
          <cell r="D26">
            <v>864.36</v>
          </cell>
          <cell r="F26">
            <v>1002.667626576</v>
          </cell>
          <cell r="I26">
            <v>0</v>
          </cell>
          <cell r="K26" t="str">
            <v>PVC</v>
          </cell>
        </row>
        <row r="27">
          <cell r="A27">
            <v>1019</v>
          </cell>
          <cell r="B27" t="str">
            <v>AD.TERMINAL COND.  1/2"  PVC</v>
          </cell>
          <cell r="C27" t="str">
            <v>UN</v>
          </cell>
          <cell r="D27">
            <v>253.99746002539973</v>
          </cell>
          <cell r="F27">
            <v>294.64</v>
          </cell>
          <cell r="I27">
            <v>0</v>
          </cell>
          <cell r="K27" t="str">
            <v>PVC</v>
          </cell>
          <cell r="L27">
            <v>324.10075899241002</v>
          </cell>
          <cell r="M27">
            <v>29.460758992410035</v>
          </cell>
        </row>
        <row r="28">
          <cell r="A28">
            <v>1020</v>
          </cell>
          <cell r="B28" t="str">
            <v>AD.TERMINAL COND.  3/4"  PVC</v>
          </cell>
          <cell r="C28" t="str">
            <v>UN</v>
          </cell>
          <cell r="D28">
            <v>338.99661003389963</v>
          </cell>
          <cell r="F28">
            <v>393.23999999999995</v>
          </cell>
          <cell r="I28">
            <v>0</v>
          </cell>
          <cell r="K28" t="str">
            <v>PVC</v>
          </cell>
          <cell r="L28">
            <v>432.55967440325594</v>
          </cell>
          <cell r="M28">
            <v>39.319674403255988</v>
          </cell>
        </row>
        <row r="29">
          <cell r="A29">
            <v>6500</v>
          </cell>
          <cell r="B29" t="str">
            <v>ADAPT.TERMINAL EMT 3</v>
          </cell>
          <cell r="C29" t="str">
            <v>UND</v>
          </cell>
          <cell r="D29">
            <v>12813</v>
          </cell>
          <cell r="F29">
            <v>14863.2286308</v>
          </cell>
          <cell r="I29">
            <v>0</v>
          </cell>
          <cell r="K29" t="str">
            <v>EMT</v>
          </cell>
          <cell r="L29">
            <v>16349.388000000001</v>
          </cell>
          <cell r="M29">
            <v>1486.1593692000006</v>
          </cell>
        </row>
        <row r="30">
          <cell r="A30">
            <v>6800</v>
          </cell>
          <cell r="B30" t="str">
            <v>ADAPT.TERMINAL EMT 4</v>
          </cell>
          <cell r="C30" t="str">
            <v>UND</v>
          </cell>
          <cell r="D30">
            <v>16320</v>
          </cell>
          <cell r="F30">
            <v>18931.389311999999</v>
          </cell>
          <cell r="I30">
            <v>0</v>
          </cell>
        </row>
        <row r="31">
          <cell r="A31">
            <v>1345</v>
          </cell>
          <cell r="B31" t="str">
            <v>ADAPT.TERMINAL EMT GALV. 1"</v>
          </cell>
          <cell r="C31" t="str">
            <v>UND</v>
          </cell>
          <cell r="D31">
            <v>1280</v>
          </cell>
          <cell r="F31">
            <v>1484.8148479999998</v>
          </cell>
          <cell r="I31">
            <v>0</v>
          </cell>
          <cell r="K31" t="str">
            <v>EMT</v>
          </cell>
          <cell r="L31">
            <v>1633.28</v>
          </cell>
          <cell r="M31">
            <v>148.46515200000022</v>
          </cell>
        </row>
        <row r="32">
          <cell r="A32">
            <v>1576</v>
          </cell>
          <cell r="B32" t="str">
            <v>ADAPT.TERMINAL EMT GALV. 1/2</v>
          </cell>
          <cell r="C32" t="str">
            <v>UND</v>
          </cell>
          <cell r="D32">
            <v>530</v>
          </cell>
          <cell r="F32">
            <v>614.80614800000001</v>
          </cell>
          <cell r="I32">
            <v>0</v>
          </cell>
          <cell r="K32" t="str">
            <v>EMT</v>
          </cell>
          <cell r="L32">
            <v>676.28</v>
          </cell>
          <cell r="M32">
            <v>61.473851999999965</v>
          </cell>
        </row>
        <row r="33">
          <cell r="A33">
            <v>1329</v>
          </cell>
          <cell r="B33" t="str">
            <v>ADAPT.TERMINAL EMT GALV. 1-1/2"</v>
          </cell>
          <cell r="C33" t="str">
            <v>UND</v>
          </cell>
          <cell r="D33">
            <v>3172</v>
          </cell>
          <cell r="F33">
            <v>3679.5567952000001</v>
          </cell>
          <cell r="I33">
            <v>0</v>
          </cell>
          <cell r="K33" t="str">
            <v>EMT</v>
          </cell>
          <cell r="L33">
            <v>4047.4720000000002</v>
          </cell>
          <cell r="M33">
            <v>367.91520480000008</v>
          </cell>
        </row>
        <row r="34">
          <cell r="A34">
            <v>1380</v>
          </cell>
          <cell r="B34" t="str">
            <v>ADAPT.TERMINAL EMT GALV. 1-1/4"</v>
          </cell>
          <cell r="C34" t="str">
            <v>UND</v>
          </cell>
          <cell r="D34">
            <v>3061</v>
          </cell>
          <cell r="F34">
            <v>3550.7955075999998</v>
          </cell>
          <cell r="I34">
            <v>0</v>
          </cell>
          <cell r="K34" t="str">
            <v>EMT</v>
          </cell>
        </row>
        <row r="35">
          <cell r="A35">
            <v>1025</v>
          </cell>
          <cell r="B35" t="str">
            <v>ADAPT.TERMINAL EMT GALV. 2"</v>
          </cell>
          <cell r="C35" t="str">
            <v>UND</v>
          </cell>
          <cell r="D35">
            <v>4535</v>
          </cell>
          <cell r="F35">
            <v>5260.6526059999997</v>
          </cell>
          <cell r="I35">
            <v>0</v>
          </cell>
          <cell r="K35" t="str">
            <v>EMT</v>
          </cell>
          <cell r="L35">
            <v>5786.66</v>
          </cell>
          <cell r="M35">
            <v>526.0073940000002</v>
          </cell>
        </row>
        <row r="36">
          <cell r="A36">
            <v>1338</v>
          </cell>
          <cell r="B36" t="str">
            <v>ADAPT.TERMINAL EMT GALV. 3/4</v>
          </cell>
          <cell r="C36" t="str">
            <v>UND</v>
          </cell>
          <cell r="D36">
            <v>830</v>
          </cell>
          <cell r="F36">
            <v>962.80962799999998</v>
          </cell>
          <cell r="I36">
            <v>0</v>
          </cell>
          <cell r="K36" t="str">
            <v>EMT</v>
          </cell>
          <cell r="L36">
            <v>1059.0800000000002</v>
          </cell>
          <cell r="M36">
            <v>96.270372000000179</v>
          </cell>
        </row>
        <row r="37">
          <cell r="A37">
            <v>1366</v>
          </cell>
          <cell r="B37" t="str">
            <v>ADAPTADOR TERM,INALDE 3" PVC</v>
          </cell>
          <cell r="C37" t="str">
            <v>UND</v>
          </cell>
          <cell r="D37">
            <v>14042.859571404286</v>
          </cell>
          <cell r="F37">
            <v>16289.88</v>
          </cell>
          <cell r="I37">
            <v>0</v>
          </cell>
          <cell r="K37" t="str">
            <v>PVC</v>
          </cell>
          <cell r="L37">
            <v>17918.688813111869</v>
          </cell>
          <cell r="M37">
            <v>1628.8088131118693</v>
          </cell>
        </row>
        <row r="38">
          <cell r="A38">
            <v>1482</v>
          </cell>
          <cell r="B38" t="str">
            <v>AISLADOR POSTYPE CON BASE</v>
          </cell>
          <cell r="C38" t="str">
            <v>UN</v>
          </cell>
          <cell r="D38">
            <v>68965.517241379319</v>
          </cell>
          <cell r="F38">
            <v>80000.800000000017</v>
          </cell>
          <cell r="I38">
            <v>0</v>
          </cell>
        </row>
        <row r="39">
          <cell r="A39">
            <v>1232</v>
          </cell>
          <cell r="B39" t="str">
            <v>AISLADORES DE CARRETE</v>
          </cell>
          <cell r="C39" t="str">
            <v>UN</v>
          </cell>
          <cell r="D39">
            <v>6999.9300006999929</v>
          </cell>
          <cell r="F39">
            <v>8119.9999999999991</v>
          </cell>
          <cell r="I39">
            <v>0</v>
          </cell>
          <cell r="K39" t="str">
            <v>AISLADORES</v>
          </cell>
        </row>
        <row r="40">
          <cell r="A40">
            <v>1026</v>
          </cell>
          <cell r="B40" t="str">
            <v>AISLADORES DE SUSPENSION  POLIMERICO</v>
          </cell>
          <cell r="C40" t="str">
            <v>UND</v>
          </cell>
          <cell r="D40">
            <v>34999.650003499963</v>
          </cell>
          <cell r="F40">
            <v>40600</v>
          </cell>
          <cell r="I40">
            <v>0</v>
          </cell>
          <cell r="K40" t="str">
            <v>AISLADORES</v>
          </cell>
        </row>
        <row r="41">
          <cell r="A41">
            <v>1516</v>
          </cell>
          <cell r="B41" t="str">
            <v>AISLADORES LINE POST</v>
          </cell>
          <cell r="C41" t="str">
            <v>GLB</v>
          </cell>
          <cell r="D41">
            <v>89999.1000089999</v>
          </cell>
          <cell r="F41">
            <v>104400</v>
          </cell>
          <cell r="I41">
            <v>0</v>
          </cell>
          <cell r="K41" t="str">
            <v>AISLADORES</v>
          </cell>
        </row>
        <row r="42">
          <cell r="A42">
            <v>1409</v>
          </cell>
          <cell r="B42" t="str">
            <v>ALAMBRE 2X16 POLARIZADO</v>
          </cell>
          <cell r="C42" t="str">
            <v>ML</v>
          </cell>
          <cell r="D42">
            <v>1550</v>
          </cell>
          <cell r="F42">
            <v>1798.0179800000001</v>
          </cell>
          <cell r="I42">
            <v>0</v>
          </cell>
        </row>
        <row r="43">
          <cell r="A43">
            <v>1030</v>
          </cell>
          <cell r="B43" t="str">
            <v>ALAMBRE COBRE THHN   8 AWG</v>
          </cell>
          <cell r="C43" t="str">
            <v>ML</v>
          </cell>
          <cell r="D43">
            <v>2105</v>
          </cell>
          <cell r="F43">
            <v>2441.8244180000002</v>
          </cell>
          <cell r="I43">
            <v>0</v>
          </cell>
        </row>
        <row r="44">
          <cell r="A44">
            <v>1031</v>
          </cell>
          <cell r="B44" t="str">
            <v>ALAMBRE COBRE THHN  10 AWG</v>
          </cell>
          <cell r="C44" t="str">
            <v>ML</v>
          </cell>
          <cell r="D44">
            <v>1733.7598266240173</v>
          </cell>
          <cell r="F44">
            <v>2011.1815104978489</v>
          </cell>
          <cell r="I44">
            <v>0</v>
          </cell>
          <cell r="K44" t="str">
            <v>ALAMBRE</v>
          </cell>
          <cell r="L44">
            <v>1484.4287999999997</v>
          </cell>
          <cell r="M44">
            <v>1350.8320000000001</v>
          </cell>
        </row>
        <row r="45">
          <cell r="A45">
            <v>1032</v>
          </cell>
          <cell r="B45" t="str">
            <v>ALAMBRE COBRE THHN  12 AWG</v>
          </cell>
          <cell r="C45" t="str">
            <v>ML</v>
          </cell>
          <cell r="D45">
            <v>1971.980280197198</v>
          </cell>
          <cell r="F45">
            <v>2287.52</v>
          </cell>
          <cell r="I45">
            <v>0</v>
          </cell>
          <cell r="K45" t="str">
            <v>ALAMBRE</v>
          </cell>
          <cell r="N45">
            <v>690</v>
          </cell>
          <cell r="O45">
            <v>1972</v>
          </cell>
          <cell r="P45">
            <v>0.34989858012170383</v>
          </cell>
        </row>
        <row r="46">
          <cell r="A46">
            <v>1033</v>
          </cell>
          <cell r="B46" t="str">
            <v>ALAMBRE COBRE THHN  14 AWG</v>
          </cell>
          <cell r="C46" t="str">
            <v>ML</v>
          </cell>
          <cell r="D46">
            <v>1354.9864501354987</v>
          </cell>
          <cell r="F46">
            <v>1571.8000000000002</v>
          </cell>
          <cell r="I46">
            <v>0</v>
          </cell>
          <cell r="K46" t="str">
            <v>ALAMBRE</v>
          </cell>
          <cell r="M46">
            <v>2.2000000000000002</v>
          </cell>
        </row>
        <row r="47">
          <cell r="A47">
            <v>9120</v>
          </cell>
          <cell r="B47" t="str">
            <v>AMARRAS NYLON</v>
          </cell>
          <cell r="C47" t="str">
            <v>und</v>
          </cell>
          <cell r="D47">
            <v>129.99870001299988</v>
          </cell>
          <cell r="F47">
            <v>150.80000000000001</v>
          </cell>
          <cell r="I47">
            <v>0</v>
          </cell>
          <cell r="K47" t="str">
            <v>ACC</v>
          </cell>
          <cell r="L47">
            <v>165.87834121658784</v>
          </cell>
          <cell r="M47">
            <v>15.07834121658783</v>
          </cell>
          <cell r="N47">
            <v>800.4</v>
          </cell>
        </row>
        <row r="48">
          <cell r="A48">
            <v>1427</v>
          </cell>
          <cell r="B48" t="str">
            <v>AMARRAS PRIMARIAS</v>
          </cell>
          <cell r="C48" t="str">
            <v>UND</v>
          </cell>
          <cell r="D48">
            <v>14999.850001499985</v>
          </cell>
          <cell r="F48">
            <v>17400</v>
          </cell>
          <cell r="I48">
            <v>0</v>
          </cell>
          <cell r="K48" t="str">
            <v>HERRAJES</v>
          </cell>
          <cell r="O48">
            <v>657.342536</v>
          </cell>
        </row>
        <row r="49">
          <cell r="A49">
            <v>1081</v>
          </cell>
          <cell r="B49" t="str">
            <v>ALTERNADOR DE BOMBAS PARA TRES BOMBAS</v>
          </cell>
          <cell r="C49" t="str">
            <v>UND</v>
          </cell>
          <cell r="D49">
            <v>1600000</v>
          </cell>
          <cell r="F49">
            <v>1856018.5599999998</v>
          </cell>
          <cell r="H49">
            <v>1</v>
          </cell>
          <cell r="I49">
            <v>1856018.5599999998</v>
          </cell>
          <cell r="J49" t="str">
            <v xml:space="preserve"> T </v>
          </cell>
        </row>
        <row r="50">
          <cell r="A50">
            <v>1505</v>
          </cell>
          <cell r="B50" t="str">
            <v>ANALIZADOR DE REDES</v>
          </cell>
          <cell r="C50" t="str">
            <v>UN</v>
          </cell>
          <cell r="D50">
            <v>3600000</v>
          </cell>
          <cell r="F50">
            <v>4176041.7600000002</v>
          </cell>
          <cell r="H50">
            <v>1</v>
          </cell>
          <cell r="I50">
            <v>4176041.7600000002</v>
          </cell>
          <cell r="J50" t="str">
            <v xml:space="preserve"> T </v>
          </cell>
          <cell r="K50" t="str">
            <v>LAUMAYER</v>
          </cell>
        </row>
        <row r="51">
          <cell r="A51">
            <v>1598</v>
          </cell>
          <cell r="B51" t="str">
            <v>ANALIZADOR DE REDES PM100</v>
          </cell>
          <cell r="C51" t="str">
            <v>UND</v>
          </cell>
          <cell r="D51">
            <v>700</v>
          </cell>
          <cell r="F51">
            <v>812.00811999999996</v>
          </cell>
          <cell r="I51">
            <v>0</v>
          </cell>
        </row>
        <row r="52">
          <cell r="A52">
            <v>1381</v>
          </cell>
          <cell r="B52" t="str">
            <v>ANTENA DE 15  ELEMENTOS</v>
          </cell>
          <cell r="C52" t="str">
            <v>UND</v>
          </cell>
          <cell r="D52">
            <v>45000</v>
          </cell>
          <cell r="F52">
            <v>52200.522000000004</v>
          </cell>
          <cell r="I52">
            <v>0</v>
          </cell>
        </row>
        <row r="53">
          <cell r="A53">
            <v>1424</v>
          </cell>
          <cell r="B53" t="str">
            <v>APLIQUE DE PARED 2X32W</v>
          </cell>
          <cell r="C53" t="str">
            <v>UND</v>
          </cell>
          <cell r="D53">
            <v>110000</v>
          </cell>
          <cell r="F53">
            <v>127601.276</v>
          </cell>
          <cell r="I53">
            <v>0</v>
          </cell>
        </row>
        <row r="54">
          <cell r="A54">
            <v>1502</v>
          </cell>
          <cell r="B54" t="str">
            <v xml:space="preserve">OJO DE BUEY  FLUOR. DE 1X20W </v>
          </cell>
          <cell r="C54" t="str">
            <v>UND</v>
          </cell>
          <cell r="D54">
            <v>52959.47040529595</v>
          </cell>
          <cell r="F54">
            <v>61433.600000000006</v>
          </cell>
          <cell r="I54">
            <v>0</v>
          </cell>
          <cell r="K54" t="str">
            <v>LUMINARIA</v>
          </cell>
        </row>
        <row r="55">
          <cell r="A55">
            <v>1552</v>
          </cell>
          <cell r="B55" t="str">
            <v>ARRANCADOR DIRECTO 2,6-3,7A</v>
          </cell>
          <cell r="C55" t="str">
            <v>UN</v>
          </cell>
          <cell r="D55">
            <v>272997.2700272997</v>
          </cell>
          <cell r="F55">
            <v>316680</v>
          </cell>
          <cell r="I55">
            <v>0</v>
          </cell>
          <cell r="K55" t="str">
            <v>SCHNEIDER</v>
          </cell>
        </row>
        <row r="56">
          <cell r="A56">
            <v>1210</v>
          </cell>
          <cell r="B56" t="str">
            <v>ARRANCADOR ESTRELLA TRIANGULO DE 30HP</v>
          </cell>
          <cell r="C56" t="str">
            <v>UN</v>
          </cell>
          <cell r="D56">
            <v>2199978.0002199975</v>
          </cell>
          <cell r="F56">
            <v>2552000</v>
          </cell>
          <cell r="H56">
            <v>3</v>
          </cell>
          <cell r="I56">
            <v>7656000</v>
          </cell>
          <cell r="J56" t="str">
            <v xml:space="preserve"> T </v>
          </cell>
        </row>
        <row r="57">
          <cell r="A57">
            <v>1216</v>
          </cell>
          <cell r="B57" t="str">
            <v>ARRANCADOR ESTRELLA TRIANGULO DE 60HP</v>
          </cell>
          <cell r="C57" t="str">
            <v>UN</v>
          </cell>
          <cell r="D57">
            <v>4399956.000439995</v>
          </cell>
          <cell r="F57">
            <v>5104000</v>
          </cell>
          <cell r="H57">
            <v>3</v>
          </cell>
          <cell r="I57">
            <v>15312000</v>
          </cell>
          <cell r="J57" t="str">
            <v xml:space="preserve"> T </v>
          </cell>
        </row>
        <row r="58">
          <cell r="A58">
            <v>1132</v>
          </cell>
          <cell r="B58" t="str">
            <v xml:space="preserve">BALISA LUMINOSA </v>
          </cell>
          <cell r="C58" t="str">
            <v>UN</v>
          </cell>
          <cell r="D58">
            <v>25999.740002599974</v>
          </cell>
          <cell r="F58">
            <v>30159.999999999996</v>
          </cell>
          <cell r="I58">
            <v>0</v>
          </cell>
          <cell r="K58" t="str">
            <v>VARIOS</v>
          </cell>
        </row>
        <row r="59">
          <cell r="A59">
            <v>1605</v>
          </cell>
          <cell r="B59" t="str">
            <v>BANCO DE CONDENSADORES DE 160 KVAR a 220V</v>
          </cell>
          <cell r="C59" t="str">
            <v>UND</v>
          </cell>
          <cell r="D59">
            <v>9200000</v>
          </cell>
          <cell r="F59">
            <v>10672106.719999999</v>
          </cell>
          <cell r="I59">
            <v>0</v>
          </cell>
        </row>
        <row r="60">
          <cell r="A60">
            <v>1070</v>
          </cell>
          <cell r="B60" t="str">
            <v>BANCO DE CONDENSADORES DE 40 KVAR</v>
          </cell>
          <cell r="C60" t="str">
            <v>UND</v>
          </cell>
          <cell r="D60">
            <v>0</v>
          </cell>
          <cell r="F60">
            <v>0</v>
          </cell>
          <cell r="I60">
            <v>0</v>
          </cell>
        </row>
        <row r="61">
          <cell r="A61">
            <v>1604</v>
          </cell>
          <cell r="B61" t="str">
            <v>BANDAS DOBLES 10 " GALV</v>
          </cell>
          <cell r="C61" t="str">
            <v>UND</v>
          </cell>
          <cell r="D61">
            <v>9999.9000009999891</v>
          </cell>
          <cell r="F61">
            <v>11600</v>
          </cell>
          <cell r="I61">
            <v>0</v>
          </cell>
          <cell r="K61" t="str">
            <v>HERRAJES</v>
          </cell>
        </row>
        <row r="62">
          <cell r="A62">
            <v>1343</v>
          </cell>
          <cell r="B62" t="str">
            <v>BANDAS DOBLES 7 1/2" GALV</v>
          </cell>
          <cell r="C62" t="str">
            <v>UND</v>
          </cell>
          <cell r="D62">
            <v>7999.9200007999916</v>
          </cell>
          <cell r="F62">
            <v>9280</v>
          </cell>
          <cell r="I62">
            <v>0</v>
          </cell>
          <cell r="K62" t="str">
            <v>HERRAJES</v>
          </cell>
        </row>
        <row r="63">
          <cell r="A63">
            <v>9001</v>
          </cell>
          <cell r="B63" t="str">
            <v>BANDEJA PORTACABLES DE 40X8 SEMIPESADA</v>
          </cell>
          <cell r="C63" t="str">
            <v>ML</v>
          </cell>
          <cell r="D63">
            <v>39625</v>
          </cell>
          <cell r="F63">
            <v>45965.459650000004</v>
          </cell>
          <cell r="I63">
            <v>0</v>
          </cell>
          <cell r="K63" t="str">
            <v>BANDEJA</v>
          </cell>
          <cell r="L63">
            <v>50561.5</v>
          </cell>
          <cell r="M63">
            <v>4596.0403499999957</v>
          </cell>
        </row>
        <row r="64">
          <cell r="A64">
            <v>1437</v>
          </cell>
          <cell r="B64" t="str">
            <v>BANDEJA PORTACABLES DE 50x8CMS CERRADA CON TAPA</v>
          </cell>
          <cell r="C64" t="str">
            <v>ML</v>
          </cell>
          <cell r="D64">
            <v>36206.896551724138</v>
          </cell>
          <cell r="F64">
            <v>42000.420000000006</v>
          </cell>
          <cell r="I64">
            <v>0</v>
          </cell>
        </row>
        <row r="65">
          <cell r="A65">
            <v>9000</v>
          </cell>
          <cell r="B65" t="str">
            <v>BANDEJA PORTACABLES DE 60X8</v>
          </cell>
          <cell r="C65" t="str">
            <v>ML</v>
          </cell>
          <cell r="D65">
            <v>140300</v>
          </cell>
          <cell r="F65">
            <v>162749.62748000002</v>
          </cell>
          <cell r="I65">
            <v>0</v>
          </cell>
        </row>
        <row r="66">
          <cell r="A66">
            <v>1247</v>
          </cell>
          <cell r="B66" t="str">
            <v>BANDEJA PORTACABLES SEMIPESADA DE 20 CMS</v>
          </cell>
          <cell r="C66" t="str">
            <v>ML</v>
          </cell>
          <cell r="D66">
            <v>21600</v>
          </cell>
          <cell r="F66">
            <v>25056.25056</v>
          </cell>
          <cell r="I66">
            <v>0</v>
          </cell>
        </row>
        <row r="67">
          <cell r="A67">
            <v>1246</v>
          </cell>
          <cell r="B67" t="str">
            <v>BANDEJA PORTACABLES SEMIPESADA DE 30 CMS</v>
          </cell>
          <cell r="C67" t="str">
            <v>ML</v>
          </cell>
          <cell r="D67">
            <v>34666.666666666672</v>
          </cell>
          <cell r="F67">
            <v>40213.735466666672</v>
          </cell>
          <cell r="I67">
            <v>0</v>
          </cell>
        </row>
        <row r="68">
          <cell r="A68">
            <v>1245</v>
          </cell>
          <cell r="B68" t="str">
            <v>BANDEJA PORTACABLES SEMIPESADA DE 40 CMS</v>
          </cell>
          <cell r="C68" t="str">
            <v>ML</v>
          </cell>
          <cell r="D68">
            <v>39625</v>
          </cell>
          <cell r="F68">
            <v>45965.459650000004</v>
          </cell>
          <cell r="I68">
            <v>0</v>
          </cell>
        </row>
        <row r="69">
          <cell r="A69">
            <v>1405</v>
          </cell>
          <cell r="B69" t="str">
            <v>BANDEJA PORTACABLES SEMIPESADA DE 50 CMS</v>
          </cell>
          <cell r="C69" t="str">
            <v>ML</v>
          </cell>
          <cell r="D69">
            <v>30948.799999999999</v>
          </cell>
          <cell r="F69">
            <v>35900.967006079998</v>
          </cell>
          <cell r="I69">
            <v>0</v>
          </cell>
        </row>
        <row r="70">
          <cell r="A70">
            <v>9002</v>
          </cell>
          <cell r="B70" t="str">
            <v>BANDEJA PROTACABLER DE 20X8</v>
          </cell>
          <cell r="C70" t="str">
            <v>ML</v>
          </cell>
          <cell r="D70">
            <v>30600</v>
          </cell>
          <cell r="F70">
            <v>35496.354959999997</v>
          </cell>
          <cell r="I70">
            <v>0</v>
          </cell>
        </row>
        <row r="71">
          <cell r="A71">
            <v>1101</v>
          </cell>
          <cell r="B71" t="str">
            <v>BARRAJE DE COBRE DE 100 AMPS NEUTRO Y TIERRA</v>
          </cell>
          <cell r="C71" t="str">
            <v>UND</v>
          </cell>
          <cell r="D71">
            <v>55000</v>
          </cell>
          <cell r="F71">
            <v>63800.637999999999</v>
          </cell>
          <cell r="I71">
            <v>0</v>
          </cell>
          <cell r="K71" t="str">
            <v>CELDA</v>
          </cell>
        </row>
        <row r="72">
          <cell r="A72">
            <v>1494</v>
          </cell>
          <cell r="B72" t="str">
            <v>BARRAJE DE COBRE DE 800 AMPS</v>
          </cell>
          <cell r="C72" t="str">
            <v>GLB</v>
          </cell>
          <cell r="D72">
            <v>140000</v>
          </cell>
          <cell r="F72">
            <v>162401.62400000001</v>
          </cell>
          <cell r="I72">
            <v>0</v>
          </cell>
        </row>
        <row r="73">
          <cell r="A73">
            <v>1419</v>
          </cell>
          <cell r="B73" t="str">
            <v>BARRAJE DE Cu DE 3F DE 300 A</v>
          </cell>
          <cell r="C73" t="str">
            <v>ML</v>
          </cell>
          <cell r="D73">
            <v>29999.700002999969</v>
          </cell>
          <cell r="F73">
            <v>34800</v>
          </cell>
          <cell r="I73">
            <v>0</v>
          </cell>
          <cell r="K73" t="str">
            <v>SUBES</v>
          </cell>
        </row>
        <row r="74">
          <cell r="A74">
            <v>1092</v>
          </cell>
          <cell r="B74" t="str">
            <v>BARRAJE EQUIPOTENCIAL</v>
          </cell>
          <cell r="C74" t="str">
            <v>UND</v>
          </cell>
          <cell r="D74">
            <v>38000</v>
          </cell>
          <cell r="F74">
            <v>44080.440800000004</v>
          </cell>
          <cell r="I74">
            <v>0</v>
          </cell>
        </row>
        <row r="75">
          <cell r="A75">
            <v>1094</v>
          </cell>
          <cell r="B75" t="str">
            <v>BARRAJE EQUIPOTENCIAL</v>
          </cell>
          <cell r="C75" t="str">
            <v>UND</v>
          </cell>
          <cell r="D75">
            <v>150000</v>
          </cell>
          <cell r="F75">
            <v>174001.74</v>
          </cell>
          <cell r="I75">
            <v>0</v>
          </cell>
        </row>
        <row r="76">
          <cell r="A76">
            <v>1454</v>
          </cell>
          <cell r="B76" t="str">
            <v>BARRAJE INTERCONEXION DE CELDAS PROTECCION SECCIONADOR</v>
          </cell>
          <cell r="C76" t="str">
            <v>UND</v>
          </cell>
          <cell r="D76">
            <v>678000</v>
          </cell>
          <cell r="F76">
            <v>786487.86479999998</v>
          </cell>
          <cell r="I76">
            <v>0</v>
          </cell>
        </row>
        <row r="77">
          <cell r="A77">
            <v>1600</v>
          </cell>
          <cell r="B77" t="str">
            <v>BARRAJES DE COBRE 1250 AMP</v>
          </cell>
          <cell r="C77" t="str">
            <v>ML</v>
          </cell>
          <cell r="D77">
            <v>71000</v>
          </cell>
          <cell r="F77">
            <v>82360.823600000003</v>
          </cell>
          <cell r="I77">
            <v>0</v>
          </cell>
        </row>
        <row r="78">
          <cell r="A78">
            <v>1601</v>
          </cell>
          <cell r="B78" t="str">
            <v>BARRAJES DE COBRE 1800 AMP</v>
          </cell>
          <cell r="C78" t="str">
            <v>ML</v>
          </cell>
          <cell r="D78">
            <v>232000</v>
          </cell>
          <cell r="F78">
            <v>269122.6912</v>
          </cell>
          <cell r="I78">
            <v>0</v>
          </cell>
        </row>
        <row r="79">
          <cell r="A79">
            <v>1599</v>
          </cell>
          <cell r="B79" t="str">
            <v>BARRAJES DE COBRE 600 AMP</v>
          </cell>
          <cell r="C79" t="str">
            <v>ML</v>
          </cell>
          <cell r="D79">
            <v>65000</v>
          </cell>
          <cell r="F79">
            <v>75400.754000000001</v>
          </cell>
          <cell r="I79">
            <v>0</v>
          </cell>
          <cell r="K79" t="str">
            <v>SUBES</v>
          </cell>
          <cell r="L79">
            <v>82940</v>
          </cell>
          <cell r="M79">
            <v>7539.2459999999992</v>
          </cell>
        </row>
        <row r="80">
          <cell r="A80">
            <v>9113</v>
          </cell>
          <cell r="B80" t="str">
            <v>BASE 8 PINES TLK 1468</v>
          </cell>
          <cell r="C80" t="str">
            <v>UN</v>
          </cell>
          <cell r="D80">
            <v>3200</v>
          </cell>
          <cell r="F80">
            <v>3712.03712</v>
          </cell>
          <cell r="I80">
            <v>0</v>
          </cell>
          <cell r="K80" t="str">
            <v>LAUMAYER</v>
          </cell>
        </row>
        <row r="81">
          <cell r="A81">
            <v>1358</v>
          </cell>
          <cell r="B81" t="str">
            <v>BASE EN CONCRETO PARA POSTE LUMNIARIA</v>
          </cell>
          <cell r="C81" t="str">
            <v>UN</v>
          </cell>
          <cell r="D81">
            <v>49999.500004999951</v>
          </cell>
          <cell r="F81">
            <v>58000.000000000007</v>
          </cell>
          <cell r="I81">
            <v>0</v>
          </cell>
          <cell r="K81" t="str">
            <v>CIVIL</v>
          </cell>
        </row>
        <row r="82">
          <cell r="A82">
            <v>9121</v>
          </cell>
          <cell r="B82" t="str">
            <v>BASES PARA AMARRAS</v>
          </cell>
          <cell r="C82" t="str">
            <v>GLB</v>
          </cell>
          <cell r="D82">
            <v>12000</v>
          </cell>
          <cell r="F82">
            <v>13920.1392</v>
          </cell>
          <cell r="I82">
            <v>0</v>
          </cell>
        </row>
        <row r="83">
          <cell r="A83">
            <v>1091</v>
          </cell>
          <cell r="B83" t="str">
            <v xml:space="preserve">BOBINA DE CHOQUE </v>
          </cell>
          <cell r="C83" t="str">
            <v>UND</v>
          </cell>
          <cell r="D83">
            <v>280000</v>
          </cell>
          <cell r="F83">
            <v>324803.24800000002</v>
          </cell>
          <cell r="I83">
            <v>0</v>
          </cell>
        </row>
        <row r="84">
          <cell r="A84">
            <v>1035</v>
          </cell>
          <cell r="B84" t="str">
            <v>BORNERA DE PRUEBA CONTADOR ELECT.</v>
          </cell>
          <cell r="C84" t="str">
            <v>UN</v>
          </cell>
          <cell r="D84">
            <v>210000</v>
          </cell>
          <cell r="F84">
            <v>243602.43599999999</v>
          </cell>
          <cell r="I84">
            <v>0</v>
          </cell>
          <cell r="K84" t="str">
            <v>SUBES</v>
          </cell>
          <cell r="L84">
            <v>267960</v>
          </cell>
          <cell r="M84">
            <v>1570.7464186981656</v>
          </cell>
        </row>
        <row r="85">
          <cell r="A85">
            <v>1057</v>
          </cell>
          <cell r="B85" t="str">
            <v>BOYA DE NIVEL</v>
          </cell>
          <cell r="C85" t="str">
            <v>UN</v>
          </cell>
          <cell r="D85">
            <v>160000</v>
          </cell>
          <cell r="F85">
            <v>185601.856</v>
          </cell>
          <cell r="I85">
            <v>0</v>
          </cell>
        </row>
        <row r="86">
          <cell r="A86">
            <v>1188</v>
          </cell>
          <cell r="B86" t="str">
            <v>BREAKER 3 X 500 A - 42KA -EASY PACK CVS - LV563306</v>
          </cell>
          <cell r="C86" t="str">
            <v>UND</v>
          </cell>
          <cell r="D86">
            <v>2599974.0002599973</v>
          </cell>
          <cell r="F86">
            <v>3016000</v>
          </cell>
          <cell r="I86">
            <v>0</v>
          </cell>
          <cell r="K86" t="str">
            <v>SCHNEIDER</v>
          </cell>
          <cell r="L86">
            <v>3317566.8243317567</v>
          </cell>
          <cell r="M86">
            <v>301566.82433175668</v>
          </cell>
        </row>
        <row r="87">
          <cell r="A87">
            <v>2400</v>
          </cell>
          <cell r="B87" t="str">
            <v>BREAKER Compact NSX400N 160-400AMP, 45KA A 440V</v>
          </cell>
          <cell r="C87" t="str">
            <v>UND</v>
          </cell>
          <cell r="D87">
            <v>2717972.820271797</v>
          </cell>
          <cell r="F87">
            <v>3152880</v>
          </cell>
          <cell r="I87">
            <v>0</v>
          </cell>
          <cell r="K87" t="str">
            <v>SCHNEIDER</v>
          </cell>
        </row>
        <row r="88">
          <cell r="A88">
            <v>2700</v>
          </cell>
          <cell r="B88" t="str">
            <v xml:space="preserve">BREAKER 3X800 </v>
          </cell>
          <cell r="C88" t="str">
            <v>UND</v>
          </cell>
          <cell r="D88">
            <v>10499895.00104999</v>
          </cell>
          <cell r="F88">
            <v>12180000.000000002</v>
          </cell>
          <cell r="I88">
            <v>0</v>
          </cell>
          <cell r="K88" t="str">
            <v>SCHNEIDER</v>
          </cell>
        </row>
        <row r="89">
          <cell r="A89">
            <v>2800</v>
          </cell>
          <cell r="B89" t="str">
            <v xml:space="preserve">BREAKER 3X50 NSX100 </v>
          </cell>
          <cell r="C89" t="str">
            <v>UND</v>
          </cell>
          <cell r="D89">
            <v>1076989.2301076988</v>
          </cell>
          <cell r="F89">
            <v>1249320</v>
          </cell>
          <cell r="I89">
            <v>0</v>
          </cell>
          <cell r="K89" t="str">
            <v>SCHNEIDER</v>
          </cell>
          <cell r="M89">
            <v>821.07199159222273</v>
          </cell>
        </row>
        <row r="90">
          <cell r="A90">
            <v>2600</v>
          </cell>
          <cell r="B90" t="str">
            <v>BREAKER 3X40 NSX100H, 28-40A, 35KA, 440V</v>
          </cell>
          <cell r="C90" t="str">
            <v>UND</v>
          </cell>
          <cell r="D90">
            <v>1076989.2301076988</v>
          </cell>
          <cell r="F90">
            <v>1249320</v>
          </cell>
          <cell r="I90">
            <v>0</v>
          </cell>
          <cell r="K90" t="str">
            <v>SCHNEIDER</v>
          </cell>
        </row>
        <row r="91">
          <cell r="A91">
            <v>2900</v>
          </cell>
          <cell r="B91" t="str">
            <v>BREAKER 3X100 Compact NSX 100/160/250F (85 kA 220/240V 35 kA 440V)</v>
          </cell>
          <cell r="C91" t="str">
            <v>UND</v>
          </cell>
          <cell r="D91">
            <v>675993.24006759934</v>
          </cell>
          <cell r="F91">
            <v>784160.00000000012</v>
          </cell>
          <cell r="H91">
            <v>4</v>
          </cell>
          <cell r="I91">
            <v>3136640.0000000005</v>
          </cell>
          <cell r="J91" t="str">
            <v xml:space="preserve"> T </v>
          </cell>
          <cell r="K91" t="str">
            <v>SCHNEIDER</v>
          </cell>
        </row>
        <row r="92">
          <cell r="A92">
            <v>1615</v>
          </cell>
          <cell r="B92" t="str">
            <v>BREAKER 3X250 EASYPACK CVSX250 40 kA 220/240V</v>
          </cell>
          <cell r="C92" t="str">
            <v>UND</v>
          </cell>
          <cell r="D92">
            <v>742992.57007429923</v>
          </cell>
          <cell r="F92">
            <v>861879.99999999988</v>
          </cell>
          <cell r="I92">
            <v>0</v>
          </cell>
          <cell r="K92" t="str">
            <v>SCHNEIDER</v>
          </cell>
        </row>
        <row r="93">
          <cell r="A93">
            <v>2500</v>
          </cell>
          <cell r="B93" t="str">
            <v>BREAKER 3X1500 MASTERPACT</v>
          </cell>
          <cell r="C93" t="str">
            <v>UND</v>
          </cell>
          <cell r="D93">
            <v>33999660.003399961</v>
          </cell>
          <cell r="F93">
            <v>39440000</v>
          </cell>
          <cell r="I93">
            <v>0</v>
          </cell>
          <cell r="K93" t="str">
            <v>SCHNEIDER</v>
          </cell>
        </row>
        <row r="94">
          <cell r="A94">
            <v>1522</v>
          </cell>
          <cell r="B94" t="str">
            <v>BREAKER 3X20 NSXX100F, 15-35A, 35KA, 440V</v>
          </cell>
          <cell r="C94" t="str">
            <v>UND</v>
          </cell>
          <cell r="D94">
            <v>629993.70006299939</v>
          </cell>
          <cell r="F94">
            <v>730800</v>
          </cell>
          <cell r="I94">
            <v>0</v>
          </cell>
          <cell r="K94" t="str">
            <v>SCHNEIDER</v>
          </cell>
        </row>
        <row r="95">
          <cell r="A95">
            <v>1411</v>
          </cell>
          <cell r="B95" t="str">
            <v>BREAKER 3X32 CVSX32, 40KA /240V</v>
          </cell>
          <cell r="C95" t="str">
            <v>UND</v>
          </cell>
          <cell r="D95">
            <v>244997.55002449974</v>
          </cell>
          <cell r="F95">
            <v>284200</v>
          </cell>
          <cell r="I95">
            <v>0</v>
          </cell>
          <cell r="K95" t="str">
            <v>SCHNEIDER</v>
          </cell>
        </row>
        <row r="96">
          <cell r="A96">
            <v>1100</v>
          </cell>
          <cell r="B96" t="str">
            <v>BREAKER 3X40 CVSX40, 40KA /240V</v>
          </cell>
          <cell r="C96" t="str">
            <v>UND</v>
          </cell>
          <cell r="D96">
            <v>244997.55002449974</v>
          </cell>
          <cell r="F96">
            <v>284200</v>
          </cell>
          <cell r="I96">
            <v>0</v>
          </cell>
          <cell r="K96" t="str">
            <v>SCHNEIDER</v>
          </cell>
        </row>
        <row r="97">
          <cell r="A97">
            <v>1102</v>
          </cell>
          <cell r="B97" t="str">
            <v>BREAKER 3X63 CVSX63, 40KA /240V</v>
          </cell>
          <cell r="C97" t="str">
            <v>UND</v>
          </cell>
          <cell r="D97">
            <v>247997.52002479974</v>
          </cell>
          <cell r="F97">
            <v>287680</v>
          </cell>
          <cell r="I97">
            <v>0</v>
          </cell>
          <cell r="K97" t="str">
            <v>SCHNEIDER</v>
          </cell>
        </row>
        <row r="98">
          <cell r="A98">
            <v>2200</v>
          </cell>
          <cell r="B98" t="str">
            <v>BREAKER 3X132 NSX160F, 70-150A, 35KA, 440V</v>
          </cell>
          <cell r="C98" t="str">
            <v>UND</v>
          </cell>
          <cell r="D98">
            <v>1687983.1201687981</v>
          </cell>
          <cell r="F98">
            <v>1958079.9999999998</v>
          </cell>
          <cell r="I98">
            <v>0</v>
          </cell>
          <cell r="K98" t="str">
            <v>SCHNEIDER</v>
          </cell>
        </row>
        <row r="99">
          <cell r="A99">
            <v>2100</v>
          </cell>
          <cell r="B99" t="str">
            <v xml:space="preserve">BREAKER 3X16 EZC </v>
          </cell>
          <cell r="C99" t="str">
            <v>UND</v>
          </cell>
          <cell r="D99">
            <v>201597.98402015978</v>
          </cell>
          <cell r="F99">
            <v>233855.99999999997</v>
          </cell>
          <cell r="I99">
            <v>0</v>
          </cell>
          <cell r="K99" t="str">
            <v>SCHNEIDER</v>
          </cell>
          <cell r="M99">
            <v>516.10239471511147</v>
          </cell>
        </row>
        <row r="100">
          <cell r="A100">
            <v>1398</v>
          </cell>
          <cell r="B100" t="str">
            <v>BREAKER DE 3X100 AMP EZC100N</v>
          </cell>
          <cell r="C100" t="str">
            <v>UN</v>
          </cell>
          <cell r="D100">
            <v>250997.49002509975</v>
          </cell>
          <cell r="F100">
            <v>291160</v>
          </cell>
          <cell r="I100">
            <v>0</v>
          </cell>
          <cell r="K100" t="str">
            <v>SCHNEIDER</v>
          </cell>
          <cell r="L100">
            <v>320272.7972720273</v>
          </cell>
          <cell r="M100">
            <v>29112.797272027296</v>
          </cell>
        </row>
        <row r="101">
          <cell r="A101">
            <v>1352</v>
          </cell>
          <cell r="B101" t="str">
            <v>BREAKER DE 3X125 AMP EZC250N</v>
          </cell>
          <cell r="C101" t="str">
            <v>UN</v>
          </cell>
          <cell r="D101">
            <v>632193.6780632193</v>
          </cell>
          <cell r="F101">
            <v>733352</v>
          </cell>
          <cell r="I101">
            <v>0</v>
          </cell>
          <cell r="K101" t="str">
            <v>SCHNEIDER</v>
          </cell>
        </row>
        <row r="102">
          <cell r="A102">
            <v>1354</v>
          </cell>
          <cell r="B102" t="str">
            <v>BREAKER DE 3X150 AMP EZC 250N</v>
          </cell>
          <cell r="C102" t="str">
            <v>UN</v>
          </cell>
          <cell r="D102">
            <v>623993.76006239932</v>
          </cell>
          <cell r="F102">
            <v>723840</v>
          </cell>
          <cell r="I102">
            <v>0</v>
          </cell>
          <cell r="K102" t="str">
            <v>SCHNEIDER</v>
          </cell>
          <cell r="L102">
            <v>796216.03783962154</v>
          </cell>
          <cell r="M102">
            <v>72376.037839621538</v>
          </cell>
          <cell r="N102">
            <v>6513843.405565938</v>
          </cell>
        </row>
        <row r="103">
          <cell r="A103">
            <v>1056</v>
          </cell>
          <cell r="B103" t="str">
            <v>BREAKER DE 3X175 AMP EZC250N</v>
          </cell>
          <cell r="C103" t="str">
            <v>UN</v>
          </cell>
          <cell r="D103">
            <v>682993.17006829928</v>
          </cell>
          <cell r="F103">
            <v>792280</v>
          </cell>
          <cell r="I103">
            <v>0</v>
          </cell>
          <cell r="K103" t="str">
            <v>SCHNEIDER</v>
          </cell>
          <cell r="L103">
            <v>871499.28500714991</v>
          </cell>
          <cell r="M103">
            <v>79219.285007149912</v>
          </cell>
        </row>
        <row r="104">
          <cell r="A104">
            <v>1356</v>
          </cell>
          <cell r="B104" t="str">
            <v>BREAKER DE 3X200 AMP EZC250N</v>
          </cell>
          <cell r="C104" t="str">
            <v>UN</v>
          </cell>
          <cell r="D104">
            <v>632993.67006329936</v>
          </cell>
          <cell r="F104">
            <v>734280</v>
          </cell>
          <cell r="I104">
            <v>0</v>
          </cell>
          <cell r="K104" t="str">
            <v>SCHNEIDER</v>
          </cell>
          <cell r="M104">
            <v>302000</v>
          </cell>
          <cell r="N104">
            <v>1812000</v>
          </cell>
        </row>
        <row r="105">
          <cell r="A105">
            <v>1348</v>
          </cell>
          <cell r="B105" t="str">
            <v>BREAKER DE 3X225 AMP EZC250N</v>
          </cell>
          <cell r="C105" t="str">
            <v>UN</v>
          </cell>
          <cell r="D105">
            <v>553994.46005539945</v>
          </cell>
          <cell r="F105">
            <v>642640</v>
          </cell>
          <cell r="I105">
            <v>0</v>
          </cell>
          <cell r="K105" t="str">
            <v>SCHNEIDER</v>
          </cell>
        </row>
        <row r="106">
          <cell r="A106">
            <v>1197</v>
          </cell>
          <cell r="B106" t="str">
            <v>BREAKER DE 3X250 AMP EZC250</v>
          </cell>
          <cell r="C106" t="str">
            <v>UN</v>
          </cell>
          <cell r="D106">
            <v>832691.67308326915</v>
          </cell>
          <cell r="F106">
            <v>965931.99999999988</v>
          </cell>
          <cell r="I106">
            <v>0</v>
          </cell>
          <cell r="K106" t="str">
            <v>SCHNEIDER</v>
          </cell>
        </row>
        <row r="107">
          <cell r="A107">
            <v>1401</v>
          </cell>
          <cell r="B107" t="str">
            <v>BREAKER DE 3X250 AMP NB250N</v>
          </cell>
          <cell r="C107" t="str">
            <v>UN</v>
          </cell>
          <cell r="D107">
            <v>413632</v>
          </cell>
          <cell r="F107">
            <v>479817.91813120001</v>
          </cell>
          <cell r="I107">
            <v>0</v>
          </cell>
        </row>
        <row r="108">
          <cell r="A108">
            <v>1053</v>
          </cell>
          <cell r="B108" t="str">
            <v>BREAKER DE 3X30 AMP EZC 100B</v>
          </cell>
          <cell r="C108" t="str">
            <v>UN</v>
          </cell>
          <cell r="D108">
            <v>200997.99002009979</v>
          </cell>
          <cell r="F108">
            <v>233159.99999999997</v>
          </cell>
          <cell r="I108">
            <v>0</v>
          </cell>
          <cell r="K108" t="str">
            <v>SCHNEIDER</v>
          </cell>
        </row>
        <row r="109">
          <cell r="A109">
            <v>1531</v>
          </cell>
          <cell r="B109" t="str">
            <v>BREAKER DE 3X30 AMP NS100N</v>
          </cell>
          <cell r="C109" t="str">
            <v>UN</v>
          </cell>
          <cell r="D109">
            <v>627993.72006279929</v>
          </cell>
          <cell r="F109">
            <v>728480</v>
          </cell>
          <cell r="I109">
            <v>0</v>
          </cell>
          <cell r="K109" t="str">
            <v>SCHNEIDER</v>
          </cell>
        </row>
        <row r="110">
          <cell r="A110">
            <v>1195</v>
          </cell>
          <cell r="B110" t="str">
            <v>BREAKER DE 3X500 AMP NSX400N</v>
          </cell>
          <cell r="C110" t="str">
            <v>UN</v>
          </cell>
          <cell r="D110">
            <v>3659963.4003659962</v>
          </cell>
          <cell r="F110">
            <v>4245600</v>
          </cell>
          <cell r="I110">
            <v>0</v>
          </cell>
          <cell r="K110" t="str">
            <v>SCHNEIDER</v>
          </cell>
        </row>
        <row r="111">
          <cell r="A111">
            <v>1537</v>
          </cell>
          <cell r="B111" t="str">
            <v>BREAKER DE 3X40 AMP EZC</v>
          </cell>
          <cell r="C111" t="str">
            <v>UN</v>
          </cell>
          <cell r="D111">
            <v>244997.55002449974</v>
          </cell>
          <cell r="F111">
            <v>284200</v>
          </cell>
          <cell r="I111">
            <v>0</v>
          </cell>
          <cell r="K111" t="str">
            <v>SCHNEIDER</v>
          </cell>
          <cell r="L111">
            <v>312616.87383126165</v>
          </cell>
          <cell r="M111">
            <v>28416.873831261648</v>
          </cell>
        </row>
        <row r="112">
          <cell r="A112">
            <v>1200</v>
          </cell>
          <cell r="B112" t="str">
            <v>BREAKER DE 3X400 AMP EZC400N</v>
          </cell>
          <cell r="C112" t="str">
            <v>UN</v>
          </cell>
          <cell r="D112">
            <v>917990.82009179902</v>
          </cell>
          <cell r="F112">
            <v>1064880</v>
          </cell>
          <cell r="I112">
            <v>0</v>
          </cell>
          <cell r="K112" t="str">
            <v>SCHNEIDER</v>
          </cell>
        </row>
        <row r="113">
          <cell r="A113">
            <v>1117</v>
          </cell>
          <cell r="B113" t="str">
            <v>BREAKER DE 3X60 AMP EZC</v>
          </cell>
          <cell r="C113" t="str">
            <v>UN</v>
          </cell>
          <cell r="D113">
            <v>247997.52002479974</v>
          </cell>
          <cell r="F113">
            <v>287680</v>
          </cell>
          <cell r="I113">
            <v>0</v>
          </cell>
          <cell r="K113" t="str">
            <v>SCHNEIDER</v>
          </cell>
          <cell r="L113">
            <v>316444.83555164444</v>
          </cell>
          <cell r="M113">
            <v>28764.835551644443</v>
          </cell>
        </row>
        <row r="114">
          <cell r="A114">
            <v>1202</v>
          </cell>
          <cell r="B114" t="str">
            <v xml:space="preserve">BREAKER DE 3X750 AMP </v>
          </cell>
          <cell r="C114" t="str">
            <v>UN</v>
          </cell>
          <cell r="D114">
            <v>9616903.8309616894</v>
          </cell>
          <cell r="F114">
            <v>11155720</v>
          </cell>
          <cell r="I114">
            <v>0</v>
          </cell>
          <cell r="K114" t="str">
            <v>SCHNEIDER</v>
          </cell>
        </row>
        <row r="115">
          <cell r="A115">
            <v>1321</v>
          </cell>
          <cell r="B115" t="str">
            <v>BREAKER DE 3X70 AMP EZC100N</v>
          </cell>
          <cell r="C115" t="str">
            <v>UN</v>
          </cell>
          <cell r="D115">
            <v>257997.42002579971</v>
          </cell>
          <cell r="F115">
            <v>299280</v>
          </cell>
          <cell r="I115">
            <v>0</v>
          </cell>
          <cell r="K115" t="str">
            <v>SCHNEIDER</v>
          </cell>
        </row>
        <row r="116">
          <cell r="A116">
            <v>1133</v>
          </cell>
          <cell r="B116" t="str">
            <v>BREAKER DE 3X80 AMP EZC 100N</v>
          </cell>
          <cell r="C116" t="str">
            <v>UN</v>
          </cell>
          <cell r="D116">
            <v>257997.42002579971</v>
          </cell>
          <cell r="F116">
            <v>299280</v>
          </cell>
          <cell r="I116">
            <v>0</v>
          </cell>
          <cell r="K116" t="str">
            <v>SCHNEIDER</v>
          </cell>
        </row>
        <row r="117">
          <cell r="A117">
            <v>8000</v>
          </cell>
          <cell r="B117" t="str">
            <v>BREAKER ENCHUFABLE  3X70</v>
          </cell>
          <cell r="C117" t="str">
            <v>UND</v>
          </cell>
          <cell r="D117">
            <v>74100</v>
          </cell>
          <cell r="F117">
            <v>85956.859560000012</v>
          </cell>
          <cell r="I117">
            <v>0</v>
          </cell>
          <cell r="K117" t="str">
            <v>SIEMENS</v>
          </cell>
        </row>
        <row r="118">
          <cell r="A118">
            <v>8700</v>
          </cell>
          <cell r="B118" t="str">
            <v>BREAKER ENCHUFABLE 1X15</v>
          </cell>
          <cell r="C118" t="str">
            <v>UND</v>
          </cell>
          <cell r="D118">
            <v>11600</v>
          </cell>
          <cell r="F118">
            <v>13456.134559999999</v>
          </cell>
          <cell r="I118">
            <v>0</v>
          </cell>
          <cell r="K118" t="str">
            <v>SIEMENS</v>
          </cell>
        </row>
        <row r="119">
          <cell r="A119">
            <v>8600</v>
          </cell>
          <cell r="B119" t="str">
            <v>BREAKER ENCHUFABLE 1X20</v>
          </cell>
          <cell r="C119" t="str">
            <v>UND</v>
          </cell>
          <cell r="D119">
            <v>14999.850001499985</v>
          </cell>
          <cell r="F119">
            <v>17400</v>
          </cell>
          <cell r="I119">
            <v>0</v>
          </cell>
          <cell r="K119" t="str">
            <v>SCHNEIDER</v>
          </cell>
          <cell r="L119">
            <v>19139.808601913977</v>
          </cell>
          <cell r="M119">
            <v>1739.8086019139773</v>
          </cell>
        </row>
        <row r="120">
          <cell r="A120">
            <v>1027</v>
          </cell>
          <cell r="B120" t="str">
            <v>BREAKER ENCHUFABLE 2X15A</v>
          </cell>
          <cell r="C120" t="str">
            <v>UND</v>
          </cell>
          <cell r="D120">
            <v>30000</v>
          </cell>
          <cell r="F120">
            <v>34800.347999999998</v>
          </cell>
          <cell r="I120">
            <v>0</v>
          </cell>
          <cell r="K120" t="str">
            <v>SIEMENS</v>
          </cell>
          <cell r="N120">
            <v>8325843.405565938</v>
          </cell>
        </row>
        <row r="121">
          <cell r="A121">
            <v>8800</v>
          </cell>
          <cell r="B121" t="str">
            <v>BREAKER ENCHUFABLE 2X30</v>
          </cell>
          <cell r="C121" t="str">
            <v>UND</v>
          </cell>
          <cell r="D121">
            <v>39999.600003999956</v>
          </cell>
          <cell r="F121">
            <v>46400</v>
          </cell>
          <cell r="I121">
            <v>0</v>
          </cell>
          <cell r="K121" t="str">
            <v>SCHNEIDER</v>
          </cell>
          <cell r="L121">
            <v>51039.489605103947</v>
          </cell>
          <cell r="M121">
            <v>4639.4896051039468</v>
          </cell>
        </row>
        <row r="122">
          <cell r="A122">
            <v>8400</v>
          </cell>
          <cell r="B122" t="str">
            <v>BREAKER ENCHUFABLE 3X30</v>
          </cell>
          <cell r="C122" t="str">
            <v>UND</v>
          </cell>
          <cell r="D122">
            <v>90799.092009079905</v>
          </cell>
          <cell r="F122">
            <v>105328</v>
          </cell>
          <cell r="I122">
            <v>0</v>
          </cell>
          <cell r="K122" t="str">
            <v>SIEMENS</v>
          </cell>
          <cell r="L122">
            <v>115859.64140358596</v>
          </cell>
          <cell r="M122">
            <v>10531.641403585963</v>
          </cell>
        </row>
        <row r="123">
          <cell r="A123">
            <v>8500</v>
          </cell>
          <cell r="B123" t="str">
            <v>BREAKER ENCHUFABLE 3X20</v>
          </cell>
          <cell r="C123" t="str">
            <v>UND</v>
          </cell>
          <cell r="D123">
            <v>80800</v>
          </cell>
          <cell r="F123">
            <v>93728.937279999998</v>
          </cell>
          <cell r="I123">
            <v>0</v>
          </cell>
          <cell r="K123" t="str">
            <v>SIEMENS</v>
          </cell>
        </row>
        <row r="124">
          <cell r="A124">
            <v>8300</v>
          </cell>
          <cell r="B124" t="str">
            <v>BREAKER ENCHUFABLE 3X40</v>
          </cell>
          <cell r="C124" t="str">
            <v>UND</v>
          </cell>
          <cell r="D124">
            <v>80800</v>
          </cell>
          <cell r="F124">
            <v>93728.937279999998</v>
          </cell>
          <cell r="I124">
            <v>0</v>
          </cell>
          <cell r="K124" t="str">
            <v>SIEMENS</v>
          </cell>
        </row>
        <row r="125">
          <cell r="A125">
            <v>8100</v>
          </cell>
          <cell r="B125" t="str">
            <v>BREAKER ENCHUFABLE 3X60</v>
          </cell>
          <cell r="C125" t="str">
            <v>UND</v>
          </cell>
          <cell r="D125">
            <v>97000</v>
          </cell>
          <cell r="F125">
            <v>112521.12519999999</v>
          </cell>
          <cell r="I125">
            <v>0</v>
          </cell>
          <cell r="K125" t="str">
            <v>SIEMENS</v>
          </cell>
        </row>
        <row r="126">
          <cell r="A126">
            <v>1474</v>
          </cell>
          <cell r="B126" t="str">
            <v>BREAKER ENCHUFABLE DE 1X20A</v>
          </cell>
          <cell r="C126" t="str">
            <v>UN</v>
          </cell>
          <cell r="D126">
            <v>14999.850001499985</v>
          </cell>
          <cell r="F126">
            <v>17400</v>
          </cell>
          <cell r="I126">
            <v>0</v>
          </cell>
          <cell r="K126" t="str">
            <v>SIEMENS</v>
          </cell>
          <cell r="L126">
            <v>19139.808601913977</v>
          </cell>
          <cell r="M126">
            <v>1739.8086019139773</v>
          </cell>
        </row>
        <row r="127">
          <cell r="A127">
            <v>1518</v>
          </cell>
          <cell r="B127" t="str">
            <v>BREAKER ENCHUFABLE DE 1X30A</v>
          </cell>
          <cell r="C127" t="str">
            <v>UN</v>
          </cell>
          <cell r="D127">
            <v>11600</v>
          </cell>
          <cell r="F127">
            <v>13456.134559999999</v>
          </cell>
          <cell r="I127">
            <v>0</v>
          </cell>
          <cell r="K127" t="str">
            <v>SIEMENS</v>
          </cell>
        </row>
        <row r="128">
          <cell r="A128">
            <v>1390</v>
          </cell>
          <cell r="B128" t="str">
            <v>BREAKER ENCHUFABLE DE 2X30 A</v>
          </cell>
          <cell r="C128" t="str">
            <v>UN</v>
          </cell>
          <cell r="D128">
            <v>30000</v>
          </cell>
          <cell r="F128">
            <v>34800.347999999998</v>
          </cell>
          <cell r="H128">
            <v>1</v>
          </cell>
          <cell r="I128">
            <v>34800.347999999998</v>
          </cell>
          <cell r="J128" t="str">
            <v xml:space="preserve"> T </v>
          </cell>
          <cell r="K128" t="str">
            <v>SIEMENS</v>
          </cell>
        </row>
        <row r="129">
          <cell r="A129">
            <v>1484</v>
          </cell>
          <cell r="B129" t="str">
            <v>BREAKER ENCHUFABLE DE 2X50 A</v>
          </cell>
          <cell r="C129" t="str">
            <v>UN</v>
          </cell>
          <cell r="D129">
            <v>47999.520004799946</v>
          </cell>
          <cell r="F129">
            <v>55679.999999999993</v>
          </cell>
          <cell r="I129">
            <v>0</v>
          </cell>
          <cell r="K129" t="str">
            <v>SIEMENS</v>
          </cell>
          <cell r="L129">
            <v>61247.38752612473</v>
          </cell>
          <cell r="M129">
            <v>5567.3875261247376</v>
          </cell>
        </row>
        <row r="130">
          <cell r="A130">
            <v>8200</v>
          </cell>
          <cell r="B130" t="str">
            <v>BREAKER ENCHUFABLE DE 3 X 50</v>
          </cell>
          <cell r="C130" t="str">
            <v>UND</v>
          </cell>
          <cell r="D130">
            <v>80800</v>
          </cell>
          <cell r="F130">
            <v>93728.937279999998</v>
          </cell>
          <cell r="I130">
            <v>0</v>
          </cell>
          <cell r="K130" t="str">
            <v>SIEMENS</v>
          </cell>
        </row>
        <row r="131">
          <cell r="A131">
            <v>1344</v>
          </cell>
          <cell r="B131" t="str">
            <v>BREAKER ENCHUFABLE DE 2X20 A</v>
          </cell>
          <cell r="C131" t="str">
            <v>UN</v>
          </cell>
          <cell r="D131">
            <v>39999.600003999956</v>
          </cell>
          <cell r="F131">
            <v>46400</v>
          </cell>
          <cell r="I131">
            <v>0</v>
          </cell>
          <cell r="K131" t="str">
            <v>SIEMENS</v>
          </cell>
          <cell r="L131">
            <v>51039.489605103947</v>
          </cell>
          <cell r="M131">
            <v>4639.4896051039468</v>
          </cell>
        </row>
        <row r="132">
          <cell r="A132">
            <v>1193</v>
          </cell>
          <cell r="B132" t="str">
            <v>BREAKER MULTINUEVE 2X16A, K60</v>
          </cell>
          <cell r="C132" t="str">
            <v>UND</v>
          </cell>
          <cell r="D132">
            <v>40499.595004049959</v>
          </cell>
          <cell r="F132">
            <v>46980</v>
          </cell>
          <cell r="I132">
            <v>0</v>
          </cell>
          <cell r="K132" t="str">
            <v>SCHNEIDER</v>
          </cell>
        </row>
        <row r="133">
          <cell r="A133">
            <v>1240</v>
          </cell>
          <cell r="B133" t="str">
            <v>BREAKER MULTINUEVE DE 1X20A, K60</v>
          </cell>
          <cell r="C133" t="str">
            <v>UN</v>
          </cell>
          <cell r="D133">
            <v>27999.720002799972</v>
          </cell>
          <cell r="F133">
            <v>32479.999999999996</v>
          </cell>
          <cell r="I133">
            <v>0</v>
          </cell>
          <cell r="K133" t="str">
            <v>SCHNEIDER</v>
          </cell>
        </row>
        <row r="134">
          <cell r="A134">
            <v>1450</v>
          </cell>
          <cell r="B134" t="str">
            <v>BREAKER MULTINUEVE DE 1X2A, C60N</v>
          </cell>
          <cell r="C134" t="str">
            <v>UN</v>
          </cell>
          <cell r="D134">
            <v>42999.570004299952</v>
          </cell>
          <cell r="F134">
            <v>49880</v>
          </cell>
          <cell r="I134">
            <v>0</v>
          </cell>
          <cell r="K134" t="str">
            <v>SCHNEIDER</v>
          </cell>
        </row>
        <row r="135">
          <cell r="A135">
            <v>1239</v>
          </cell>
          <cell r="B135" t="str">
            <v>BREAKER MULTINUEVE DE 2X63A, C60N</v>
          </cell>
          <cell r="C135" t="str">
            <v>UN</v>
          </cell>
          <cell r="D135">
            <v>153998.46001539985</v>
          </cell>
          <cell r="F135">
            <v>178640</v>
          </cell>
          <cell r="I135">
            <v>0</v>
          </cell>
          <cell r="K135" t="str">
            <v>SCHNEIDER</v>
          </cell>
        </row>
        <row r="136">
          <cell r="A136">
            <v>1063</v>
          </cell>
          <cell r="B136" t="str">
            <v>BREAKER MULTINUEVE DE 1X10A, C60N</v>
          </cell>
          <cell r="C136" t="str">
            <v>UN</v>
          </cell>
          <cell r="D136">
            <v>27999.720002799972</v>
          </cell>
          <cell r="F136">
            <v>32479.999999999996</v>
          </cell>
          <cell r="I136">
            <v>0</v>
          </cell>
          <cell r="K136" t="str">
            <v>SCHNEIDER</v>
          </cell>
        </row>
        <row r="137">
          <cell r="A137">
            <v>1023</v>
          </cell>
          <cell r="B137" t="str">
            <v>BREAKER MULTINUEVE DE 2X20A, C60N</v>
          </cell>
          <cell r="C137" t="str">
            <v>UN</v>
          </cell>
          <cell r="D137">
            <v>62999.370006299934</v>
          </cell>
          <cell r="F137">
            <v>73080</v>
          </cell>
          <cell r="I137">
            <v>0</v>
          </cell>
          <cell r="K137" t="str">
            <v>SCHNEIDER</v>
          </cell>
        </row>
        <row r="138">
          <cell r="A138">
            <v>1458</v>
          </cell>
          <cell r="B138" t="str">
            <v>BREAKER MULTINUEVE DE 2X40A, K60</v>
          </cell>
          <cell r="C138" t="str">
            <v>UN</v>
          </cell>
          <cell r="D138">
            <v>72999.270007299929</v>
          </cell>
          <cell r="F138">
            <v>84680</v>
          </cell>
          <cell r="I138">
            <v>0</v>
          </cell>
          <cell r="K138" t="str">
            <v>SCHNEIDER</v>
          </cell>
          <cell r="L138">
            <v>93147.068529314696</v>
          </cell>
          <cell r="M138">
            <v>8467.0685293146962</v>
          </cell>
        </row>
        <row r="139">
          <cell r="A139">
            <v>1264</v>
          </cell>
          <cell r="B139" t="str">
            <v>BREAKER MULTINUEVE DE 2X2A, C60N</v>
          </cell>
          <cell r="C139" t="str">
            <v>UN</v>
          </cell>
          <cell r="D139">
            <v>69999.300006999925</v>
          </cell>
          <cell r="F139">
            <v>81200</v>
          </cell>
          <cell r="H139">
            <v>1</v>
          </cell>
          <cell r="I139">
            <v>81200</v>
          </cell>
          <cell r="J139" t="str">
            <v xml:space="preserve"> T </v>
          </cell>
          <cell r="K139" t="str">
            <v>SCHNEIDER</v>
          </cell>
        </row>
        <row r="140">
          <cell r="A140">
            <v>1478</v>
          </cell>
          <cell r="B140" t="str">
            <v>BREAKER MULTINUEVE DE 3X10A, C60N</v>
          </cell>
          <cell r="C140" t="str">
            <v>UN</v>
          </cell>
          <cell r="D140">
            <v>136998.63001369985</v>
          </cell>
          <cell r="F140">
            <v>158920</v>
          </cell>
          <cell r="I140">
            <v>0</v>
          </cell>
          <cell r="K140" t="str">
            <v>SCHNEIDER</v>
          </cell>
        </row>
        <row r="141">
          <cell r="A141">
            <v>1449</v>
          </cell>
          <cell r="B141" t="str">
            <v>BREAKER MULTINUEVE DE 3X80A, C60N</v>
          </cell>
          <cell r="C141" t="str">
            <v>UN</v>
          </cell>
          <cell r="D141">
            <v>241997.58002419973</v>
          </cell>
          <cell r="F141">
            <v>280720</v>
          </cell>
          <cell r="I141">
            <v>0</v>
          </cell>
          <cell r="K141" t="str">
            <v>SCHNEIDER</v>
          </cell>
        </row>
        <row r="142">
          <cell r="A142">
            <v>1414</v>
          </cell>
          <cell r="B142" t="str">
            <v>BREAKER MULTINUEVE DE 1X16A, C60N</v>
          </cell>
          <cell r="C142" t="str">
            <v>UND</v>
          </cell>
          <cell r="D142">
            <v>24999.750002499975</v>
          </cell>
          <cell r="F142">
            <v>29000.000000000004</v>
          </cell>
          <cell r="I142">
            <v>0</v>
          </cell>
          <cell r="K142" t="str">
            <v>SCHNEIDER</v>
          </cell>
        </row>
        <row r="143">
          <cell r="A143">
            <v>1313</v>
          </cell>
          <cell r="B143" t="str">
            <v>BREAKER NS100N EZC 100 N, 3x60A</v>
          </cell>
          <cell r="C143" t="str">
            <v>UN</v>
          </cell>
          <cell r="D143">
            <v>295597.04402955971</v>
          </cell>
          <cell r="F143">
            <v>342896</v>
          </cell>
          <cell r="I143">
            <v>0</v>
          </cell>
          <cell r="K143" t="str">
            <v>SCHNEIDER</v>
          </cell>
        </row>
        <row r="144">
          <cell r="A144">
            <v>1360</v>
          </cell>
          <cell r="B144" t="str">
            <v>BREAKER NS100N TM100D AMP. 25 KA, 3x100A</v>
          </cell>
          <cell r="C144" t="str">
            <v>UN</v>
          </cell>
          <cell r="D144">
            <v>701992.98007019924</v>
          </cell>
          <cell r="F144">
            <v>814320</v>
          </cell>
          <cell r="I144">
            <v>0</v>
          </cell>
          <cell r="K144" t="str">
            <v>SCHNEIDER</v>
          </cell>
        </row>
        <row r="145">
          <cell r="A145">
            <v>1408</v>
          </cell>
          <cell r="B145" t="str">
            <v>BREAKER NS100N TM40D AMP. 25 KA, 3x20A</v>
          </cell>
          <cell r="C145" t="str">
            <v>UN</v>
          </cell>
          <cell r="D145">
            <v>658993.41006589925</v>
          </cell>
          <cell r="F145">
            <v>764440</v>
          </cell>
          <cell r="I145">
            <v>0</v>
          </cell>
          <cell r="K145" t="str">
            <v>SCHNEIDER</v>
          </cell>
        </row>
        <row r="146">
          <cell r="A146">
            <v>1066</v>
          </cell>
          <cell r="B146" t="str">
            <v>BREAKER NSX100F TM50D AMP. 35 KA, 3x80A 440V</v>
          </cell>
          <cell r="C146" t="str">
            <v>UN</v>
          </cell>
          <cell r="D146">
            <v>675993.24006759934</v>
          </cell>
          <cell r="F146">
            <v>784160.00000000012</v>
          </cell>
          <cell r="H146">
            <v>1</v>
          </cell>
          <cell r="I146">
            <v>784160.00000000012</v>
          </cell>
          <cell r="J146" t="str">
            <v xml:space="preserve"> T </v>
          </cell>
          <cell r="K146" t="str">
            <v>SCHNEIDER</v>
          </cell>
        </row>
        <row r="147">
          <cell r="A147">
            <v>1421</v>
          </cell>
          <cell r="B147" t="str">
            <v>BREAKER NSX250F DE 140-200 AMP. 35 KA A 440V</v>
          </cell>
          <cell r="C147" t="str">
            <v>UN</v>
          </cell>
          <cell r="D147">
            <v>1719982.8001719981</v>
          </cell>
          <cell r="F147">
            <v>1995199.9999999998</v>
          </cell>
          <cell r="H147">
            <v>1</v>
          </cell>
          <cell r="I147">
            <v>1995199.9999999998</v>
          </cell>
          <cell r="J147" t="str">
            <v xml:space="preserve"> T </v>
          </cell>
          <cell r="K147" t="str">
            <v>SCHNEIDER</v>
          </cell>
        </row>
        <row r="148">
          <cell r="A148">
            <v>1309</v>
          </cell>
          <cell r="B148" t="str">
            <v>BREAKER NS400N DE 160-400 AMP. 42 KA</v>
          </cell>
          <cell r="C148" t="str">
            <v>UN</v>
          </cell>
          <cell r="D148">
            <v>2846971.5302846972</v>
          </cell>
          <cell r="F148">
            <v>3302520</v>
          </cell>
          <cell r="I148">
            <v>0</v>
          </cell>
          <cell r="K148" t="str">
            <v>SCHNEIDER</v>
          </cell>
        </row>
        <row r="149">
          <cell r="A149">
            <v>1538</v>
          </cell>
          <cell r="B149" t="str">
            <v>BUSHING DE 1 1/2"</v>
          </cell>
          <cell r="C149" t="str">
            <v>UND</v>
          </cell>
          <cell r="D149">
            <v>850</v>
          </cell>
          <cell r="F149">
            <v>986.00986</v>
          </cell>
          <cell r="I149">
            <v>0</v>
          </cell>
          <cell r="K149" t="str">
            <v>APE</v>
          </cell>
        </row>
        <row r="150">
          <cell r="A150">
            <v>1527</v>
          </cell>
          <cell r="B150" t="str">
            <v>BUSHING DE 1"</v>
          </cell>
          <cell r="C150" t="str">
            <v>UND</v>
          </cell>
          <cell r="D150">
            <v>425</v>
          </cell>
          <cell r="F150">
            <v>493.00493</v>
          </cell>
          <cell r="I150">
            <v>0</v>
          </cell>
          <cell r="L150">
            <v>542.30000000000007</v>
          </cell>
          <cell r="M150">
            <v>49.295070000000067</v>
          </cell>
        </row>
        <row r="151">
          <cell r="A151">
            <v>1473</v>
          </cell>
          <cell r="B151" t="str">
            <v>BUSHING DE 1/2"</v>
          </cell>
          <cell r="C151" t="str">
            <v>UND</v>
          </cell>
          <cell r="D151">
            <v>200</v>
          </cell>
          <cell r="F151">
            <v>232.00232</v>
          </cell>
          <cell r="I151">
            <v>0</v>
          </cell>
        </row>
        <row r="152">
          <cell r="A152">
            <v>1489</v>
          </cell>
          <cell r="B152" t="str">
            <v>BUSHING DE 2"</v>
          </cell>
          <cell r="C152" t="str">
            <v>UND</v>
          </cell>
          <cell r="D152">
            <v>1630</v>
          </cell>
          <cell r="F152">
            <v>1890.818908</v>
          </cell>
          <cell r="I152">
            <v>0</v>
          </cell>
        </row>
        <row r="153">
          <cell r="A153">
            <v>1553</v>
          </cell>
          <cell r="B153" t="str">
            <v>BUSHING DE 3"</v>
          </cell>
          <cell r="C153" t="str">
            <v>UND</v>
          </cell>
          <cell r="D153">
            <v>3570</v>
          </cell>
          <cell r="F153">
            <v>4141.2414120000003</v>
          </cell>
          <cell r="I153">
            <v>0</v>
          </cell>
        </row>
        <row r="154">
          <cell r="A154">
            <v>1501</v>
          </cell>
          <cell r="B154" t="str">
            <v>BUSHING DE 3/4"</v>
          </cell>
          <cell r="C154" t="str">
            <v>UND</v>
          </cell>
          <cell r="D154">
            <v>235</v>
          </cell>
          <cell r="F154">
            <v>272.60272599999996</v>
          </cell>
          <cell r="H154">
            <v>3</v>
          </cell>
          <cell r="I154">
            <v>817.80817799999988</v>
          </cell>
          <cell r="J154" t="str">
            <v xml:space="preserve"> T </v>
          </cell>
        </row>
        <row r="155">
          <cell r="A155">
            <v>1009</v>
          </cell>
          <cell r="B155" t="str">
            <v>CABLE  XLPE No. 2   15 KV, 100%</v>
          </cell>
          <cell r="C155" t="str">
            <v>ML</v>
          </cell>
          <cell r="D155">
            <v>45356.546434535652</v>
          </cell>
          <cell r="F155">
            <v>52614.119999999995</v>
          </cell>
          <cell r="I155">
            <v>0</v>
          </cell>
          <cell r="K155" t="str">
            <v>CABLE</v>
          </cell>
          <cell r="L155">
            <v>57874.953250467493</v>
          </cell>
          <cell r="M155">
            <v>5260.8332504674981</v>
          </cell>
        </row>
        <row r="156">
          <cell r="A156">
            <v>1304</v>
          </cell>
          <cell r="B156" t="str">
            <v>CABLE 1/0 TIPO SOLDADOR</v>
          </cell>
          <cell r="C156" t="str">
            <v>UN</v>
          </cell>
          <cell r="D156">
            <v>36199.638003619963</v>
          </cell>
          <cell r="F156">
            <v>41992</v>
          </cell>
          <cell r="I156">
            <v>0</v>
          </cell>
          <cell r="K156" t="str">
            <v>CABLE</v>
          </cell>
        </row>
        <row r="157">
          <cell r="A157">
            <v>1545</v>
          </cell>
          <cell r="B157" t="str">
            <v>CABLE 2/0 TIPO SOLDADOR</v>
          </cell>
          <cell r="C157" t="str">
            <v>ML</v>
          </cell>
          <cell r="D157">
            <v>18824</v>
          </cell>
          <cell r="F157">
            <v>21836.058358399998</v>
          </cell>
          <cell r="I157">
            <v>0</v>
          </cell>
        </row>
        <row r="158">
          <cell r="A158">
            <v>1196</v>
          </cell>
          <cell r="B158" t="str">
            <v>CABLE 350 MCM</v>
          </cell>
          <cell r="C158" t="str">
            <v>ML</v>
          </cell>
          <cell r="D158">
            <v>80243.197568024319</v>
          </cell>
          <cell r="F158">
            <v>93083.04</v>
          </cell>
          <cell r="I158">
            <v>0</v>
          </cell>
        </row>
        <row r="159">
          <cell r="A159">
            <v>1543</v>
          </cell>
          <cell r="B159" t="str">
            <v>CABLE 4/0 TIPO SOLDADOR</v>
          </cell>
          <cell r="C159" t="str">
            <v>ML</v>
          </cell>
          <cell r="D159">
            <v>30153.75</v>
          </cell>
          <cell r="F159">
            <v>34978.6997835</v>
          </cell>
          <cell r="I159">
            <v>0</v>
          </cell>
        </row>
        <row r="160">
          <cell r="A160">
            <v>1236</v>
          </cell>
          <cell r="B160" t="str">
            <v>CABLE BELDEN 8451</v>
          </cell>
          <cell r="C160" t="str">
            <v>MTS</v>
          </cell>
          <cell r="D160">
            <v>1062.295081967213</v>
          </cell>
          <cell r="F160">
            <v>1232.2746177049178</v>
          </cell>
          <cell r="I160">
            <v>0</v>
          </cell>
          <cell r="K160" t="str">
            <v>CABDATOS</v>
          </cell>
        </row>
        <row r="161">
          <cell r="A161">
            <v>9027</v>
          </cell>
          <cell r="B161" t="str">
            <v>CABLE BINDADO 2X18</v>
          </cell>
          <cell r="C161" t="str">
            <v>ML</v>
          </cell>
          <cell r="D161">
            <v>2433.9756602433972</v>
          </cell>
          <cell r="F161">
            <v>2823.4399999999996</v>
          </cell>
          <cell r="I161">
            <v>0</v>
          </cell>
          <cell r="K161" t="str">
            <v>CABLE</v>
          </cell>
        </row>
        <row r="162">
          <cell r="A162">
            <v>1554</v>
          </cell>
          <cell r="B162" t="str">
            <v>CABLE COAXIAL RG59</v>
          </cell>
          <cell r="C162" t="str">
            <v>ML</v>
          </cell>
          <cell r="D162">
            <v>1243.9875601243987</v>
          </cell>
          <cell r="F162">
            <v>1443.04</v>
          </cell>
          <cell r="I162">
            <v>0</v>
          </cell>
          <cell r="K162" t="str">
            <v>CABLE</v>
          </cell>
        </row>
        <row r="163">
          <cell r="A163">
            <v>1119</v>
          </cell>
          <cell r="B163" t="str">
            <v>CABLE COBRE DESNUDO 2 AWG</v>
          </cell>
          <cell r="C163" t="str">
            <v>ML</v>
          </cell>
          <cell r="D163">
            <v>12180.878191218088</v>
          </cell>
          <cell r="F163">
            <v>14129.96</v>
          </cell>
          <cell r="I163">
            <v>0</v>
          </cell>
          <cell r="K163" t="str">
            <v>CABLE</v>
          </cell>
        </row>
        <row r="164">
          <cell r="A164">
            <v>1075</v>
          </cell>
          <cell r="B164" t="str">
            <v>CABLE COBRE THHN     2 AWG</v>
          </cell>
          <cell r="C164" t="str">
            <v>ML</v>
          </cell>
          <cell r="D164">
            <v>23811.761882381175</v>
          </cell>
          <cell r="F164">
            <v>27621.919999999998</v>
          </cell>
          <cell r="I164">
            <v>0</v>
          </cell>
          <cell r="K164" t="str">
            <v>CABLE</v>
          </cell>
          <cell r="L164">
            <v>30383.808161918379</v>
          </cell>
          <cell r="M164">
            <v>2761.8881619183812</v>
          </cell>
        </row>
        <row r="165">
          <cell r="A165">
            <v>1076</v>
          </cell>
          <cell r="B165" t="str">
            <v>CABLE COBRE THHN     4 AWG</v>
          </cell>
          <cell r="C165" t="str">
            <v>ML</v>
          </cell>
          <cell r="D165">
            <v>15335.846641533584</v>
          </cell>
          <cell r="F165">
            <v>17789.759999999998</v>
          </cell>
          <cell r="I165">
            <v>0</v>
          </cell>
          <cell r="K165" t="str">
            <v>CABLE</v>
          </cell>
          <cell r="L165">
            <v>19568.540314596852</v>
          </cell>
          <cell r="M165">
            <v>1778.7803145968537</v>
          </cell>
        </row>
        <row r="166">
          <cell r="A166">
            <v>1077</v>
          </cell>
          <cell r="B166" t="str">
            <v>CABLE COBRE THHN     6 AWG</v>
          </cell>
          <cell r="C166" t="str">
            <v>ML</v>
          </cell>
          <cell r="D166">
            <v>9947.90052099479</v>
          </cell>
          <cell r="F166">
            <v>11539.679999999998</v>
          </cell>
          <cell r="H166">
            <v>192</v>
          </cell>
          <cell r="I166">
            <v>2215618.5599999996</v>
          </cell>
          <cell r="J166" t="str">
            <v xml:space="preserve"> T </v>
          </cell>
          <cell r="K166" t="str">
            <v>CABLE</v>
          </cell>
          <cell r="L166">
            <v>12693.521064789351</v>
          </cell>
          <cell r="M166">
            <v>1153.8410647893525</v>
          </cell>
        </row>
        <row r="167">
          <cell r="A167">
            <v>1078</v>
          </cell>
          <cell r="B167" t="str">
            <v>CABLE COBRE THHN     8 AWG</v>
          </cell>
          <cell r="C167" t="str">
            <v>ML</v>
          </cell>
          <cell r="D167">
            <v>6456.9354306456935</v>
          </cell>
          <cell r="F167">
            <v>7490.12</v>
          </cell>
          <cell r="H167">
            <v>32</v>
          </cell>
          <cell r="I167">
            <v>239683.84</v>
          </cell>
          <cell r="J167" t="str">
            <v xml:space="preserve"> T </v>
          </cell>
          <cell r="K167" t="str">
            <v>CABLE</v>
          </cell>
          <cell r="L167">
            <v>8239.0496095039052</v>
          </cell>
          <cell r="M167">
            <v>748.92960950390534</v>
          </cell>
        </row>
        <row r="168">
          <cell r="A168">
            <v>1079</v>
          </cell>
          <cell r="B168" t="str">
            <v>CABLE COBRE THHN    10 AWG</v>
          </cell>
          <cell r="C168" t="str">
            <v>ML</v>
          </cell>
          <cell r="D168">
            <v>4455.9554404455957</v>
          </cell>
          <cell r="F168">
            <v>5168.9600000000009</v>
          </cell>
          <cell r="I168">
            <v>0</v>
          </cell>
          <cell r="K168" t="str">
            <v>CABLE</v>
          </cell>
          <cell r="L168">
            <v>5685.79914200858</v>
          </cell>
          <cell r="M168">
            <v>516.83914200857907</v>
          </cell>
        </row>
        <row r="169">
          <cell r="A169">
            <v>1422</v>
          </cell>
          <cell r="B169" t="str">
            <v>CABLE COBRE THHW    12 AWG</v>
          </cell>
          <cell r="C169" t="str">
            <v>ML</v>
          </cell>
          <cell r="D169">
            <v>3097.9690203097966</v>
          </cell>
          <cell r="F169">
            <v>3593.68</v>
          </cell>
          <cell r="H169">
            <v>202</v>
          </cell>
          <cell r="I169">
            <v>725923.36</v>
          </cell>
          <cell r="J169" t="str">
            <v xml:space="preserve"> T </v>
          </cell>
          <cell r="K169" t="str">
            <v>CABLE</v>
          </cell>
          <cell r="L169">
            <v>3953.0084699153008</v>
          </cell>
          <cell r="M169">
            <v>359.32846991530096</v>
          </cell>
          <cell r="N169">
            <v>1053.2</v>
          </cell>
          <cell r="O169">
            <v>30300</v>
          </cell>
        </row>
        <row r="170">
          <cell r="A170">
            <v>1082</v>
          </cell>
          <cell r="B170" t="str">
            <v>CABLE COBRE THHN   1/0 AWG</v>
          </cell>
          <cell r="C170" t="str">
            <v>ML</v>
          </cell>
          <cell r="D170">
            <v>38873.61126388736</v>
          </cell>
          <cell r="F170">
            <v>45093.84</v>
          </cell>
          <cell r="I170">
            <v>0</v>
          </cell>
          <cell r="K170" t="str">
            <v>CABLE</v>
          </cell>
          <cell r="L170">
            <v>49602.727972720269</v>
          </cell>
          <cell r="M170">
            <v>4508.887972720273</v>
          </cell>
        </row>
        <row r="171">
          <cell r="A171">
            <v>1083</v>
          </cell>
          <cell r="B171" t="str">
            <v>CABLE COBRE THHN   2/0 AWG</v>
          </cell>
          <cell r="C171" t="str">
            <v>ML</v>
          </cell>
          <cell r="D171">
            <v>48603.513964860351</v>
          </cell>
          <cell r="F171">
            <v>56380.639999999999</v>
          </cell>
          <cell r="I171">
            <v>0</v>
          </cell>
          <cell r="K171" t="str">
            <v>CABLE</v>
          </cell>
          <cell r="L171">
            <v>62018.08381916181</v>
          </cell>
          <cell r="M171">
            <v>5637.4438191618101</v>
          </cell>
        </row>
        <row r="172">
          <cell r="A172">
            <v>1084</v>
          </cell>
          <cell r="B172" t="str">
            <v>CABLE COBRE THW   3/0 AWG</v>
          </cell>
          <cell r="C172" t="str">
            <v>ML</v>
          </cell>
          <cell r="D172">
            <v>60993.390066099339</v>
          </cell>
          <cell r="F172">
            <v>70753.039999999994</v>
          </cell>
          <cell r="I172">
            <v>0</v>
          </cell>
          <cell r="K172" t="str">
            <v>CABLE</v>
          </cell>
        </row>
        <row r="173">
          <cell r="A173">
            <v>1085</v>
          </cell>
          <cell r="B173" t="str">
            <v>CABLE COBRE THHN   4/0 AWG</v>
          </cell>
          <cell r="C173" t="str">
            <v>ML</v>
          </cell>
          <cell r="D173">
            <v>76159.238407615921</v>
          </cell>
          <cell r="F173">
            <v>88345.599999999991</v>
          </cell>
          <cell r="I173">
            <v>0</v>
          </cell>
          <cell r="K173" t="str">
            <v>CABLE</v>
          </cell>
          <cell r="L173">
            <v>97179.188208117906</v>
          </cell>
          <cell r="M173">
            <v>8833.5882081179152</v>
          </cell>
          <cell r="N173">
            <v>22658</v>
          </cell>
          <cell r="O173">
            <v>67973</v>
          </cell>
          <cell r="P173">
            <v>0.33333823724125755</v>
          </cell>
        </row>
        <row r="174">
          <cell r="A174">
            <v>1086</v>
          </cell>
          <cell r="B174" t="str">
            <v>CABLE COBRE THW  250 mcm</v>
          </cell>
          <cell r="C174" t="str">
            <v>ML</v>
          </cell>
          <cell r="D174">
            <v>94899.051009489893</v>
          </cell>
          <cell r="F174">
            <v>110083.99999999999</v>
          </cell>
          <cell r="I174">
            <v>0</v>
          </cell>
          <cell r="K174" t="str">
            <v>CABLE</v>
          </cell>
          <cell r="L174">
            <v>121091.18908810909</v>
          </cell>
          <cell r="M174">
            <v>11007.189088109109</v>
          </cell>
          <cell r="N174">
            <v>915.11111111111109</v>
          </cell>
        </row>
        <row r="175">
          <cell r="A175">
            <v>1087</v>
          </cell>
          <cell r="B175" t="str">
            <v>CABLE COBRE THW  300Kcmil</v>
          </cell>
          <cell r="C175" t="str">
            <v>ML</v>
          </cell>
          <cell r="D175">
            <v>101300.9869901301</v>
          </cell>
          <cell r="F175">
            <v>117510.31999999999</v>
          </cell>
          <cell r="I175">
            <v>0</v>
          </cell>
          <cell r="K175" t="str">
            <v>CABLE</v>
          </cell>
        </row>
        <row r="176">
          <cell r="A176">
            <v>9125</v>
          </cell>
          <cell r="B176" t="str">
            <v>CABLE COBRE THW  350 mcm</v>
          </cell>
          <cell r="C176" t="str">
            <v>ML</v>
          </cell>
          <cell r="D176">
            <v>83044.169558304406</v>
          </cell>
          <cell r="F176">
            <v>96332.2</v>
          </cell>
          <cell r="I176">
            <v>0</v>
          </cell>
          <cell r="K176" t="str">
            <v>CABLE</v>
          </cell>
        </row>
        <row r="177">
          <cell r="A177">
            <v>1089</v>
          </cell>
          <cell r="B177" t="str">
            <v>CABLE COBRE THW  400Kcmil</v>
          </cell>
          <cell r="C177" t="str">
            <v>ML</v>
          </cell>
          <cell r="D177">
            <v>91447.085529144708</v>
          </cell>
          <cell r="F177">
            <v>106079.67999999999</v>
          </cell>
          <cell r="I177">
            <v>0</v>
          </cell>
        </row>
        <row r="178">
          <cell r="A178">
            <v>1090</v>
          </cell>
          <cell r="B178" t="str">
            <v>CABLE COBRE THW  500Kcmil</v>
          </cell>
          <cell r="C178" t="str">
            <v>ML</v>
          </cell>
          <cell r="D178">
            <v>180698.19301806981</v>
          </cell>
          <cell r="F178">
            <v>209612</v>
          </cell>
          <cell r="I178">
            <v>0</v>
          </cell>
          <cell r="K178" t="str">
            <v>CABLE</v>
          </cell>
        </row>
        <row r="179">
          <cell r="A179">
            <v>1199</v>
          </cell>
          <cell r="B179" t="str">
            <v>CABLE DE ALUMINIO ASCR 1/0 AWG</v>
          </cell>
          <cell r="C179" t="str">
            <v>MT</v>
          </cell>
          <cell r="D179">
            <v>4550.9544904550949</v>
          </cell>
          <cell r="F179">
            <v>5279.16</v>
          </cell>
          <cell r="I179">
            <v>0</v>
          </cell>
          <cell r="K179" t="str">
            <v>CABLE</v>
          </cell>
          <cell r="P179">
            <v>0.66666176275874245</v>
          </cell>
        </row>
        <row r="180">
          <cell r="A180">
            <v>1203</v>
          </cell>
          <cell r="B180" t="str">
            <v>CABLE DE COBRE DESNUDO No. 1/0</v>
          </cell>
          <cell r="C180" t="str">
            <v>MTS</v>
          </cell>
          <cell r="D180">
            <v>29953.70046299537</v>
          </cell>
          <cell r="F180">
            <v>34746.639999999999</v>
          </cell>
          <cell r="I180">
            <v>0</v>
          </cell>
          <cell r="K180" t="str">
            <v>CABLE</v>
          </cell>
        </row>
        <row r="181">
          <cell r="A181">
            <v>9010</v>
          </cell>
          <cell r="B181" t="str">
            <v>CABLE DE COBRE No 12</v>
          </cell>
          <cell r="C181" t="str">
            <v>ML</v>
          </cell>
          <cell r="D181">
            <v>1689.9831001689981</v>
          </cell>
          <cell r="F181">
            <v>1960.3999999999999</v>
          </cell>
          <cell r="I181">
            <v>0</v>
          </cell>
          <cell r="K181" t="str">
            <v>CABLE</v>
          </cell>
        </row>
        <row r="182">
          <cell r="A182">
            <v>1047</v>
          </cell>
          <cell r="B182" t="str">
            <v>CABLE DE Cu DESNUDO 2 AWG</v>
          </cell>
          <cell r="C182" t="str">
            <v>ML</v>
          </cell>
          <cell r="D182">
            <v>22354.776452235477</v>
          </cell>
          <cell r="F182">
            <v>25931.8</v>
          </cell>
          <cell r="I182">
            <v>0</v>
          </cell>
          <cell r="K182" t="str">
            <v>CABLE</v>
          </cell>
          <cell r="L182">
            <v>28524.69475305247</v>
          </cell>
          <cell r="M182">
            <v>2592.8947530524711</v>
          </cell>
        </row>
        <row r="183">
          <cell r="A183">
            <v>1018</v>
          </cell>
          <cell r="B183" t="str">
            <v xml:space="preserve">CABLE DE Cu DESNUDO 2/0 </v>
          </cell>
          <cell r="C183" t="str">
            <v>ML</v>
          </cell>
          <cell r="D183">
            <v>37819.621803781964</v>
          </cell>
          <cell r="F183">
            <v>43871.200000000004</v>
          </cell>
          <cell r="I183">
            <v>0</v>
          </cell>
          <cell r="K183" t="str">
            <v>CABLE</v>
          </cell>
          <cell r="L183">
            <v>48257.837421625787</v>
          </cell>
          <cell r="M183">
            <v>4386.6374216257827</v>
          </cell>
        </row>
        <row r="184">
          <cell r="A184">
            <v>1043</v>
          </cell>
          <cell r="B184" t="str">
            <v>CABLE DE Cu DESNUDO 4"</v>
          </cell>
          <cell r="C184" t="str">
            <v>ML</v>
          </cell>
          <cell r="D184">
            <v>8681.9131808681905</v>
          </cell>
          <cell r="F184">
            <v>10071.119999999999</v>
          </cell>
          <cell r="I184">
            <v>0</v>
          </cell>
          <cell r="K184" t="str">
            <v>CABLE</v>
          </cell>
        </row>
        <row r="185">
          <cell r="A185">
            <v>1623</v>
          </cell>
          <cell r="B185" t="str">
            <v>CABLE DE VEHICULO No 12 AWG</v>
          </cell>
          <cell r="C185" t="str">
            <v>ML</v>
          </cell>
          <cell r="D185">
            <v>701.06399999999996</v>
          </cell>
          <cell r="F185">
            <v>813.24237234240002</v>
          </cell>
          <cell r="I185">
            <v>0</v>
          </cell>
        </row>
        <row r="186">
          <cell r="A186">
            <v>1622</v>
          </cell>
          <cell r="B186" t="str">
            <v>CABLE DE CONTROL 4X14+20</v>
          </cell>
          <cell r="C186" t="str">
            <v>UND</v>
          </cell>
          <cell r="D186">
            <v>16795.832041679583</v>
          </cell>
          <cell r="F186">
            <v>19483.359999999997</v>
          </cell>
          <cell r="I186">
            <v>0</v>
          </cell>
        </row>
        <row r="187">
          <cell r="A187">
            <v>9025</v>
          </cell>
          <cell r="B187" t="str">
            <v>CABLE DE ALUMINIO ASCR 4/0 AWG</v>
          </cell>
          <cell r="C187" t="str">
            <v>ML</v>
          </cell>
          <cell r="D187">
            <v>9177.9082209177905</v>
          </cell>
          <cell r="F187">
            <v>10646.48</v>
          </cell>
          <cell r="I187">
            <v>0</v>
          </cell>
          <cell r="K187" t="str">
            <v>CABLE</v>
          </cell>
        </row>
        <row r="188">
          <cell r="A188">
            <v>1134</v>
          </cell>
          <cell r="B188" t="str">
            <v>CABLE ENCAUCHETADO 2X18</v>
          </cell>
          <cell r="C188" t="str">
            <v>ML</v>
          </cell>
          <cell r="D188">
            <v>1777.9822201777981</v>
          </cell>
          <cell r="F188">
            <v>2062.48</v>
          </cell>
          <cell r="I188">
            <v>0</v>
          </cell>
          <cell r="K188" t="str">
            <v>CABLE</v>
          </cell>
        </row>
        <row r="189">
          <cell r="A189">
            <v>1472</v>
          </cell>
          <cell r="B189" t="str">
            <v>CABLE ENCAUCHETADO 3X12</v>
          </cell>
          <cell r="C189" t="str">
            <v>ML</v>
          </cell>
          <cell r="D189">
            <v>9999.9000009999891</v>
          </cell>
          <cell r="F189">
            <v>11600</v>
          </cell>
          <cell r="I189">
            <v>0</v>
          </cell>
          <cell r="K189" t="str">
            <v>CABLE</v>
          </cell>
        </row>
        <row r="190">
          <cell r="A190">
            <v>1471</v>
          </cell>
          <cell r="B190" t="str">
            <v>CABLE ENCAUCHETADO 3X14</v>
          </cell>
          <cell r="C190" t="str">
            <v>ML</v>
          </cell>
          <cell r="D190">
            <v>7470.9252907470918</v>
          </cell>
          <cell r="F190">
            <v>8666.3599999999988</v>
          </cell>
          <cell r="I190">
            <v>0</v>
          </cell>
          <cell r="K190" t="str">
            <v>CABLE</v>
          </cell>
        </row>
        <row r="191">
          <cell r="A191">
            <v>9018</v>
          </cell>
          <cell r="B191" t="str">
            <v>CABLE ENCAUCHETADO 3X16</v>
          </cell>
          <cell r="C191" t="str">
            <v>ML</v>
          </cell>
          <cell r="D191">
            <v>5232.9476705232946</v>
          </cell>
          <cell r="F191">
            <v>6070.28</v>
          </cell>
          <cell r="I191">
            <v>0</v>
          </cell>
          <cell r="K191" t="str">
            <v>CABLE</v>
          </cell>
          <cell r="L191">
            <v>6677.2412275877241</v>
          </cell>
          <cell r="M191">
            <v>606.96122758772435</v>
          </cell>
        </row>
        <row r="192">
          <cell r="A192">
            <v>1225</v>
          </cell>
          <cell r="B192" t="str">
            <v>CABLE DE CONTROL 6X18+20 APANTALLADO</v>
          </cell>
          <cell r="C192" t="str">
            <v>MTS</v>
          </cell>
          <cell r="D192">
            <v>11088.512599999998</v>
          </cell>
          <cell r="F192">
            <v>12862.803242746159</v>
          </cell>
          <cell r="I192">
            <v>0</v>
          </cell>
          <cell r="K192" t="str">
            <v>CABLE</v>
          </cell>
        </row>
        <row r="193">
          <cell r="A193">
            <v>1007</v>
          </cell>
          <cell r="B193" t="str">
            <v>CABLE DE CONTROL 4X18+20 APANTALLADO</v>
          </cell>
          <cell r="C193" t="str">
            <v>MTS</v>
          </cell>
          <cell r="D193">
            <v>11885.881141188587</v>
          </cell>
          <cell r="F193">
            <v>13787.759999999998</v>
          </cell>
          <cell r="I193">
            <v>0</v>
          </cell>
          <cell r="K193" t="str">
            <v>CABLE</v>
          </cell>
        </row>
        <row r="194">
          <cell r="A194">
            <v>1001</v>
          </cell>
          <cell r="B194" t="str">
            <v>CABLE DE CONTROL 4X14+20 APANTALLADO</v>
          </cell>
          <cell r="C194" t="str">
            <v>MTS</v>
          </cell>
          <cell r="D194">
            <v>16795.832041679583</v>
          </cell>
          <cell r="F194">
            <v>19483.359999999997</v>
          </cell>
          <cell r="I194">
            <v>0</v>
          </cell>
          <cell r="K194" t="str">
            <v>CABLE</v>
          </cell>
        </row>
        <row r="195">
          <cell r="A195">
            <v>1002</v>
          </cell>
          <cell r="B195" t="str">
            <v>CABLE DE CONTROL 2X14+20 APANTALLADO</v>
          </cell>
          <cell r="C195" t="str">
            <v>MTS</v>
          </cell>
          <cell r="D195">
            <v>9775.9022409775898</v>
          </cell>
          <cell r="F195">
            <v>11340.16</v>
          </cell>
          <cell r="I195">
            <v>0</v>
          </cell>
          <cell r="K195" t="str">
            <v>CABLE</v>
          </cell>
        </row>
        <row r="196">
          <cell r="A196">
            <v>1271</v>
          </cell>
          <cell r="B196" t="str">
            <v>CABLE DE CONTROL 2X18+20 APANTALLADO</v>
          </cell>
          <cell r="C196" t="str">
            <v>MTS</v>
          </cell>
          <cell r="D196">
            <v>6616.9338306616928</v>
          </cell>
          <cell r="F196">
            <v>7675.7199999999993</v>
          </cell>
          <cell r="I196">
            <v>0</v>
          </cell>
          <cell r="K196" t="str">
            <v>CABLE</v>
          </cell>
        </row>
        <row r="197">
          <cell r="A197">
            <v>1007</v>
          </cell>
          <cell r="B197" t="str">
            <v>CABLE SILICONADO 10 AWG</v>
          </cell>
          <cell r="C197" t="str">
            <v>MTS</v>
          </cell>
          <cell r="D197">
            <v>7999.9200007999916</v>
          </cell>
          <cell r="F197">
            <v>9280</v>
          </cell>
          <cell r="I197">
            <v>0</v>
          </cell>
          <cell r="K197" t="str">
            <v>CABLE</v>
          </cell>
        </row>
        <row r="198">
          <cell r="A198">
            <v>9092</v>
          </cell>
          <cell r="B198" t="str">
            <v>CABLE CENTELFLEX 2/0</v>
          </cell>
          <cell r="C198" t="str">
            <v>ML</v>
          </cell>
          <cell r="D198">
            <v>37999.620003799959</v>
          </cell>
          <cell r="F198">
            <v>44080</v>
          </cell>
          <cell r="I198">
            <v>0</v>
          </cell>
          <cell r="K198" t="str">
            <v>CABLE</v>
          </cell>
        </row>
        <row r="199">
          <cell r="A199">
            <v>9031</v>
          </cell>
          <cell r="B199" t="str">
            <v>CABLE CENTELFLEX No.2</v>
          </cell>
          <cell r="C199" t="str">
            <v>ML</v>
          </cell>
          <cell r="D199">
            <v>12499.875001249988</v>
          </cell>
          <cell r="F199">
            <v>14500.000000000002</v>
          </cell>
          <cell r="I199">
            <v>0</v>
          </cell>
          <cell r="K199" t="str">
            <v>CABLE</v>
          </cell>
        </row>
        <row r="200">
          <cell r="A200">
            <v>1072</v>
          </cell>
          <cell r="B200" t="str">
            <v>CABLE MULTIPAR DE 2 PARES 0,5MM- JWT - PVC</v>
          </cell>
          <cell r="C200" t="str">
            <v>ML</v>
          </cell>
          <cell r="D200">
            <v>549.99450005499943</v>
          </cell>
          <cell r="F200">
            <v>638</v>
          </cell>
          <cell r="I200">
            <v>0</v>
          </cell>
          <cell r="K200" t="str">
            <v>CABLE</v>
          </cell>
        </row>
        <row r="201">
          <cell r="A201">
            <v>1577</v>
          </cell>
          <cell r="B201" t="str">
            <v>CABLE No.2 TIPO SOLDADOR</v>
          </cell>
          <cell r="C201" t="str">
            <v>ML</v>
          </cell>
          <cell r="D201">
            <v>23999.760002399973</v>
          </cell>
          <cell r="F201">
            <v>27839.999999999996</v>
          </cell>
          <cell r="I201">
            <v>0</v>
          </cell>
          <cell r="K201" t="str">
            <v>CABLE</v>
          </cell>
        </row>
        <row r="202">
          <cell r="A202">
            <v>9029</v>
          </cell>
          <cell r="B202" t="str">
            <v>CABLE ALUMINIO SERIE 8000 No.6</v>
          </cell>
          <cell r="C202" t="str">
            <v>ML</v>
          </cell>
          <cell r="D202">
            <v>3049.9695003049969</v>
          </cell>
          <cell r="F202">
            <v>3537.9999999999995</v>
          </cell>
          <cell r="I202">
            <v>0</v>
          </cell>
        </row>
        <row r="203">
          <cell r="A203">
            <v>9028</v>
          </cell>
          <cell r="B203" t="str">
            <v>CABLE ALUMINIO SERIE 8000 No.2</v>
          </cell>
          <cell r="C203" t="str">
            <v>ML</v>
          </cell>
          <cell r="D203">
            <v>5999.9400005999933</v>
          </cell>
          <cell r="F203">
            <v>6959.9999999999991</v>
          </cell>
          <cell r="I203">
            <v>0</v>
          </cell>
        </row>
        <row r="204">
          <cell r="A204">
            <v>9033</v>
          </cell>
          <cell r="B204" t="str">
            <v>CABLE ALUMINIO SERIE 8000 No.4</v>
          </cell>
          <cell r="C204" t="str">
            <v>MTS</v>
          </cell>
          <cell r="D204">
            <v>4099.9590004099955</v>
          </cell>
          <cell r="F204">
            <v>4756</v>
          </cell>
          <cell r="I204">
            <v>0</v>
          </cell>
          <cell r="K204" t="str">
            <v>DATOS</v>
          </cell>
        </row>
        <row r="205">
          <cell r="A205">
            <v>1417</v>
          </cell>
          <cell r="B205" t="str">
            <v>CABLE STP DE 4 PARES</v>
          </cell>
          <cell r="C205" t="str">
            <v>MTS</v>
          </cell>
          <cell r="D205">
            <v>2770.4640986377021</v>
          </cell>
          <cell r="F205">
            <v>3213.7704918032787</v>
          </cell>
          <cell r="I205">
            <v>0</v>
          </cell>
          <cell r="K205" t="str">
            <v>DATOS</v>
          </cell>
        </row>
        <row r="206">
          <cell r="A206">
            <v>9078</v>
          </cell>
          <cell r="B206" t="str">
            <v>CABLE TELEFONICO 10 PARES</v>
          </cell>
          <cell r="C206" t="str">
            <v>ML</v>
          </cell>
          <cell r="D206">
            <v>31901.680983190166</v>
          </cell>
          <cell r="F206">
            <v>37006.32</v>
          </cell>
          <cell r="I206">
            <v>0</v>
          </cell>
          <cell r="K206" t="str">
            <v>DATOS</v>
          </cell>
        </row>
        <row r="207">
          <cell r="A207">
            <v>1306</v>
          </cell>
          <cell r="B207" t="str">
            <v>CABLE ALUMINIO SERIE 8000 No.2/0</v>
          </cell>
          <cell r="C207" t="str">
            <v>MTS</v>
          </cell>
          <cell r="D207">
            <v>12899.871001289986</v>
          </cell>
          <cell r="F207">
            <v>14963.999999999998</v>
          </cell>
          <cell r="I207">
            <v>0</v>
          </cell>
          <cell r="K207" t="str">
            <v>CABLE</v>
          </cell>
        </row>
        <row r="208">
          <cell r="A208">
            <v>1488</v>
          </cell>
          <cell r="B208" t="str">
            <v>CABLE ALUMINIO SERIE 8000 No.1/0</v>
          </cell>
          <cell r="C208" t="str">
            <v>MTS</v>
          </cell>
          <cell r="D208">
            <v>9899.9010009899903</v>
          </cell>
          <cell r="F208">
            <v>11484</v>
          </cell>
          <cell r="I208">
            <v>0</v>
          </cell>
          <cell r="K208" t="str">
            <v>CABLE</v>
          </cell>
        </row>
        <row r="209">
          <cell r="A209">
            <v>1498</v>
          </cell>
          <cell r="B209" t="str">
            <v>CABLE ALUMINIO SERIE 8000 No.250 MCM</v>
          </cell>
          <cell r="C209" t="str">
            <v>ML</v>
          </cell>
          <cell r="D209">
            <v>20499.795002049977</v>
          </cell>
          <cell r="F209">
            <v>23780</v>
          </cell>
          <cell r="I209">
            <v>0</v>
          </cell>
        </row>
        <row r="210">
          <cell r="A210">
            <v>1416</v>
          </cell>
          <cell r="B210" t="str">
            <v>CABLE THHW No. 14</v>
          </cell>
          <cell r="C210" t="str">
            <v>MTS</v>
          </cell>
          <cell r="D210">
            <v>1829.9817001829981</v>
          </cell>
          <cell r="F210">
            <v>2122.7999999999997</v>
          </cell>
          <cell r="H210">
            <v>160</v>
          </cell>
          <cell r="I210">
            <v>339647.99999999994</v>
          </cell>
          <cell r="J210" t="str">
            <v xml:space="preserve"> T </v>
          </cell>
          <cell r="K210" t="str">
            <v>CABLE</v>
          </cell>
        </row>
        <row r="211">
          <cell r="A211">
            <v>1270</v>
          </cell>
          <cell r="B211" t="str">
            <v>CABLE TFF No. 16</v>
          </cell>
          <cell r="C211" t="str">
            <v>MTS</v>
          </cell>
          <cell r="D211">
            <v>1105.9889401105988</v>
          </cell>
          <cell r="F211">
            <v>1282.9599999999998</v>
          </cell>
          <cell r="H211">
            <v>160</v>
          </cell>
          <cell r="I211">
            <v>205273.59999999998</v>
          </cell>
          <cell r="J211" t="str">
            <v xml:space="preserve"> T </v>
          </cell>
          <cell r="K211" t="str">
            <v>CABLE</v>
          </cell>
        </row>
        <row r="212">
          <cell r="A212">
            <v>1211</v>
          </cell>
          <cell r="B212" t="str">
            <v>CABLE TWK No. 12 AWG</v>
          </cell>
          <cell r="C212" t="str">
            <v>MTS</v>
          </cell>
          <cell r="D212">
            <v>684.07560000000001</v>
          </cell>
          <cell r="F212">
            <v>793.53563127696009</v>
          </cell>
          <cell r="I212">
            <v>0</v>
          </cell>
          <cell r="M212">
            <v>1306</v>
          </cell>
        </row>
        <row r="213">
          <cell r="A213">
            <v>1221</v>
          </cell>
          <cell r="B213" t="str">
            <v>CABLE USO TFF No. 18 AWG</v>
          </cell>
          <cell r="C213" t="str">
            <v>MTS</v>
          </cell>
          <cell r="D213">
            <v>768.99231007689923</v>
          </cell>
          <cell r="F213">
            <v>892.04</v>
          </cell>
          <cell r="I213">
            <v>0</v>
          </cell>
          <cell r="K213" t="str">
            <v>CABLE</v>
          </cell>
          <cell r="L213">
            <v>981.23418765812346</v>
          </cell>
          <cell r="M213">
            <v>89.194187658123496</v>
          </cell>
        </row>
        <row r="214">
          <cell r="A214">
            <v>9030</v>
          </cell>
          <cell r="B214" t="str">
            <v>CABLE UTP 4  PARES CAT 6</v>
          </cell>
          <cell r="C214" t="str">
            <v>ML</v>
          </cell>
          <cell r="D214">
            <v>300</v>
          </cell>
          <cell r="F214">
            <v>348.00348000000002</v>
          </cell>
          <cell r="I214">
            <v>0</v>
          </cell>
          <cell r="K214" t="str">
            <v>CABDATOS</v>
          </cell>
          <cell r="L214">
            <v>382.79999999999995</v>
          </cell>
          <cell r="M214">
            <v>34.79651999999993</v>
          </cell>
        </row>
        <row r="215">
          <cell r="A215">
            <v>1367</v>
          </cell>
          <cell r="B215" t="str">
            <v>CABLE XLPE 3X No.2/0 AWG, 15 KV</v>
          </cell>
          <cell r="C215" t="str">
            <v>MTS</v>
          </cell>
          <cell r="D215">
            <v>104248.77320000001</v>
          </cell>
          <cell r="F215">
            <v>120929.78619776914</v>
          </cell>
          <cell r="I215">
            <v>0</v>
          </cell>
        </row>
        <row r="216">
          <cell r="A216">
            <v>9003</v>
          </cell>
          <cell r="B216" t="str">
            <v>CABLE ALUMINIO SERIE 8000 No.4/0 awg</v>
          </cell>
          <cell r="C216" t="str">
            <v>UND</v>
          </cell>
          <cell r="D216">
            <v>15259.847401525984</v>
          </cell>
          <cell r="F216">
            <v>17701.599999999999</v>
          </cell>
          <cell r="I216">
            <v>0</v>
          </cell>
        </row>
        <row r="217">
          <cell r="A217">
            <v>1497</v>
          </cell>
          <cell r="B217" t="str">
            <v xml:space="preserve">CAJA 4 X 4 PVC </v>
          </cell>
          <cell r="C217" t="str">
            <v>UND</v>
          </cell>
          <cell r="D217">
            <v>1840.981590184098</v>
          </cell>
          <cell r="F217">
            <v>2135.56</v>
          </cell>
          <cell r="I217">
            <v>0</v>
          </cell>
          <cell r="K217" t="str">
            <v>PVC</v>
          </cell>
          <cell r="L217">
            <v>2349.0925090749088</v>
          </cell>
          <cell r="M217">
            <v>213.53250907490883</v>
          </cell>
        </row>
        <row r="218">
          <cell r="A218">
            <v>1513</v>
          </cell>
          <cell r="B218" t="str">
            <v>CAJA 4 X 4 PVC  CON SUPLEMENTO</v>
          </cell>
          <cell r="C218" t="str">
            <v>UND</v>
          </cell>
          <cell r="D218">
            <v>3359.9664003359962</v>
          </cell>
          <cell r="F218">
            <v>3897.6</v>
          </cell>
          <cell r="I218">
            <v>0</v>
          </cell>
          <cell r="K218" t="str">
            <v>PVC</v>
          </cell>
          <cell r="N218">
            <v>1234.24</v>
          </cell>
        </row>
        <row r="219">
          <cell r="A219">
            <v>9075</v>
          </cell>
          <cell r="B219" t="str">
            <v>CAPUCHON PARA SELLAR PUNTA DE CABLE</v>
          </cell>
          <cell r="C219" t="str">
            <v>UN</v>
          </cell>
          <cell r="D219">
            <v>2599.9740002599974</v>
          </cell>
          <cell r="F219">
            <v>3016</v>
          </cell>
          <cell r="I219">
            <v>0</v>
          </cell>
          <cell r="K219" t="str">
            <v>TYCO</v>
          </cell>
        </row>
        <row r="220">
          <cell r="A220">
            <v>9065</v>
          </cell>
          <cell r="B220" t="str">
            <v>CAJA DE TIERRAS</v>
          </cell>
          <cell r="C220" t="str">
            <v>UN</v>
          </cell>
          <cell r="D220">
            <v>225000</v>
          </cell>
          <cell r="F220">
            <v>261002.61000000002</v>
          </cell>
          <cell r="I220">
            <v>0</v>
          </cell>
        </row>
        <row r="221">
          <cell r="A221">
            <v>1110</v>
          </cell>
          <cell r="B221" t="str">
            <v>CAJA 4X4X4</v>
          </cell>
          <cell r="C221" t="str">
            <v>UN</v>
          </cell>
          <cell r="D221">
            <v>2800</v>
          </cell>
          <cell r="F221">
            <v>3248.0324799999999</v>
          </cell>
          <cell r="I221">
            <v>0</v>
          </cell>
          <cell r="K221" t="str">
            <v>EMT</v>
          </cell>
          <cell r="L221">
            <v>3572.8</v>
          </cell>
          <cell r="M221">
            <v>324.76752000000033</v>
          </cell>
        </row>
        <row r="222">
          <cell r="A222">
            <v>9012</v>
          </cell>
          <cell r="B222" t="str">
            <v>CAJA PARA CONTADOR INTEMPERIE</v>
          </cell>
          <cell r="C222" t="str">
            <v>UND</v>
          </cell>
          <cell r="D222">
            <v>300000</v>
          </cell>
          <cell r="F222">
            <v>348003.48</v>
          </cell>
          <cell r="I222">
            <v>0</v>
          </cell>
          <cell r="L222">
            <v>382800</v>
          </cell>
          <cell r="M222">
            <v>34796.520000000019</v>
          </cell>
        </row>
        <row r="223">
          <cell r="A223">
            <v>1040</v>
          </cell>
          <cell r="B223" t="str">
            <v>CAJA ELBD DE 2"</v>
          </cell>
          <cell r="C223" t="str">
            <v>UND</v>
          </cell>
          <cell r="D223">
            <v>109950</v>
          </cell>
          <cell r="F223">
            <v>127543.27542000001</v>
          </cell>
          <cell r="I223">
            <v>0</v>
          </cell>
          <cell r="K223" t="str">
            <v>APE</v>
          </cell>
        </row>
        <row r="224">
          <cell r="A224">
            <v>1415</v>
          </cell>
          <cell r="B224" t="str">
            <v>CAJA ELBD DE 3"</v>
          </cell>
          <cell r="C224" t="str">
            <v>UND</v>
          </cell>
          <cell r="D224">
            <v>250000</v>
          </cell>
          <cell r="F224">
            <v>290002.90000000002</v>
          </cell>
          <cell r="I224">
            <v>0</v>
          </cell>
          <cell r="K224" t="str">
            <v>APE</v>
          </cell>
        </row>
        <row r="225">
          <cell r="A225">
            <v>1289</v>
          </cell>
          <cell r="B225" t="str">
            <v>CAJA ELECTRICA 2 X4</v>
          </cell>
          <cell r="C225" t="str">
            <v>UND</v>
          </cell>
          <cell r="D225">
            <v>1299.9870001299987</v>
          </cell>
          <cell r="F225">
            <v>1508</v>
          </cell>
          <cell r="I225">
            <v>0</v>
          </cell>
          <cell r="K225" t="str">
            <v>PVC</v>
          </cell>
        </row>
        <row r="226">
          <cell r="A226">
            <v>9045</v>
          </cell>
          <cell r="B226" t="str">
            <v>CAJA EMT DE 2X4</v>
          </cell>
          <cell r="C226" t="str">
            <v>UN</v>
          </cell>
          <cell r="D226">
            <v>7181</v>
          </cell>
          <cell r="F226">
            <v>8330.0432996</v>
          </cell>
          <cell r="H226">
            <v>2</v>
          </cell>
          <cell r="I226">
            <v>16660.0865992</v>
          </cell>
          <cell r="J226" t="str">
            <v xml:space="preserve"> T </v>
          </cell>
          <cell r="K226" t="str">
            <v>EMT</v>
          </cell>
          <cell r="L226">
            <v>9162.9560000000001</v>
          </cell>
          <cell r="M226">
            <v>832.91270040000018</v>
          </cell>
        </row>
        <row r="227">
          <cell r="A227">
            <v>9103</v>
          </cell>
          <cell r="B227" t="str">
            <v>CAJA GALVANIZADA DE 2X4</v>
          </cell>
          <cell r="C227" t="str">
            <v>UN</v>
          </cell>
          <cell r="D227">
            <v>800</v>
          </cell>
          <cell r="F227">
            <v>928.00927999999999</v>
          </cell>
          <cell r="I227">
            <v>0</v>
          </cell>
          <cell r="K227" t="str">
            <v>EMT</v>
          </cell>
        </row>
        <row r="228">
          <cell r="A228">
            <v>9101</v>
          </cell>
          <cell r="B228" t="str">
            <v>CAJA GALVANIZADA DE 4 X 4 CON SUPLEMENTO</v>
          </cell>
          <cell r="C228" t="str">
            <v>UN</v>
          </cell>
          <cell r="D228">
            <v>3089</v>
          </cell>
          <cell r="F228">
            <v>3583.2758323999997</v>
          </cell>
          <cell r="I228">
            <v>0</v>
          </cell>
          <cell r="K228" t="str">
            <v>EMT</v>
          </cell>
          <cell r="L228">
            <v>3941.5639999999999</v>
          </cell>
          <cell r="M228">
            <v>358.28816760000018</v>
          </cell>
        </row>
        <row r="229">
          <cell r="A229">
            <v>9102</v>
          </cell>
          <cell r="B229" t="str">
            <v>CAJA GALVANIZADA DE 4 X 4 SIN SUPLEMENTO</v>
          </cell>
          <cell r="C229" t="str">
            <v>UN</v>
          </cell>
          <cell r="D229">
            <v>2039</v>
          </cell>
          <cell r="F229">
            <v>2365.2636524</v>
          </cell>
          <cell r="I229">
            <v>0</v>
          </cell>
          <cell r="K229" t="str">
            <v>EMT</v>
          </cell>
          <cell r="L229">
            <v>2601.7640000000001</v>
          </cell>
          <cell r="M229">
            <v>236.50034760000017</v>
          </cell>
        </row>
        <row r="230">
          <cell r="A230">
            <v>1625</v>
          </cell>
          <cell r="B230" t="str">
            <v>CAJA METALICA 60 X 60 X 40</v>
          </cell>
          <cell r="C230" t="str">
            <v>UND</v>
          </cell>
          <cell r="D230">
            <v>150000</v>
          </cell>
          <cell r="F230">
            <v>174001.74</v>
          </cell>
          <cell r="I230">
            <v>0</v>
          </cell>
          <cell r="K230" t="str">
            <v>REG</v>
          </cell>
        </row>
        <row r="231">
          <cell r="A231">
            <v>1355</v>
          </cell>
          <cell r="B231" t="str">
            <v>CAJA METALICA DE 40X40X20CM</v>
          </cell>
          <cell r="C231" t="str">
            <v>UND</v>
          </cell>
          <cell r="D231">
            <v>90949.090509094909</v>
          </cell>
          <cell r="F231">
            <v>105502</v>
          </cell>
          <cell r="I231">
            <v>0</v>
          </cell>
          <cell r="K231" t="str">
            <v>SCHNEIDER</v>
          </cell>
          <cell r="L231">
            <v>116051.0394896051</v>
          </cell>
          <cell r="M231">
            <v>10549.0394896051</v>
          </cell>
        </row>
        <row r="232">
          <cell r="A232">
            <v>1349</v>
          </cell>
          <cell r="B232" t="str">
            <v>CAJA METALICA DE 100x100x60CM</v>
          </cell>
          <cell r="C232" t="str">
            <v>UND</v>
          </cell>
          <cell r="D232">
            <v>650000</v>
          </cell>
          <cell r="F232">
            <v>754007.53999999992</v>
          </cell>
          <cell r="I232">
            <v>0</v>
          </cell>
        </row>
        <row r="233">
          <cell r="A233">
            <v>1624</v>
          </cell>
          <cell r="B233" t="str">
            <v>CAJA METALICA DE PASO ( 20 X 20 X 10 )</v>
          </cell>
          <cell r="C233" t="str">
            <v>UND</v>
          </cell>
          <cell r="D233">
            <v>35969.640303596963</v>
          </cell>
          <cell r="F233">
            <v>41725.199999999997</v>
          </cell>
          <cell r="I233">
            <v>0</v>
          </cell>
          <cell r="K233" t="str">
            <v>SCHNEIDER</v>
          </cell>
          <cell r="L233">
            <v>45897.261027389723</v>
          </cell>
          <cell r="M233">
            <v>4172.0610273897255</v>
          </cell>
        </row>
        <row r="234">
          <cell r="A234">
            <v>1609</v>
          </cell>
          <cell r="B234" t="str">
            <v>CAJA METALICA DE PASO ( 15 X 15 X 15 )</v>
          </cell>
          <cell r="C234" t="str">
            <v>UND</v>
          </cell>
          <cell r="D234">
            <v>31029.689703102966</v>
          </cell>
          <cell r="F234">
            <v>35994.799999999996</v>
          </cell>
          <cell r="I234">
            <v>0</v>
          </cell>
          <cell r="K234" t="str">
            <v>SCHNEIDER</v>
          </cell>
          <cell r="L234">
            <v>39593.884061159384</v>
          </cell>
          <cell r="M234">
            <v>3599.0840611593885</v>
          </cell>
        </row>
        <row r="235">
          <cell r="A235">
            <v>1610</v>
          </cell>
          <cell r="B235" t="str">
            <v>CAJA METALICA DE PASO ( 40 X 40 X 15)</v>
          </cell>
          <cell r="C235" t="str">
            <v>UND</v>
          </cell>
          <cell r="D235">
            <v>35650</v>
          </cell>
          <cell r="F235">
            <v>41354.413540000001</v>
          </cell>
          <cell r="I235">
            <v>0</v>
          </cell>
          <cell r="K235" t="str">
            <v>PVC</v>
          </cell>
        </row>
        <row r="236">
          <cell r="A236">
            <v>1611</v>
          </cell>
          <cell r="B236" t="str">
            <v>CAJA METALICA DE PASO ( 30 X 30 X 15)</v>
          </cell>
          <cell r="C236" t="str">
            <v>UND</v>
          </cell>
          <cell r="D236">
            <v>71689.283107168929</v>
          </cell>
          <cell r="F236">
            <v>83160.399999999994</v>
          </cell>
          <cell r="I236">
            <v>0</v>
          </cell>
          <cell r="K236" t="str">
            <v>SCHNEIDER</v>
          </cell>
          <cell r="L236">
            <v>91475.525244747565</v>
          </cell>
          <cell r="M236">
            <v>8315.1252447475708</v>
          </cell>
        </row>
        <row r="237">
          <cell r="A237">
            <v>1582</v>
          </cell>
          <cell r="B237" t="str">
            <v>CAJA DE ABONADOS 4 PUESTOS 2F+N 8 ABONADOS A 120V</v>
          </cell>
          <cell r="C237" t="str">
            <v>UND</v>
          </cell>
          <cell r="D237">
            <v>139998.60001399985</v>
          </cell>
          <cell r="F237">
            <v>162400</v>
          </cell>
          <cell r="I237">
            <v>0</v>
          </cell>
          <cell r="K237" t="str">
            <v>TYCO</v>
          </cell>
        </row>
        <row r="238">
          <cell r="A238">
            <v>1113</v>
          </cell>
          <cell r="B238" t="str">
            <v>CAJA MINIPRAGMA DE 12 PUESTOS</v>
          </cell>
          <cell r="C238" t="str">
            <v>UND</v>
          </cell>
          <cell r="D238">
            <v>104998.95001049989</v>
          </cell>
          <cell r="F238">
            <v>121799.99999999999</v>
          </cell>
          <cell r="I238">
            <v>0</v>
          </cell>
          <cell r="K238" t="str">
            <v>SCHNEIDER</v>
          </cell>
        </row>
        <row r="239">
          <cell r="A239">
            <v>1546</v>
          </cell>
          <cell r="B239" t="str">
            <v>CAJA MINIPRAGMA DE 24 PUESTOS</v>
          </cell>
          <cell r="C239" t="str">
            <v>UN</v>
          </cell>
          <cell r="D239">
            <v>78720</v>
          </cell>
          <cell r="F239">
            <v>91316.113152000005</v>
          </cell>
          <cell r="I239">
            <v>0</v>
          </cell>
          <cell r="K239" t="str">
            <v>SCHNEIDER</v>
          </cell>
        </row>
        <row r="240">
          <cell r="A240">
            <v>1263</v>
          </cell>
          <cell r="B240" t="str">
            <v>CAJA MINIPRAGMA DE 9 PUESTOS</v>
          </cell>
          <cell r="C240" t="str">
            <v>UN</v>
          </cell>
          <cell r="D240">
            <v>106998.93001069989</v>
          </cell>
          <cell r="F240">
            <v>124119.99999999999</v>
          </cell>
          <cell r="I240">
            <v>0</v>
          </cell>
          <cell r="K240" t="str">
            <v>SCHNEIDER</v>
          </cell>
        </row>
        <row r="241">
          <cell r="A241">
            <v>1300</v>
          </cell>
          <cell r="B241" t="str">
            <v>CAJA DE ABONADOS 9 PUESTOS 2F+N 18 ABONADOS A 120V</v>
          </cell>
          <cell r="C241" t="str">
            <v>UND</v>
          </cell>
          <cell r="D241">
            <v>189998.1000189998</v>
          </cell>
          <cell r="F241">
            <v>220399.99999999997</v>
          </cell>
          <cell r="I241">
            <v>0</v>
          </cell>
          <cell r="K241" t="str">
            <v>TYCO</v>
          </cell>
          <cell r="L241">
            <v>242437.57562424373</v>
          </cell>
          <cell r="M241">
            <v>22037.575624243764</v>
          </cell>
        </row>
        <row r="242">
          <cell r="A242">
            <v>1118</v>
          </cell>
          <cell r="B242" t="str">
            <v>CAJA OCTOGONAL CONDUIT PVC</v>
          </cell>
          <cell r="C242" t="str">
            <v>UND</v>
          </cell>
          <cell r="D242">
            <v>2024.9797502024978</v>
          </cell>
          <cell r="F242">
            <v>2349</v>
          </cell>
          <cell r="I242">
            <v>0</v>
          </cell>
          <cell r="K242" t="str">
            <v>PVC</v>
          </cell>
        </row>
        <row r="243">
          <cell r="A243">
            <v>9024</v>
          </cell>
          <cell r="B243" t="str">
            <v>CAJA PARA STRIP DE 40X40X20</v>
          </cell>
          <cell r="C243" t="str">
            <v>UND</v>
          </cell>
          <cell r="D243">
            <v>70000</v>
          </cell>
          <cell r="F243">
            <v>81200.812000000005</v>
          </cell>
          <cell r="I243">
            <v>0</v>
          </cell>
          <cell r="K243" t="str">
            <v>EMT</v>
          </cell>
        </row>
        <row r="244">
          <cell r="A244">
            <v>1142</v>
          </cell>
          <cell r="B244" t="str">
            <v>CAJA PVC 2X4 REF 5800</v>
          </cell>
          <cell r="C244" t="str">
            <v>UND</v>
          </cell>
          <cell r="D244">
            <v>1245.9875401245986</v>
          </cell>
          <cell r="F244">
            <v>1445.36</v>
          </cell>
          <cell r="I244">
            <v>0</v>
          </cell>
          <cell r="K244" t="str">
            <v>PVC</v>
          </cell>
        </row>
        <row r="245">
          <cell r="A245">
            <v>1065</v>
          </cell>
          <cell r="B245" t="str">
            <v>CAJA REDONDA APE DE  1 1/2"</v>
          </cell>
          <cell r="C245" t="str">
            <v>UND</v>
          </cell>
          <cell r="D245">
            <v>158250</v>
          </cell>
          <cell r="F245">
            <v>183571.8357</v>
          </cell>
          <cell r="I245">
            <v>0</v>
          </cell>
        </row>
        <row r="246">
          <cell r="A246">
            <v>1190</v>
          </cell>
          <cell r="B246" t="str">
            <v>CAJA REDONDA APE DE 1"</v>
          </cell>
          <cell r="C246" t="str">
            <v>UND</v>
          </cell>
          <cell r="D246">
            <v>38600</v>
          </cell>
          <cell r="F246">
            <v>44776.447760000003</v>
          </cell>
          <cell r="I246">
            <v>0</v>
          </cell>
          <cell r="K246" t="str">
            <v>APE</v>
          </cell>
        </row>
        <row r="247">
          <cell r="A247">
            <v>1189</v>
          </cell>
          <cell r="B247" t="str">
            <v>CAJA REDONDA APE DE 1/2"</v>
          </cell>
          <cell r="C247" t="str">
            <v>UND</v>
          </cell>
          <cell r="D247">
            <v>36500</v>
          </cell>
          <cell r="F247">
            <v>42340.4234</v>
          </cell>
          <cell r="I247">
            <v>0</v>
          </cell>
        </row>
        <row r="248">
          <cell r="A248">
            <v>1365</v>
          </cell>
          <cell r="B248" t="str">
            <v>CAJA REDONDA APE DE 2 1/2"</v>
          </cell>
          <cell r="C248" t="str">
            <v>UND</v>
          </cell>
          <cell r="D248">
            <v>179000</v>
          </cell>
          <cell r="F248">
            <v>207642.07639999999</v>
          </cell>
          <cell r="I248">
            <v>0</v>
          </cell>
        </row>
        <row r="249">
          <cell r="A249">
            <v>1130</v>
          </cell>
          <cell r="B249" t="str">
            <v>CAJA REDONDA APE DE 2"</v>
          </cell>
          <cell r="C249" t="str">
            <v>UND</v>
          </cell>
          <cell r="D249">
            <v>168750</v>
          </cell>
          <cell r="F249">
            <v>195751.95749999999</v>
          </cell>
          <cell r="I249">
            <v>0</v>
          </cell>
        </row>
        <row r="250">
          <cell r="A250">
            <v>1191</v>
          </cell>
          <cell r="B250" t="str">
            <v>CAJA REDONDA APE DE 3/4"</v>
          </cell>
          <cell r="C250" t="str">
            <v>UND</v>
          </cell>
          <cell r="D250">
            <v>32450</v>
          </cell>
          <cell r="F250">
            <v>37642.376420000001</v>
          </cell>
          <cell r="I250">
            <v>0</v>
          </cell>
          <cell r="K250" t="str">
            <v>APE</v>
          </cell>
        </row>
        <row r="251">
          <cell r="A251">
            <v>1028</v>
          </cell>
          <cell r="B251" t="str">
            <v>CAJA REDONDA DE ALUMINIO APE 1"</v>
          </cell>
          <cell r="C251" t="str">
            <v>UND</v>
          </cell>
          <cell r="D251">
            <v>32900</v>
          </cell>
          <cell r="F251">
            <v>38164.381640000007</v>
          </cell>
          <cell r="I251">
            <v>0</v>
          </cell>
        </row>
        <row r="252">
          <cell r="A252">
            <v>1572</v>
          </cell>
          <cell r="B252" t="str">
            <v>CAJA REDONDA DE ALUMINIO APE 1/2"</v>
          </cell>
          <cell r="C252" t="str">
            <v>UND</v>
          </cell>
          <cell r="D252">
            <v>26750</v>
          </cell>
          <cell r="F252">
            <v>31030.310300000001</v>
          </cell>
          <cell r="I252">
            <v>0</v>
          </cell>
        </row>
        <row r="253">
          <cell r="A253">
            <v>1105</v>
          </cell>
          <cell r="B253" t="str">
            <v>CAJA REDONDA DE ALUMINIO APE 2"</v>
          </cell>
          <cell r="C253" t="str">
            <v>UND</v>
          </cell>
          <cell r="D253">
            <v>72900</v>
          </cell>
          <cell r="F253">
            <v>84564.84564</v>
          </cell>
          <cell r="I253">
            <v>0</v>
          </cell>
        </row>
        <row r="254">
          <cell r="A254">
            <v>1106</v>
          </cell>
          <cell r="B254" t="str">
            <v>CAJA EGJ 421</v>
          </cell>
          <cell r="C254" t="str">
            <v>UND</v>
          </cell>
          <cell r="D254">
            <v>85000</v>
          </cell>
          <cell r="F254">
            <v>98600.986000000004</v>
          </cell>
          <cell r="I254">
            <v>0</v>
          </cell>
          <cell r="K254" t="str">
            <v>APE</v>
          </cell>
        </row>
        <row r="255">
          <cell r="A255">
            <v>1579</v>
          </cell>
          <cell r="B255" t="str">
            <v>CAJA REDONDA DE ALUMINIO APE 3/4"</v>
          </cell>
          <cell r="C255" t="str">
            <v>UND</v>
          </cell>
          <cell r="D255">
            <v>26600</v>
          </cell>
          <cell r="F255">
            <v>30856.308560000001</v>
          </cell>
          <cell r="I255">
            <v>0</v>
          </cell>
        </row>
        <row r="256">
          <cell r="A256">
            <v>1492</v>
          </cell>
          <cell r="B256" t="str">
            <v>CAJA REF. 2400</v>
          </cell>
          <cell r="C256" t="str">
            <v>UND</v>
          </cell>
          <cell r="D256">
            <v>1199.9880001199988</v>
          </cell>
          <cell r="F256">
            <v>1392</v>
          </cell>
          <cell r="I256">
            <v>0</v>
          </cell>
        </row>
        <row r="257">
          <cell r="A257">
            <v>9022</v>
          </cell>
          <cell r="B257" t="str">
            <v>CINTA DE COLORES</v>
          </cell>
          <cell r="C257" t="str">
            <v>UN</v>
          </cell>
          <cell r="D257">
            <v>1429.9857001429984</v>
          </cell>
          <cell r="F257">
            <v>1658.8</v>
          </cell>
          <cell r="I257">
            <v>0</v>
          </cell>
          <cell r="K257" t="str">
            <v>ACC</v>
          </cell>
          <cell r="L257">
            <v>1824.661753382466</v>
          </cell>
          <cell r="M257">
            <v>165.86175338246608</v>
          </cell>
        </row>
        <row r="258">
          <cell r="A258">
            <v>1399</v>
          </cell>
          <cell r="B258" t="str">
            <v xml:space="preserve">CANALETA DE 15x8 cms </v>
          </cell>
          <cell r="C258" t="str">
            <v>ML</v>
          </cell>
          <cell r="D258">
            <v>50250</v>
          </cell>
          <cell r="F258">
            <v>58290.582900000001</v>
          </cell>
          <cell r="I258">
            <v>0</v>
          </cell>
        </row>
        <row r="259">
          <cell r="A259">
            <v>9118</v>
          </cell>
          <cell r="B259" t="str">
            <v>CANALETA RANURADA DE 65X45 MM</v>
          </cell>
          <cell r="C259" t="str">
            <v>UN</v>
          </cell>
          <cell r="D259">
            <v>18900</v>
          </cell>
          <cell r="F259">
            <v>21924.219240000002</v>
          </cell>
          <cell r="I259">
            <v>0</v>
          </cell>
        </row>
        <row r="260">
          <cell r="A260">
            <v>1098</v>
          </cell>
          <cell r="B260" t="str">
            <v>CAPACETE DE 3"</v>
          </cell>
          <cell r="C260" t="str">
            <v>UN</v>
          </cell>
          <cell r="D260">
            <v>19999.800001999978</v>
          </cell>
          <cell r="F260">
            <v>23200</v>
          </cell>
          <cell r="I260">
            <v>0</v>
          </cell>
          <cell r="K260" t="str">
            <v>SUBES</v>
          </cell>
          <cell r="L260">
            <v>25519.744802551973</v>
          </cell>
          <cell r="M260">
            <v>2319.7448025519734</v>
          </cell>
        </row>
        <row r="261">
          <cell r="A261">
            <v>1039</v>
          </cell>
          <cell r="B261" t="str">
            <v>CAPACETE DE 4"</v>
          </cell>
          <cell r="C261" t="str">
            <v>UND</v>
          </cell>
          <cell r="D261">
            <v>37999.620003799959</v>
          </cell>
          <cell r="F261">
            <v>44080</v>
          </cell>
          <cell r="I261">
            <v>0</v>
          </cell>
        </row>
        <row r="262">
          <cell r="A262">
            <v>1550</v>
          </cell>
          <cell r="B262" t="str">
            <v>CELDA  PARA TRAFO DE 150 kva</v>
          </cell>
          <cell r="C262" t="str">
            <v>UND</v>
          </cell>
          <cell r="D262">
            <v>1792000</v>
          </cell>
          <cell r="F262">
            <v>2078740.7872000001</v>
          </cell>
          <cell r="I262">
            <v>0</v>
          </cell>
          <cell r="K262" t="str">
            <v>trans</v>
          </cell>
        </row>
        <row r="263">
          <cell r="A263">
            <v>1404</v>
          </cell>
          <cell r="B263" t="str">
            <v>CELDA DE REMONTE GAM-2</v>
          </cell>
          <cell r="C263" t="str">
            <v>UN</v>
          </cell>
          <cell r="D263">
            <v>1316000</v>
          </cell>
          <cell r="F263">
            <v>1526575.2656</v>
          </cell>
          <cell r="I263">
            <v>0</v>
          </cell>
          <cell r="K263" t="str">
            <v>SCHNEIDER</v>
          </cell>
        </row>
        <row r="264">
          <cell r="A264">
            <v>1587</v>
          </cell>
          <cell r="B264" t="str">
            <v>CELDA METALICA PARA SECCIONADOR</v>
          </cell>
          <cell r="C264" t="str">
            <v>UND</v>
          </cell>
          <cell r="D264">
            <v>2500000</v>
          </cell>
          <cell r="F264">
            <v>2900029</v>
          </cell>
          <cell r="I264">
            <v>0</v>
          </cell>
          <cell r="K264" t="str">
            <v>CELDA</v>
          </cell>
        </row>
        <row r="265">
          <cell r="A265">
            <v>1586</v>
          </cell>
          <cell r="B265" t="str">
            <v>SECCIONADOR CON PORTAFUSIBLE Y FUSIBLES</v>
          </cell>
          <cell r="C265" t="str">
            <v>UND</v>
          </cell>
          <cell r="D265">
            <v>4600000</v>
          </cell>
          <cell r="F265">
            <v>5336053.3599999994</v>
          </cell>
          <cell r="I265">
            <v>0</v>
          </cell>
          <cell r="K265" t="str">
            <v>CELDA</v>
          </cell>
        </row>
        <row r="266">
          <cell r="A266">
            <v>1120</v>
          </cell>
          <cell r="B266" t="str">
            <v>CELDA CON SECCIONADOR SF6 QM, 23 KV</v>
          </cell>
          <cell r="C266" t="str">
            <v>UN</v>
          </cell>
          <cell r="D266">
            <v>18585000</v>
          </cell>
          <cell r="F266">
            <v>21558815.585999999</v>
          </cell>
          <cell r="I266">
            <v>0</v>
          </cell>
          <cell r="K266" t="str">
            <v>SCHNEIDER</v>
          </cell>
        </row>
        <row r="267">
          <cell r="A267">
            <v>1126</v>
          </cell>
          <cell r="B267" t="str">
            <v>CELDA METALICA PARA EQUIPO DE MEDIDA</v>
          </cell>
          <cell r="C267" t="str">
            <v>UND</v>
          </cell>
          <cell r="D267">
            <v>1620000</v>
          </cell>
          <cell r="F267">
            <v>1879218.7920000001</v>
          </cell>
          <cell r="I267">
            <v>0</v>
          </cell>
          <cell r="K267" t="str">
            <v>CELDA</v>
          </cell>
        </row>
        <row r="268">
          <cell r="A268">
            <v>1468</v>
          </cell>
          <cell r="B268" t="str">
            <v>CELDA METALICA TRANSFORMADOR 150 KVA</v>
          </cell>
          <cell r="C268" t="str">
            <v>UND</v>
          </cell>
          <cell r="D268">
            <v>2500000</v>
          </cell>
          <cell r="F268">
            <v>2900029</v>
          </cell>
          <cell r="I268">
            <v>0</v>
          </cell>
          <cell r="K268" t="str">
            <v>CELDA</v>
          </cell>
        </row>
        <row r="269">
          <cell r="A269">
            <v>1204</v>
          </cell>
          <cell r="B269" t="str">
            <v>CELDA METALICA TRANSFORMADOR 300 KVA</v>
          </cell>
          <cell r="C269" t="str">
            <v>UND</v>
          </cell>
          <cell r="D269">
            <v>2000000</v>
          </cell>
          <cell r="F269">
            <v>2320023.2000000002</v>
          </cell>
          <cell r="I269">
            <v>0</v>
          </cell>
          <cell r="K269" t="str">
            <v>CELDA</v>
          </cell>
        </row>
        <row r="270">
          <cell r="A270">
            <v>1258</v>
          </cell>
          <cell r="B270" t="str">
            <v>CEMENTO GRIS</v>
          </cell>
          <cell r="C270" t="str">
            <v>BTO</v>
          </cell>
          <cell r="D270">
            <v>16500</v>
          </cell>
          <cell r="F270">
            <v>19140.1914</v>
          </cell>
          <cell r="I270">
            <v>0</v>
          </cell>
        </row>
        <row r="271">
          <cell r="A271">
            <v>1432</v>
          </cell>
          <cell r="B271" t="str">
            <v>CELDA PARA TRANSFORM. 45 KVA</v>
          </cell>
          <cell r="C271" t="str">
            <v>UND</v>
          </cell>
          <cell r="D271">
            <v>1250000</v>
          </cell>
          <cell r="F271">
            <v>1450014.5</v>
          </cell>
          <cell r="I271">
            <v>0</v>
          </cell>
          <cell r="K271" t="str">
            <v>CELDA</v>
          </cell>
        </row>
        <row r="272">
          <cell r="A272">
            <v>1233</v>
          </cell>
          <cell r="B272" t="str">
            <v>CERTIFICACION DE CADA PUNTO</v>
          </cell>
          <cell r="C272" t="str">
            <v>UN</v>
          </cell>
          <cell r="D272">
            <v>8000</v>
          </cell>
          <cell r="F272">
            <v>9280.0928000000004</v>
          </cell>
          <cell r="I272">
            <v>0</v>
          </cell>
        </row>
        <row r="273">
          <cell r="A273">
            <v>1327</v>
          </cell>
          <cell r="B273" t="str">
            <v>CERTIFICACION RETIE</v>
          </cell>
          <cell r="C273" t="str">
            <v>UN</v>
          </cell>
          <cell r="D273">
            <v>1600000</v>
          </cell>
          <cell r="F273">
            <v>1856018.5599999998</v>
          </cell>
          <cell r="H273">
            <v>1</v>
          </cell>
          <cell r="I273">
            <v>1856018.5599999998</v>
          </cell>
          <cell r="J273" t="str">
            <v xml:space="preserve"> T </v>
          </cell>
        </row>
        <row r="274">
          <cell r="A274">
            <v>1603</v>
          </cell>
          <cell r="B274" t="str">
            <v xml:space="preserve">CHANEL GALVANIZADO </v>
          </cell>
          <cell r="C274" t="str">
            <v>ML</v>
          </cell>
          <cell r="D274">
            <v>19257</v>
          </cell>
          <cell r="F274">
            <v>22338.3433812</v>
          </cell>
          <cell r="I274">
            <v>0</v>
          </cell>
          <cell r="K274" t="str">
            <v>EMT</v>
          </cell>
          <cell r="L274">
            <v>24571.932000000001</v>
          </cell>
          <cell r="M274">
            <v>2233.5886188000004</v>
          </cell>
        </row>
        <row r="275">
          <cell r="A275">
            <v>1248</v>
          </cell>
          <cell r="B275" t="str">
            <v>CHANEL GALVANIZADO  1 x5/8"-3 x5/8"-</v>
          </cell>
          <cell r="C275" t="str">
            <v>ML</v>
          </cell>
          <cell r="D275">
            <v>17590.333333333332</v>
          </cell>
          <cell r="F275">
            <v>20404.990714533331</v>
          </cell>
          <cell r="I275">
            <v>0</v>
          </cell>
          <cell r="K275" t="str">
            <v>EMT</v>
          </cell>
          <cell r="L275">
            <v>22445.265333333333</v>
          </cell>
          <cell r="M275">
            <v>2040.2746188000019</v>
          </cell>
        </row>
        <row r="276">
          <cell r="A276">
            <v>1324</v>
          </cell>
          <cell r="B276" t="str">
            <v>CINTA AISLANTE No.23</v>
          </cell>
          <cell r="C276" t="str">
            <v>ROL</v>
          </cell>
          <cell r="D276">
            <v>25499.745002549975</v>
          </cell>
          <cell r="F276">
            <v>29580.000000000004</v>
          </cell>
          <cell r="I276">
            <v>0</v>
          </cell>
          <cell r="K276" t="str">
            <v>ACC</v>
          </cell>
          <cell r="L276">
            <v>32537.67462325377</v>
          </cell>
          <cell r="M276">
            <v>2957.6746232537662</v>
          </cell>
        </row>
        <row r="277">
          <cell r="A277">
            <v>1046</v>
          </cell>
          <cell r="B277" t="str">
            <v>CINTA BAND- IT 5/8"</v>
          </cell>
          <cell r="C277" t="str">
            <v>MTS</v>
          </cell>
          <cell r="D277">
            <v>2999.9700002999966</v>
          </cell>
          <cell r="F277">
            <v>3479.9999999999995</v>
          </cell>
          <cell r="I277">
            <v>0</v>
          </cell>
          <cell r="K277" t="str">
            <v>HERRAJES</v>
          </cell>
          <cell r="L277">
            <v>3827.9617203827956</v>
          </cell>
          <cell r="M277">
            <v>347.9617203827961</v>
          </cell>
        </row>
        <row r="278">
          <cell r="A278">
            <v>1581</v>
          </cell>
          <cell r="B278" t="str">
            <v>CODO 90° TAPA SESGADA REF: ELBH 2"</v>
          </cell>
          <cell r="C278" t="str">
            <v>UND</v>
          </cell>
          <cell r="D278">
            <v>144000</v>
          </cell>
          <cell r="F278">
            <v>167041.6704</v>
          </cell>
          <cell r="I278">
            <v>0</v>
          </cell>
        </row>
        <row r="279">
          <cell r="A279">
            <v>1567</v>
          </cell>
          <cell r="B279" t="str">
            <v>CODO 90° TAPA SESGADA REF: ELBH 3"</v>
          </cell>
          <cell r="C279" t="str">
            <v>UND</v>
          </cell>
          <cell r="D279">
            <v>325000</v>
          </cell>
          <cell r="F279">
            <v>377003.76999999996</v>
          </cell>
          <cell r="I279">
            <v>0</v>
          </cell>
        </row>
        <row r="280">
          <cell r="A280">
            <v>1526</v>
          </cell>
          <cell r="B280" t="str">
            <v>CODO APE DE 3/4"</v>
          </cell>
          <cell r="C280" t="str">
            <v>UND</v>
          </cell>
          <cell r="D280">
            <v>15000</v>
          </cell>
          <cell r="F280">
            <v>17400.173999999999</v>
          </cell>
          <cell r="I280">
            <v>0</v>
          </cell>
        </row>
        <row r="281">
          <cell r="A281">
            <v>1487</v>
          </cell>
          <cell r="B281" t="str">
            <v>CONDULETA 2" TIPO PESADA</v>
          </cell>
          <cell r="C281" t="str">
            <v>UN</v>
          </cell>
          <cell r="D281">
            <v>28000</v>
          </cell>
          <cell r="F281">
            <v>32480.324800000002</v>
          </cell>
          <cell r="H281">
            <v>7</v>
          </cell>
          <cell r="I281">
            <v>227362.27360000001</v>
          </cell>
          <cell r="J281" t="str">
            <v xml:space="preserve"> T </v>
          </cell>
          <cell r="K281" t="str">
            <v>CELDA</v>
          </cell>
          <cell r="L281">
            <v>35728</v>
          </cell>
          <cell r="M281">
            <v>3247.6751999999979</v>
          </cell>
        </row>
        <row r="282">
          <cell r="A282">
            <v>9117</v>
          </cell>
          <cell r="B282" t="str">
            <v>COFRE METALICO DE 80 cm X 40 CM  X 25 CM</v>
          </cell>
          <cell r="C282" t="str">
            <v>UN</v>
          </cell>
          <cell r="D282">
            <v>811500</v>
          </cell>
          <cell r="F282">
            <v>941349.41340000008</v>
          </cell>
          <cell r="I282">
            <v>0</v>
          </cell>
          <cell r="K282" t="str">
            <v>CELDA</v>
          </cell>
        </row>
        <row r="283">
          <cell r="A283">
            <v>1565</v>
          </cell>
          <cell r="B283" t="str">
            <v>COMPOUND TECNA</v>
          </cell>
          <cell r="C283" t="str">
            <v>LBRA</v>
          </cell>
          <cell r="D283">
            <v>2050</v>
          </cell>
          <cell r="F283">
            <v>2378.02378</v>
          </cell>
          <cell r="I283">
            <v>0</v>
          </cell>
          <cell r="K283" t="str">
            <v>APE</v>
          </cell>
        </row>
        <row r="284">
          <cell r="A284">
            <v>1257</v>
          </cell>
          <cell r="B284" t="str">
            <v>CONCRETO  3000 PSI.</v>
          </cell>
          <cell r="C284" t="str">
            <v>M3</v>
          </cell>
          <cell r="D284">
            <v>210000</v>
          </cell>
          <cell r="F284">
            <v>243602.43599999999</v>
          </cell>
          <cell r="I284">
            <v>0</v>
          </cell>
        </row>
        <row r="285">
          <cell r="A285">
            <v>1234</v>
          </cell>
          <cell r="B285" t="str">
            <v>CONCRETO ROJO</v>
          </cell>
          <cell r="C285" t="str">
            <v>M4</v>
          </cell>
          <cell r="D285">
            <v>181032.67243189635</v>
          </cell>
          <cell r="F285">
            <v>210000</v>
          </cell>
          <cell r="I285">
            <v>0</v>
          </cell>
          <cell r="K285" t="str">
            <v>CIVIL</v>
          </cell>
        </row>
        <row r="286">
          <cell r="A286">
            <v>1212</v>
          </cell>
          <cell r="B286" t="str">
            <v>CONDENSADOR SIEMENS DE 5KVAR 480V</v>
          </cell>
          <cell r="C286" t="str">
            <v>UND</v>
          </cell>
          <cell r="D286">
            <v>103140</v>
          </cell>
          <cell r="F286">
            <v>119643.596424</v>
          </cell>
          <cell r="H286">
            <v>3</v>
          </cell>
          <cell r="I286">
            <v>358930.78927200002</v>
          </cell>
          <cell r="J286" t="str">
            <v xml:space="preserve"> T </v>
          </cell>
          <cell r="K286" t="str">
            <v>LAUMAYER</v>
          </cell>
        </row>
        <row r="287">
          <cell r="A287">
            <v>1535</v>
          </cell>
          <cell r="B287" t="str">
            <v>CONDENSADOR SIEMMENS DE 10 KVAR 480V</v>
          </cell>
          <cell r="C287" t="str">
            <v>UND</v>
          </cell>
          <cell r="D287">
            <v>290340</v>
          </cell>
          <cell r="F287">
            <v>336797.76794399996</v>
          </cell>
          <cell r="I287">
            <v>0</v>
          </cell>
          <cell r="K287" t="str">
            <v>LAUMAYER</v>
          </cell>
        </row>
        <row r="288">
          <cell r="A288">
            <v>1536</v>
          </cell>
          <cell r="B288" t="str">
            <v>CONDENSADOR SIEMENS DE 10 KVAR 480V</v>
          </cell>
          <cell r="C288" t="str">
            <v>UND</v>
          </cell>
          <cell r="D288">
            <v>400000</v>
          </cell>
          <cell r="F288">
            <v>464004.63999999996</v>
          </cell>
          <cell r="I288">
            <v>0</v>
          </cell>
          <cell r="K288" t="str">
            <v>LAUMAYER</v>
          </cell>
        </row>
        <row r="289">
          <cell r="A289">
            <v>1520</v>
          </cell>
          <cell r="B289" t="str">
            <v>CONDUIT GALV 4"</v>
          </cell>
          <cell r="C289" t="str">
            <v>MTS</v>
          </cell>
          <cell r="D289">
            <v>39000</v>
          </cell>
          <cell r="F289">
            <v>45240.452399999995</v>
          </cell>
          <cell r="I289">
            <v>0</v>
          </cell>
        </row>
        <row r="290">
          <cell r="A290">
            <v>9049</v>
          </cell>
          <cell r="B290" t="str">
            <v>CONDULETAS  1" LIVIANA EN "L"</v>
          </cell>
          <cell r="C290" t="str">
            <v>UN</v>
          </cell>
          <cell r="D290">
            <v>5100</v>
          </cell>
          <cell r="F290">
            <v>5916.0591599999998</v>
          </cell>
          <cell r="I290">
            <v>0</v>
          </cell>
          <cell r="K290" t="str">
            <v>EMT</v>
          </cell>
        </row>
        <row r="291">
          <cell r="A291">
            <v>9043</v>
          </cell>
          <cell r="B291" t="str">
            <v>CONDULETAS  3/4" LIVIANA EN "L"</v>
          </cell>
          <cell r="C291" t="str">
            <v>UND</v>
          </cell>
          <cell r="D291">
            <v>4332</v>
          </cell>
          <cell r="F291">
            <v>5025.1702512000002</v>
          </cell>
          <cell r="H291">
            <v>11</v>
          </cell>
          <cell r="I291">
            <v>55276.872763200001</v>
          </cell>
          <cell r="J291" t="str">
            <v xml:space="preserve"> T </v>
          </cell>
          <cell r="K291" t="str">
            <v>EMT</v>
          </cell>
          <cell r="L291">
            <v>5527.6320000000005</v>
          </cell>
          <cell r="M291">
            <v>502.46174880000035</v>
          </cell>
        </row>
        <row r="292">
          <cell r="A292">
            <v>1049</v>
          </cell>
          <cell r="B292" t="str">
            <v>CONDULETAS  3/4" LIVIANA EN "T"</v>
          </cell>
          <cell r="C292" t="str">
            <v>UND</v>
          </cell>
          <cell r="D292">
            <v>5276</v>
          </cell>
          <cell r="F292">
            <v>6120.2212016000003</v>
          </cell>
          <cell r="I292">
            <v>0</v>
          </cell>
          <cell r="K292" t="str">
            <v>EMT</v>
          </cell>
          <cell r="L292">
            <v>6732.1760000000004</v>
          </cell>
          <cell r="M292">
            <v>611.95479840000007</v>
          </cell>
        </row>
        <row r="293">
          <cell r="A293">
            <v>1282</v>
          </cell>
          <cell r="B293" t="str">
            <v>CONECTOR CORAZA RECTO 1"</v>
          </cell>
          <cell r="C293" t="str">
            <v>UND</v>
          </cell>
          <cell r="D293">
            <v>4382</v>
          </cell>
          <cell r="F293">
            <v>5083.1708311999992</v>
          </cell>
          <cell r="I293">
            <v>0</v>
          </cell>
          <cell r="K293" t="str">
            <v>EMT</v>
          </cell>
          <cell r="L293">
            <v>5591.4320000000007</v>
          </cell>
          <cell r="M293">
            <v>508.26116880000154</v>
          </cell>
        </row>
        <row r="294">
          <cell r="A294">
            <v>1281</v>
          </cell>
          <cell r="B294" t="str">
            <v>CONECTOR CORAZA RECTO 2"</v>
          </cell>
          <cell r="C294" t="str">
            <v>UND</v>
          </cell>
          <cell r="D294">
            <v>15600</v>
          </cell>
          <cell r="F294">
            <v>18096.180960000002</v>
          </cell>
          <cell r="I294">
            <v>0</v>
          </cell>
        </row>
        <row r="295">
          <cell r="A295">
            <v>1280</v>
          </cell>
          <cell r="B295" t="str">
            <v>CONECTOR CORAZA RECTO 3"</v>
          </cell>
          <cell r="C295" t="str">
            <v>UND</v>
          </cell>
          <cell r="D295">
            <v>48200</v>
          </cell>
          <cell r="F295">
            <v>55912.559119999998</v>
          </cell>
          <cell r="I295">
            <v>0</v>
          </cell>
        </row>
        <row r="296">
          <cell r="A296">
            <v>1029</v>
          </cell>
          <cell r="B296" t="str">
            <v>CONECTOR CORAZA RECTO 3/4"</v>
          </cell>
          <cell r="C296" t="str">
            <v>UND</v>
          </cell>
          <cell r="D296">
            <v>2771</v>
          </cell>
          <cell r="F296">
            <v>3214.3921436000001</v>
          </cell>
          <cell r="I296">
            <v>0</v>
          </cell>
          <cell r="K296" t="str">
            <v>EMT</v>
          </cell>
          <cell r="L296">
            <v>3535.7960000000003</v>
          </cell>
          <cell r="M296">
            <v>321.40385640000022</v>
          </cell>
        </row>
        <row r="297">
          <cell r="A297">
            <v>1483</v>
          </cell>
          <cell r="B297" t="str">
            <v xml:space="preserve">CONECTOR EMT 3/4" </v>
          </cell>
          <cell r="C297" t="str">
            <v>UND</v>
          </cell>
          <cell r="D297">
            <v>498</v>
          </cell>
          <cell r="F297">
            <v>577.68577679999999</v>
          </cell>
          <cell r="I297">
            <v>0</v>
          </cell>
        </row>
        <row r="298">
          <cell r="A298">
            <v>1530</v>
          </cell>
          <cell r="B298" t="str">
            <v>CONECTOR L.T.  1/2"</v>
          </cell>
          <cell r="C298" t="str">
            <v>UND</v>
          </cell>
          <cell r="D298">
            <v>2800</v>
          </cell>
          <cell r="F298">
            <v>3248.0324799999999</v>
          </cell>
          <cell r="I298">
            <v>0</v>
          </cell>
          <cell r="K298" t="str">
            <v>EMT</v>
          </cell>
        </row>
        <row r="299">
          <cell r="A299">
            <v>9128</v>
          </cell>
          <cell r="B299" t="str">
            <v>CONECTOR PARA LIQUID TIGTH DE  1 1/2"</v>
          </cell>
          <cell r="C299" t="str">
            <v>UN</v>
          </cell>
          <cell r="D299">
            <v>11750</v>
          </cell>
          <cell r="F299">
            <v>13630.1363</v>
          </cell>
          <cell r="I299">
            <v>0</v>
          </cell>
        </row>
        <row r="300">
          <cell r="A300">
            <v>1551</v>
          </cell>
          <cell r="B300" t="str">
            <v>CONECTOR PARA LIQUID TIGTH DE  1 1/4"</v>
          </cell>
          <cell r="C300" t="str">
            <v>UN</v>
          </cell>
          <cell r="D300">
            <v>7900</v>
          </cell>
          <cell r="F300">
            <v>9164.0916400000006</v>
          </cell>
          <cell r="H300">
            <v>6</v>
          </cell>
          <cell r="I300">
            <v>54984.549840000007</v>
          </cell>
          <cell r="J300" t="str">
            <v xml:space="preserve"> T </v>
          </cell>
        </row>
        <row r="301">
          <cell r="A301">
            <v>1074</v>
          </cell>
          <cell r="B301" t="str">
            <v>CONECTORES RJ45</v>
          </cell>
          <cell r="C301" t="str">
            <v>UND</v>
          </cell>
          <cell r="D301">
            <v>10240</v>
          </cell>
          <cell r="F301">
            <v>11878.518783999998</v>
          </cell>
          <cell r="I301">
            <v>0</v>
          </cell>
          <cell r="K301" t="str">
            <v>DATOS</v>
          </cell>
          <cell r="L301">
            <v>13066.24</v>
          </cell>
          <cell r="M301">
            <v>1187.7212160000017</v>
          </cell>
        </row>
        <row r="302">
          <cell r="A302">
            <v>1523</v>
          </cell>
          <cell r="B302" t="str">
            <v>CONECTOR DE PERF. 1/0 A 2 P2X95 MK2</v>
          </cell>
          <cell r="C302" t="str">
            <v>UN</v>
          </cell>
          <cell r="D302">
            <v>9499.9050009499897</v>
          </cell>
          <cell r="F302">
            <v>11020</v>
          </cell>
          <cell r="I302">
            <v>0</v>
          </cell>
          <cell r="K302" t="str">
            <v>TYCO</v>
          </cell>
        </row>
        <row r="303">
          <cell r="A303">
            <v>1460</v>
          </cell>
          <cell r="B303" t="str">
            <v xml:space="preserve">CONECTOR DE PERF. 1/0 A 2 P2X 150 </v>
          </cell>
          <cell r="C303" t="str">
            <v>UN</v>
          </cell>
          <cell r="D303">
            <v>11649.883501164988</v>
          </cell>
          <cell r="F303">
            <v>13513.999999999998</v>
          </cell>
          <cell r="I303">
            <v>0</v>
          </cell>
          <cell r="K303" t="str">
            <v>TYCO</v>
          </cell>
        </row>
        <row r="304">
          <cell r="A304">
            <v>1540</v>
          </cell>
          <cell r="B304" t="str">
            <v>CONECTOR TIPO CUÑA</v>
          </cell>
          <cell r="C304" t="str">
            <v>UN</v>
          </cell>
          <cell r="D304">
            <v>7499.9250007499923</v>
          </cell>
          <cell r="F304">
            <v>8700</v>
          </cell>
          <cell r="I304">
            <v>0</v>
          </cell>
          <cell r="K304" t="str">
            <v>TYCO</v>
          </cell>
          <cell r="M304">
            <v>1.6339285714285714</v>
          </cell>
        </row>
        <row r="305">
          <cell r="A305">
            <v>1122</v>
          </cell>
          <cell r="B305" t="str">
            <v>CONTACTOR AUXILIAR</v>
          </cell>
          <cell r="C305" t="str">
            <v>UND</v>
          </cell>
          <cell r="D305">
            <v>182698.17301826979</v>
          </cell>
          <cell r="F305">
            <v>211931.99999999997</v>
          </cell>
          <cell r="I305">
            <v>0</v>
          </cell>
          <cell r="K305" t="str">
            <v>SCHNEIDER</v>
          </cell>
        </row>
        <row r="306">
          <cell r="A306">
            <v>1214</v>
          </cell>
          <cell r="B306" t="str">
            <v>CONTACTOR DE 40AMPS EN AC3</v>
          </cell>
          <cell r="C306" t="str">
            <v>UND</v>
          </cell>
          <cell r="D306">
            <v>1449985.5001449985</v>
          </cell>
          <cell r="F306">
            <v>1682000</v>
          </cell>
          <cell r="I306">
            <v>0</v>
          </cell>
          <cell r="K306" t="str">
            <v>SCHNEIDER</v>
          </cell>
        </row>
        <row r="307">
          <cell r="A307">
            <v>1054</v>
          </cell>
          <cell r="B307" t="str">
            <v>CONTACTOR DE 10 AMP. EN AC3.</v>
          </cell>
          <cell r="C307" t="str">
            <v>UND</v>
          </cell>
          <cell r="D307">
            <v>189998.1000189998</v>
          </cell>
          <cell r="F307">
            <v>220399.99999999997</v>
          </cell>
          <cell r="H307">
            <v>3</v>
          </cell>
          <cell r="I307">
            <v>661199.99999999988</v>
          </cell>
          <cell r="J307" t="str">
            <v xml:space="preserve"> T </v>
          </cell>
        </row>
        <row r="308">
          <cell r="A308">
            <v>1475</v>
          </cell>
          <cell r="B308" t="str">
            <v>CONECTOR DE PERF. 1/0 A 3/0 P3X95</v>
          </cell>
          <cell r="C308" t="str">
            <v>UND</v>
          </cell>
          <cell r="D308">
            <v>17199.828001719983</v>
          </cell>
          <cell r="F308">
            <v>19952</v>
          </cell>
          <cell r="I308">
            <v>0</v>
          </cell>
          <cell r="K308" t="str">
            <v>TYCO</v>
          </cell>
        </row>
        <row r="309">
          <cell r="A309">
            <v>9127</v>
          </cell>
          <cell r="B309" t="str">
            <v>CORAZA L.T. DE 1 1/2"</v>
          </cell>
          <cell r="C309" t="str">
            <v>ML</v>
          </cell>
          <cell r="D309">
            <v>13800</v>
          </cell>
          <cell r="F309">
            <v>16008.16008</v>
          </cell>
          <cell r="I309">
            <v>0</v>
          </cell>
        </row>
        <row r="310">
          <cell r="A310">
            <v>1334</v>
          </cell>
          <cell r="B310" t="str">
            <v>CORAZA L.T. DE 1"</v>
          </cell>
          <cell r="C310" t="str">
            <v>ML</v>
          </cell>
          <cell r="D310">
            <v>6028</v>
          </cell>
          <cell r="F310">
            <v>6992.5499248000006</v>
          </cell>
          <cell r="I310">
            <v>0</v>
          </cell>
          <cell r="K310" t="str">
            <v>EMT</v>
          </cell>
          <cell r="L310">
            <v>7691.7280000000001</v>
          </cell>
          <cell r="M310">
            <v>699.17807519999951</v>
          </cell>
        </row>
        <row r="311">
          <cell r="A311">
            <v>1278</v>
          </cell>
          <cell r="B311" t="str">
            <v>CORAZA L.T. DE 2"</v>
          </cell>
          <cell r="C311" t="str">
            <v>MT</v>
          </cell>
          <cell r="D311">
            <v>21286</v>
          </cell>
          <cell r="F311">
            <v>24692.006917599996</v>
          </cell>
          <cell r="I311">
            <v>0</v>
          </cell>
          <cell r="K311" t="str">
            <v>EMT</v>
          </cell>
        </row>
        <row r="312">
          <cell r="A312">
            <v>1279</v>
          </cell>
          <cell r="B312" t="str">
            <v>CORAZA L.T. DE 3"</v>
          </cell>
          <cell r="C312" t="str">
            <v>MT</v>
          </cell>
          <cell r="D312">
            <v>53000</v>
          </cell>
          <cell r="F312">
            <v>61480.614800000003</v>
          </cell>
          <cell r="I312">
            <v>0</v>
          </cell>
          <cell r="K312" t="str">
            <v>EMT</v>
          </cell>
        </row>
        <row r="313">
          <cell r="A313">
            <v>1129</v>
          </cell>
          <cell r="B313" t="str">
            <v>CORAZA L.T. DE 3/4"</v>
          </cell>
          <cell r="C313" t="str">
            <v>ML</v>
          </cell>
          <cell r="D313">
            <v>3880</v>
          </cell>
          <cell r="F313">
            <v>4500.8450080000002</v>
          </cell>
          <cell r="I313">
            <v>0</v>
          </cell>
          <cell r="K313" t="str">
            <v>EMT</v>
          </cell>
          <cell r="L313">
            <v>4950.88</v>
          </cell>
          <cell r="M313">
            <v>450.03499199999987</v>
          </cell>
        </row>
        <row r="314">
          <cell r="A314">
            <v>1261</v>
          </cell>
          <cell r="B314" t="str">
            <v>CORAZA MACHO HEMBRA DE 1"x16"</v>
          </cell>
          <cell r="C314" t="str">
            <v>UND</v>
          </cell>
          <cell r="D314">
            <v>109100</v>
          </cell>
          <cell r="F314">
            <v>126557.26555999999</v>
          </cell>
          <cell r="I314">
            <v>0</v>
          </cell>
        </row>
        <row r="315">
          <cell r="A315">
            <v>1260</v>
          </cell>
          <cell r="B315" t="str">
            <v>CORAZA MACHO HEMBRA DE 2"x40"</v>
          </cell>
          <cell r="C315" t="str">
            <v>UND</v>
          </cell>
          <cell r="D315">
            <v>376000</v>
          </cell>
          <cell r="F315">
            <v>436164.3616</v>
          </cell>
          <cell r="I315">
            <v>0</v>
          </cell>
          <cell r="K315" t="str">
            <v>APE</v>
          </cell>
        </row>
        <row r="316">
          <cell r="A316">
            <v>1259</v>
          </cell>
          <cell r="B316" t="str">
            <v>CORAZA MACHO HEMBRA DE 3"x26"</v>
          </cell>
          <cell r="C316" t="str">
            <v>UND</v>
          </cell>
          <cell r="D316">
            <v>576650</v>
          </cell>
          <cell r="F316">
            <v>668920.68914000003</v>
          </cell>
          <cell r="I316">
            <v>0</v>
          </cell>
        </row>
        <row r="317">
          <cell r="A317">
            <v>1114</v>
          </cell>
          <cell r="B317" t="str">
            <v>CORAZA MACHO HEMBRA DE 3/4"x10"</v>
          </cell>
          <cell r="C317" t="str">
            <v>UND</v>
          </cell>
          <cell r="D317">
            <v>72300</v>
          </cell>
          <cell r="F317">
            <v>83868.838679999986</v>
          </cell>
          <cell r="I317">
            <v>0</v>
          </cell>
        </row>
        <row r="318">
          <cell r="A318">
            <v>1165</v>
          </cell>
          <cell r="B318" t="str">
            <v>CORTACIRC.ENCHU.  1 x 30A</v>
          </cell>
          <cell r="C318" t="str">
            <v>UN</v>
          </cell>
          <cell r="D318">
            <v>4992</v>
          </cell>
          <cell r="F318">
            <v>5790.7779072000003</v>
          </cell>
          <cell r="I318">
            <v>0</v>
          </cell>
        </row>
        <row r="319">
          <cell r="A319">
            <v>1164</v>
          </cell>
          <cell r="B319" t="str">
            <v>CORTACIRC.ENCHU. 1  x 20A</v>
          </cell>
          <cell r="C319" t="str">
            <v>UN</v>
          </cell>
          <cell r="D319">
            <v>4992</v>
          </cell>
          <cell r="F319">
            <v>5790.7779072000003</v>
          </cell>
          <cell r="I319">
            <v>0</v>
          </cell>
        </row>
        <row r="320">
          <cell r="A320">
            <v>1612</v>
          </cell>
          <cell r="B320" t="str">
            <v>CORTACIRC.ENCHU.2 X 20 A</v>
          </cell>
          <cell r="C320" t="str">
            <v>UND</v>
          </cell>
          <cell r="D320">
            <v>11440</v>
          </cell>
          <cell r="F320">
            <v>13270.532703999999</v>
          </cell>
          <cell r="I320">
            <v>0</v>
          </cell>
        </row>
        <row r="321">
          <cell r="A321">
            <v>1155</v>
          </cell>
          <cell r="B321" t="str">
            <v>CORTACIRC.ENCHU.2 X 30A</v>
          </cell>
          <cell r="C321" t="str">
            <v>UN</v>
          </cell>
          <cell r="D321">
            <v>11440</v>
          </cell>
          <cell r="F321">
            <v>13270.532703999999</v>
          </cell>
          <cell r="I321">
            <v>0</v>
          </cell>
        </row>
        <row r="322">
          <cell r="A322">
            <v>1161</v>
          </cell>
          <cell r="B322" t="str">
            <v>CORTACIRC.ENCHU.3 X  50A</v>
          </cell>
          <cell r="C322" t="str">
            <v>UN</v>
          </cell>
          <cell r="D322">
            <v>31260</v>
          </cell>
          <cell r="F322">
            <v>36261.962615999997</v>
          </cell>
          <cell r="I322">
            <v>0</v>
          </cell>
        </row>
        <row r="323">
          <cell r="A323">
            <v>1160</v>
          </cell>
          <cell r="B323" t="str">
            <v>CORTACIRC.ENCHU.3 X 30A</v>
          </cell>
          <cell r="C323" t="str">
            <v>UN</v>
          </cell>
          <cell r="D323">
            <v>31260</v>
          </cell>
          <cell r="F323">
            <v>36261.962615999997</v>
          </cell>
          <cell r="I323">
            <v>0</v>
          </cell>
        </row>
        <row r="324">
          <cell r="A324">
            <v>1477</v>
          </cell>
          <cell r="B324" t="str">
            <v>CORTACIRCUITOS DE 200 A - 15 KV</v>
          </cell>
          <cell r="C324" t="str">
            <v>UN</v>
          </cell>
          <cell r="D324">
            <v>349996.50003499963</v>
          </cell>
          <cell r="F324">
            <v>406000</v>
          </cell>
          <cell r="I324">
            <v>0</v>
          </cell>
          <cell r="K324" t="str">
            <v>PROTECCIONES MT</v>
          </cell>
        </row>
        <row r="325">
          <cell r="A325">
            <v>1508</v>
          </cell>
          <cell r="B325" t="str">
            <v>CORTACIRCUITOS DE 100 A - 15 KV</v>
          </cell>
          <cell r="C325" t="str">
            <v>UND</v>
          </cell>
          <cell r="D325">
            <v>260797.39202607973</v>
          </cell>
          <cell r="F325">
            <v>302528</v>
          </cell>
          <cell r="I325">
            <v>0</v>
          </cell>
          <cell r="K325" t="str">
            <v>PROTECCIONES MT</v>
          </cell>
          <cell r="L325">
            <v>332777.47222527774</v>
          </cell>
          <cell r="M325">
            <v>30249.472225277743</v>
          </cell>
        </row>
        <row r="326">
          <cell r="A326">
            <v>1145</v>
          </cell>
          <cell r="B326" t="str">
            <v>CRUCETA METALICA</v>
          </cell>
          <cell r="C326" t="str">
            <v>UND</v>
          </cell>
          <cell r="D326">
            <v>99999.000009999902</v>
          </cell>
          <cell r="F326">
            <v>116000.00000000001</v>
          </cell>
          <cell r="I326">
            <v>0</v>
          </cell>
          <cell r="K326" t="str">
            <v>HERRAJES</v>
          </cell>
          <cell r="L326">
            <v>127598.72401275988</v>
          </cell>
          <cell r="M326">
            <v>11598.724012759863</v>
          </cell>
        </row>
        <row r="327">
          <cell r="A327">
            <v>1328</v>
          </cell>
          <cell r="B327" t="str">
            <v>CRUCETA METALICA EN BANDERA</v>
          </cell>
          <cell r="C327" t="str">
            <v>UND</v>
          </cell>
          <cell r="D327">
            <v>99999.000009999902</v>
          </cell>
          <cell r="F327">
            <v>116000.00000000001</v>
          </cell>
          <cell r="I327">
            <v>0</v>
          </cell>
          <cell r="K327" t="str">
            <v>HERRAJES</v>
          </cell>
          <cell r="L327">
            <v>127598.72401275988</v>
          </cell>
          <cell r="M327">
            <v>11598.724012759863</v>
          </cell>
        </row>
        <row r="328">
          <cell r="A328">
            <v>1174</v>
          </cell>
          <cell r="B328" t="str">
            <v>CURVA 90ºCxE COND.     1"</v>
          </cell>
          <cell r="C328" t="str">
            <v>UN</v>
          </cell>
          <cell r="D328">
            <v>1609.9839001609982</v>
          </cell>
          <cell r="F328">
            <v>1867.6</v>
          </cell>
          <cell r="I328">
            <v>0</v>
          </cell>
          <cell r="K328" t="str">
            <v>PVC</v>
          </cell>
          <cell r="L328">
            <v>2054.339456605434</v>
          </cell>
          <cell r="M328">
            <v>186.73945660543404</v>
          </cell>
        </row>
        <row r="329">
          <cell r="A329">
            <v>1175</v>
          </cell>
          <cell r="B329" t="str">
            <v>CURVA 90ºCxE COND.     2"</v>
          </cell>
          <cell r="C329" t="str">
            <v>UN</v>
          </cell>
          <cell r="D329">
            <v>10594.894051059489</v>
          </cell>
          <cell r="F329">
            <v>12290.199999999999</v>
          </cell>
          <cell r="I329">
            <v>0</v>
          </cell>
          <cell r="K329" t="str">
            <v>PVC</v>
          </cell>
        </row>
        <row r="330">
          <cell r="A330">
            <v>1176</v>
          </cell>
          <cell r="B330" t="str">
            <v>CURVA 90ºCxE COND.     3"</v>
          </cell>
          <cell r="C330" t="str">
            <v>UN</v>
          </cell>
          <cell r="D330">
            <v>26595.734042659573</v>
          </cell>
          <cell r="F330">
            <v>30851.359999999997</v>
          </cell>
          <cell r="I330">
            <v>0</v>
          </cell>
          <cell r="K330" t="str">
            <v>PVC</v>
          </cell>
          <cell r="L330">
            <v>33936.156638433618</v>
          </cell>
          <cell r="M330">
            <v>3084.7966384336214</v>
          </cell>
        </row>
        <row r="331">
          <cell r="A331">
            <v>1177</v>
          </cell>
          <cell r="B331" t="str">
            <v>CURVA 90ºCxE COND.   1/2"</v>
          </cell>
          <cell r="C331" t="str">
            <v>UN</v>
          </cell>
          <cell r="D331">
            <v>434.59565404345949</v>
          </cell>
          <cell r="F331">
            <v>504.13599999999991</v>
          </cell>
          <cell r="I331">
            <v>0</v>
          </cell>
          <cell r="K331" t="str">
            <v>PVC</v>
          </cell>
          <cell r="L331">
            <v>554.54405455945437</v>
          </cell>
          <cell r="M331">
            <v>50.408054559454456</v>
          </cell>
        </row>
        <row r="332">
          <cell r="A332">
            <v>1178</v>
          </cell>
          <cell r="B332" t="str">
            <v>CURVA 90ºCxE COND.   3/4"</v>
          </cell>
          <cell r="C332" t="str">
            <v>UN</v>
          </cell>
          <cell r="D332">
            <v>844.99155008449907</v>
          </cell>
          <cell r="F332">
            <v>980.19999999999993</v>
          </cell>
          <cell r="I332">
            <v>0</v>
          </cell>
          <cell r="K332" t="str">
            <v>PVC</v>
          </cell>
          <cell r="L332">
            <v>1078.2092179078209</v>
          </cell>
          <cell r="M332">
            <v>98.009217907820926</v>
          </cell>
        </row>
        <row r="333">
          <cell r="A333">
            <v>1179</v>
          </cell>
          <cell r="B333" t="str">
            <v>CURVA 90ºCxE COND. 1 1/2"</v>
          </cell>
          <cell r="C333" t="str">
            <v>UN</v>
          </cell>
          <cell r="D333">
            <v>4109.9589004109957</v>
          </cell>
          <cell r="F333">
            <v>4767.5999999999995</v>
          </cell>
          <cell r="I333">
            <v>0</v>
          </cell>
          <cell r="K333" t="str">
            <v>PVC</v>
          </cell>
        </row>
        <row r="334">
          <cell r="A334">
            <v>1180</v>
          </cell>
          <cell r="B334" t="str">
            <v>CURVA 90ºCxE COND. 1 1/4"</v>
          </cell>
          <cell r="C334" t="str">
            <v>UN</v>
          </cell>
          <cell r="D334">
            <v>2504.9749502504974</v>
          </cell>
          <cell r="F334">
            <v>2905.7999999999997</v>
          </cell>
          <cell r="I334">
            <v>0</v>
          </cell>
          <cell r="K334" t="str">
            <v>PVC</v>
          </cell>
        </row>
        <row r="335">
          <cell r="A335">
            <v>4400</v>
          </cell>
          <cell r="B335" t="str">
            <v>CURVA DE 2"</v>
          </cell>
          <cell r="C335" t="str">
            <v>UND</v>
          </cell>
          <cell r="D335">
            <v>9291.9070809291898</v>
          </cell>
          <cell r="F335">
            <v>10778.72</v>
          </cell>
          <cell r="I335">
            <v>0</v>
          </cell>
        </row>
        <row r="336">
          <cell r="A336">
            <v>4500</v>
          </cell>
          <cell r="B336" t="str">
            <v>CURVA DE 3"</v>
          </cell>
          <cell r="C336" t="str">
            <v>UND</v>
          </cell>
          <cell r="D336">
            <v>23399.766002339977</v>
          </cell>
          <cell r="F336">
            <v>27143.999999999996</v>
          </cell>
          <cell r="I336">
            <v>0</v>
          </cell>
          <cell r="K336" t="str">
            <v>PVC</v>
          </cell>
        </row>
        <row r="337">
          <cell r="A337">
            <v>4200</v>
          </cell>
          <cell r="B337" t="str">
            <v>CURVA PVC  DE 4"</v>
          </cell>
          <cell r="C337" t="str">
            <v>UND</v>
          </cell>
          <cell r="D337">
            <v>40999.590004099955</v>
          </cell>
          <cell r="F337">
            <v>47560</v>
          </cell>
          <cell r="I337">
            <v>0</v>
          </cell>
          <cell r="K337" t="str">
            <v>PVC</v>
          </cell>
        </row>
        <row r="338">
          <cell r="A338">
            <v>4300</v>
          </cell>
          <cell r="B338" t="str">
            <v>CURVA PVC DE 6"</v>
          </cell>
          <cell r="C338" t="str">
            <v>UND</v>
          </cell>
          <cell r="D338">
            <v>61551.75</v>
          </cell>
          <cell r="F338">
            <v>71400.744000299994</v>
          </cell>
          <cell r="I338">
            <v>0</v>
          </cell>
        </row>
        <row r="339">
          <cell r="A339">
            <v>1277</v>
          </cell>
          <cell r="B339" t="str">
            <v>CURVA EMT 1/2"</v>
          </cell>
          <cell r="C339" t="str">
            <v>UND</v>
          </cell>
          <cell r="D339">
            <v>622</v>
          </cell>
          <cell r="F339">
            <v>721.52721519999989</v>
          </cell>
          <cell r="I339">
            <v>0</v>
          </cell>
          <cell r="K339" t="str">
            <v>EMT</v>
          </cell>
        </row>
        <row r="340">
          <cell r="A340">
            <v>6100</v>
          </cell>
          <cell r="B340" t="str">
            <v>CURVA EMT DE 1 1/2"</v>
          </cell>
          <cell r="C340" t="str">
            <v>UND</v>
          </cell>
          <cell r="D340">
            <v>9720</v>
          </cell>
          <cell r="F340">
            <v>11275.312752</v>
          </cell>
          <cell r="I340">
            <v>0</v>
          </cell>
          <cell r="K340" t="str">
            <v>EMT</v>
          </cell>
          <cell r="L340">
            <v>12402.72</v>
          </cell>
          <cell r="M340">
            <v>1127.4072479999995</v>
          </cell>
        </row>
        <row r="341">
          <cell r="A341">
            <v>5800</v>
          </cell>
          <cell r="B341" t="str">
            <v>CURVA EMT DE 1 1/4"</v>
          </cell>
          <cell r="C341" t="str">
            <v>UND</v>
          </cell>
          <cell r="D341">
            <v>1531</v>
          </cell>
          <cell r="F341">
            <v>1775.9777595999999</v>
          </cell>
          <cell r="I341">
            <v>0</v>
          </cell>
          <cell r="K341" t="str">
            <v>EMT</v>
          </cell>
        </row>
        <row r="342">
          <cell r="A342">
            <v>3800</v>
          </cell>
          <cell r="B342" t="str">
            <v>CURVA EMT DE 1"</v>
          </cell>
          <cell r="C342" t="str">
            <v>UND</v>
          </cell>
          <cell r="D342">
            <v>3023</v>
          </cell>
          <cell r="F342">
            <v>3506.7150667999999</v>
          </cell>
          <cell r="I342">
            <v>0</v>
          </cell>
          <cell r="K342" t="str">
            <v>EMT</v>
          </cell>
          <cell r="L342">
            <v>3857.348</v>
          </cell>
          <cell r="M342">
            <v>350.63293320000002</v>
          </cell>
        </row>
        <row r="343">
          <cell r="A343">
            <v>9126</v>
          </cell>
          <cell r="B343" t="str">
            <v>CURVA EMT DE 1/2</v>
          </cell>
          <cell r="C343" t="str">
            <v>UND</v>
          </cell>
          <cell r="D343">
            <v>1109</v>
          </cell>
          <cell r="F343">
            <v>1286.4528644</v>
          </cell>
          <cell r="I343">
            <v>0</v>
          </cell>
          <cell r="K343" t="str">
            <v>EMT</v>
          </cell>
        </row>
        <row r="344">
          <cell r="A344">
            <v>6000</v>
          </cell>
          <cell r="B344" t="str">
            <v>CURVA EMT DE 2"</v>
          </cell>
          <cell r="C344" t="str">
            <v>UND</v>
          </cell>
          <cell r="D344">
            <v>19030</v>
          </cell>
          <cell r="F344">
            <v>22075.020748000003</v>
          </cell>
          <cell r="I344">
            <v>0</v>
          </cell>
          <cell r="K344" t="str">
            <v>EMT</v>
          </cell>
          <cell r="L344">
            <v>24282.28</v>
          </cell>
          <cell r="M344">
            <v>2207.2592519999962</v>
          </cell>
        </row>
        <row r="345">
          <cell r="A345">
            <v>6200</v>
          </cell>
          <cell r="B345" t="str">
            <v>CURVA EMT DE 3"</v>
          </cell>
          <cell r="C345" t="str">
            <v>UND</v>
          </cell>
          <cell r="D345">
            <v>62813</v>
          </cell>
          <cell r="F345">
            <v>72863.808630800006</v>
          </cell>
          <cell r="I345">
            <v>0</v>
          </cell>
          <cell r="K345" t="str">
            <v>EMT</v>
          </cell>
          <cell r="L345">
            <v>80149.387999999992</v>
          </cell>
          <cell r="M345">
            <v>7285.5793691999861</v>
          </cell>
        </row>
        <row r="346">
          <cell r="A346">
            <v>3700</v>
          </cell>
          <cell r="B346" t="str">
            <v>CURVA EMT DE 3/4</v>
          </cell>
          <cell r="C346" t="str">
            <v>UND</v>
          </cell>
          <cell r="D346">
            <v>1162</v>
          </cell>
          <cell r="F346">
            <v>1347.9334792</v>
          </cell>
          <cell r="I346">
            <v>0</v>
          </cell>
          <cell r="K346" t="str">
            <v>EMT</v>
          </cell>
          <cell r="L346">
            <v>1482.712</v>
          </cell>
          <cell r="M346">
            <v>134.77852080000002</v>
          </cell>
        </row>
        <row r="347">
          <cell r="A347">
            <v>6300</v>
          </cell>
          <cell r="B347" t="str">
            <v>CURVA EMT DE 4"</v>
          </cell>
          <cell r="C347" t="str">
            <v>UND</v>
          </cell>
          <cell r="D347">
            <v>14538</v>
          </cell>
          <cell r="F347">
            <v>16864.2486408</v>
          </cell>
          <cell r="I347">
            <v>0</v>
          </cell>
        </row>
        <row r="348">
          <cell r="A348">
            <v>1372</v>
          </cell>
          <cell r="B348" t="str">
            <v xml:space="preserve">CURVA GALV 90  1" </v>
          </cell>
          <cell r="C348" t="str">
            <v>UND</v>
          </cell>
          <cell r="D348">
            <v>5474</v>
          </cell>
          <cell r="F348">
            <v>6349.9034984</v>
          </cell>
          <cell r="I348">
            <v>0</v>
          </cell>
          <cell r="K348" t="str">
            <v>EMT</v>
          </cell>
        </row>
        <row r="349">
          <cell r="A349">
            <v>1391</v>
          </cell>
          <cell r="B349" t="str">
            <v xml:space="preserve">CURVA GALV 90  1/2" </v>
          </cell>
          <cell r="C349" t="str">
            <v>UND</v>
          </cell>
          <cell r="D349">
            <v>1700</v>
          </cell>
          <cell r="F349">
            <v>1972.01972</v>
          </cell>
          <cell r="I349">
            <v>0</v>
          </cell>
          <cell r="K349" t="str">
            <v>EMT</v>
          </cell>
        </row>
        <row r="350">
          <cell r="A350">
            <v>1387</v>
          </cell>
          <cell r="B350" t="str">
            <v xml:space="preserve">CURVA GALV 90  1-1/2" </v>
          </cell>
          <cell r="C350" t="str">
            <v>UND</v>
          </cell>
          <cell r="D350">
            <v>5000</v>
          </cell>
          <cell r="F350">
            <v>5800.058</v>
          </cell>
          <cell r="I350">
            <v>0</v>
          </cell>
        </row>
        <row r="351">
          <cell r="A351">
            <v>1383</v>
          </cell>
          <cell r="B351" t="str">
            <v xml:space="preserve">CURVA GALV 90  1-1/4" </v>
          </cell>
          <cell r="C351" t="str">
            <v>UND</v>
          </cell>
          <cell r="D351">
            <v>4100</v>
          </cell>
          <cell r="F351">
            <v>4756.04756</v>
          </cell>
          <cell r="I351">
            <v>0</v>
          </cell>
        </row>
        <row r="352">
          <cell r="A352">
            <v>1616</v>
          </cell>
          <cell r="B352" t="str">
            <v xml:space="preserve">CURVA GALV 90  1 1/4" </v>
          </cell>
          <cell r="C352" t="str">
            <v>UND</v>
          </cell>
          <cell r="D352">
            <v>19056.600000000002</v>
          </cell>
          <cell r="F352">
            <v>22105.877056560003</v>
          </cell>
          <cell r="I352">
            <v>0</v>
          </cell>
          <cell r="K352" t="str">
            <v>EMT</v>
          </cell>
        </row>
        <row r="353">
          <cell r="A353">
            <v>1319</v>
          </cell>
          <cell r="B353" t="str">
            <v xml:space="preserve">CURVA GALV 90  2" </v>
          </cell>
          <cell r="C353" t="str">
            <v>UND</v>
          </cell>
          <cell r="D353">
            <v>17677</v>
          </cell>
          <cell r="F353">
            <v>20505.525053199999</v>
          </cell>
          <cell r="I353">
            <v>0</v>
          </cell>
        </row>
        <row r="354">
          <cell r="A354">
            <v>1310</v>
          </cell>
          <cell r="B354" t="str">
            <v xml:space="preserve">CURVA GALV 90  3/4" </v>
          </cell>
          <cell r="C354" t="str">
            <v>UND</v>
          </cell>
          <cell r="D354">
            <v>7598</v>
          </cell>
          <cell r="F354">
            <v>8813.7681367999994</v>
          </cell>
          <cell r="H354">
            <v>3</v>
          </cell>
          <cell r="I354">
            <v>26441.3044104</v>
          </cell>
          <cell r="J354" t="str">
            <v xml:space="preserve"> T </v>
          </cell>
          <cell r="L354">
            <v>9695.0480000000007</v>
          </cell>
          <cell r="M354">
            <v>881.27986320000127</v>
          </cell>
        </row>
        <row r="355">
          <cell r="A355">
            <v>1347</v>
          </cell>
          <cell r="B355" t="str">
            <v>CURVA GALV DE 3/4"</v>
          </cell>
          <cell r="C355" t="str">
            <v>UND</v>
          </cell>
          <cell r="D355">
            <v>3941</v>
          </cell>
          <cell r="F355">
            <v>4571.6057155999997</v>
          </cell>
          <cell r="I355">
            <v>0</v>
          </cell>
          <cell r="K355" t="str">
            <v>EMT</v>
          </cell>
        </row>
        <row r="356">
          <cell r="A356">
            <v>9070</v>
          </cell>
          <cell r="B356" t="str">
            <v>CURVA GALV. 4"</v>
          </cell>
          <cell r="C356" t="str">
            <v>UND</v>
          </cell>
          <cell r="D356">
            <v>21333.333333333336</v>
          </cell>
          <cell r="F356">
            <v>24746.914133333335</v>
          </cell>
          <cell r="I356">
            <v>0</v>
          </cell>
        </row>
        <row r="357">
          <cell r="A357">
            <v>1141</v>
          </cell>
          <cell r="B357" t="str">
            <v>CURVA GALVANIZADA DE 2 1/2"</v>
          </cell>
          <cell r="C357" t="str">
            <v>UND</v>
          </cell>
          <cell r="D357">
            <v>24000</v>
          </cell>
          <cell r="F357">
            <v>27840.278399999999</v>
          </cell>
          <cell r="I357">
            <v>0</v>
          </cell>
        </row>
        <row r="358">
          <cell r="A358">
            <v>1147</v>
          </cell>
          <cell r="B358" t="str">
            <v>CURVA GALVANIZADA DE 2"</v>
          </cell>
          <cell r="C358" t="str">
            <v>UND</v>
          </cell>
          <cell r="D358">
            <v>9400</v>
          </cell>
          <cell r="F358">
            <v>10904.109040000001</v>
          </cell>
          <cell r="I358">
            <v>0</v>
          </cell>
          <cell r="K358" t="str">
            <v>EMT</v>
          </cell>
        </row>
        <row r="359">
          <cell r="A359">
            <v>1575</v>
          </cell>
          <cell r="B359" t="str">
            <v>CURVA GALVANIZADA DE 3"</v>
          </cell>
          <cell r="C359" t="str">
            <v>UND</v>
          </cell>
          <cell r="D359">
            <v>65700</v>
          </cell>
          <cell r="F359">
            <v>76212.762119999999</v>
          </cell>
          <cell r="I359">
            <v>0</v>
          </cell>
          <cell r="K359" t="str">
            <v>EMT</v>
          </cell>
        </row>
        <row r="360">
          <cell r="A360">
            <v>1434</v>
          </cell>
          <cell r="B360" t="str">
            <v>CURVA GALVANIZADA DE 4"</v>
          </cell>
          <cell r="C360" t="str">
            <v>UND</v>
          </cell>
          <cell r="D360">
            <v>62000</v>
          </cell>
          <cell r="F360">
            <v>71920.719199999992</v>
          </cell>
          <cell r="I360">
            <v>0</v>
          </cell>
          <cell r="K360" t="str">
            <v>EMT</v>
          </cell>
        </row>
        <row r="361">
          <cell r="A361">
            <v>1465</v>
          </cell>
          <cell r="B361" t="str">
            <v>CURVA GALVANIZADA DE1 1/2"</v>
          </cell>
          <cell r="C361" t="str">
            <v>UND</v>
          </cell>
          <cell r="D361">
            <v>6500</v>
          </cell>
          <cell r="F361">
            <v>7540.0753999999997</v>
          </cell>
          <cell r="I361">
            <v>0</v>
          </cell>
        </row>
        <row r="362">
          <cell r="A362">
            <v>1426</v>
          </cell>
          <cell r="B362" t="str">
            <v>CURVA GALVANIZADA DE1 1/4"</v>
          </cell>
          <cell r="C362" t="str">
            <v>UND</v>
          </cell>
          <cell r="D362">
            <v>4050</v>
          </cell>
          <cell r="F362">
            <v>4698.0469800000001</v>
          </cell>
          <cell r="I362">
            <v>0</v>
          </cell>
        </row>
        <row r="363">
          <cell r="A363">
            <v>1299</v>
          </cell>
          <cell r="B363" t="str">
            <v>CURVA GALVANIZADA DE1"</v>
          </cell>
          <cell r="C363" t="str">
            <v>UND</v>
          </cell>
          <cell r="D363">
            <v>2500</v>
          </cell>
          <cell r="F363">
            <v>2900.029</v>
          </cell>
          <cell r="I363">
            <v>0</v>
          </cell>
          <cell r="K363" t="str">
            <v>EMT</v>
          </cell>
        </row>
        <row r="364">
          <cell r="A364">
            <v>1295</v>
          </cell>
          <cell r="B364" t="str">
            <v>CURVA PVC DE 1 1/2"</v>
          </cell>
          <cell r="C364" t="str">
            <v>UND</v>
          </cell>
          <cell r="D364">
            <v>3639.9636003639962</v>
          </cell>
          <cell r="F364">
            <v>4222.3999999999996</v>
          </cell>
          <cell r="I364">
            <v>0</v>
          </cell>
          <cell r="K364" t="str">
            <v>PVC</v>
          </cell>
        </row>
        <row r="365">
          <cell r="A365">
            <v>1294</v>
          </cell>
          <cell r="B365" t="str">
            <v>CURVA PVC DE 1 1/4"</v>
          </cell>
          <cell r="C365" t="str">
            <v>UND</v>
          </cell>
          <cell r="D365">
            <v>2504.9749502504974</v>
          </cell>
          <cell r="F365">
            <v>2905.7999999999997</v>
          </cell>
          <cell r="I365">
            <v>0</v>
          </cell>
          <cell r="K365" t="str">
            <v>PVC</v>
          </cell>
        </row>
        <row r="366">
          <cell r="A366">
            <v>1293</v>
          </cell>
          <cell r="B366" t="str">
            <v>CURVA PVC DE 1"</v>
          </cell>
          <cell r="C366" t="str">
            <v>UND</v>
          </cell>
          <cell r="D366">
            <v>1419.9858001419984</v>
          </cell>
          <cell r="F366">
            <v>1647.1999999999998</v>
          </cell>
          <cell r="I366">
            <v>0</v>
          </cell>
          <cell r="K366" t="str">
            <v>PVC</v>
          </cell>
        </row>
        <row r="367">
          <cell r="A367">
            <v>1291</v>
          </cell>
          <cell r="B367" t="str">
            <v>CURVA PVC DE 1/2</v>
          </cell>
          <cell r="C367" t="str">
            <v>UND</v>
          </cell>
          <cell r="D367">
            <v>449.99550004499952</v>
          </cell>
          <cell r="F367">
            <v>522</v>
          </cell>
          <cell r="I367">
            <v>0</v>
          </cell>
          <cell r="K367" t="str">
            <v>PVC</v>
          </cell>
        </row>
        <row r="368">
          <cell r="A368">
            <v>1292</v>
          </cell>
          <cell r="B368" t="str">
            <v>CURVA PVC DE 3/4</v>
          </cell>
          <cell r="C368" t="str">
            <v>UND</v>
          </cell>
          <cell r="D368">
            <v>734.99265007349925</v>
          </cell>
          <cell r="F368">
            <v>852.59999999999991</v>
          </cell>
          <cell r="I368">
            <v>0</v>
          </cell>
          <cell r="K368" t="str">
            <v>PVC</v>
          </cell>
        </row>
        <row r="369">
          <cell r="A369">
            <v>1139</v>
          </cell>
          <cell r="B369" t="str">
            <v>DIAGONAL EN VARILLA</v>
          </cell>
          <cell r="C369" t="str">
            <v>UN</v>
          </cell>
          <cell r="D369">
            <v>8500</v>
          </cell>
          <cell r="F369">
            <v>9860.0986000000012</v>
          </cell>
          <cell r="I369">
            <v>0</v>
          </cell>
          <cell r="K369" t="str">
            <v>MT</v>
          </cell>
        </row>
        <row r="370">
          <cell r="A370">
            <v>1331</v>
          </cell>
          <cell r="B370" t="str">
            <v>DIAGONAL PARA CRUCETA EN BANDERA</v>
          </cell>
          <cell r="C370" t="str">
            <v>UN</v>
          </cell>
          <cell r="D370">
            <v>24999.750002499975</v>
          </cell>
          <cell r="F370">
            <v>29000.000000000004</v>
          </cell>
          <cell r="I370">
            <v>0</v>
          </cell>
          <cell r="K370" t="str">
            <v>HERRAJES</v>
          </cell>
        </row>
        <row r="371">
          <cell r="A371">
            <v>1461</v>
          </cell>
          <cell r="B371" t="str">
            <v>DOSIS DE SANIT GEL</v>
          </cell>
          <cell r="C371" t="str">
            <v>KG</v>
          </cell>
          <cell r="D371">
            <v>130000</v>
          </cell>
          <cell r="F371">
            <v>150801.508</v>
          </cell>
          <cell r="I371">
            <v>0</v>
          </cell>
          <cell r="K371" t="str">
            <v>HERRAJES</v>
          </cell>
        </row>
        <row r="372">
          <cell r="A372">
            <v>1430</v>
          </cell>
          <cell r="B372" t="str">
            <v>CARTUCHO AZUL</v>
          </cell>
          <cell r="C372" t="str">
            <v>UND</v>
          </cell>
          <cell r="D372">
            <v>4999.9500004999945</v>
          </cell>
          <cell r="F372">
            <v>5800</v>
          </cell>
          <cell r="I372">
            <v>0</v>
          </cell>
          <cell r="K372" t="str">
            <v>TYCO</v>
          </cell>
        </row>
        <row r="373">
          <cell r="A373">
            <v>1055</v>
          </cell>
          <cell r="B373" t="str">
            <v>EMPALME TUBULAR LARGO</v>
          </cell>
          <cell r="C373" t="str">
            <v>UN</v>
          </cell>
          <cell r="D373">
            <v>4200</v>
          </cell>
          <cell r="F373">
            <v>4872.0487199999998</v>
          </cell>
          <cell r="I373">
            <v>0</v>
          </cell>
        </row>
        <row r="374">
          <cell r="A374">
            <v>9122</v>
          </cell>
          <cell r="B374" t="str">
            <v>GUARDACABOS</v>
          </cell>
          <cell r="C374" t="str">
            <v>UND</v>
          </cell>
          <cell r="D374">
            <v>8499.915000849991</v>
          </cell>
          <cell r="F374">
            <v>9860</v>
          </cell>
          <cell r="I374">
            <v>0</v>
          </cell>
          <cell r="K374" t="str">
            <v>HERRAJES</v>
          </cell>
        </row>
        <row r="375">
          <cell r="A375">
            <v>1453</v>
          </cell>
          <cell r="B375" t="str">
            <v>ESTACION PULSADORA BRETER  PN82A</v>
          </cell>
          <cell r="C375" t="str">
            <v>UN</v>
          </cell>
          <cell r="D375">
            <v>101000</v>
          </cell>
          <cell r="F375">
            <v>117161.1716</v>
          </cell>
          <cell r="I375">
            <v>0</v>
          </cell>
          <cell r="K375" t="str">
            <v>LAUMAYER</v>
          </cell>
        </row>
        <row r="376">
          <cell r="A376">
            <v>1361</v>
          </cell>
          <cell r="B376" t="str">
            <v>ESTACION PULSADORA BRETER  PN85R</v>
          </cell>
          <cell r="C376" t="str">
            <v>UND</v>
          </cell>
          <cell r="D376">
            <v>32065.000000000004</v>
          </cell>
          <cell r="F376">
            <v>37195.771954000003</v>
          </cell>
          <cell r="I376">
            <v>0</v>
          </cell>
        </row>
        <row r="377">
          <cell r="A377">
            <v>1548</v>
          </cell>
          <cell r="B377" t="str">
            <v>ESTACION PULSADORA BRETER  PN94</v>
          </cell>
          <cell r="C377" t="str">
            <v>UN</v>
          </cell>
          <cell r="D377">
            <v>41820</v>
          </cell>
          <cell r="F377">
            <v>48511.685111999999</v>
          </cell>
          <cell r="I377">
            <v>0</v>
          </cell>
        </row>
        <row r="378">
          <cell r="A378">
            <v>1566</v>
          </cell>
          <cell r="B378" t="str">
            <v>ESTOPA PARA SELLO TECNA</v>
          </cell>
          <cell r="C378" t="str">
            <v>LBRA</v>
          </cell>
          <cell r="D378">
            <v>8050</v>
          </cell>
          <cell r="F378">
            <v>9338.0933800000003</v>
          </cell>
          <cell r="I378">
            <v>0</v>
          </cell>
          <cell r="K378" t="str">
            <v>APE</v>
          </cell>
        </row>
        <row r="379">
          <cell r="A379">
            <v>1308</v>
          </cell>
          <cell r="B379" t="str">
            <v xml:space="preserve">ESTRIBO VERTICAL </v>
          </cell>
          <cell r="C379" t="str">
            <v>UN</v>
          </cell>
          <cell r="D379">
            <v>31499.685003149967</v>
          </cell>
          <cell r="F379">
            <v>36540</v>
          </cell>
          <cell r="I379">
            <v>0</v>
          </cell>
          <cell r="K379" t="str">
            <v>TYCO</v>
          </cell>
        </row>
        <row r="380">
          <cell r="A380">
            <v>9090</v>
          </cell>
          <cell r="B380" t="str">
            <v>FACE PLATE DOBLE + jack doble</v>
          </cell>
          <cell r="C380" t="str">
            <v>UN</v>
          </cell>
          <cell r="D380">
            <v>3400</v>
          </cell>
          <cell r="F380">
            <v>3944.03944</v>
          </cell>
          <cell r="I380">
            <v>0</v>
          </cell>
          <cell r="K380" t="str">
            <v>DATOS</v>
          </cell>
          <cell r="L380">
            <v>4338.4000000000005</v>
          </cell>
          <cell r="M380">
            <v>394.36056000000053</v>
          </cell>
        </row>
        <row r="381">
          <cell r="A381">
            <v>1506</v>
          </cell>
          <cell r="B381" t="str">
            <v>FLEXICONDUIT L.T. DE  1 1/4"</v>
          </cell>
          <cell r="C381" t="str">
            <v>MTS</v>
          </cell>
          <cell r="D381">
            <v>9000</v>
          </cell>
          <cell r="F381">
            <v>10440.1044</v>
          </cell>
          <cell r="H381">
            <v>6</v>
          </cell>
          <cell r="I381">
            <v>62640.626400000001</v>
          </cell>
          <cell r="J381" t="str">
            <v xml:space="preserve"> T </v>
          </cell>
        </row>
        <row r="382">
          <cell r="A382">
            <v>1407</v>
          </cell>
          <cell r="B382" t="str">
            <v>FLEXICONDUIT LIQUIDTIGH  3"</v>
          </cell>
          <cell r="C382" t="str">
            <v>ML</v>
          </cell>
          <cell r="D382">
            <v>53200</v>
          </cell>
          <cell r="F382">
            <v>61712.617120000003</v>
          </cell>
          <cell r="I382">
            <v>0</v>
          </cell>
        </row>
        <row r="383">
          <cell r="A383">
            <v>1215</v>
          </cell>
          <cell r="B383" t="str">
            <v>FOTOCELDA</v>
          </cell>
          <cell r="C383" t="str">
            <v>UND</v>
          </cell>
          <cell r="D383">
            <v>17999.820001799981</v>
          </cell>
          <cell r="F383">
            <v>20880</v>
          </cell>
          <cell r="I383">
            <v>0</v>
          </cell>
          <cell r="K383" t="str">
            <v>LUMINARIA</v>
          </cell>
        </row>
        <row r="384">
          <cell r="A384">
            <v>1213</v>
          </cell>
          <cell r="B384" t="str">
            <v>FUSIBLE  HH 16A.</v>
          </cell>
          <cell r="C384" t="str">
            <v>UN</v>
          </cell>
          <cell r="D384">
            <v>122500</v>
          </cell>
          <cell r="F384">
            <v>142101.421</v>
          </cell>
          <cell r="I384">
            <v>0</v>
          </cell>
          <cell r="K384" t="str">
            <v>SUBES</v>
          </cell>
        </row>
        <row r="385">
          <cell r="A385">
            <v>1042</v>
          </cell>
          <cell r="B385" t="str">
            <v>FUSIBLES DE HILO 80 A</v>
          </cell>
          <cell r="C385" t="str">
            <v>UND</v>
          </cell>
          <cell r="D385">
            <v>12999.870001299987</v>
          </cell>
          <cell r="F385">
            <v>15079.999999999998</v>
          </cell>
          <cell r="I385">
            <v>0</v>
          </cell>
          <cell r="K385" t="str">
            <v>SUBES</v>
          </cell>
          <cell r="L385">
            <v>16587.834121658783</v>
          </cell>
          <cell r="M385">
            <v>1507.8341216587851</v>
          </cell>
        </row>
        <row r="386">
          <cell r="A386">
            <v>1444</v>
          </cell>
          <cell r="B386" t="str">
            <v>FLEXICONDUIT PVC DE 1/2</v>
          </cell>
          <cell r="C386" t="str">
            <v>UND</v>
          </cell>
          <cell r="D386">
            <v>1641</v>
          </cell>
          <cell r="F386">
            <v>1903.5790356</v>
          </cell>
          <cell r="I386">
            <v>0</v>
          </cell>
          <cell r="K386" t="str">
            <v>MT</v>
          </cell>
          <cell r="L386">
            <v>2093.9160000000002</v>
          </cell>
          <cell r="M386">
            <v>190.33696440000017</v>
          </cell>
        </row>
        <row r="387">
          <cell r="A387">
            <v>1418</v>
          </cell>
          <cell r="B387" t="str">
            <v>GABINETE DE 1,00X1,00X2,20 MTS. TG 440V</v>
          </cell>
          <cell r="C387" t="str">
            <v>UN</v>
          </cell>
          <cell r="D387">
            <v>1400000.0000000002</v>
          </cell>
          <cell r="F387">
            <v>1624016.2400000002</v>
          </cell>
          <cell r="I387">
            <v>0</v>
          </cell>
        </row>
        <row r="388">
          <cell r="A388">
            <v>1320</v>
          </cell>
          <cell r="B388" t="str">
            <v>FUSIBLE TIPO HILO DE 2 AMP</v>
          </cell>
          <cell r="C388" t="str">
            <v>UND</v>
          </cell>
          <cell r="D388">
            <v>2999.9700002999966</v>
          </cell>
          <cell r="F388">
            <v>3479.9999999999995</v>
          </cell>
          <cell r="I388">
            <v>0</v>
          </cell>
          <cell r="K388" t="str">
            <v>ACC</v>
          </cell>
        </row>
        <row r="389">
          <cell r="A389">
            <v>1509</v>
          </cell>
          <cell r="B389" t="str">
            <v>GRAPA DE 3 PERNOS</v>
          </cell>
          <cell r="C389" t="str">
            <v>UN</v>
          </cell>
          <cell r="D389">
            <v>16799.832001679981</v>
          </cell>
          <cell r="F389">
            <v>19488</v>
          </cell>
          <cell r="I389">
            <v>0</v>
          </cell>
          <cell r="K389" t="str">
            <v>HERRAJES</v>
          </cell>
        </row>
        <row r="390">
          <cell r="A390">
            <v>1307</v>
          </cell>
          <cell r="B390" t="str">
            <v xml:space="preserve">GRAPA AMOVIBLE </v>
          </cell>
          <cell r="C390" t="str">
            <v>UN</v>
          </cell>
          <cell r="D390">
            <v>25000</v>
          </cell>
          <cell r="F390">
            <v>29000.289999999997</v>
          </cell>
          <cell r="I390">
            <v>0</v>
          </cell>
          <cell r="K390" t="str">
            <v>MT</v>
          </cell>
        </row>
        <row r="391">
          <cell r="A391">
            <v>1172</v>
          </cell>
          <cell r="B391" t="str">
            <v>GRAPA DE 1 1/2" PARA CHANEL</v>
          </cell>
          <cell r="C391" t="str">
            <v>UND</v>
          </cell>
          <cell r="D391">
            <v>996</v>
          </cell>
          <cell r="F391">
            <v>1155.3715536</v>
          </cell>
          <cell r="I391">
            <v>0</v>
          </cell>
          <cell r="K391" t="str">
            <v>SOPORTE</v>
          </cell>
          <cell r="L391">
            <v>1270.896</v>
          </cell>
          <cell r="M391">
            <v>115.52444639999999</v>
          </cell>
        </row>
        <row r="392">
          <cell r="A392">
            <v>1171</v>
          </cell>
          <cell r="B392" t="str">
            <v>GRAPA DE 1 1/4" PARA CHANEL</v>
          </cell>
          <cell r="C392" t="str">
            <v>UND</v>
          </cell>
          <cell r="D392">
            <v>670</v>
          </cell>
          <cell r="F392">
            <v>777.20777199999998</v>
          </cell>
          <cell r="H392">
            <v>14</v>
          </cell>
          <cell r="I392">
            <v>10880.908808</v>
          </cell>
          <cell r="J392" t="str">
            <v xml:space="preserve"> T </v>
          </cell>
          <cell r="K392" t="str">
            <v>EMT</v>
          </cell>
        </row>
        <row r="393">
          <cell r="A393">
            <v>1170</v>
          </cell>
          <cell r="B393" t="str">
            <v>GRAPA DE 1" PARA CHANEL</v>
          </cell>
          <cell r="C393" t="str">
            <v>UND</v>
          </cell>
          <cell r="D393">
            <v>870</v>
          </cell>
          <cell r="F393">
            <v>1009.210092</v>
          </cell>
          <cell r="I393">
            <v>0</v>
          </cell>
          <cell r="K393" t="str">
            <v>SOPORTE</v>
          </cell>
          <cell r="L393">
            <v>1110.1200000000001</v>
          </cell>
          <cell r="M393">
            <v>100.90990800000009</v>
          </cell>
        </row>
        <row r="394">
          <cell r="A394">
            <v>1168</v>
          </cell>
          <cell r="B394" t="str">
            <v>GRAPA DE 1/2" PARA CHANEL</v>
          </cell>
          <cell r="C394" t="str">
            <v>UND</v>
          </cell>
          <cell r="D394">
            <v>899</v>
          </cell>
          <cell r="F394">
            <v>1042.8504284000001</v>
          </cell>
          <cell r="I394">
            <v>0</v>
          </cell>
          <cell r="K394" t="str">
            <v>EMT</v>
          </cell>
        </row>
        <row r="395">
          <cell r="A395">
            <v>1169</v>
          </cell>
          <cell r="B395" t="str">
            <v>GRAPA DE 3/4" PARA CHANEL</v>
          </cell>
          <cell r="C395" t="str">
            <v>UND</v>
          </cell>
          <cell r="D395">
            <v>935</v>
          </cell>
          <cell r="F395">
            <v>1084.610846</v>
          </cell>
          <cell r="I395">
            <v>0</v>
          </cell>
          <cell r="K395" t="str">
            <v>SOPORTE</v>
          </cell>
          <cell r="L395">
            <v>1193.06</v>
          </cell>
          <cell r="M395">
            <v>108.44915399999991</v>
          </cell>
        </row>
        <row r="396">
          <cell r="A396">
            <v>1514</v>
          </cell>
          <cell r="B396" t="str">
            <v>GRAPA DE RETENCION  TIPO PISTOLA</v>
          </cell>
          <cell r="C396" t="str">
            <v>UN</v>
          </cell>
          <cell r="D396">
            <v>17999.820001799981</v>
          </cell>
          <cell r="F396">
            <v>20880</v>
          </cell>
          <cell r="I396">
            <v>0</v>
          </cell>
          <cell r="K396" t="str">
            <v>HERRAJES</v>
          </cell>
        </row>
        <row r="397">
          <cell r="A397">
            <v>1096</v>
          </cell>
          <cell r="B397" t="str">
            <v>GRAPA GALVANIZADA 1"</v>
          </cell>
          <cell r="C397" t="str">
            <v>UND</v>
          </cell>
          <cell r="D397">
            <v>208</v>
          </cell>
          <cell r="F397">
            <v>241.2824128</v>
          </cell>
          <cell r="I397">
            <v>0</v>
          </cell>
          <cell r="K397" t="str">
            <v>SOPORTE</v>
          </cell>
        </row>
        <row r="398">
          <cell r="A398">
            <v>1403</v>
          </cell>
          <cell r="B398" t="str">
            <v>GRAPA GALVANIZADA 1-1/2"</v>
          </cell>
          <cell r="C398" t="str">
            <v>UND</v>
          </cell>
          <cell r="D398">
            <v>700</v>
          </cell>
          <cell r="F398">
            <v>812.00811999999996</v>
          </cell>
          <cell r="I398">
            <v>0</v>
          </cell>
          <cell r="K398" t="str">
            <v>SOPORTE</v>
          </cell>
        </row>
        <row r="399">
          <cell r="A399">
            <v>1067</v>
          </cell>
          <cell r="B399" t="str">
            <v>GRAPA GALVANIZADA 1-1/4"</v>
          </cell>
          <cell r="C399" t="str">
            <v>UND</v>
          </cell>
          <cell r="D399">
            <v>670</v>
          </cell>
          <cell r="F399">
            <v>777.20777199999998</v>
          </cell>
          <cell r="I399">
            <v>0</v>
          </cell>
          <cell r="K399" t="str">
            <v>EMT</v>
          </cell>
        </row>
        <row r="400">
          <cell r="A400">
            <v>1500</v>
          </cell>
          <cell r="B400" t="str">
            <v>GRAPA GALVANIZADA 2"</v>
          </cell>
          <cell r="C400" t="str">
            <v>UND</v>
          </cell>
          <cell r="D400">
            <v>880</v>
          </cell>
          <cell r="F400">
            <v>1020.810208</v>
          </cell>
          <cell r="I400">
            <v>0</v>
          </cell>
          <cell r="K400" t="str">
            <v>SOPORTE</v>
          </cell>
        </row>
        <row r="401">
          <cell r="A401">
            <v>1339</v>
          </cell>
          <cell r="B401" t="str">
            <v>GRAPA GALVANIZADA 3/4"</v>
          </cell>
          <cell r="C401" t="str">
            <v>UND</v>
          </cell>
          <cell r="D401">
            <v>300</v>
          </cell>
          <cell r="F401">
            <v>348.00348000000002</v>
          </cell>
          <cell r="I401">
            <v>0</v>
          </cell>
          <cell r="K401" t="str">
            <v>EMT</v>
          </cell>
        </row>
        <row r="402">
          <cell r="A402">
            <v>1431</v>
          </cell>
          <cell r="B402" t="str">
            <v xml:space="preserve">GRAPA GALVANIZADA 1/2" </v>
          </cell>
          <cell r="C402" t="str">
            <v>UND</v>
          </cell>
          <cell r="D402">
            <v>550</v>
          </cell>
          <cell r="F402">
            <v>638.00637999999992</v>
          </cell>
          <cell r="I402">
            <v>0</v>
          </cell>
          <cell r="K402" t="str">
            <v>SOPORTE</v>
          </cell>
          <cell r="L402">
            <v>701.8</v>
          </cell>
          <cell r="M402">
            <v>63.793620000000033</v>
          </cell>
        </row>
        <row r="403">
          <cell r="A403">
            <v>9105</v>
          </cell>
          <cell r="B403" t="str">
            <v>GRAPA PARA CHANELL DE 2"</v>
          </cell>
          <cell r="C403" t="str">
            <v>UN</v>
          </cell>
          <cell r="D403">
            <v>1300</v>
          </cell>
          <cell r="F403">
            <v>1508.0150800000001</v>
          </cell>
          <cell r="I403">
            <v>0</v>
          </cell>
          <cell r="K403" t="str">
            <v>SOPORTE</v>
          </cell>
        </row>
        <row r="404">
          <cell r="A404">
            <v>9106</v>
          </cell>
          <cell r="B404" t="str">
            <v>GRAPA PARA DE 3"</v>
          </cell>
          <cell r="C404" t="str">
            <v>UN</v>
          </cell>
          <cell r="D404">
            <v>1619</v>
          </cell>
          <cell r="F404">
            <v>1878.0587803999999</v>
          </cell>
          <cell r="I404">
            <v>0</v>
          </cell>
          <cell r="K404" t="str">
            <v>SOPORTE</v>
          </cell>
        </row>
        <row r="405">
          <cell r="A405">
            <v>1045</v>
          </cell>
          <cell r="B405" t="str">
            <v>HEBILLA BAND -IT 5/8</v>
          </cell>
          <cell r="C405" t="str">
            <v>UND</v>
          </cell>
          <cell r="D405">
            <v>799.99200007999912</v>
          </cell>
          <cell r="F405">
            <v>927.99999999999989</v>
          </cell>
          <cell r="I405">
            <v>0</v>
          </cell>
          <cell r="K405" t="str">
            <v>HERRAJES</v>
          </cell>
          <cell r="L405">
            <v>1020.7897921020789</v>
          </cell>
          <cell r="M405">
            <v>92.789792102078991</v>
          </cell>
        </row>
        <row r="406">
          <cell r="A406">
            <v>1433</v>
          </cell>
          <cell r="B406" t="str">
            <v>CHAZO CON TORNILLO</v>
          </cell>
          <cell r="C406" t="str">
            <v>UND</v>
          </cell>
          <cell r="D406">
            <v>473</v>
          </cell>
          <cell r="F406">
            <v>548.68548680000004</v>
          </cell>
          <cell r="I406">
            <v>0</v>
          </cell>
          <cell r="K406" t="str">
            <v>SOPORTE</v>
          </cell>
        </row>
        <row r="407">
          <cell r="A407">
            <v>1436</v>
          </cell>
          <cell r="B407" t="str">
            <v>GANCHO EN J</v>
          </cell>
          <cell r="C407" t="str">
            <v>UN</v>
          </cell>
          <cell r="D407">
            <v>4999.9500004999945</v>
          </cell>
          <cell r="F407">
            <v>5800</v>
          </cell>
          <cell r="I407">
            <v>0</v>
          </cell>
          <cell r="K407" t="str">
            <v>HERRAJES</v>
          </cell>
          <cell r="L407">
            <v>6379.9362006379934</v>
          </cell>
          <cell r="M407">
            <v>579.93620063799335</v>
          </cell>
        </row>
        <row r="408">
          <cell r="A408">
            <v>1017</v>
          </cell>
          <cell r="B408" t="str">
            <v>HIDROSOLTA</v>
          </cell>
          <cell r="C408" t="str">
            <v>KGS</v>
          </cell>
          <cell r="D408">
            <v>5000</v>
          </cell>
          <cell r="F408">
            <v>5800.058</v>
          </cell>
          <cell r="I408">
            <v>0</v>
          </cell>
        </row>
        <row r="409">
          <cell r="A409">
            <v>1557</v>
          </cell>
          <cell r="B409" t="str">
            <v>GRAPA COLGANTE DE 3/4"</v>
          </cell>
          <cell r="C409" t="str">
            <v>U</v>
          </cell>
          <cell r="D409">
            <v>3300</v>
          </cell>
          <cell r="F409">
            <v>3828.0382800000002</v>
          </cell>
          <cell r="H409">
            <v>54</v>
          </cell>
          <cell r="I409">
            <v>206714.06712000002</v>
          </cell>
          <cell r="J409" t="str">
            <v xml:space="preserve"> T </v>
          </cell>
        </row>
        <row r="410">
          <cell r="A410">
            <v>1533</v>
          </cell>
          <cell r="B410" t="str">
            <v>INTERFASE PARA ANALIZADOR</v>
          </cell>
          <cell r="C410" t="str">
            <v>UN</v>
          </cell>
          <cell r="D410">
            <v>480000</v>
          </cell>
          <cell r="F410">
            <v>556805.56799999997</v>
          </cell>
          <cell r="I410">
            <v>0</v>
          </cell>
        </row>
        <row r="411">
          <cell r="A411">
            <v>1410</v>
          </cell>
          <cell r="B411" t="str">
            <v>INTERRUPTOR CONMUTABLE</v>
          </cell>
          <cell r="C411" t="str">
            <v>UND</v>
          </cell>
          <cell r="D411">
            <v>3500</v>
          </cell>
          <cell r="F411">
            <v>4060.0406000000003</v>
          </cell>
          <cell r="I411">
            <v>0</v>
          </cell>
        </row>
        <row r="412">
          <cell r="A412">
            <v>1524</v>
          </cell>
          <cell r="B412" t="str">
            <v>INTERRUPTOR DE 3x400 - 440V - NS400N</v>
          </cell>
          <cell r="C412" t="str">
            <v>UND</v>
          </cell>
          <cell r="D412">
            <v>781550.00000000012</v>
          </cell>
          <cell r="F412">
            <v>906607.06598000007</v>
          </cell>
          <cell r="I412">
            <v>0</v>
          </cell>
        </row>
        <row r="413">
          <cell r="A413">
            <v>1322</v>
          </cell>
          <cell r="B413" t="str">
            <v>INTERRUPTOR PULSADOR PARA TIMBRE LUNARE</v>
          </cell>
          <cell r="C413" t="str">
            <v>UN</v>
          </cell>
          <cell r="D413">
            <v>5895.9410405895942</v>
          </cell>
          <cell r="F413">
            <v>6839.3600000000006</v>
          </cell>
          <cell r="I413">
            <v>0</v>
          </cell>
          <cell r="K413" t="str">
            <v>SUI</v>
          </cell>
        </row>
        <row r="414">
          <cell r="A414">
            <v>9037</v>
          </cell>
          <cell r="B414" t="str">
            <v>INTERRUPTOR DOBLE LUNARE</v>
          </cell>
          <cell r="C414" t="str">
            <v>UN</v>
          </cell>
          <cell r="D414">
            <v>10382.896171038288</v>
          </cell>
          <cell r="F414">
            <v>12044.279999999999</v>
          </cell>
          <cell r="I414">
            <v>0</v>
          </cell>
          <cell r="K414" t="str">
            <v>SCHNEIDER</v>
          </cell>
          <cell r="L414">
            <v>13248.575514244856</v>
          </cell>
          <cell r="M414">
            <v>1204.2955142448573</v>
          </cell>
        </row>
        <row r="415">
          <cell r="A415">
            <v>1448</v>
          </cell>
          <cell r="B415" t="str">
            <v>INTERRUPTOR DOBLE LEVITON</v>
          </cell>
          <cell r="C415" t="str">
            <v>UN</v>
          </cell>
          <cell r="D415">
            <v>1589</v>
          </cell>
          <cell r="F415">
            <v>1843.2584323999999</v>
          </cell>
          <cell r="I415">
            <v>0</v>
          </cell>
        </row>
        <row r="416">
          <cell r="A416">
            <v>1592</v>
          </cell>
          <cell r="B416" t="str">
            <v>INTERRUPTOR IND. 3 X 100 A SD - TIPO FAL</v>
          </cell>
          <cell r="C416" t="str">
            <v>UND</v>
          </cell>
          <cell r="D416">
            <v>91680</v>
          </cell>
          <cell r="F416">
            <v>106349.863488</v>
          </cell>
          <cell r="I416">
            <v>0</v>
          </cell>
        </row>
        <row r="417">
          <cell r="A417">
            <v>1591</v>
          </cell>
          <cell r="B417" t="str">
            <v>GRAPA DE 1/2 PARA GUAYA</v>
          </cell>
          <cell r="C417" t="str">
            <v>UND</v>
          </cell>
          <cell r="D417">
            <v>1350</v>
          </cell>
          <cell r="F417">
            <v>1566.01566</v>
          </cell>
          <cell r="I417">
            <v>0</v>
          </cell>
          <cell r="K417" t="str">
            <v>SOPORTE</v>
          </cell>
        </row>
        <row r="418">
          <cell r="A418">
            <v>1590</v>
          </cell>
          <cell r="B418" t="str">
            <v>GRAPA DE 3/4 COLGANTE</v>
          </cell>
          <cell r="C418" t="str">
            <v>UND</v>
          </cell>
          <cell r="D418">
            <v>1550</v>
          </cell>
          <cell r="F418">
            <v>1798.0179800000001</v>
          </cell>
          <cell r="I418">
            <v>0</v>
          </cell>
          <cell r="K418" t="str">
            <v>SOPORTE</v>
          </cell>
          <cell r="L418">
            <v>1977.8000000000002</v>
          </cell>
          <cell r="M418">
            <v>179.7820200000001</v>
          </cell>
        </row>
        <row r="419">
          <cell r="A419">
            <v>1619</v>
          </cell>
          <cell r="B419" t="str">
            <v>GRAPA DE 1" PARA GUAYA</v>
          </cell>
          <cell r="C419" t="str">
            <v>UND</v>
          </cell>
          <cell r="D419">
            <v>1700</v>
          </cell>
          <cell r="F419">
            <v>1972.01972</v>
          </cell>
          <cell r="I419">
            <v>0</v>
          </cell>
        </row>
        <row r="420">
          <cell r="A420">
            <v>1597</v>
          </cell>
          <cell r="B420" t="str">
            <v>INTERRUPTOR IND. 3 X 30 A SD . TIPO FAL</v>
          </cell>
          <cell r="C420" t="str">
            <v>UND</v>
          </cell>
          <cell r="D420">
            <v>83040</v>
          </cell>
          <cell r="F420">
            <v>96327.363264</v>
          </cell>
          <cell r="I420">
            <v>0</v>
          </cell>
        </row>
        <row r="421">
          <cell r="A421">
            <v>1596</v>
          </cell>
          <cell r="B421" t="str">
            <v>INTERRUPTOR IND. 3 X 40 A SD - TIPO FAL</v>
          </cell>
          <cell r="C421" t="str">
            <v>UND</v>
          </cell>
          <cell r="D421">
            <v>95150.000000000015</v>
          </cell>
          <cell r="F421">
            <v>110375.10374000002</v>
          </cell>
          <cell r="I421">
            <v>0</v>
          </cell>
        </row>
        <row r="422">
          <cell r="A422">
            <v>1589</v>
          </cell>
          <cell r="B422" t="str">
            <v>INTERRUPTOR IND. 3 X 400 A SD - TIPO Q4L</v>
          </cell>
          <cell r="C422" t="str">
            <v>UND</v>
          </cell>
          <cell r="D422">
            <v>448320</v>
          </cell>
          <cell r="F422">
            <v>520056.40051199996</v>
          </cell>
          <cell r="I422">
            <v>0</v>
          </cell>
        </row>
        <row r="423">
          <cell r="A423">
            <v>1595</v>
          </cell>
          <cell r="B423" t="str">
            <v>INTERRUPTOR IND. 3 X 50 A SD - TIPO FAL</v>
          </cell>
          <cell r="C423" t="str">
            <v>UND</v>
          </cell>
          <cell r="D423">
            <v>83040</v>
          </cell>
          <cell r="F423">
            <v>96327.363264</v>
          </cell>
          <cell r="I423">
            <v>0</v>
          </cell>
        </row>
        <row r="424">
          <cell r="A424">
            <v>1594</v>
          </cell>
          <cell r="B424" t="str">
            <v>INTERRUPTOR IND. 3 X 60 A  SD - TIPO FAL</v>
          </cell>
          <cell r="C424" t="str">
            <v>UND</v>
          </cell>
          <cell r="D424">
            <v>83040</v>
          </cell>
          <cell r="F424">
            <v>96327.363264</v>
          </cell>
          <cell r="I424">
            <v>0</v>
          </cell>
        </row>
        <row r="425">
          <cell r="A425">
            <v>1621</v>
          </cell>
          <cell r="B425" t="str">
            <v>INTERRUPTOR IND. 3 X 600 A SD- TIPO MAL</v>
          </cell>
          <cell r="C425" t="str">
            <v>UND</v>
          </cell>
          <cell r="D425">
            <v>1099200</v>
          </cell>
          <cell r="F425">
            <v>1275084.7507200001</v>
          </cell>
          <cell r="I425">
            <v>0</v>
          </cell>
        </row>
        <row r="426">
          <cell r="A426">
            <v>1608</v>
          </cell>
          <cell r="B426" t="str">
            <v>INTERRUPTOR IND. 3 X 70 A SD- TIPO FAL</v>
          </cell>
          <cell r="C426" t="str">
            <v>UND</v>
          </cell>
          <cell r="D426">
            <v>91680</v>
          </cell>
          <cell r="F426">
            <v>106349.863488</v>
          </cell>
          <cell r="I426">
            <v>0</v>
          </cell>
        </row>
        <row r="427">
          <cell r="A427">
            <v>1593</v>
          </cell>
          <cell r="B427" t="str">
            <v>INTERRUPTOR IND. 3 X 80 A SD - TIPO FAL</v>
          </cell>
          <cell r="C427" t="str">
            <v>UND</v>
          </cell>
          <cell r="D427">
            <v>105050.00000000001</v>
          </cell>
          <cell r="F427">
            <v>121859.21858000003</v>
          </cell>
          <cell r="I427">
            <v>0</v>
          </cell>
        </row>
        <row r="428">
          <cell r="A428">
            <v>1588</v>
          </cell>
          <cell r="B428" t="str">
            <v>INTERRUPTOR IND. 3 X 800 A SD - TIPO MAL</v>
          </cell>
          <cell r="C428" t="str">
            <v>UND</v>
          </cell>
          <cell r="D428">
            <v>1488960</v>
          </cell>
          <cell r="F428">
            <v>1727210.871936</v>
          </cell>
          <cell r="I428">
            <v>0</v>
          </cell>
        </row>
        <row r="429">
          <cell r="A429">
            <v>1442</v>
          </cell>
          <cell r="B429" t="str">
            <v>INTERRUPTOR MASTERPACT M20</v>
          </cell>
          <cell r="C429" t="str">
            <v>UND</v>
          </cell>
          <cell r="D429">
            <v>6000000</v>
          </cell>
          <cell r="F429">
            <v>6960069.5999999996</v>
          </cell>
          <cell r="I429">
            <v>0</v>
          </cell>
        </row>
        <row r="430">
          <cell r="A430">
            <v>1136</v>
          </cell>
          <cell r="B430" t="str">
            <v>INTERRUPTOR MATERPACT M10</v>
          </cell>
          <cell r="C430" t="str">
            <v>UND</v>
          </cell>
          <cell r="D430">
            <v>4218000</v>
          </cell>
          <cell r="F430">
            <v>4892928.9288000008</v>
          </cell>
          <cell r="I430">
            <v>0</v>
          </cell>
        </row>
        <row r="431">
          <cell r="A431">
            <v>1224</v>
          </cell>
          <cell r="B431" t="str">
            <v xml:space="preserve">INTERRUPTOR TRIPLE </v>
          </cell>
          <cell r="C431" t="str">
            <v>UN</v>
          </cell>
          <cell r="D431">
            <v>6379.2465523620631</v>
          </cell>
          <cell r="F431">
            <v>7400</v>
          </cell>
          <cell r="I431">
            <v>0</v>
          </cell>
          <cell r="K431" t="str">
            <v>SUI</v>
          </cell>
        </row>
        <row r="432">
          <cell r="A432">
            <v>1534</v>
          </cell>
          <cell r="B432" t="str">
            <v>INTERRUPTOR SENCILLO galica</v>
          </cell>
          <cell r="C432" t="str">
            <v>UN</v>
          </cell>
          <cell r="D432">
            <v>2758</v>
          </cell>
          <cell r="F432">
            <v>3199.3119928000001</v>
          </cell>
          <cell r="I432">
            <v>0</v>
          </cell>
          <cell r="K432" t="str">
            <v>SUI</v>
          </cell>
        </row>
        <row r="433">
          <cell r="A433">
            <v>9036</v>
          </cell>
          <cell r="B433" t="str">
            <v>INTERRUPTOR SENCILLO BTICINO CON LUZ</v>
          </cell>
          <cell r="C433" t="str">
            <v>UN</v>
          </cell>
          <cell r="D433">
            <v>5580</v>
          </cell>
          <cell r="F433">
            <v>6472.8647279999996</v>
          </cell>
          <cell r="I433">
            <v>0</v>
          </cell>
        </row>
        <row r="434">
          <cell r="A434">
            <v>9038</v>
          </cell>
          <cell r="B434" t="str">
            <v>INTERRUPTOR SENCILLO CONMUTABLE BTICINO</v>
          </cell>
          <cell r="C434" t="str">
            <v>UN</v>
          </cell>
          <cell r="D434">
            <v>6300</v>
          </cell>
          <cell r="F434">
            <v>7308.0730799999992</v>
          </cell>
          <cell r="I434">
            <v>0</v>
          </cell>
        </row>
        <row r="435">
          <cell r="A435">
            <v>1532</v>
          </cell>
          <cell r="B435" t="str">
            <v xml:space="preserve">INTERRUPTOR SENCILLO </v>
          </cell>
          <cell r="C435" t="str">
            <v>UN</v>
          </cell>
          <cell r="D435">
            <v>3017.2112071982729</v>
          </cell>
          <cell r="F435">
            <v>3500</v>
          </cell>
          <cell r="H435">
            <v>1</v>
          </cell>
          <cell r="I435">
            <v>3500</v>
          </cell>
          <cell r="J435" t="str">
            <v xml:space="preserve"> T </v>
          </cell>
          <cell r="K435" t="str">
            <v>SUI</v>
          </cell>
          <cell r="L435">
            <v>3849.9615003849963</v>
          </cell>
          <cell r="M435">
            <v>349.96150038499627</v>
          </cell>
        </row>
        <row r="436">
          <cell r="A436">
            <v>4000</v>
          </cell>
          <cell r="B436" t="str">
            <v>INTERRUPTOR TIPO CODILLO</v>
          </cell>
          <cell r="C436" t="str">
            <v>UN</v>
          </cell>
          <cell r="D436">
            <v>4500</v>
          </cell>
          <cell r="F436">
            <v>5220.0522000000001</v>
          </cell>
          <cell r="I436">
            <v>0</v>
          </cell>
        </row>
        <row r="437">
          <cell r="A437">
            <v>1542</v>
          </cell>
          <cell r="B437" t="str">
            <v xml:space="preserve">LAMINA DE Cu  1/4" </v>
          </cell>
          <cell r="C437" t="str">
            <v>ML</v>
          </cell>
          <cell r="D437">
            <v>5500</v>
          </cell>
          <cell r="F437">
            <v>6380.0637999999999</v>
          </cell>
          <cell r="I437">
            <v>0</v>
          </cell>
        </row>
        <row r="438">
          <cell r="A438">
            <v>1456</v>
          </cell>
          <cell r="B438" t="str">
            <v>LAMPARA        CL1, DIV 1, 250W MH. MARCA RAL REF. SXP25 H 04 GWLPI</v>
          </cell>
          <cell r="C438" t="str">
            <v>UND</v>
          </cell>
          <cell r="D438">
            <v>1638420</v>
          </cell>
          <cell r="F438">
            <v>1900586.2056720001</v>
          </cell>
          <cell r="I438">
            <v>0</v>
          </cell>
        </row>
        <row r="439">
          <cell r="A439">
            <v>9040</v>
          </cell>
          <cell r="B439" t="str">
            <v>luminaria Fluoresc. Tipo tortuga 2x17W</v>
          </cell>
          <cell r="C439" t="str">
            <v>UND</v>
          </cell>
          <cell r="D439">
            <v>59999.400005999938</v>
          </cell>
          <cell r="F439">
            <v>69600</v>
          </cell>
          <cell r="I439">
            <v>0</v>
          </cell>
          <cell r="K439" t="str">
            <v>LUMINARIA</v>
          </cell>
        </row>
        <row r="440">
          <cell r="A440">
            <v>1519</v>
          </cell>
          <cell r="B440" t="str">
            <v>LAMPARA FLUORESCENTE  2x32W ALETA BLANCA DE SOBRE PONER</v>
          </cell>
          <cell r="C440" t="str">
            <v>UN</v>
          </cell>
          <cell r="D440">
            <v>99399.006009939898</v>
          </cell>
          <cell r="F440">
            <v>115303.99999999999</v>
          </cell>
          <cell r="I440">
            <v>0</v>
          </cell>
          <cell r="K440" t="str">
            <v>LUMINARIA</v>
          </cell>
        </row>
        <row r="441">
          <cell r="A441">
            <v>1549</v>
          </cell>
          <cell r="B441" t="str">
            <v>lampara fluorescente 2x54 T5</v>
          </cell>
          <cell r="C441" t="str">
            <v>UND</v>
          </cell>
          <cell r="D441">
            <v>110000</v>
          </cell>
          <cell r="F441">
            <v>127601.276</v>
          </cell>
          <cell r="I441">
            <v>0</v>
          </cell>
          <cell r="K441" t="str">
            <v>LUMINARIA</v>
          </cell>
        </row>
        <row r="442">
          <cell r="A442">
            <v>1466</v>
          </cell>
          <cell r="B442" t="str">
            <v>lampara fluorescente 4x54 T6</v>
          </cell>
          <cell r="C442" t="str">
            <v>UND</v>
          </cell>
          <cell r="D442">
            <v>130000</v>
          </cell>
          <cell r="F442">
            <v>150801.508</v>
          </cell>
          <cell r="I442">
            <v>0</v>
          </cell>
        </row>
        <row r="443">
          <cell r="A443">
            <v>1220</v>
          </cell>
          <cell r="B443" t="str">
            <v>LUMINARIA CL1 DIV 1 SALA DE COMP. APPLETON</v>
          </cell>
          <cell r="C443" t="str">
            <v>UND</v>
          </cell>
          <cell r="D443">
            <v>1760000</v>
          </cell>
          <cell r="F443">
            <v>2041620.416</v>
          </cell>
          <cell r="I443">
            <v>0</v>
          </cell>
        </row>
        <row r="444">
          <cell r="A444">
            <v>1265</v>
          </cell>
          <cell r="B444" t="str">
            <v>LUMINARIA CL1 GR D 250 MH CANOPIES-</v>
          </cell>
          <cell r="C444" t="str">
            <v>UND</v>
          </cell>
          <cell r="D444">
            <v>653993.4600653993</v>
          </cell>
          <cell r="F444">
            <v>758640</v>
          </cell>
          <cell r="I444">
            <v>0</v>
          </cell>
          <cell r="K444" t="str">
            <v>LUMINARIA</v>
          </cell>
        </row>
        <row r="445">
          <cell r="A445">
            <v>1024</v>
          </cell>
          <cell r="B445" t="str">
            <v>LUMINARIA CL1 GR D DIV 2 REF SAF 25H 04 GG W SR 24A MARCA RIG A LITE CL 1 DIV2 SIMILAR A MERCMASTER III KPSTH25125J5 DE APPLETON</v>
          </cell>
          <cell r="C445" t="str">
            <v>UND</v>
          </cell>
          <cell r="D445">
            <v>949990.50009499898</v>
          </cell>
          <cell r="F445">
            <v>1102000</v>
          </cell>
          <cell r="I445">
            <v>0</v>
          </cell>
          <cell r="K445" t="str">
            <v>LUMINARIA</v>
          </cell>
        </row>
        <row r="446">
          <cell r="A446">
            <v>1290</v>
          </cell>
          <cell r="B446" t="str">
            <v>LUMINARIA LED PLAYA</v>
          </cell>
          <cell r="C446" t="str">
            <v>UND</v>
          </cell>
          <cell r="D446">
            <v>849991.50008499913</v>
          </cell>
          <cell r="F446">
            <v>985999.99999999988</v>
          </cell>
          <cell r="I446">
            <v>0</v>
          </cell>
          <cell r="K446" t="str">
            <v>LUMINARIA</v>
          </cell>
        </row>
        <row r="447">
          <cell r="A447">
            <v>1350</v>
          </cell>
          <cell r="B447" t="str">
            <v>Luminaria fluorescente de descolgar de 25x240cms, aleta especular de 2x2x32W - T8</v>
          </cell>
          <cell r="C447" t="str">
            <v>UN</v>
          </cell>
          <cell r="D447">
            <v>124998.75001249986</v>
          </cell>
          <cell r="F447">
            <v>145000</v>
          </cell>
          <cell r="G447">
            <v>16</v>
          </cell>
          <cell r="I447">
            <v>0</v>
          </cell>
          <cell r="K447" t="str">
            <v>LUMINARIA</v>
          </cell>
        </row>
        <row r="448">
          <cell r="A448">
            <v>1201</v>
          </cell>
          <cell r="B448" t="str">
            <v>BOMBILLO SODIO 250W</v>
          </cell>
          <cell r="C448" t="str">
            <v>UND</v>
          </cell>
          <cell r="D448">
            <v>23999.760002399973</v>
          </cell>
          <cell r="F448">
            <v>27839.999999999996</v>
          </cell>
          <cell r="I448">
            <v>0</v>
          </cell>
          <cell r="K448" t="str">
            <v>LUMINARIA</v>
          </cell>
        </row>
        <row r="449">
          <cell r="A449">
            <v>1314</v>
          </cell>
          <cell r="B449" t="str">
            <v>LUMINARIA WALLPACK 175W MH REF LWG 250 M TB LPI MARCA LUMEN</v>
          </cell>
          <cell r="C449" t="str">
            <v>UND</v>
          </cell>
          <cell r="D449">
            <v>311996.88003119966</v>
          </cell>
          <cell r="F449">
            <v>361920</v>
          </cell>
          <cell r="I449">
            <v>0</v>
          </cell>
          <cell r="K449" t="str">
            <v>LUMINARIA</v>
          </cell>
        </row>
        <row r="450">
          <cell r="A450">
            <v>1207</v>
          </cell>
          <cell r="B450" t="str">
            <v>LUMINARIA WALLPACK 2X20 W FLUORESCENTE</v>
          </cell>
          <cell r="C450" t="str">
            <v>UND</v>
          </cell>
          <cell r="D450">
            <v>185000</v>
          </cell>
          <cell r="F450">
            <v>214602.14599999998</v>
          </cell>
          <cell r="H450">
            <v>1</v>
          </cell>
          <cell r="I450">
            <v>214602.14599999998</v>
          </cell>
          <cell r="J450" t="str">
            <v xml:space="preserve"> T </v>
          </cell>
        </row>
        <row r="451">
          <cell r="A451">
            <v>1346</v>
          </cell>
          <cell r="B451" t="str">
            <v>MANDO ROTATIVO EXTENDIDO PARA BREAKER</v>
          </cell>
          <cell r="C451" t="str">
            <v>UN</v>
          </cell>
          <cell r="D451">
            <v>349996.50003499963</v>
          </cell>
          <cell r="F451">
            <v>406000</v>
          </cell>
          <cell r="H451">
            <v>4</v>
          </cell>
          <cell r="I451">
            <v>1624000</v>
          </cell>
          <cell r="J451" t="str">
            <v xml:space="preserve"> T </v>
          </cell>
          <cell r="K451" t="str">
            <v>CIVIL</v>
          </cell>
        </row>
        <row r="452">
          <cell r="A452">
            <v>9124</v>
          </cell>
          <cell r="B452" t="str">
            <v>MARQUILLAS PARA CTOS</v>
          </cell>
          <cell r="C452" t="str">
            <v>UN</v>
          </cell>
          <cell r="D452">
            <v>1000</v>
          </cell>
          <cell r="F452">
            <v>1160.0116</v>
          </cell>
          <cell r="I452">
            <v>0</v>
          </cell>
          <cell r="K452" t="str">
            <v>ACC</v>
          </cell>
          <cell r="L452">
            <v>1276</v>
          </cell>
          <cell r="M452">
            <v>115.98839999999996</v>
          </cell>
        </row>
        <row r="453">
          <cell r="A453">
            <v>9119</v>
          </cell>
          <cell r="B453" t="str">
            <v>MARQUILLAS TIPO ANILLO</v>
          </cell>
          <cell r="C453" t="str">
            <v>UN</v>
          </cell>
          <cell r="D453">
            <v>16.100000000000001</v>
          </cell>
          <cell r="F453">
            <v>18.676186760000004</v>
          </cell>
          <cell r="I453">
            <v>0</v>
          </cell>
          <cell r="K453" t="str">
            <v>ACC</v>
          </cell>
        </row>
        <row r="454">
          <cell r="A454">
            <v>1088</v>
          </cell>
          <cell r="B454" t="str">
            <v xml:space="preserve">MASTIL ANTENA </v>
          </cell>
          <cell r="C454" t="str">
            <v>UND</v>
          </cell>
          <cell r="D454">
            <v>250000</v>
          </cell>
          <cell r="F454">
            <v>290002.90000000002</v>
          </cell>
          <cell r="I454">
            <v>0</v>
          </cell>
        </row>
        <row r="455">
          <cell r="A455">
            <v>1253</v>
          </cell>
          <cell r="B455" t="str">
            <v>MATERIALES REGISTRO ALUMBRADO</v>
          </cell>
          <cell r="C455" t="str">
            <v>UN</v>
          </cell>
          <cell r="D455">
            <v>70000</v>
          </cell>
          <cell r="F455">
            <v>81200.812000000005</v>
          </cell>
          <cell r="I455">
            <v>0</v>
          </cell>
          <cell r="K455" t="str">
            <v>CIVIL</v>
          </cell>
        </row>
        <row r="456">
          <cell r="A456">
            <v>1254</v>
          </cell>
          <cell r="B456" t="str">
            <v>MATERIALES REGISTRO CONCRETO</v>
          </cell>
          <cell r="C456" t="str">
            <v>UN</v>
          </cell>
          <cell r="D456">
            <v>150000</v>
          </cell>
          <cell r="F456">
            <v>174001.74</v>
          </cell>
          <cell r="I456">
            <v>0</v>
          </cell>
        </row>
        <row r="457">
          <cell r="A457">
            <v>1428</v>
          </cell>
          <cell r="B457" t="str">
            <v>MATERIALES REGISTRO EN LADRILLO COMUN</v>
          </cell>
          <cell r="C457" t="str">
            <v>GLO</v>
          </cell>
          <cell r="D457">
            <v>119998.80001199988</v>
          </cell>
          <cell r="F457">
            <v>139200</v>
          </cell>
          <cell r="I457">
            <v>0</v>
          </cell>
          <cell r="K457" t="str">
            <v>CIVIL</v>
          </cell>
        </row>
        <row r="458">
          <cell r="A458">
            <v>1231</v>
          </cell>
          <cell r="B458" t="str">
            <v>LAMPARA FLUOR. 4 X 17W</v>
          </cell>
          <cell r="C458" t="str">
            <v>UN</v>
          </cell>
          <cell r="D458">
            <v>35000</v>
          </cell>
          <cell r="F458">
            <v>40600.406000000003</v>
          </cell>
          <cell r="I458">
            <v>0</v>
          </cell>
          <cell r="K458" t="str">
            <v>LAM</v>
          </cell>
        </row>
        <row r="459">
          <cell r="A459">
            <v>1585</v>
          </cell>
          <cell r="B459" t="str">
            <v>MEDIDOR ELECTRONICO  REF. SL 7000-ASTARIF CON MODEM</v>
          </cell>
          <cell r="C459" t="str">
            <v>UND</v>
          </cell>
          <cell r="D459">
            <v>2129978.7002129979</v>
          </cell>
          <cell r="F459">
            <v>2470800</v>
          </cell>
          <cell r="I459">
            <v>0</v>
          </cell>
          <cell r="K459" t="str">
            <v>SUBES</v>
          </cell>
          <cell r="L459">
            <v>2717852.8214717852</v>
          </cell>
          <cell r="M459">
            <v>247052.8214717852</v>
          </cell>
        </row>
        <row r="460">
          <cell r="A460">
            <v>1315</v>
          </cell>
          <cell r="B460" t="str">
            <v>MEDIDOR ENERGIA ACTIVA Y REACTIVA TIPO:ACE5000-ACTARIS</v>
          </cell>
          <cell r="C460" t="str">
            <v>UND</v>
          </cell>
          <cell r="D460">
            <v>890000</v>
          </cell>
          <cell r="F460">
            <v>1032410.3239999999</v>
          </cell>
          <cell r="I460">
            <v>0</v>
          </cell>
        </row>
        <row r="461">
          <cell r="A461">
            <v>1229</v>
          </cell>
          <cell r="B461" t="str">
            <v>MEDIDOR TRIFASICO 100 AMP   220/127 V</v>
          </cell>
          <cell r="C461" t="str">
            <v>UN</v>
          </cell>
          <cell r="D461">
            <v>285000</v>
          </cell>
          <cell r="F461">
            <v>330603.30600000004</v>
          </cell>
          <cell r="I461">
            <v>0</v>
          </cell>
          <cell r="K461" t="str">
            <v>SUBES</v>
          </cell>
        </row>
        <row r="462">
          <cell r="A462">
            <v>1312</v>
          </cell>
          <cell r="B462" t="str">
            <v>NUCLEO BIODEGRADABLE</v>
          </cell>
          <cell r="C462" t="str">
            <v>UND</v>
          </cell>
          <cell r="D462">
            <v>25000</v>
          </cell>
          <cell r="F462">
            <v>29000.289999999997</v>
          </cell>
          <cell r="I462">
            <v>0</v>
          </cell>
        </row>
        <row r="463">
          <cell r="A463">
            <v>1131</v>
          </cell>
          <cell r="B463" t="str">
            <v>OJO DE BUY 2X13W</v>
          </cell>
          <cell r="C463" t="str">
            <v>UND</v>
          </cell>
          <cell r="D463">
            <v>50000</v>
          </cell>
          <cell r="F463">
            <v>58000.579999999994</v>
          </cell>
          <cell r="I463">
            <v>0</v>
          </cell>
        </row>
        <row r="464">
          <cell r="A464">
            <v>1318</v>
          </cell>
          <cell r="B464" t="str">
            <v xml:space="preserve">TRANSFORMADOR BT 3 KVA, 440/220-127 </v>
          </cell>
          <cell r="C464" t="str">
            <v>UND</v>
          </cell>
          <cell r="D464">
            <v>600000</v>
          </cell>
          <cell r="F464">
            <v>696006.96</v>
          </cell>
          <cell r="H464">
            <v>1</v>
          </cell>
          <cell r="I464">
            <v>696006.96</v>
          </cell>
          <cell r="J464" t="str">
            <v xml:space="preserve"> T </v>
          </cell>
          <cell r="K464" t="str">
            <v>CELDA</v>
          </cell>
        </row>
        <row r="465">
          <cell r="A465">
            <v>9068</v>
          </cell>
          <cell r="B465" t="str">
            <v>PARARRAYOS  12 KV</v>
          </cell>
          <cell r="C465" t="str">
            <v>UND</v>
          </cell>
          <cell r="D465">
            <v>104998.95001049989</v>
          </cell>
          <cell r="F465">
            <v>121799.99999999999</v>
          </cell>
          <cell r="I465">
            <v>0</v>
          </cell>
          <cell r="K465" t="str">
            <v>MT</v>
          </cell>
        </row>
        <row r="466">
          <cell r="A466">
            <v>9016</v>
          </cell>
          <cell r="B466" t="str">
            <v>PERNO DE MAQUINA DE 5/8" X 12"</v>
          </cell>
          <cell r="C466" t="str">
            <v>UND</v>
          </cell>
          <cell r="D466">
            <v>9199.9080009199897</v>
          </cell>
          <cell r="F466">
            <v>10672</v>
          </cell>
          <cell r="I466">
            <v>0</v>
          </cell>
          <cell r="K466" t="str">
            <v>HERRAJES</v>
          </cell>
        </row>
        <row r="467">
          <cell r="A467">
            <v>1438</v>
          </cell>
          <cell r="B467" t="str">
            <v>PARARRAYOS 10 KV</v>
          </cell>
          <cell r="C467" t="str">
            <v>UND</v>
          </cell>
          <cell r="D467">
            <v>77999.220007799915</v>
          </cell>
          <cell r="F467">
            <v>90480</v>
          </cell>
          <cell r="I467">
            <v>0</v>
          </cell>
          <cell r="K467" t="str">
            <v>PROTECCIONES MT</v>
          </cell>
          <cell r="L467">
            <v>99527.004729952692</v>
          </cell>
          <cell r="M467">
            <v>9047.0047299526923</v>
          </cell>
        </row>
        <row r="468">
          <cell r="A468">
            <v>1237</v>
          </cell>
          <cell r="B468" t="str">
            <v>PERCA DE 4 PUESTOS</v>
          </cell>
          <cell r="C468" t="str">
            <v>UN</v>
          </cell>
          <cell r="D468">
            <v>20000</v>
          </cell>
          <cell r="F468">
            <v>23200.232</v>
          </cell>
          <cell r="I468">
            <v>0</v>
          </cell>
        </row>
        <row r="469">
          <cell r="A469">
            <v>1138</v>
          </cell>
          <cell r="B469" t="str">
            <v>PERNO DE 1/2 X 6</v>
          </cell>
          <cell r="C469" t="str">
            <v>UN</v>
          </cell>
          <cell r="D469">
            <v>990</v>
          </cell>
          <cell r="F469">
            <v>1148.411484</v>
          </cell>
          <cell r="I469">
            <v>0</v>
          </cell>
        </row>
        <row r="470">
          <cell r="A470">
            <v>1296</v>
          </cell>
          <cell r="B470" t="str">
            <v>PERNO DE 5/8 X 4</v>
          </cell>
          <cell r="C470" t="str">
            <v>UND</v>
          </cell>
          <cell r="D470">
            <v>2099.9790002099976</v>
          </cell>
          <cell r="F470">
            <v>2436</v>
          </cell>
          <cell r="I470">
            <v>0</v>
          </cell>
          <cell r="K470" t="str">
            <v>HERRAJES</v>
          </cell>
        </row>
        <row r="471">
          <cell r="A471">
            <v>1143</v>
          </cell>
          <cell r="B471" t="str">
            <v>PERNO OMBLIGO</v>
          </cell>
          <cell r="C471" t="str">
            <v>UND</v>
          </cell>
          <cell r="D471">
            <v>999.99000009999895</v>
          </cell>
          <cell r="F471">
            <v>1160</v>
          </cell>
          <cell r="I471">
            <v>0</v>
          </cell>
          <cell r="K471" t="str">
            <v>HERRAJES</v>
          </cell>
        </row>
        <row r="472">
          <cell r="A472">
            <v>1525</v>
          </cell>
          <cell r="B472" t="str">
            <v>PIE AMIGO PARA BANDEJA PORTACABLES 30 - 20 CM</v>
          </cell>
          <cell r="C472" t="str">
            <v>UND</v>
          </cell>
          <cell r="D472">
            <v>7000</v>
          </cell>
          <cell r="F472">
            <v>8120.0812000000005</v>
          </cell>
          <cell r="I472">
            <v>0</v>
          </cell>
        </row>
        <row r="473">
          <cell r="A473">
            <v>1097</v>
          </cell>
          <cell r="B473" t="str">
            <v>PIE AMIGO PARA BANDEJA PORTACABLES 60 - 50 CM</v>
          </cell>
          <cell r="C473" t="str">
            <v>UND</v>
          </cell>
          <cell r="D473">
            <v>12122</v>
          </cell>
          <cell r="F473">
            <v>14061.6606152</v>
          </cell>
          <cell r="I473">
            <v>0</v>
          </cell>
          <cell r="K473" t="str">
            <v>BANDEJA</v>
          </cell>
        </row>
        <row r="474">
          <cell r="A474">
            <v>1108</v>
          </cell>
          <cell r="B474" t="str">
            <v>PILOTO DE SEÑALIZACION DIRECTA REF. XB4BV63</v>
          </cell>
          <cell r="C474" t="str">
            <v>UND</v>
          </cell>
          <cell r="D474">
            <v>17105</v>
          </cell>
          <cell r="F474">
            <v>19841.998417999999</v>
          </cell>
          <cell r="H474">
            <v>6</v>
          </cell>
          <cell r="I474">
            <v>119051.99050799999</v>
          </cell>
          <cell r="J474" t="str">
            <v xml:space="preserve"> T </v>
          </cell>
        </row>
        <row r="475">
          <cell r="A475">
            <v>9114</v>
          </cell>
          <cell r="B475" t="str">
            <v>PILOTO ELECTRONICO ROJO 16MM QE16R110</v>
          </cell>
          <cell r="C475" t="str">
            <v>UN</v>
          </cell>
          <cell r="D475">
            <v>5280</v>
          </cell>
          <cell r="F475">
            <v>6124.8612480000002</v>
          </cell>
          <cell r="I475">
            <v>0</v>
          </cell>
        </row>
        <row r="476">
          <cell r="A476">
            <v>9115</v>
          </cell>
          <cell r="B476" t="str">
            <v>PILOTO ELECTRONICO VERDE 16MM QE16R110</v>
          </cell>
          <cell r="C476" t="str">
            <v>UN</v>
          </cell>
          <cell r="D476">
            <v>8800</v>
          </cell>
          <cell r="F476">
            <v>10208.102079999999</v>
          </cell>
          <cell r="I476">
            <v>0</v>
          </cell>
          <cell r="K476" t="str">
            <v>CELDA</v>
          </cell>
        </row>
        <row r="477">
          <cell r="A477">
            <v>1323</v>
          </cell>
          <cell r="B477" t="str">
            <v>PLAFON PARA BOMBILLO INCANDESCENTE</v>
          </cell>
          <cell r="C477" t="str">
            <v>UND</v>
          </cell>
          <cell r="D477">
            <v>1125.7197369546773</v>
          </cell>
          <cell r="F477">
            <v>1305.8479532163742</v>
          </cell>
          <cell r="I477">
            <v>0</v>
          </cell>
          <cell r="K477" t="str">
            <v>ACC</v>
          </cell>
        </row>
        <row r="478">
          <cell r="A478">
            <v>9013</v>
          </cell>
          <cell r="B478" t="str">
            <v>PLATINA DE COBRE DE 1/8" x 1"</v>
          </cell>
          <cell r="C478" t="str">
            <v>MTS</v>
          </cell>
          <cell r="D478">
            <v>15036.000000000002</v>
          </cell>
          <cell r="F478">
            <v>17441.934417600001</v>
          </cell>
          <cell r="I478">
            <v>0</v>
          </cell>
        </row>
        <row r="479">
          <cell r="A479">
            <v>1486</v>
          </cell>
          <cell r="B479" t="str">
            <v>POSTE 14 MTx750 KG</v>
          </cell>
          <cell r="C479" t="str">
            <v>UN</v>
          </cell>
          <cell r="D479">
            <v>979990.20009799895</v>
          </cell>
          <cell r="F479">
            <v>1136800</v>
          </cell>
          <cell r="I479">
            <v>0</v>
          </cell>
          <cell r="K479" t="str">
            <v>POSTE</v>
          </cell>
        </row>
        <row r="480">
          <cell r="A480">
            <v>9020</v>
          </cell>
          <cell r="B480" t="str">
            <v>POSTE DE CONCRETO DE 12X800 daN</v>
          </cell>
          <cell r="C480" t="str">
            <v>UN</v>
          </cell>
          <cell r="D480">
            <v>849991.50008499913</v>
          </cell>
          <cell r="F480">
            <v>985999.99999999988</v>
          </cell>
          <cell r="I480">
            <v>0</v>
          </cell>
          <cell r="K480" t="str">
            <v>POSTE</v>
          </cell>
        </row>
        <row r="481">
          <cell r="A481">
            <v>1230</v>
          </cell>
          <cell r="B481" t="str">
            <v>POSTE DE ALUMBRADO DE 12MTS X 510 KG</v>
          </cell>
          <cell r="C481" t="str">
            <v>UN</v>
          </cell>
          <cell r="D481">
            <v>650000</v>
          </cell>
          <cell r="F481">
            <v>754007.53999999992</v>
          </cell>
          <cell r="I481">
            <v>0</v>
          </cell>
          <cell r="K481" t="str">
            <v>POS</v>
          </cell>
        </row>
        <row r="482">
          <cell r="A482">
            <v>1342</v>
          </cell>
          <cell r="B482" t="str">
            <v>POSTE DE CONCRETO DE 9X500 daN</v>
          </cell>
          <cell r="C482" t="str">
            <v>UN</v>
          </cell>
          <cell r="D482">
            <v>413788.96555862029</v>
          </cell>
          <cell r="F482">
            <v>480000</v>
          </cell>
          <cell r="I482">
            <v>0</v>
          </cell>
          <cell r="K482" t="str">
            <v>POSTE</v>
          </cell>
        </row>
        <row r="483">
          <cell r="A483">
            <v>1555</v>
          </cell>
          <cell r="B483" t="str">
            <v>POZOS DE INSPECCION PARA MALLA DE TIERRA</v>
          </cell>
          <cell r="C483" t="str">
            <v>UND</v>
          </cell>
          <cell r="D483">
            <v>149998.50001499985</v>
          </cell>
          <cell r="F483">
            <v>174000</v>
          </cell>
          <cell r="I483">
            <v>0</v>
          </cell>
          <cell r="K483" t="str">
            <v>SUBES</v>
          </cell>
          <cell r="L483">
            <v>191398.0860191398</v>
          </cell>
          <cell r="M483">
            <v>17398.086019139795</v>
          </cell>
        </row>
        <row r="484">
          <cell r="A484">
            <v>1109</v>
          </cell>
          <cell r="B484" t="str">
            <v>PRENSAESTOPA DE 3/4"</v>
          </cell>
          <cell r="C484" t="str">
            <v>UND</v>
          </cell>
          <cell r="D484">
            <v>12400</v>
          </cell>
          <cell r="F484">
            <v>14384.143840000001</v>
          </cell>
          <cell r="I484">
            <v>0</v>
          </cell>
          <cell r="K484" t="str">
            <v>APE</v>
          </cell>
        </row>
        <row r="485">
          <cell r="A485">
            <v>1226</v>
          </cell>
          <cell r="B485" t="str">
            <v>PRENSAESTOPA PVC DE 1/2"</v>
          </cell>
          <cell r="C485" t="str">
            <v>UND</v>
          </cell>
          <cell r="D485">
            <v>949.99050009499899</v>
          </cell>
          <cell r="F485">
            <v>1102</v>
          </cell>
          <cell r="I485">
            <v>0</v>
          </cell>
          <cell r="K485" t="str">
            <v>APE</v>
          </cell>
          <cell r="L485">
            <v>1212.1878781212185</v>
          </cell>
          <cell r="M485">
            <v>110.18787812121855</v>
          </cell>
        </row>
        <row r="486">
          <cell r="A486">
            <v>1137</v>
          </cell>
          <cell r="B486" t="str">
            <v>PRUEBAS DE PARARRAYOS</v>
          </cell>
          <cell r="C486" t="str">
            <v>UN</v>
          </cell>
          <cell r="D486">
            <v>11999.880001199987</v>
          </cell>
          <cell r="F486">
            <v>13919.999999999998</v>
          </cell>
          <cell r="I486">
            <v>0</v>
          </cell>
          <cell r="K486" t="str">
            <v>PROTECCIONES MT</v>
          </cell>
          <cell r="L486">
            <v>15311.846881531183</v>
          </cell>
          <cell r="M486">
            <v>1391.8468815311844</v>
          </cell>
        </row>
        <row r="487">
          <cell r="A487">
            <v>1317</v>
          </cell>
          <cell r="B487" t="str">
            <v xml:space="preserve">PULSADOR  DE EMERGENCIA </v>
          </cell>
          <cell r="C487" t="str">
            <v>UND</v>
          </cell>
          <cell r="D487">
            <v>43654</v>
          </cell>
          <cell r="F487">
            <v>50639.146386399996</v>
          </cell>
          <cell r="I487">
            <v>0</v>
          </cell>
          <cell r="K487" t="str">
            <v>CELDA</v>
          </cell>
        </row>
        <row r="488">
          <cell r="A488">
            <v>1311</v>
          </cell>
          <cell r="B488" t="str">
            <v>PULSADOR A PRUEBA DE EXPLOSION C</v>
          </cell>
          <cell r="C488" t="str">
            <v>UND</v>
          </cell>
          <cell r="D488">
            <v>260000</v>
          </cell>
          <cell r="F488">
            <v>301603.016</v>
          </cell>
          <cell r="I488">
            <v>0</v>
          </cell>
          <cell r="K488" t="str">
            <v>APE</v>
          </cell>
        </row>
        <row r="489">
          <cell r="A489">
            <v>1107</v>
          </cell>
          <cell r="B489" t="str">
            <v>PULSADOR DIAM:22MM REF: XB7EA31</v>
          </cell>
          <cell r="C489" t="str">
            <v>UND</v>
          </cell>
          <cell r="D489">
            <v>6545.0000000000009</v>
          </cell>
          <cell r="F489">
            <v>7592.2759220000007</v>
          </cell>
          <cell r="I489">
            <v>0</v>
          </cell>
        </row>
        <row r="490">
          <cell r="A490">
            <v>9116</v>
          </cell>
          <cell r="B490" t="str">
            <v>PULSADOR ROJO DE 30 MM M 6010R</v>
          </cell>
          <cell r="C490" t="str">
            <v>UN</v>
          </cell>
          <cell r="D490">
            <v>23400</v>
          </cell>
          <cell r="F490">
            <v>27144.271439999997</v>
          </cell>
          <cell r="I490">
            <v>0</v>
          </cell>
          <cell r="K490" t="str">
            <v>LAUMAYER</v>
          </cell>
        </row>
        <row r="491">
          <cell r="A491">
            <v>1095</v>
          </cell>
          <cell r="B491" t="str">
            <v>PUNTO SOLDADURA CADWELD</v>
          </cell>
          <cell r="C491" t="str">
            <v>UND</v>
          </cell>
          <cell r="D491">
            <v>21999.780002199976</v>
          </cell>
          <cell r="F491">
            <v>25520</v>
          </cell>
          <cell r="I491">
            <v>0</v>
          </cell>
          <cell r="K491" t="str">
            <v>SUBES</v>
          </cell>
          <cell r="L491">
            <v>28071.719282807167</v>
          </cell>
          <cell r="M491">
            <v>2551.7192828071675</v>
          </cell>
        </row>
        <row r="492">
          <cell r="A492">
            <v>9077</v>
          </cell>
          <cell r="B492" t="str">
            <v>PUNTOS DE SOLDADURA</v>
          </cell>
          <cell r="C492" t="str">
            <v>UN</v>
          </cell>
          <cell r="D492">
            <v>1000</v>
          </cell>
          <cell r="F492">
            <v>1160.0116</v>
          </cell>
          <cell r="I492">
            <v>0</v>
          </cell>
        </row>
        <row r="493">
          <cell r="A493">
            <v>1517</v>
          </cell>
          <cell r="B493" t="str">
            <v>REDUCCION DE 3/4" A 1/2"</v>
          </cell>
          <cell r="C493" t="str">
            <v>UND</v>
          </cell>
          <cell r="D493">
            <v>5000</v>
          </cell>
          <cell r="F493">
            <v>5800.058</v>
          </cell>
          <cell r="I493">
            <v>0</v>
          </cell>
          <cell r="K493" t="str">
            <v>APE</v>
          </cell>
        </row>
        <row r="494">
          <cell r="A494">
            <v>1235</v>
          </cell>
          <cell r="B494" t="str">
            <v>REFLECTOR DE MH 400W, 220V</v>
          </cell>
          <cell r="C494" t="str">
            <v>UN</v>
          </cell>
          <cell r="D494">
            <v>576794.23205767933</v>
          </cell>
          <cell r="F494">
            <v>669088</v>
          </cell>
          <cell r="I494">
            <v>0</v>
          </cell>
          <cell r="K494" t="str">
            <v>LUMINARIA</v>
          </cell>
        </row>
        <row r="495">
          <cell r="A495">
            <v>1544</v>
          </cell>
          <cell r="B495" t="str">
            <v xml:space="preserve">REGISTRO </v>
          </cell>
          <cell r="C495" t="str">
            <v>UND</v>
          </cell>
          <cell r="D495">
            <v>60000</v>
          </cell>
          <cell r="F495">
            <v>69600.695999999996</v>
          </cell>
          <cell r="I495">
            <v>0</v>
          </cell>
        </row>
        <row r="496">
          <cell r="A496">
            <v>4600</v>
          </cell>
          <cell r="B496" t="str">
            <v>REGISTRO DE 30 x 30x 30 con division</v>
          </cell>
          <cell r="C496" t="str">
            <v>GLO</v>
          </cell>
          <cell r="D496">
            <v>70000</v>
          </cell>
          <cell r="F496">
            <v>81200.812000000005</v>
          </cell>
          <cell r="I496">
            <v>0</v>
          </cell>
          <cell r="K496" t="str">
            <v>REG</v>
          </cell>
        </row>
        <row r="497">
          <cell r="A497">
            <v>9023</v>
          </cell>
          <cell r="B497" t="str">
            <v>REGISTRO DE 50X50X40 CM</v>
          </cell>
          <cell r="C497" t="str">
            <v>GLO</v>
          </cell>
          <cell r="D497">
            <v>130000</v>
          </cell>
          <cell r="F497">
            <v>150801.508</v>
          </cell>
          <cell r="I497">
            <v>0</v>
          </cell>
          <cell r="K497" t="str">
            <v>CIVIL</v>
          </cell>
        </row>
        <row r="498">
          <cell r="A498">
            <v>1490</v>
          </cell>
          <cell r="B498" t="str">
            <v>REGISTRO PARA SISTEMA DE TIERRA</v>
          </cell>
          <cell r="C498" t="str">
            <v>GLO</v>
          </cell>
          <cell r="D498">
            <v>100000</v>
          </cell>
          <cell r="F498">
            <v>116001.15999999999</v>
          </cell>
          <cell r="I498">
            <v>0</v>
          </cell>
          <cell r="K498" t="str">
            <v>REG</v>
          </cell>
        </row>
        <row r="499">
          <cell r="A499">
            <v>1238</v>
          </cell>
          <cell r="B499" t="str">
            <v>REGLETA DE 10 PARES 100 PINES</v>
          </cell>
          <cell r="C499" t="str">
            <v>UN</v>
          </cell>
          <cell r="D499">
            <v>14999.850001499985</v>
          </cell>
          <cell r="F499">
            <v>17400</v>
          </cell>
          <cell r="I499">
            <v>0</v>
          </cell>
          <cell r="K499" t="str">
            <v>VARIOS</v>
          </cell>
        </row>
        <row r="500">
          <cell r="A500">
            <v>1080</v>
          </cell>
          <cell r="B500" t="str">
            <v>REGULADOR 1 KVA 2F-220V, ULTRALINE</v>
          </cell>
          <cell r="C500" t="str">
            <v>UND</v>
          </cell>
          <cell r="D500">
            <v>757000</v>
          </cell>
          <cell r="F500">
            <v>878128.78119999997</v>
          </cell>
          <cell r="I500">
            <v>0</v>
          </cell>
          <cell r="K500" t="str">
            <v>CELDA</v>
          </cell>
        </row>
        <row r="501">
          <cell r="A501">
            <v>1135</v>
          </cell>
          <cell r="B501" t="str">
            <v>Luminaria WALLWASHER LED</v>
          </cell>
          <cell r="C501" t="str">
            <v>UN</v>
          </cell>
          <cell r="D501">
            <v>950000</v>
          </cell>
          <cell r="F501">
            <v>1102011.02</v>
          </cell>
          <cell r="I501">
            <v>0</v>
          </cell>
          <cell r="K501" t="str">
            <v>SCHNEIDER</v>
          </cell>
        </row>
        <row r="502">
          <cell r="A502">
            <v>9112</v>
          </cell>
          <cell r="B502" t="str">
            <v>RELEVO VCP TRP 68-110 VAC 2 CONTROL</v>
          </cell>
          <cell r="C502" t="str">
            <v>UN</v>
          </cell>
          <cell r="D502">
            <v>26000</v>
          </cell>
          <cell r="F502">
            <v>30160.301599999999</v>
          </cell>
          <cell r="I502">
            <v>0</v>
          </cell>
          <cell r="K502" t="str">
            <v>LAUMAYER</v>
          </cell>
        </row>
        <row r="503">
          <cell r="A503">
            <v>1205</v>
          </cell>
          <cell r="B503" t="str">
            <v>RETENIDA PRIMARIA</v>
          </cell>
          <cell r="C503" t="str">
            <v>UN</v>
          </cell>
          <cell r="D503">
            <v>150000</v>
          </cell>
          <cell r="F503">
            <v>174001.74</v>
          </cell>
          <cell r="I503">
            <v>0</v>
          </cell>
          <cell r="K503" t="str">
            <v>MT</v>
          </cell>
        </row>
        <row r="504">
          <cell r="A504">
            <v>1558</v>
          </cell>
          <cell r="B504" t="str">
            <v>REGISRO METALICO DE 80X80X40</v>
          </cell>
          <cell r="C504" t="str">
            <v>UND</v>
          </cell>
          <cell r="D504">
            <v>450000</v>
          </cell>
          <cell r="F504">
            <v>522005.22000000003</v>
          </cell>
          <cell r="I504">
            <v>0</v>
          </cell>
          <cell r="K504" t="str">
            <v>REGISTROS</v>
          </cell>
        </row>
        <row r="505">
          <cell r="A505">
            <v>1069</v>
          </cell>
          <cell r="B505" t="str">
            <v>SELECTOR DE VOLTIMETRO 14,18,11,7P</v>
          </cell>
          <cell r="C505" t="str">
            <v>UND</v>
          </cell>
          <cell r="D505">
            <v>27600</v>
          </cell>
          <cell r="F505">
            <v>32016.320159999999</v>
          </cell>
          <cell r="I505">
            <v>0</v>
          </cell>
        </row>
        <row r="506">
          <cell r="A506">
            <v>1068</v>
          </cell>
          <cell r="B506" t="str">
            <v>SELECTOR PARA AMPERIMETRO 13,22,11-4P</v>
          </cell>
          <cell r="C506" t="str">
            <v>UND</v>
          </cell>
          <cell r="D506">
            <v>29400</v>
          </cell>
          <cell r="F506">
            <v>34104.341039999999</v>
          </cell>
          <cell r="I506">
            <v>0</v>
          </cell>
        </row>
        <row r="507">
          <cell r="A507">
            <v>1152</v>
          </cell>
          <cell r="B507" t="str">
            <v>SELLO APE DE 1 1/2"</v>
          </cell>
          <cell r="C507" t="str">
            <v>UND</v>
          </cell>
          <cell r="D507">
            <v>38000</v>
          </cell>
          <cell r="F507">
            <v>44080.440800000004</v>
          </cell>
          <cell r="I507">
            <v>0</v>
          </cell>
        </row>
        <row r="508">
          <cell r="A508">
            <v>1151</v>
          </cell>
          <cell r="B508" t="str">
            <v>SELLO APE DE 1 1/4"</v>
          </cell>
          <cell r="C508" t="str">
            <v>UND</v>
          </cell>
          <cell r="D508">
            <v>25600</v>
          </cell>
          <cell r="F508">
            <v>29696.29696</v>
          </cell>
          <cell r="I508">
            <v>0</v>
          </cell>
        </row>
        <row r="509">
          <cell r="A509">
            <v>1150</v>
          </cell>
          <cell r="B509" t="str">
            <v>SELLO APE DE 1"</v>
          </cell>
          <cell r="C509" t="str">
            <v>UND</v>
          </cell>
          <cell r="D509">
            <v>18500</v>
          </cell>
          <cell r="F509">
            <v>21460.214599999999</v>
          </cell>
          <cell r="I509">
            <v>0</v>
          </cell>
          <cell r="K509" t="str">
            <v>APE</v>
          </cell>
        </row>
        <row r="510">
          <cell r="A510">
            <v>1149</v>
          </cell>
          <cell r="B510" t="str">
            <v>SELLO APE DE 1/2"</v>
          </cell>
          <cell r="C510" t="str">
            <v>UND</v>
          </cell>
          <cell r="D510">
            <v>13100</v>
          </cell>
          <cell r="F510">
            <v>15196.151960000001</v>
          </cell>
          <cell r="I510">
            <v>0</v>
          </cell>
          <cell r="K510" t="str">
            <v>APE</v>
          </cell>
        </row>
        <row r="511">
          <cell r="A511">
            <v>1038</v>
          </cell>
          <cell r="B511" t="str">
            <v>SELLO APE DE 2 1/2"</v>
          </cell>
          <cell r="C511" t="str">
            <v>UND</v>
          </cell>
          <cell r="D511">
            <v>74000</v>
          </cell>
          <cell r="F511">
            <v>85840.858399999997</v>
          </cell>
          <cell r="I511">
            <v>0</v>
          </cell>
          <cell r="K511" t="str">
            <v>APE</v>
          </cell>
        </row>
        <row r="512">
          <cell r="A512">
            <v>1153</v>
          </cell>
          <cell r="B512" t="str">
            <v>SELLO APE DE 2"</v>
          </cell>
          <cell r="C512" t="str">
            <v>UND</v>
          </cell>
          <cell r="D512">
            <v>45100</v>
          </cell>
          <cell r="F512">
            <v>52316.523159999997</v>
          </cell>
          <cell r="I512">
            <v>0</v>
          </cell>
          <cell r="K512" t="str">
            <v>APE</v>
          </cell>
        </row>
        <row r="513">
          <cell r="A513">
            <v>1148</v>
          </cell>
          <cell r="B513" t="str">
            <v>SELLO APE DE 3/4</v>
          </cell>
          <cell r="C513" t="str">
            <v>UND</v>
          </cell>
          <cell r="D513">
            <v>13800</v>
          </cell>
          <cell r="F513">
            <v>16008.16008</v>
          </cell>
          <cell r="I513">
            <v>0</v>
          </cell>
          <cell r="K513" t="str">
            <v>APE</v>
          </cell>
        </row>
        <row r="514">
          <cell r="A514">
            <v>1059</v>
          </cell>
          <cell r="B514" t="str">
            <v>SELLO DE 3"</v>
          </cell>
          <cell r="C514" t="str">
            <v>UND</v>
          </cell>
          <cell r="D514">
            <v>95000</v>
          </cell>
          <cell r="F514">
            <v>110201.102</v>
          </cell>
          <cell r="I514">
            <v>0</v>
          </cell>
          <cell r="K514" t="str">
            <v>APE</v>
          </cell>
        </row>
        <row r="515">
          <cell r="A515">
            <v>1626</v>
          </cell>
          <cell r="B515" t="str">
            <v>SEÑAL REMOTA</v>
          </cell>
          <cell r="C515" t="str">
            <v>UND</v>
          </cell>
          <cell r="D515">
            <v>3200</v>
          </cell>
          <cell r="F515">
            <v>3712.03712</v>
          </cell>
          <cell r="I515">
            <v>0</v>
          </cell>
        </row>
        <row r="516">
          <cell r="A516">
            <v>1060</v>
          </cell>
          <cell r="B516" t="str">
            <v>SENSOR DE OCUPACION DE TECHO 16786-120 LEVITON</v>
          </cell>
          <cell r="C516" t="str">
            <v>UND</v>
          </cell>
          <cell r="D516">
            <v>78815</v>
          </cell>
          <cell r="F516">
            <v>91426.314253999997</v>
          </cell>
          <cell r="I516">
            <v>0</v>
          </cell>
        </row>
        <row r="517">
          <cell r="A517">
            <v>1406</v>
          </cell>
          <cell r="B517" t="str">
            <v>SIRENA</v>
          </cell>
          <cell r="C517" t="str">
            <v>UN</v>
          </cell>
          <cell r="D517">
            <v>50000</v>
          </cell>
          <cell r="F517">
            <v>58000.579999999994</v>
          </cell>
          <cell r="I517">
            <v>0</v>
          </cell>
          <cell r="K517" t="str">
            <v>VARIOS</v>
          </cell>
        </row>
        <row r="518">
          <cell r="A518">
            <v>1036</v>
          </cell>
          <cell r="B518" t="str">
            <v>SISTEMA DE TIERRA PARARRAYOS</v>
          </cell>
          <cell r="C518" t="str">
            <v>UN</v>
          </cell>
          <cell r="D518">
            <v>81896.551724137942</v>
          </cell>
          <cell r="F518">
            <v>95000.950000000012</v>
          </cell>
          <cell r="I518">
            <v>0</v>
          </cell>
        </row>
        <row r="519">
          <cell r="A519">
            <v>1021</v>
          </cell>
          <cell r="B519" t="str">
            <v>SOLDADURA CADWELD</v>
          </cell>
          <cell r="C519" t="str">
            <v>UND</v>
          </cell>
          <cell r="D519">
            <v>15000</v>
          </cell>
          <cell r="F519">
            <v>17400.173999999999</v>
          </cell>
          <cell r="I519">
            <v>0</v>
          </cell>
        </row>
        <row r="520">
          <cell r="A520">
            <v>1298</v>
          </cell>
          <cell r="B520" t="str">
            <v>SOLDADURA PVC 1/4</v>
          </cell>
          <cell r="C520" t="str">
            <v>GAL</v>
          </cell>
          <cell r="D520">
            <v>56617.433825661741</v>
          </cell>
          <cell r="F520">
            <v>65676.87999999999</v>
          </cell>
          <cell r="I520">
            <v>0</v>
          </cell>
          <cell r="K520" t="str">
            <v>PVC</v>
          </cell>
          <cell r="L520">
            <v>72243.845561544382</v>
          </cell>
          <cell r="M520">
            <v>6566.9655615443917</v>
          </cell>
        </row>
        <row r="521">
          <cell r="A521">
            <v>1559</v>
          </cell>
          <cell r="B521" t="str">
            <v>SOLDAURA CADWELD</v>
          </cell>
          <cell r="C521" t="str">
            <v>UND</v>
          </cell>
          <cell r="D521">
            <v>15999.840001599983</v>
          </cell>
          <cell r="F521">
            <v>18560</v>
          </cell>
          <cell r="I521">
            <v>0</v>
          </cell>
          <cell r="K521" t="str">
            <v>SUBES</v>
          </cell>
        </row>
        <row r="522">
          <cell r="A522">
            <v>1073</v>
          </cell>
          <cell r="B522" t="str">
            <v>STRIP PARCIAL 20 PARES</v>
          </cell>
          <cell r="C522" t="str">
            <v>UND</v>
          </cell>
          <cell r="D522">
            <v>30000</v>
          </cell>
          <cell r="F522">
            <v>34800.347999999998</v>
          </cell>
          <cell r="I522">
            <v>0</v>
          </cell>
        </row>
        <row r="523">
          <cell r="A523">
            <v>1528</v>
          </cell>
          <cell r="B523" t="str">
            <v>STRIP TELEFONICO DE 40X40X15CM</v>
          </cell>
          <cell r="C523" t="str">
            <v>UN</v>
          </cell>
          <cell r="D523">
            <v>40000</v>
          </cell>
          <cell r="F523">
            <v>46400.464</v>
          </cell>
          <cell r="I523">
            <v>0</v>
          </cell>
          <cell r="K523" t="str">
            <v>VARIOS</v>
          </cell>
        </row>
        <row r="524">
          <cell r="A524">
            <v>1613</v>
          </cell>
          <cell r="B524" t="str">
            <v>STRIP TELEFONICO DE 60 X 60 X 12 CMS</v>
          </cell>
          <cell r="C524" t="str">
            <v>UND</v>
          </cell>
          <cell r="D524">
            <v>48000</v>
          </cell>
          <cell r="F524">
            <v>55680.556799999998</v>
          </cell>
          <cell r="I524">
            <v>0</v>
          </cell>
        </row>
        <row r="525">
          <cell r="A525">
            <v>1341</v>
          </cell>
          <cell r="B525" t="str">
            <v>SUICHE CONMUTABLE</v>
          </cell>
          <cell r="C525" t="str">
            <v>UND</v>
          </cell>
          <cell r="D525">
            <v>12500</v>
          </cell>
          <cell r="F525">
            <v>14500.144999999999</v>
          </cell>
          <cell r="H525">
            <v>1</v>
          </cell>
          <cell r="I525">
            <v>14500.144999999999</v>
          </cell>
          <cell r="J525" t="str">
            <v xml:space="preserve"> T </v>
          </cell>
        </row>
        <row r="526">
          <cell r="A526">
            <v>9104</v>
          </cell>
          <cell r="B526" t="str">
            <v>SUPLEMENTO CAJA DE 2X4</v>
          </cell>
          <cell r="C526" t="str">
            <v>UN</v>
          </cell>
          <cell r="D526">
            <v>2067.9793202067976</v>
          </cell>
          <cell r="F526">
            <v>2398.8799999999997</v>
          </cell>
          <cell r="I526">
            <v>0</v>
          </cell>
          <cell r="K526" t="str">
            <v>PVC</v>
          </cell>
        </row>
        <row r="527">
          <cell r="A527">
            <v>1146</v>
          </cell>
          <cell r="B527" t="str">
            <v>SUPLEMENTO PARA CAJA 4X4 PVC</v>
          </cell>
          <cell r="C527" t="str">
            <v>UND</v>
          </cell>
          <cell r="D527">
            <v>2067.9793202067976</v>
          </cell>
          <cell r="F527">
            <v>2398.8799999999997</v>
          </cell>
          <cell r="I527">
            <v>0</v>
          </cell>
          <cell r="K527" t="str">
            <v>PVC</v>
          </cell>
        </row>
        <row r="528">
          <cell r="A528">
            <v>1511</v>
          </cell>
          <cell r="B528" t="str">
            <v>SUPRESOR TVS4HWA50X - SCHNEIDER</v>
          </cell>
          <cell r="C528" t="str">
            <v>UN</v>
          </cell>
          <cell r="D528">
            <v>2999970.0002999967</v>
          </cell>
          <cell r="F528">
            <v>3479999.9999999995</v>
          </cell>
          <cell r="H528">
            <v>1</v>
          </cell>
          <cell r="I528">
            <v>3479999.9999999995</v>
          </cell>
          <cell r="J528" t="str">
            <v xml:space="preserve"> T </v>
          </cell>
          <cell r="K528" t="str">
            <v>SCHNEIDER</v>
          </cell>
          <cell r="L528">
            <v>3827961.7203827957</v>
          </cell>
          <cell r="M528">
            <v>347961.72038279613</v>
          </cell>
        </row>
        <row r="529">
          <cell r="A529">
            <v>1093</v>
          </cell>
          <cell r="B529" t="str">
            <v>SUPRESOR DE PICOS LEVITON 52120M3</v>
          </cell>
          <cell r="C529" t="str">
            <v>UND</v>
          </cell>
          <cell r="D529">
            <v>2728440</v>
          </cell>
          <cell r="F529">
            <v>3165022.049904</v>
          </cell>
          <cell r="I529">
            <v>0</v>
          </cell>
        </row>
        <row r="530">
          <cell r="A530">
            <v>9051</v>
          </cell>
          <cell r="B530" t="str">
            <v xml:space="preserve">TABLERO  DE SOBREPONER DE 1,3X0,8X0,3 </v>
          </cell>
          <cell r="C530" t="str">
            <v>UN</v>
          </cell>
          <cell r="D530">
            <v>1050000</v>
          </cell>
          <cell r="F530">
            <v>1218012.18</v>
          </cell>
          <cell r="I530">
            <v>0</v>
          </cell>
          <cell r="K530" t="str">
            <v>CELDA</v>
          </cell>
        </row>
        <row r="531">
          <cell r="A531">
            <v>9052</v>
          </cell>
          <cell r="B531" t="str">
            <v>SUPRESOR DE PICOS scheneider 220/127V-45KA</v>
          </cell>
          <cell r="C531" t="str">
            <v>UN</v>
          </cell>
          <cell r="D531">
            <v>1988980.110198898</v>
          </cell>
          <cell r="F531">
            <v>2307240</v>
          </cell>
          <cell r="I531">
            <v>0</v>
          </cell>
          <cell r="K531" t="str">
            <v>SCHNEIDER</v>
          </cell>
        </row>
        <row r="532">
          <cell r="A532">
            <v>9053</v>
          </cell>
          <cell r="B532" t="str">
            <v>TABLERO  GENERAL CCM 1,00x0,80x2,2MTS</v>
          </cell>
          <cell r="C532" t="str">
            <v>UN</v>
          </cell>
          <cell r="D532">
            <v>4600000</v>
          </cell>
          <cell r="F532">
            <v>5336053.3599999994</v>
          </cell>
          <cell r="I532">
            <v>0</v>
          </cell>
        </row>
        <row r="533">
          <cell r="A533">
            <v>9050</v>
          </cell>
          <cell r="B533" t="str">
            <v>TABLERO  AUTOSOPORTADO PARA PROTECCIONES DE 1,5 X 0,8 X 0,3 MTS</v>
          </cell>
          <cell r="C533" t="str">
            <v>UN</v>
          </cell>
          <cell r="D533">
            <v>1500000</v>
          </cell>
          <cell r="F533">
            <v>1740017.4</v>
          </cell>
          <cell r="I533">
            <v>0</v>
          </cell>
        </row>
        <row r="534">
          <cell r="A534">
            <v>9110</v>
          </cell>
          <cell r="B534" t="str">
            <v>TABLERO 18 CTOS CON ESPACIO PARA TOTALIZ. CON PUERTA Y LLAVE</v>
          </cell>
          <cell r="C534" t="str">
            <v>UN</v>
          </cell>
          <cell r="D534">
            <v>460095.39904600952</v>
          </cell>
          <cell r="F534">
            <v>533716</v>
          </cell>
          <cell r="I534">
            <v>0</v>
          </cell>
        </row>
        <row r="535">
          <cell r="A535">
            <v>9111</v>
          </cell>
          <cell r="B535" t="str">
            <v>TABLERO 24 CTOS CON ESPACIO PARA TOTALIZ. CON PUERTA Y LLAVE</v>
          </cell>
          <cell r="C535" t="str">
            <v>UN</v>
          </cell>
          <cell r="D535">
            <v>5106948.9305106942</v>
          </cell>
          <cell r="F535">
            <v>5924120</v>
          </cell>
          <cell r="I535">
            <v>0</v>
          </cell>
          <cell r="K535" t="str">
            <v>SCHNEIDER</v>
          </cell>
        </row>
        <row r="536">
          <cell r="A536">
            <v>9108</v>
          </cell>
          <cell r="B536" t="str">
            <v>TABLERO 30 CTOS CON ESPACIO PARA TOTALIZ. CON PUERTA Y LLAVE</v>
          </cell>
          <cell r="C536" t="str">
            <v>UN</v>
          </cell>
          <cell r="D536">
            <v>604993.95006049937</v>
          </cell>
          <cell r="F536">
            <v>701800</v>
          </cell>
          <cell r="I536">
            <v>0</v>
          </cell>
        </row>
        <row r="537">
          <cell r="A537">
            <v>9107</v>
          </cell>
          <cell r="B537" t="str">
            <v>TABLERO 36 CTOS CON ESPACIO PARA TOTALIZ. CON PUERTA Y LLAVE</v>
          </cell>
          <cell r="C537" t="str">
            <v>UN</v>
          </cell>
          <cell r="D537">
            <v>626993.73006269929</v>
          </cell>
          <cell r="F537">
            <v>727320</v>
          </cell>
          <cell r="I537">
            <v>0</v>
          </cell>
        </row>
        <row r="538">
          <cell r="A538">
            <v>1333</v>
          </cell>
          <cell r="B538" t="str">
            <v>TABLERO 3F C-PUERTA Y LLAVE 12 CTOS  NTQ</v>
          </cell>
          <cell r="C538" t="str">
            <v>UN</v>
          </cell>
          <cell r="D538">
            <v>259997.40002599973</v>
          </cell>
          <cell r="F538">
            <v>301600</v>
          </cell>
          <cell r="I538">
            <v>0</v>
          </cell>
          <cell r="K538" t="str">
            <v>SCHNEIDER</v>
          </cell>
          <cell r="L538">
            <v>331756.68243317562</v>
          </cell>
          <cell r="M538">
            <v>30156.682433175622</v>
          </cell>
        </row>
        <row r="539">
          <cell r="A539">
            <v>1303</v>
          </cell>
          <cell r="B539" t="str">
            <v>TABLERO 3F C-PUERTA Y LLAVE 18 CTOS  NTQ</v>
          </cell>
          <cell r="C539" t="str">
            <v>UN</v>
          </cell>
          <cell r="D539">
            <v>313996.86003139964</v>
          </cell>
          <cell r="F539">
            <v>364240</v>
          </cell>
          <cell r="I539">
            <v>0</v>
          </cell>
          <cell r="K539" t="str">
            <v>SCHNEIDER</v>
          </cell>
          <cell r="L539">
            <v>400659.99340006599</v>
          </cell>
          <cell r="M539">
            <v>36419.993400065985</v>
          </cell>
          <cell r="N539">
            <v>458.33333333333331</v>
          </cell>
        </row>
        <row r="540">
          <cell r="A540">
            <v>1302</v>
          </cell>
          <cell r="B540" t="str">
            <v>TABLERO 3F C-PUERTA Y LLAVE 24 CTOS  NTQ</v>
          </cell>
          <cell r="C540" t="str">
            <v>UN</v>
          </cell>
          <cell r="D540">
            <v>369356.30643693561</v>
          </cell>
          <cell r="F540">
            <v>428457.6</v>
          </cell>
          <cell r="I540">
            <v>0</v>
          </cell>
          <cell r="K540" t="str">
            <v>SCHNEIDER</v>
          </cell>
          <cell r="L540">
            <v>471298.64701352984</v>
          </cell>
          <cell r="M540">
            <v>42841.047013529867</v>
          </cell>
        </row>
        <row r="541">
          <cell r="A541">
            <v>3300</v>
          </cell>
          <cell r="B541" t="str">
            <v>TABLERO 3F C-PUERTA Y LLAVE 30 CTOS  NTQ</v>
          </cell>
          <cell r="C541" t="str">
            <v>UND</v>
          </cell>
          <cell r="D541">
            <v>397996.02003979956</v>
          </cell>
          <cell r="F541">
            <v>461679.99999999994</v>
          </cell>
          <cell r="I541">
            <v>0</v>
          </cell>
          <cell r="K541" t="str">
            <v>SCHNEIDER</v>
          </cell>
        </row>
        <row r="542">
          <cell r="A542">
            <v>1606</v>
          </cell>
          <cell r="B542" t="str">
            <v>TABLERO 3F C-PUERTA Y LLAVE 36 CTOS  NTQ</v>
          </cell>
          <cell r="C542" t="str">
            <v>UND</v>
          </cell>
          <cell r="D542">
            <v>491395.0860491395</v>
          </cell>
          <cell r="F542">
            <v>570024</v>
          </cell>
          <cell r="I542">
            <v>0</v>
          </cell>
          <cell r="K542" t="str">
            <v>SCHNEIDER</v>
          </cell>
          <cell r="L542">
            <v>627020.12979870196</v>
          </cell>
          <cell r="M542">
            <v>56996.129798701964</v>
          </cell>
        </row>
        <row r="543">
          <cell r="A543">
            <v>1104</v>
          </cell>
          <cell r="B543" t="str">
            <v>TABLERO 3F C-PUERTA Y LLAVE 42 CTOS  NTQ</v>
          </cell>
          <cell r="C543" t="str">
            <v>UND</v>
          </cell>
          <cell r="D543">
            <v>483095.1690483095</v>
          </cell>
          <cell r="F543">
            <v>560396</v>
          </cell>
          <cell r="I543">
            <v>0</v>
          </cell>
          <cell r="K543" t="str">
            <v>SCHNEIDER</v>
          </cell>
        </row>
        <row r="544">
          <cell r="A544">
            <v>1607</v>
          </cell>
          <cell r="B544" t="str">
            <v>TABLERO 3F C-PUERTA Y LLAVE 42 CTOS  NTQ</v>
          </cell>
          <cell r="C544" t="str">
            <v>UND</v>
          </cell>
          <cell r="D544">
            <v>483095.1690483095</v>
          </cell>
          <cell r="F544">
            <v>560396</v>
          </cell>
          <cell r="I544">
            <v>0</v>
          </cell>
        </row>
        <row r="545">
          <cell r="A545">
            <v>9109</v>
          </cell>
          <cell r="B545" t="str">
            <v>TABLERO 42 CTOS CON ESPACIO PARA TOTALIZ. CON PUERTA Y LLAVE</v>
          </cell>
          <cell r="C545" t="str">
            <v>UN</v>
          </cell>
          <cell r="D545">
            <v>684993.15006849926</v>
          </cell>
          <cell r="F545">
            <v>794600</v>
          </cell>
          <cell r="I545">
            <v>0</v>
          </cell>
        </row>
        <row r="546">
          <cell r="A546">
            <v>1491</v>
          </cell>
          <cell r="B546" t="str">
            <v>TABLERO DE DISTRIBUCION GENERAL  A 220V</v>
          </cell>
          <cell r="C546" t="str">
            <v>UND</v>
          </cell>
          <cell r="D546">
            <v>2500000</v>
          </cell>
          <cell r="F546">
            <v>2900029</v>
          </cell>
          <cell r="I546">
            <v>0</v>
          </cell>
        </row>
        <row r="547">
          <cell r="A547">
            <v>1394</v>
          </cell>
          <cell r="B547" t="str">
            <v>TABLERO DISTRIBUCION A. ACONDICIONADO 440V</v>
          </cell>
          <cell r="C547" t="str">
            <v>UND</v>
          </cell>
          <cell r="D547">
            <v>680000</v>
          </cell>
          <cell r="F547">
            <v>788807.88800000004</v>
          </cell>
          <cell r="I547">
            <v>0</v>
          </cell>
        </row>
        <row r="548">
          <cell r="A548">
            <v>1353</v>
          </cell>
          <cell r="B548" t="str">
            <v>TABLERO DUPLEX ( 2,2X 1.0 X 0.50 )</v>
          </cell>
          <cell r="C548" t="str">
            <v>UND</v>
          </cell>
          <cell r="D548">
            <v>965000</v>
          </cell>
          <cell r="F548">
            <v>1119411.1939999999</v>
          </cell>
          <cell r="I548">
            <v>0</v>
          </cell>
        </row>
        <row r="549">
          <cell r="A549">
            <v>1485</v>
          </cell>
          <cell r="B549" t="str">
            <v>TABLERO DUPLEX ( 2,2X 1.0 X 0.9 )</v>
          </cell>
          <cell r="C549" t="str">
            <v>UND</v>
          </cell>
          <cell r="D549">
            <v>965000</v>
          </cell>
          <cell r="F549">
            <v>1119411.1939999999</v>
          </cell>
          <cell r="I549">
            <v>0</v>
          </cell>
        </row>
        <row r="550">
          <cell r="A550">
            <v>1512</v>
          </cell>
          <cell r="B550" t="str">
            <v xml:space="preserve">TABLERO GENERAL 460V DE 2,2x1,0x0,6 </v>
          </cell>
          <cell r="C550" t="str">
            <v>UND</v>
          </cell>
          <cell r="D550">
            <v>4000000</v>
          </cell>
          <cell r="F550">
            <v>4640046.4000000004</v>
          </cell>
          <cell r="I550">
            <v>0</v>
          </cell>
          <cell r="K550" t="str">
            <v>CELDA</v>
          </cell>
        </row>
        <row r="551">
          <cell r="A551">
            <v>1618</v>
          </cell>
          <cell r="B551" t="str">
            <v>TABLERO METALICO ( 90 X 70 X 28 ) CMS</v>
          </cell>
          <cell r="C551" t="str">
            <v>UND</v>
          </cell>
          <cell r="D551">
            <v>170000</v>
          </cell>
          <cell r="F551">
            <v>197201.97200000001</v>
          </cell>
          <cell r="I551">
            <v>0</v>
          </cell>
        </row>
        <row r="552">
          <cell r="A552">
            <v>1561</v>
          </cell>
          <cell r="B552" t="str">
            <v>TABLERO METALICO PARA BANCO DE COND.</v>
          </cell>
          <cell r="C552" t="str">
            <v>UN</v>
          </cell>
          <cell r="D552">
            <v>431034.4827586207</v>
          </cell>
          <cell r="F552">
            <v>500005</v>
          </cell>
          <cell r="I552">
            <v>0</v>
          </cell>
        </row>
        <row r="553">
          <cell r="A553">
            <v>1620</v>
          </cell>
          <cell r="B553" t="str">
            <v>TABLERO BIFASICO DE 18 CTOS CON PUERTA</v>
          </cell>
          <cell r="C553" t="str">
            <v>UND</v>
          </cell>
          <cell r="D553">
            <v>229997.70002299975</v>
          </cell>
          <cell r="F553">
            <v>266800</v>
          </cell>
          <cell r="I553">
            <v>0</v>
          </cell>
          <cell r="K553" t="str">
            <v>SCHNEIDER</v>
          </cell>
        </row>
        <row r="554">
          <cell r="A554">
            <v>1560</v>
          </cell>
          <cell r="B554" t="str">
            <v>TABLERO MULTIBREAKER DE 4 CTOS - 1F</v>
          </cell>
          <cell r="C554" t="str">
            <v>UN</v>
          </cell>
          <cell r="D554">
            <v>36859.631403685962</v>
          </cell>
          <cell r="F554">
            <v>42757.599999999999</v>
          </cell>
          <cell r="I554">
            <v>0</v>
          </cell>
          <cell r="K554" t="str">
            <v>schneider</v>
          </cell>
        </row>
        <row r="555">
          <cell r="A555">
            <v>3200</v>
          </cell>
          <cell r="B555" t="str">
            <v>TABLERO NTQT 3F, CON NEUTRO  12 CTOS</v>
          </cell>
          <cell r="C555" t="str">
            <v>UND</v>
          </cell>
          <cell r="D555">
            <v>377996.22003779962</v>
          </cell>
          <cell r="F555">
            <v>438479.99999999994</v>
          </cell>
          <cell r="I555">
            <v>0</v>
          </cell>
        </row>
        <row r="556">
          <cell r="A556">
            <v>1050</v>
          </cell>
          <cell r="B556" t="str">
            <v>TABLERO NTQT 3F, CON NEUTRO  18 CTOS</v>
          </cell>
          <cell r="C556" t="str">
            <v>UND</v>
          </cell>
          <cell r="D556">
            <v>459995.4000459995</v>
          </cell>
          <cell r="F556">
            <v>533600</v>
          </cell>
          <cell r="I556">
            <v>0</v>
          </cell>
        </row>
        <row r="557">
          <cell r="A557">
            <v>1441</v>
          </cell>
          <cell r="B557" t="str">
            <v>TABLERO NTQT 3F, CON NEUTRO  24 CTOS</v>
          </cell>
          <cell r="C557" t="str">
            <v>UND</v>
          </cell>
          <cell r="D557">
            <v>551994.48005519947</v>
          </cell>
          <cell r="F557">
            <v>640320.00000000012</v>
          </cell>
          <cell r="I557">
            <v>0</v>
          </cell>
          <cell r="K557" t="str">
            <v>SCHNEIDER</v>
          </cell>
        </row>
        <row r="558">
          <cell r="A558">
            <v>1194</v>
          </cell>
          <cell r="B558" t="str">
            <v>TABLERO NTQT 3F, CON NEUTRO  36 CTOS</v>
          </cell>
          <cell r="C558" t="str">
            <v>UND</v>
          </cell>
          <cell r="D558">
            <v>626893.73106268933</v>
          </cell>
          <cell r="F558">
            <v>727204</v>
          </cell>
          <cell r="I558">
            <v>0</v>
          </cell>
          <cell r="K558" t="str">
            <v>SCHNEIDER</v>
          </cell>
        </row>
        <row r="559">
          <cell r="A559">
            <v>3100</v>
          </cell>
          <cell r="B559" t="str">
            <v>TABLERO NTQT 3F, CON NEUTRO 30CTOS</v>
          </cell>
          <cell r="C559" t="str">
            <v>UND</v>
          </cell>
          <cell r="D559">
            <v>604993.95006049937</v>
          </cell>
          <cell r="F559">
            <v>701800</v>
          </cell>
          <cell r="I559">
            <v>0</v>
          </cell>
        </row>
        <row r="560">
          <cell r="A560">
            <v>3000</v>
          </cell>
          <cell r="B560" t="str">
            <v>TABLERO NTQT 3F, CON NEUTRO 42 CTOS</v>
          </cell>
          <cell r="C560" t="str">
            <v>UND</v>
          </cell>
          <cell r="D560">
            <v>685493.14506854932</v>
          </cell>
          <cell r="F560">
            <v>795180</v>
          </cell>
          <cell r="I560">
            <v>0</v>
          </cell>
          <cell r="K560" t="str">
            <v>SCHNEIDER</v>
          </cell>
        </row>
        <row r="561">
          <cell r="A561">
            <v>1443</v>
          </cell>
          <cell r="B561" t="str">
            <v>TABLERO 2F DE 12 CTOS</v>
          </cell>
          <cell r="C561" t="str">
            <v>UND</v>
          </cell>
          <cell r="D561">
            <v>186998.1300186998</v>
          </cell>
          <cell r="F561">
            <v>216919.99999999997</v>
          </cell>
          <cell r="I561">
            <v>0</v>
          </cell>
          <cell r="K561" t="str">
            <v>SCHNEIDER</v>
          </cell>
        </row>
        <row r="562">
          <cell r="A562">
            <v>9091</v>
          </cell>
          <cell r="B562" t="str">
            <v>TAPACIEGA PARA CAJA METALICA 4X4</v>
          </cell>
          <cell r="C562" t="str">
            <v>UN</v>
          </cell>
          <cell r="D562">
            <v>1550</v>
          </cell>
          <cell r="F562">
            <v>1798.0179800000001</v>
          </cell>
          <cell r="I562">
            <v>0</v>
          </cell>
          <cell r="K562" t="str">
            <v>EMT</v>
          </cell>
          <cell r="L562">
            <v>1977.8000000000002</v>
          </cell>
          <cell r="M562">
            <v>179.7820200000001</v>
          </cell>
        </row>
        <row r="563">
          <cell r="A563">
            <v>1395</v>
          </cell>
          <cell r="B563" t="str">
            <v>TAPA LEVITON PARA INTEMPERIE</v>
          </cell>
          <cell r="C563" t="str">
            <v>UN</v>
          </cell>
          <cell r="D563">
            <v>10500</v>
          </cell>
          <cell r="F563">
            <v>12180.121800000001</v>
          </cell>
          <cell r="H563">
            <v>2</v>
          </cell>
          <cell r="I563">
            <v>24360.243600000002</v>
          </cell>
          <cell r="J563" t="str">
            <v xml:space="preserve"> T </v>
          </cell>
          <cell r="K563" t="str">
            <v>LEVITON</v>
          </cell>
          <cell r="L563">
            <v>13398.000000000002</v>
          </cell>
          <cell r="M563">
            <v>1217.878200000001</v>
          </cell>
        </row>
        <row r="564">
          <cell r="A564">
            <v>1062</v>
          </cell>
          <cell r="B564" t="str">
            <v>TAPA PARA TOMA LEVITON INDUSTRIAL</v>
          </cell>
          <cell r="C564" t="str">
            <v>UND</v>
          </cell>
          <cell r="D564">
            <v>2090</v>
          </cell>
          <cell r="F564">
            <v>2424.4242439999998</v>
          </cell>
          <cell r="I564">
            <v>0</v>
          </cell>
        </row>
        <row r="565">
          <cell r="A565">
            <v>1493</v>
          </cell>
          <cell r="B565" t="str">
            <v>TELERRUPTOR TL16A - 120V</v>
          </cell>
          <cell r="C565" t="str">
            <v>UND</v>
          </cell>
          <cell r="D565">
            <v>41250</v>
          </cell>
          <cell r="F565">
            <v>47850.478500000005</v>
          </cell>
          <cell r="I565">
            <v>0</v>
          </cell>
        </row>
        <row r="566">
          <cell r="A566">
            <v>1144</v>
          </cell>
          <cell r="B566" t="str">
            <v>TERMINAL DE POCHAR CABLE 4/0</v>
          </cell>
          <cell r="C566" t="str">
            <v>UND</v>
          </cell>
          <cell r="D566">
            <v>6999.9300006999929</v>
          </cell>
          <cell r="F566">
            <v>8119.9999999999991</v>
          </cell>
          <cell r="I566">
            <v>0</v>
          </cell>
          <cell r="K566" t="str">
            <v>TERMINAL</v>
          </cell>
        </row>
        <row r="567">
          <cell r="A567">
            <v>1173</v>
          </cell>
          <cell r="B567" t="str">
            <v>TERMINAL DE PONCHAR CABLE 1/0 AWG</v>
          </cell>
          <cell r="C567" t="str">
            <v>UND</v>
          </cell>
          <cell r="D567">
            <v>4649.9535004649952</v>
          </cell>
          <cell r="F567">
            <v>5394</v>
          </cell>
          <cell r="I567">
            <v>0</v>
          </cell>
          <cell r="K567" t="str">
            <v>TERMINAL</v>
          </cell>
          <cell r="L567">
            <v>5933.3406665933335</v>
          </cell>
          <cell r="M567">
            <v>539.34066659333348</v>
          </cell>
        </row>
        <row r="568">
          <cell r="A568">
            <v>1184</v>
          </cell>
          <cell r="B568" t="str">
            <v>TERMINAL DE PONCHAR CABLE 2 AWG</v>
          </cell>
          <cell r="C568" t="str">
            <v>UND</v>
          </cell>
          <cell r="D568">
            <v>3699.9630003699963</v>
          </cell>
          <cell r="F568">
            <v>4292</v>
          </cell>
          <cell r="I568">
            <v>0</v>
          </cell>
          <cell r="K568" t="str">
            <v>TERMINAL</v>
          </cell>
          <cell r="L568">
            <v>4721.1527884721154</v>
          </cell>
          <cell r="M568">
            <v>429.15278847211539</v>
          </cell>
        </row>
        <row r="569">
          <cell r="A569">
            <v>1181</v>
          </cell>
          <cell r="B569" t="str">
            <v>TERMINAL DE PONCHAR CABLE 2/0 MCM</v>
          </cell>
          <cell r="C569" t="str">
            <v>UND</v>
          </cell>
          <cell r="D569">
            <v>14699.853001469985</v>
          </cell>
          <cell r="F569">
            <v>17052</v>
          </cell>
          <cell r="I569">
            <v>0</v>
          </cell>
          <cell r="K569" t="str">
            <v>TERMINAL</v>
          </cell>
        </row>
        <row r="570">
          <cell r="A570">
            <v>1208</v>
          </cell>
          <cell r="B570" t="str">
            <v>TERMINAL DE PONCHAR CABLE 250 MCM</v>
          </cell>
          <cell r="C570" t="str">
            <v>UND</v>
          </cell>
          <cell r="D570">
            <v>9999.9000009999891</v>
          </cell>
          <cell r="F570">
            <v>11600</v>
          </cell>
          <cell r="I570">
            <v>0</v>
          </cell>
          <cell r="K570" t="str">
            <v>TERMINAL</v>
          </cell>
          <cell r="L570">
            <v>12759.872401275987</v>
          </cell>
          <cell r="M570">
            <v>1159.8724012759867</v>
          </cell>
        </row>
        <row r="571">
          <cell r="A571">
            <v>1182</v>
          </cell>
          <cell r="B571" t="str">
            <v>TERMINAL DE PONCHAR CABLE 3/0 MCM</v>
          </cell>
          <cell r="C571" t="str">
            <v>UND</v>
          </cell>
          <cell r="D571">
            <v>6599.9340006599932</v>
          </cell>
          <cell r="F571">
            <v>7655.9999999999991</v>
          </cell>
          <cell r="I571">
            <v>0</v>
          </cell>
          <cell r="K571" t="str">
            <v>TERMINAL</v>
          </cell>
        </row>
        <row r="572">
          <cell r="A572">
            <v>1464</v>
          </cell>
          <cell r="B572" t="str">
            <v>TERMINAL DE PONCHAR CABLE 350 MCM</v>
          </cell>
          <cell r="C572" t="str">
            <v>UND</v>
          </cell>
          <cell r="D572">
            <v>15699.843001569983</v>
          </cell>
          <cell r="F572">
            <v>18212</v>
          </cell>
          <cell r="I572">
            <v>0</v>
          </cell>
          <cell r="K572" t="str">
            <v>TERMINAL</v>
          </cell>
        </row>
        <row r="573">
          <cell r="A573">
            <v>1185</v>
          </cell>
          <cell r="B573" t="str">
            <v>TERMINAL DE PONCHAR CABLE 4 AWG</v>
          </cell>
          <cell r="C573" t="str">
            <v>UND</v>
          </cell>
          <cell r="D573">
            <v>2649.9735002649973</v>
          </cell>
          <cell r="F573">
            <v>3074</v>
          </cell>
          <cell r="I573">
            <v>0</v>
          </cell>
          <cell r="K573" t="str">
            <v>TERMINAL</v>
          </cell>
          <cell r="L573">
            <v>3381.3661863381367</v>
          </cell>
          <cell r="M573">
            <v>307.36618633813669</v>
          </cell>
        </row>
        <row r="574">
          <cell r="A574">
            <v>1183</v>
          </cell>
          <cell r="B574" t="str">
            <v>TERMINAL DE PONCHAR CABLE 4/0 AWG</v>
          </cell>
          <cell r="C574" t="str">
            <v>UND</v>
          </cell>
          <cell r="D574">
            <v>20999.79000209998</v>
          </cell>
          <cell r="F574">
            <v>24360.000000000004</v>
          </cell>
          <cell r="I574">
            <v>0</v>
          </cell>
          <cell r="K574" t="str">
            <v>TERMINAL</v>
          </cell>
          <cell r="L574">
            <v>26795.732042679578</v>
          </cell>
          <cell r="M574">
            <v>2435.7320426795741</v>
          </cell>
        </row>
        <row r="575">
          <cell r="A575">
            <v>1463</v>
          </cell>
          <cell r="B575" t="str">
            <v>TERMINAL DE PONCHAR CABLE 300 AWG</v>
          </cell>
          <cell r="C575" t="str">
            <v>UND</v>
          </cell>
          <cell r="D575">
            <v>19699.80300196998</v>
          </cell>
          <cell r="F575">
            <v>22852</v>
          </cell>
          <cell r="I575">
            <v>0</v>
          </cell>
          <cell r="K575" t="str">
            <v>TERMINAL</v>
          </cell>
        </row>
        <row r="576">
          <cell r="A576">
            <v>1186</v>
          </cell>
          <cell r="B576" t="str">
            <v>TERMINAL DE PONCHAR CABLE 6 AWG</v>
          </cell>
          <cell r="C576" t="str">
            <v>UND</v>
          </cell>
          <cell r="D576">
            <v>1999.9800001999979</v>
          </cell>
          <cell r="F576">
            <v>2320</v>
          </cell>
          <cell r="H576">
            <v>38</v>
          </cell>
          <cell r="I576">
            <v>88160</v>
          </cell>
          <cell r="J576" t="str">
            <v xml:space="preserve"> T </v>
          </cell>
          <cell r="K576" t="str">
            <v>TERMINAL</v>
          </cell>
        </row>
        <row r="577">
          <cell r="A577">
            <v>1187</v>
          </cell>
          <cell r="B577" t="str">
            <v>TERMINAL DE PONCHAR CABLE 8 AWG</v>
          </cell>
          <cell r="C577" t="str">
            <v>UND</v>
          </cell>
          <cell r="D577">
            <v>2699.9730002699971</v>
          </cell>
          <cell r="F577">
            <v>3132</v>
          </cell>
          <cell r="H577">
            <v>6</v>
          </cell>
          <cell r="I577">
            <v>18792</v>
          </cell>
          <cell r="J577" t="str">
            <v xml:space="preserve"> T </v>
          </cell>
          <cell r="K577" t="str">
            <v>TERMINAL</v>
          </cell>
          <cell r="L577">
            <v>3445.1655483445165</v>
          </cell>
          <cell r="M577">
            <v>313.16554834451654</v>
          </cell>
        </row>
        <row r="578">
          <cell r="A578">
            <v>1048</v>
          </cell>
          <cell r="B578" t="str">
            <v>TERMINAL DE PONCHAR DE 400 MCM</v>
          </cell>
          <cell r="C578" t="str">
            <v>UND</v>
          </cell>
          <cell r="D578">
            <v>19699.80300196998</v>
          </cell>
          <cell r="F578">
            <v>22852</v>
          </cell>
          <cell r="I578">
            <v>0</v>
          </cell>
          <cell r="K578" t="str">
            <v>TERMINAL</v>
          </cell>
        </row>
        <row r="579">
          <cell r="A579">
            <v>1499</v>
          </cell>
          <cell r="B579" t="str">
            <v>TERMINAL DE PONCHAR DE 500 MCM</v>
          </cell>
          <cell r="C579" t="str">
            <v>UND</v>
          </cell>
          <cell r="D579">
            <v>24399.756002439975</v>
          </cell>
          <cell r="F579">
            <v>28303.999999999996</v>
          </cell>
          <cell r="I579">
            <v>0</v>
          </cell>
          <cell r="K579" t="str">
            <v>TERMINAL</v>
          </cell>
        </row>
        <row r="580">
          <cell r="A580">
            <v>4800</v>
          </cell>
          <cell r="B580" t="str">
            <v>TERMINAL DE PONCHAR No 10</v>
          </cell>
          <cell r="C580" t="str">
            <v>UND</v>
          </cell>
          <cell r="D580">
            <v>1699.9830001699981</v>
          </cell>
          <cell r="F580">
            <v>1971.9999999999998</v>
          </cell>
          <cell r="I580">
            <v>0</v>
          </cell>
          <cell r="K580" t="str">
            <v>TERMINAL</v>
          </cell>
        </row>
        <row r="581">
          <cell r="A581">
            <v>1480</v>
          </cell>
          <cell r="B581" t="str">
            <v>TERMINAL DE PONCHAR No.14</v>
          </cell>
          <cell r="C581" t="str">
            <v>UN</v>
          </cell>
          <cell r="D581">
            <v>979.99020009799892</v>
          </cell>
          <cell r="F581">
            <v>1136.8</v>
          </cell>
          <cell r="I581">
            <v>0</v>
          </cell>
          <cell r="K581" t="str">
            <v>TERMINAL</v>
          </cell>
        </row>
        <row r="582">
          <cell r="A582">
            <v>1115</v>
          </cell>
          <cell r="B582" t="str">
            <v>TERMINAL PREMOLD. EXTERIOR RAICHEN HVT151-G</v>
          </cell>
          <cell r="C582" t="str">
            <v>JGO</v>
          </cell>
          <cell r="D582">
            <v>495000</v>
          </cell>
          <cell r="F582">
            <v>574205.74199999997</v>
          </cell>
          <cell r="I582">
            <v>0</v>
          </cell>
          <cell r="K582" t="str">
            <v>RAICHEN</v>
          </cell>
          <cell r="L582">
            <v>631620</v>
          </cell>
          <cell r="M582">
            <v>57414.258000000031</v>
          </cell>
        </row>
        <row r="583">
          <cell r="A583">
            <v>1116</v>
          </cell>
          <cell r="B583" t="str">
            <v>TERMINAL PREMOLD. INTERIOR RAICHEN HVT151-SG</v>
          </cell>
          <cell r="C583" t="str">
            <v>JGO</v>
          </cell>
          <cell r="D583">
            <v>215999.97840000212</v>
          </cell>
          <cell r="F583">
            <v>250562.48054375191</v>
          </cell>
          <cell r="I583">
            <v>0</v>
          </cell>
          <cell r="K583" t="str">
            <v>RAICHEN</v>
          </cell>
          <cell r="L583">
            <v>275615.97243840271</v>
          </cell>
          <cell r="M583">
            <v>25053.491894650797</v>
          </cell>
        </row>
        <row r="584">
          <cell r="A584">
            <v>1123</v>
          </cell>
          <cell r="B584" t="str">
            <v>TERMINAL PREMOLDEADO TIPO INTERIOR</v>
          </cell>
          <cell r="C584" t="str">
            <v>JGO</v>
          </cell>
          <cell r="D584">
            <v>191729</v>
          </cell>
          <cell r="F584">
            <v>222407.86405639999</v>
          </cell>
          <cell r="I584">
            <v>0</v>
          </cell>
          <cell r="K584" t="str">
            <v>SUBES</v>
          </cell>
        </row>
        <row r="585">
          <cell r="A585">
            <v>9032</v>
          </cell>
          <cell r="B585" t="str">
            <v>TOMA 2X30 AMP PATA TRABADA</v>
          </cell>
          <cell r="C585" t="str">
            <v>UND</v>
          </cell>
          <cell r="D585">
            <v>26496</v>
          </cell>
          <cell r="F585">
            <v>30735.667353599998</v>
          </cell>
          <cell r="I585">
            <v>0</v>
          </cell>
          <cell r="L585">
            <v>33808.896000000001</v>
          </cell>
          <cell r="M585">
            <v>3073.2286464000026</v>
          </cell>
        </row>
        <row r="586">
          <cell r="A586">
            <v>1223</v>
          </cell>
          <cell r="B586" t="str">
            <v>TOMA AEREA 110 V LEVITON 515-PV</v>
          </cell>
          <cell r="C586" t="str">
            <v>UND</v>
          </cell>
          <cell r="D586">
            <v>9500</v>
          </cell>
          <cell r="F586">
            <v>11020.110200000001</v>
          </cell>
          <cell r="I586">
            <v>0</v>
          </cell>
        </row>
        <row r="587">
          <cell r="A587">
            <v>3900</v>
          </cell>
          <cell r="B587" t="str">
            <v>TOMA AEREA PLASTICA 220V</v>
          </cell>
          <cell r="C587" t="str">
            <v>UND</v>
          </cell>
          <cell r="D587">
            <v>19700</v>
          </cell>
          <cell r="F587">
            <v>22852.228519999997</v>
          </cell>
          <cell r="I587">
            <v>0</v>
          </cell>
        </row>
        <row r="588">
          <cell r="A588">
            <v>3400</v>
          </cell>
          <cell r="B588" t="str">
            <v>TOMA BIFASICA 2X20 AMP.  MAS TIERRA</v>
          </cell>
          <cell r="C588" t="str">
            <v>UND</v>
          </cell>
          <cell r="D588">
            <v>10200</v>
          </cell>
          <cell r="F588">
            <v>11832.11832</v>
          </cell>
          <cell r="I588">
            <v>0</v>
          </cell>
          <cell r="K588" t="str">
            <v>SUI</v>
          </cell>
        </row>
        <row r="589">
          <cell r="A589">
            <v>3500</v>
          </cell>
          <cell r="B589" t="str">
            <v>TOMA BIFASICA 2X30 AMP.  MAS TIERRA</v>
          </cell>
          <cell r="C589" t="str">
            <v>UND</v>
          </cell>
          <cell r="D589">
            <v>16499.835001649983</v>
          </cell>
          <cell r="F589">
            <v>19140</v>
          </cell>
          <cell r="I589">
            <v>0</v>
          </cell>
          <cell r="K589" t="str">
            <v>SUI</v>
          </cell>
        </row>
        <row r="590">
          <cell r="A590">
            <v>5600</v>
          </cell>
          <cell r="B590" t="str">
            <v>TOMA GENESIS CON PROTECCION GFCI</v>
          </cell>
          <cell r="C590" t="str">
            <v>UND</v>
          </cell>
          <cell r="D590">
            <v>25775.604312922387</v>
          </cell>
          <cell r="F590">
            <v>29900</v>
          </cell>
          <cell r="I590">
            <v>0</v>
          </cell>
          <cell r="K590" t="str">
            <v>SUI</v>
          </cell>
          <cell r="L590">
            <v>32889.671103288965</v>
          </cell>
          <cell r="M590">
            <v>2989.6711032889652</v>
          </cell>
        </row>
        <row r="591">
          <cell r="A591">
            <v>3600</v>
          </cell>
          <cell r="B591" t="str">
            <v>TOMA DOBLE  GRADO HOSPITAL 5-15r tierra aislada</v>
          </cell>
          <cell r="C591" t="str">
            <v>UND</v>
          </cell>
          <cell r="D591">
            <v>16750</v>
          </cell>
          <cell r="F591">
            <v>19430.194299999999</v>
          </cell>
          <cell r="I591">
            <v>0</v>
          </cell>
          <cell r="K591" t="str">
            <v>SUI</v>
          </cell>
        </row>
        <row r="592">
          <cell r="A592">
            <v>1228</v>
          </cell>
          <cell r="B592" t="str">
            <v xml:space="preserve">TOMA DOBLE 110V </v>
          </cell>
          <cell r="C592" t="str">
            <v>UN</v>
          </cell>
          <cell r="D592">
            <v>3706.8594831293067</v>
          </cell>
          <cell r="F592">
            <v>4300</v>
          </cell>
          <cell r="H592">
            <v>1</v>
          </cell>
          <cell r="I592">
            <v>4300</v>
          </cell>
          <cell r="J592" t="str">
            <v xml:space="preserve"> T </v>
          </cell>
          <cell r="K592" t="str">
            <v>SUI</v>
          </cell>
          <cell r="L592">
            <v>4729.9527004729953</v>
          </cell>
          <cell r="M592">
            <v>429.95270047299528</v>
          </cell>
        </row>
        <row r="593">
          <cell r="A593">
            <v>9034</v>
          </cell>
          <cell r="B593" t="str">
            <v>TOMA 5821 -I A 220V</v>
          </cell>
          <cell r="C593" t="str">
            <v>UND</v>
          </cell>
          <cell r="D593">
            <v>7068.894828293096</v>
          </cell>
          <cell r="F593">
            <v>8200</v>
          </cell>
          <cell r="H593">
            <v>1</v>
          </cell>
          <cell r="I593">
            <v>8200</v>
          </cell>
          <cell r="J593" t="str">
            <v xml:space="preserve"> T </v>
          </cell>
          <cell r="K593" t="str">
            <v>SUI</v>
          </cell>
        </row>
        <row r="594">
          <cell r="A594">
            <v>1563</v>
          </cell>
          <cell r="B594" t="str">
            <v>TOMA DOBLE LEVITON 120V</v>
          </cell>
          <cell r="C594" t="str">
            <v>UN</v>
          </cell>
          <cell r="D594">
            <v>13099.869001309986</v>
          </cell>
          <cell r="F594">
            <v>15195.999999999998</v>
          </cell>
          <cell r="I594">
            <v>0</v>
          </cell>
          <cell r="K594" t="str">
            <v>SUI</v>
          </cell>
          <cell r="L594">
            <v>16715.432845671541</v>
          </cell>
          <cell r="M594">
            <v>1519.432845671543</v>
          </cell>
        </row>
        <row r="595">
          <cell r="A595">
            <v>1529</v>
          </cell>
          <cell r="B595" t="str">
            <v xml:space="preserve">TOMA LEVITON 220V-50A, 3P,4H, </v>
          </cell>
          <cell r="C595" t="str">
            <v>UN</v>
          </cell>
          <cell r="D595">
            <v>35000</v>
          </cell>
          <cell r="F595">
            <v>40600.406000000003</v>
          </cell>
          <cell r="I595">
            <v>0</v>
          </cell>
          <cell r="K595" t="str">
            <v>SUI</v>
          </cell>
        </row>
        <row r="596">
          <cell r="A596">
            <v>1061</v>
          </cell>
          <cell r="B596" t="str">
            <v>TOMA LEVITON 7379 50A, DE INCRUSTAR, 600VAC</v>
          </cell>
          <cell r="C596" t="str">
            <v>UND</v>
          </cell>
          <cell r="D596">
            <v>144100</v>
          </cell>
          <cell r="F596">
            <v>167157.67156000002</v>
          </cell>
          <cell r="I596">
            <v>0</v>
          </cell>
        </row>
        <row r="597">
          <cell r="A597">
            <v>1397</v>
          </cell>
          <cell r="B597" t="str">
            <v>TOMA LEVITON L6-20 20A, DE INCRUSTAR, 250VAC</v>
          </cell>
          <cell r="C597" t="str">
            <v>UND</v>
          </cell>
          <cell r="D597">
            <v>23805</v>
          </cell>
          <cell r="F597">
            <v>27614.076137999997</v>
          </cell>
          <cell r="I597">
            <v>0</v>
          </cell>
        </row>
        <row r="598">
          <cell r="A598">
            <v>1051</v>
          </cell>
          <cell r="B598" t="str">
            <v>TOMA LEVITON L27-10 30A, DE INCRUSTAR, 250VAC</v>
          </cell>
          <cell r="C598" t="str">
            <v>UND</v>
          </cell>
          <cell r="D598">
            <v>20400</v>
          </cell>
          <cell r="F598">
            <v>23664.236639999999</v>
          </cell>
          <cell r="I598">
            <v>0</v>
          </cell>
        </row>
        <row r="599">
          <cell r="A599">
            <v>1568</v>
          </cell>
          <cell r="B599" t="str">
            <v>TOMA INDUSTRIAL DE SOBRE PONER, 32A, 3F+N+T</v>
          </cell>
          <cell r="C599" t="str">
            <v>UN</v>
          </cell>
          <cell r="D599">
            <v>65999.34000659993</v>
          </cell>
          <cell r="F599">
            <v>76560</v>
          </cell>
          <cell r="I599">
            <v>0</v>
          </cell>
          <cell r="K599" t="str">
            <v>SCHNEIDER</v>
          </cell>
          <cell r="L599">
            <v>84215.157848421513</v>
          </cell>
          <cell r="M599">
            <v>7655.1578484215133</v>
          </cell>
        </row>
        <row r="600">
          <cell r="A600">
            <v>1495</v>
          </cell>
          <cell r="B600" t="str">
            <v xml:space="preserve">TOMA LEVITON TIERRA AISLADA </v>
          </cell>
          <cell r="C600" t="str">
            <v>UND</v>
          </cell>
          <cell r="D600">
            <v>19530</v>
          </cell>
          <cell r="F600">
            <v>22655.026548000002</v>
          </cell>
          <cell r="I600">
            <v>0</v>
          </cell>
          <cell r="K600" t="str">
            <v>SUI</v>
          </cell>
          <cell r="L600">
            <v>24920.28</v>
          </cell>
          <cell r="M600">
            <v>2265.2534519999972</v>
          </cell>
        </row>
        <row r="601">
          <cell r="A601">
            <v>1455</v>
          </cell>
          <cell r="B601" t="str">
            <v xml:space="preserve">TOMA PARA TELEVISION </v>
          </cell>
          <cell r="C601" t="str">
            <v>UN</v>
          </cell>
          <cell r="D601">
            <v>2758.5931037241353</v>
          </cell>
          <cell r="F601">
            <v>3200</v>
          </cell>
          <cell r="I601">
            <v>0</v>
          </cell>
          <cell r="K601" t="str">
            <v>SUI</v>
          </cell>
        </row>
        <row r="602">
          <cell r="A602">
            <v>9089</v>
          </cell>
          <cell r="B602" t="str">
            <v>TOMA RJ45</v>
          </cell>
          <cell r="C602" t="str">
            <v>UN</v>
          </cell>
          <cell r="D602">
            <v>9800</v>
          </cell>
          <cell r="F602">
            <v>11368.113679999999</v>
          </cell>
          <cell r="I602">
            <v>0</v>
          </cell>
          <cell r="K602" t="str">
            <v>SUI</v>
          </cell>
        </row>
        <row r="603">
          <cell r="A603">
            <v>1515</v>
          </cell>
          <cell r="B603" t="str">
            <v>TOMA TELEFONICA AMERICANA SENCILLA</v>
          </cell>
          <cell r="C603" t="str">
            <v>UN</v>
          </cell>
          <cell r="D603">
            <v>3199.9680003199965</v>
          </cell>
          <cell r="F603">
            <v>3711.9999999999995</v>
          </cell>
          <cell r="I603">
            <v>0</v>
          </cell>
          <cell r="K603" t="str">
            <v>SUI</v>
          </cell>
          <cell r="L603">
            <v>1</v>
          </cell>
        </row>
        <row r="604">
          <cell r="A604">
            <v>1617</v>
          </cell>
          <cell r="B604" t="str">
            <v>TOMACORRIENTE POLO A TIERRA con tapaintemperie</v>
          </cell>
          <cell r="C604" t="str">
            <v>UND</v>
          </cell>
          <cell r="D604">
            <v>6500</v>
          </cell>
          <cell r="F604">
            <v>7540.0753999999997</v>
          </cell>
          <cell r="I604">
            <v>0</v>
          </cell>
          <cell r="K604" t="str">
            <v>LAUMAYER</v>
          </cell>
        </row>
        <row r="605">
          <cell r="A605">
            <v>1262</v>
          </cell>
          <cell r="B605" t="str">
            <v>TRANS. TRIFASICO 500  KVA</v>
          </cell>
          <cell r="C605" t="str">
            <v>UN</v>
          </cell>
          <cell r="D605">
            <v>11200000</v>
          </cell>
          <cell r="F605">
            <v>12992129.92</v>
          </cell>
          <cell r="I605">
            <v>0</v>
          </cell>
        </row>
        <row r="606">
          <cell r="A606">
            <v>1467</v>
          </cell>
          <cell r="B606" t="str">
            <v>TRANSFERENCIA AUTOMATICA 1600 A, 460V, con INTERRUPTORES</v>
          </cell>
          <cell r="C606" t="str">
            <v>UN</v>
          </cell>
          <cell r="D606">
            <v>79999200.007999912</v>
          </cell>
          <cell r="F606">
            <v>92800000</v>
          </cell>
          <cell r="I606">
            <v>0</v>
          </cell>
        </row>
        <row r="607">
          <cell r="A607">
            <v>1602</v>
          </cell>
          <cell r="B607" t="str">
            <v>TORNILLERIA</v>
          </cell>
          <cell r="C607" t="str">
            <v>UND</v>
          </cell>
          <cell r="D607">
            <v>199.99800001999978</v>
          </cell>
          <cell r="F607">
            <v>231.99999999999997</v>
          </cell>
          <cell r="I607">
            <v>0</v>
          </cell>
          <cell r="K607" t="str">
            <v>ACC</v>
          </cell>
          <cell r="L607">
            <v>255.19744802551972</v>
          </cell>
          <cell r="M607">
            <v>23.197448025519748</v>
          </cell>
        </row>
        <row r="608">
          <cell r="A608">
            <v>1034</v>
          </cell>
          <cell r="B608" t="str">
            <v>BRAZO PARA LUMINARIAS GRANDE</v>
          </cell>
          <cell r="C608" t="str">
            <v>UN</v>
          </cell>
          <cell r="D608">
            <v>29999.700002999969</v>
          </cell>
          <cell r="F608">
            <v>34800</v>
          </cell>
          <cell r="I608">
            <v>0</v>
          </cell>
          <cell r="K608" t="str">
            <v>HERRAJES</v>
          </cell>
        </row>
        <row r="609">
          <cell r="A609">
            <v>2300</v>
          </cell>
          <cell r="B609" t="str">
            <v>BRAZO PARA LUMINARIAS PQÑO</v>
          </cell>
          <cell r="C609" t="str">
            <v>UND</v>
          </cell>
          <cell r="D609">
            <v>14999.850001499985</v>
          </cell>
          <cell r="F609">
            <v>17400</v>
          </cell>
          <cell r="I609">
            <v>0</v>
          </cell>
          <cell r="K609" t="str">
            <v>HERRAJES</v>
          </cell>
        </row>
        <row r="610">
          <cell r="A610">
            <v>1504</v>
          </cell>
          <cell r="B610" t="str">
            <v>TRANSFOR. TRIFASICO TIPO SECO 5KVA</v>
          </cell>
          <cell r="C610" t="str">
            <v>UN</v>
          </cell>
          <cell r="D610">
            <v>4499955.0004499955</v>
          </cell>
          <cell r="F610">
            <v>5220000</v>
          </cell>
          <cell r="I610">
            <v>0</v>
          </cell>
          <cell r="K610" t="str">
            <v>TRAFO</v>
          </cell>
        </row>
        <row r="611">
          <cell r="A611">
            <v>1209</v>
          </cell>
          <cell r="B611" t="str">
            <v>TRANSFOR. TRIFASICO TIPO SECO 30KVA</v>
          </cell>
          <cell r="C611" t="str">
            <v>UN</v>
          </cell>
          <cell r="D611">
            <v>3699963.0003699963</v>
          </cell>
          <cell r="F611">
            <v>4292000</v>
          </cell>
          <cell r="I611">
            <v>0</v>
          </cell>
          <cell r="K611" t="str">
            <v>TRAFO</v>
          </cell>
        </row>
        <row r="612">
          <cell r="A612">
            <v>1037</v>
          </cell>
          <cell r="B612" t="str">
            <v>TRANSFORM. DE CORRIENTE  1600/5A CGCT4-2000</v>
          </cell>
          <cell r="C612" t="str">
            <v>UND</v>
          </cell>
          <cell r="D612">
            <v>85800</v>
          </cell>
          <cell r="F612">
            <v>99528.995280000003</v>
          </cell>
          <cell r="I612">
            <v>0</v>
          </cell>
        </row>
        <row r="613">
          <cell r="A613">
            <v>1255</v>
          </cell>
          <cell r="B613" t="str">
            <v>TRANSFORMADOR SECO  3F 500 KVA, CLASE F, AHORRADOR</v>
          </cell>
          <cell r="C613" t="str">
            <v>UND</v>
          </cell>
          <cell r="D613">
            <v>36499635.003649965</v>
          </cell>
          <cell r="F613">
            <v>42340000.000000007</v>
          </cell>
          <cell r="I613">
            <v>0</v>
          </cell>
          <cell r="K613" t="str">
            <v>TRAFO</v>
          </cell>
        </row>
        <row r="614">
          <cell r="A614">
            <v>1402</v>
          </cell>
          <cell r="B614" t="str">
            <v>TRANSFORMADOR  TRIFASICO 75 KVA  460/220-127v</v>
          </cell>
          <cell r="C614" t="str">
            <v>UND</v>
          </cell>
          <cell r="D614">
            <v>4999950.0004999945</v>
          </cell>
          <cell r="F614">
            <v>5800000</v>
          </cell>
          <cell r="I614">
            <v>0</v>
          </cell>
          <cell r="K614" t="str">
            <v>TRAFO</v>
          </cell>
        </row>
        <row r="615">
          <cell r="A615">
            <v>1058</v>
          </cell>
          <cell r="B615" t="str">
            <v>TRANSFORMADOR DE 1000 KVA 13200/460-266V</v>
          </cell>
          <cell r="C615" t="str">
            <v>UN</v>
          </cell>
          <cell r="D615">
            <v>59999400.005999938</v>
          </cell>
          <cell r="F615">
            <v>69600000</v>
          </cell>
          <cell r="I615">
            <v>0</v>
          </cell>
          <cell r="K615" t="str">
            <v>TRAFO</v>
          </cell>
          <cell r="L615">
            <v>32363999.999999996</v>
          </cell>
        </row>
        <row r="616">
          <cell r="A616">
            <v>1219</v>
          </cell>
          <cell r="B616" t="str">
            <v>TRANSFORMADOR SECO DE 75 KVA 13200/440V</v>
          </cell>
          <cell r="C616" t="str">
            <v>UND</v>
          </cell>
          <cell r="D616">
            <v>6199938.0006199935</v>
          </cell>
          <cell r="F616">
            <v>7191999.9999999991</v>
          </cell>
          <cell r="I616">
            <v>0</v>
          </cell>
          <cell r="K616" t="str">
            <v>TRAFO</v>
          </cell>
        </row>
        <row r="617">
          <cell r="A617">
            <v>1071</v>
          </cell>
          <cell r="B617" t="str">
            <v>BOMBILLO SODIO 75W</v>
          </cell>
          <cell r="C617" t="str">
            <v>UND</v>
          </cell>
          <cell r="D617">
            <v>14999.850001499985</v>
          </cell>
          <cell r="F617">
            <v>17400</v>
          </cell>
          <cell r="I617">
            <v>0</v>
          </cell>
          <cell r="K617" t="str">
            <v>LUMINARIA</v>
          </cell>
        </row>
        <row r="618">
          <cell r="A618">
            <v>1583</v>
          </cell>
          <cell r="B618" t="str">
            <v>TRANSFORMADOR DE CORRIENTE  20-1/5</v>
          </cell>
          <cell r="C618" t="str">
            <v>UN</v>
          </cell>
          <cell r="D618">
            <v>2349976.5002349974</v>
          </cell>
          <cell r="F618">
            <v>2726000</v>
          </cell>
          <cell r="I618">
            <v>0</v>
          </cell>
          <cell r="K618" t="str">
            <v>SUBES</v>
          </cell>
          <cell r="L618">
            <v>2998570.0142998565</v>
          </cell>
          <cell r="M618">
            <v>272570.0142998565</v>
          </cell>
        </row>
        <row r="619">
          <cell r="A619">
            <v>1413</v>
          </cell>
          <cell r="B619" t="str">
            <v>TRANSFORMADOR DE CORRIENTE 500/5</v>
          </cell>
          <cell r="C619" t="str">
            <v>UND</v>
          </cell>
          <cell r="D619">
            <v>100000</v>
          </cell>
          <cell r="F619">
            <v>116001.15999999999</v>
          </cell>
          <cell r="H619">
            <v>3</v>
          </cell>
          <cell r="I619">
            <v>348003.48</v>
          </cell>
          <cell r="J619" t="str">
            <v xml:space="preserve"> T </v>
          </cell>
          <cell r="K619" t="str">
            <v>SUBES</v>
          </cell>
        </row>
        <row r="620">
          <cell r="A620">
            <v>1584</v>
          </cell>
          <cell r="B620" t="str">
            <v>TRANSFORMADOR POTENCIAL 13.200/120 V</v>
          </cell>
          <cell r="C620" t="str">
            <v>UN</v>
          </cell>
          <cell r="D620">
            <v>2189633.2760810326</v>
          </cell>
          <cell r="F620">
            <v>2540000</v>
          </cell>
          <cell r="I620">
            <v>0</v>
          </cell>
          <cell r="K620" t="str">
            <v>SUBES</v>
          </cell>
          <cell r="L620">
            <v>2793972.0602793978</v>
          </cell>
          <cell r="M620">
            <v>253972.06027939776</v>
          </cell>
        </row>
        <row r="621">
          <cell r="A621">
            <v>1614</v>
          </cell>
          <cell r="B621" t="str">
            <v>TUBERIA TELEFONICA PVC 3" TIPO EB</v>
          </cell>
          <cell r="C621" t="str">
            <v>ML</v>
          </cell>
          <cell r="D621">
            <v>5817.6084905817597</v>
          </cell>
          <cell r="F621">
            <v>6748.493333333332</v>
          </cell>
          <cell r="I621">
            <v>0</v>
          </cell>
        </row>
        <row r="622">
          <cell r="A622">
            <v>1276</v>
          </cell>
          <cell r="B622" t="str">
            <v>TUBO CONDU.GALVA       3"</v>
          </cell>
          <cell r="C622" t="str">
            <v>ML</v>
          </cell>
          <cell r="D622">
            <v>58634.666666666664</v>
          </cell>
          <cell r="F622">
            <v>68016.893495466662</v>
          </cell>
          <cell r="I622">
            <v>0</v>
          </cell>
          <cell r="K622" t="str">
            <v>EMT</v>
          </cell>
          <cell r="L622">
            <v>74817.834666666662</v>
          </cell>
          <cell r="M622">
            <v>6800.9411712000001</v>
          </cell>
        </row>
        <row r="623">
          <cell r="A623">
            <v>1044</v>
          </cell>
          <cell r="B623" t="str">
            <v xml:space="preserve">TUBO CONDUIT GALV 1/2" </v>
          </cell>
          <cell r="C623" t="str">
            <v>ML</v>
          </cell>
          <cell r="D623">
            <v>7410</v>
          </cell>
          <cell r="F623">
            <v>8595.6859559999994</v>
          </cell>
          <cell r="I623">
            <v>0</v>
          </cell>
          <cell r="K623" t="str">
            <v>EMT</v>
          </cell>
          <cell r="L623">
            <v>9455.16</v>
          </cell>
          <cell r="M623">
            <v>859.4740440000005</v>
          </cell>
        </row>
        <row r="624">
          <cell r="A624">
            <v>1283</v>
          </cell>
          <cell r="B624" t="str">
            <v>TUBO CONDUIT PVC       1"</v>
          </cell>
          <cell r="C624" t="str">
            <v>ML</v>
          </cell>
          <cell r="D624">
            <v>2565.9743402565973</v>
          </cell>
          <cell r="F624">
            <v>2976.56</v>
          </cell>
          <cell r="I624">
            <v>0</v>
          </cell>
          <cell r="K624" t="str">
            <v>PVC</v>
          </cell>
          <cell r="L624">
            <v>3274.183258167418</v>
          </cell>
          <cell r="M624">
            <v>297.62325816741804</v>
          </cell>
        </row>
        <row r="625">
          <cell r="A625">
            <v>1284</v>
          </cell>
          <cell r="B625" t="str">
            <v xml:space="preserve">TUBO CONDUIT PVC       2" </v>
          </cell>
          <cell r="C625" t="str">
            <v>ML</v>
          </cell>
          <cell r="D625">
            <v>9297.2403609297235</v>
          </cell>
          <cell r="F625">
            <v>10784.906666666666</v>
          </cell>
          <cell r="I625">
            <v>0</v>
          </cell>
          <cell r="K625" t="str">
            <v>PVC</v>
          </cell>
          <cell r="L625">
            <v>0</v>
          </cell>
        </row>
        <row r="626">
          <cell r="A626">
            <v>1285</v>
          </cell>
          <cell r="B626" t="str">
            <v>TUBO CONDUIT PVC       3"</v>
          </cell>
          <cell r="C626" t="str">
            <v>ML</v>
          </cell>
          <cell r="D626">
            <v>6854.9314506854926</v>
          </cell>
          <cell r="F626">
            <v>7951.7999999999993</v>
          </cell>
          <cell r="I626">
            <v>0</v>
          </cell>
          <cell r="K626" t="str">
            <v>PVC</v>
          </cell>
          <cell r="L626" t="str">
            <v>OJO ESTE ES DUCTO TIPO PESADO</v>
          </cell>
        </row>
        <row r="627">
          <cell r="A627">
            <v>1192</v>
          </cell>
          <cell r="B627" t="str">
            <v>TUBO CONDUIT PVC       4"</v>
          </cell>
          <cell r="C627" t="str">
            <v>MTS</v>
          </cell>
          <cell r="D627">
            <v>24038.092952403807</v>
          </cell>
          <cell r="F627">
            <v>27884.466666666664</v>
          </cell>
          <cell r="I627">
            <v>0</v>
          </cell>
          <cell r="K627" t="str">
            <v>PVC</v>
          </cell>
          <cell r="L627" t="str">
            <v>OJO ESTE ES DUCTO TIPO PESADO</v>
          </cell>
          <cell r="Q627">
            <v>5300</v>
          </cell>
        </row>
        <row r="628">
          <cell r="A628">
            <v>1286</v>
          </cell>
          <cell r="B628" t="str">
            <v>TUBO CONDUIT PVC     1/2"</v>
          </cell>
          <cell r="C628" t="str">
            <v>ML</v>
          </cell>
          <cell r="D628">
            <v>1400.5059949400504</v>
          </cell>
          <cell r="F628">
            <v>1624.6031999999998</v>
          </cell>
          <cell r="I628">
            <v>0</v>
          </cell>
          <cell r="K628" t="str">
            <v>PVC</v>
          </cell>
          <cell r="L628">
            <v>1787.0456495435044</v>
          </cell>
          <cell r="M628">
            <v>162.44244954350461</v>
          </cell>
        </row>
        <row r="629">
          <cell r="A629">
            <v>1287</v>
          </cell>
          <cell r="B629" t="str">
            <v>TUBO CONDUIT PVC     3/4"</v>
          </cell>
          <cell r="C629" t="str">
            <v>ML</v>
          </cell>
          <cell r="D629">
            <v>1851.3148201851313</v>
          </cell>
          <cell r="F629">
            <v>2147.5466666666666</v>
          </cell>
          <cell r="I629">
            <v>0</v>
          </cell>
          <cell r="K629" t="str">
            <v>PVC</v>
          </cell>
          <cell r="L629">
            <v>2362.2777105562277</v>
          </cell>
          <cell r="M629">
            <v>214.73104388956108</v>
          </cell>
        </row>
        <row r="630">
          <cell r="A630">
            <v>1288</v>
          </cell>
          <cell r="B630" t="str">
            <v>TUBO CONDUIT PVC  1- 1/4"</v>
          </cell>
          <cell r="C630" t="str">
            <v>ML</v>
          </cell>
          <cell r="D630">
            <v>3608.2972503608298</v>
          </cell>
          <cell r="F630">
            <v>4185.666666666667</v>
          </cell>
          <cell r="I630">
            <v>0</v>
          </cell>
          <cell r="K630" t="str">
            <v>PVC</v>
          </cell>
        </row>
        <row r="631">
          <cell r="A631">
            <v>1305</v>
          </cell>
          <cell r="B631" t="str">
            <v>TUBO CONDUIT PVC 1-1/2"</v>
          </cell>
          <cell r="C631" t="str">
            <v>ML</v>
          </cell>
          <cell r="D631">
            <v>5057.9494205057945</v>
          </cell>
          <cell r="F631">
            <v>5867.28</v>
          </cell>
          <cell r="I631">
            <v>0</v>
          </cell>
          <cell r="K631" t="str">
            <v>PVC</v>
          </cell>
        </row>
        <row r="632">
          <cell r="A632">
            <v>6600</v>
          </cell>
          <cell r="B632" t="str">
            <v xml:space="preserve"> TUBO TIPO EMT DE 3"</v>
          </cell>
          <cell r="C632" t="str">
            <v>MT</v>
          </cell>
          <cell r="D632">
            <v>17904.333333333332</v>
          </cell>
          <cell r="F632">
            <v>20769.234356933332</v>
          </cell>
          <cell r="I632">
            <v>0</v>
          </cell>
          <cell r="K632" t="str">
            <v>EMT</v>
          </cell>
          <cell r="L632">
            <v>22845.92933333333</v>
          </cell>
          <cell r="M632">
            <v>2076.6949763999983</v>
          </cell>
        </row>
        <row r="633">
          <cell r="A633">
            <v>6700</v>
          </cell>
          <cell r="B633" t="str">
            <v>TUBO EMT DE 4"</v>
          </cell>
          <cell r="C633" t="str">
            <v>MT</v>
          </cell>
          <cell r="D633">
            <v>18302.666666666668</v>
          </cell>
          <cell r="F633">
            <v>21231.305644266671</v>
          </cell>
          <cell r="I633">
            <v>0</v>
          </cell>
        </row>
        <row r="634">
          <cell r="A634">
            <v>1569</v>
          </cell>
          <cell r="B634" t="str">
            <v>TUBO GALVANIZADO 3/4"</v>
          </cell>
          <cell r="C634" t="str">
            <v>MT</v>
          </cell>
          <cell r="D634">
            <v>6735</v>
          </cell>
          <cell r="F634">
            <v>7812.6781259999998</v>
          </cell>
          <cell r="I634">
            <v>0</v>
          </cell>
          <cell r="K634" t="str">
            <v>EMT</v>
          </cell>
          <cell r="L634">
            <v>8593.86</v>
          </cell>
          <cell r="M634">
            <v>781.18187400000079</v>
          </cell>
        </row>
        <row r="635">
          <cell r="A635">
            <v>1297</v>
          </cell>
          <cell r="B635" t="str">
            <v>TUBO GALVANIZADO DE 4"</v>
          </cell>
          <cell r="C635" t="str">
            <v>MT</v>
          </cell>
          <cell r="D635">
            <v>54333.333333333336</v>
          </cell>
          <cell r="F635">
            <v>63027.296933333331</v>
          </cell>
          <cell r="I635">
            <v>0</v>
          </cell>
          <cell r="K635" t="str">
            <v>EMT</v>
          </cell>
        </row>
        <row r="636">
          <cell r="A636">
            <v>4100</v>
          </cell>
          <cell r="B636" t="str">
            <v>TUBO PVC DE 6 "</v>
          </cell>
          <cell r="C636" t="str">
            <v>MT</v>
          </cell>
          <cell r="D636">
            <v>35332.980003533296</v>
          </cell>
          <cell r="F636">
            <v>40986.666666666664</v>
          </cell>
          <cell r="I636">
            <v>0</v>
          </cell>
        </row>
        <row r="637">
          <cell r="A637">
            <v>1243</v>
          </cell>
          <cell r="B637" t="str">
            <v>TUBO TIPO EMT  1-1/2"</v>
          </cell>
          <cell r="C637" t="str">
            <v>ML</v>
          </cell>
          <cell r="D637">
            <v>7128.666666666667</v>
          </cell>
          <cell r="F637">
            <v>8269.3360258666671</v>
          </cell>
          <cell r="I637">
            <v>0</v>
          </cell>
          <cell r="K637" t="str">
            <v>EMT</v>
          </cell>
          <cell r="L637">
            <v>9096.1786666666667</v>
          </cell>
          <cell r="M637">
            <v>826.84264079999957</v>
          </cell>
        </row>
        <row r="638">
          <cell r="A638">
            <v>1242</v>
          </cell>
          <cell r="B638" t="str">
            <v>TUBO TIPO EMT  1-1/4"</v>
          </cell>
          <cell r="C638" t="str">
            <v>ML</v>
          </cell>
          <cell r="D638">
            <v>6150.666666666667</v>
          </cell>
          <cell r="F638">
            <v>7134.8446810666665</v>
          </cell>
          <cell r="I638">
            <v>0</v>
          </cell>
          <cell r="K638" t="str">
            <v>EMT</v>
          </cell>
        </row>
        <row r="639">
          <cell r="A639">
            <v>1241</v>
          </cell>
          <cell r="B639" t="str">
            <v>TUBO TIPO EMT  2"</v>
          </cell>
          <cell r="C639" t="str">
            <v>ML</v>
          </cell>
          <cell r="D639">
            <v>9071.3333333333339</v>
          </cell>
          <cell r="F639">
            <v>10522.851894133333</v>
          </cell>
          <cell r="I639">
            <v>0</v>
          </cell>
          <cell r="K639" t="str">
            <v>EMT</v>
          </cell>
          <cell r="L639">
            <v>11575.021333333336</v>
          </cell>
          <cell r="M639">
            <v>1052.1694392000027</v>
          </cell>
        </row>
        <row r="640">
          <cell r="A640">
            <v>1301</v>
          </cell>
          <cell r="B640" t="str">
            <v>TUBO TIPO EMT 1"</v>
          </cell>
          <cell r="C640" t="str">
            <v>ML</v>
          </cell>
          <cell r="D640">
            <v>4147</v>
          </cell>
          <cell r="F640">
            <v>4810.5681052</v>
          </cell>
          <cell r="I640">
            <v>0</v>
          </cell>
          <cell r="K640" t="str">
            <v>EMT</v>
          </cell>
          <cell r="L640">
            <v>5291.5720000000001</v>
          </cell>
          <cell r="M640">
            <v>481.00389480000013</v>
          </cell>
        </row>
        <row r="641">
          <cell r="A641">
            <v>1496</v>
          </cell>
          <cell r="B641" t="str">
            <v xml:space="preserve">TUBO TIPO EMT 1/2" </v>
          </cell>
          <cell r="C641" t="str">
            <v>ML</v>
          </cell>
          <cell r="D641">
            <v>1847</v>
          </cell>
          <cell r="F641">
            <v>2142.5414252</v>
          </cell>
          <cell r="I641">
            <v>0</v>
          </cell>
          <cell r="K641" t="str">
            <v>EMT</v>
          </cell>
          <cell r="L641">
            <v>2356.7719999999999</v>
          </cell>
          <cell r="M641">
            <v>214.23057479999989</v>
          </cell>
        </row>
        <row r="642">
          <cell r="A642">
            <v>1429</v>
          </cell>
          <cell r="B642" t="str">
            <v xml:space="preserve">TUBO TIPO EMT 3/4" </v>
          </cell>
          <cell r="C642" t="str">
            <v>ML</v>
          </cell>
          <cell r="D642">
            <v>2818.6666666666665</v>
          </cell>
          <cell r="F642">
            <v>3269.6860298666666</v>
          </cell>
          <cell r="I642">
            <v>0</v>
          </cell>
          <cell r="K642" t="str">
            <v>EMT</v>
          </cell>
          <cell r="L642">
            <v>3596.6186666666663</v>
          </cell>
          <cell r="M642">
            <v>326.93263679999973</v>
          </cell>
        </row>
        <row r="643">
          <cell r="A643">
            <v>1206</v>
          </cell>
          <cell r="B643" t="str">
            <v>TUBOCONDUIT GALV DE 1 1/2"</v>
          </cell>
          <cell r="C643" t="str">
            <v>MT</v>
          </cell>
          <cell r="D643">
            <v>8333</v>
          </cell>
          <cell r="F643">
            <v>9666.3766628000012</v>
          </cell>
          <cell r="I643">
            <v>0</v>
          </cell>
          <cell r="K643" t="str">
            <v>EMT</v>
          </cell>
        </row>
        <row r="644">
          <cell r="A644">
            <v>1375</v>
          </cell>
          <cell r="B644" t="str">
            <v>TUBOCONDUIT GALV DE 1 1/4"</v>
          </cell>
          <cell r="C644" t="str">
            <v>MT</v>
          </cell>
          <cell r="D644">
            <v>6667</v>
          </cell>
          <cell r="F644">
            <v>7733.7973371999997</v>
          </cell>
          <cell r="H644">
            <v>14</v>
          </cell>
          <cell r="I644">
            <v>108273.1627208</v>
          </cell>
          <cell r="J644" t="str">
            <v xml:space="preserve"> T </v>
          </cell>
          <cell r="K644" t="str">
            <v>EMT</v>
          </cell>
        </row>
        <row r="645">
          <cell r="A645">
            <v>1510</v>
          </cell>
          <cell r="B645" t="str">
            <v>TUBOCONDUIT GALV DE 1"</v>
          </cell>
          <cell r="C645" t="str">
            <v>MT</v>
          </cell>
          <cell r="D645">
            <v>9500</v>
          </cell>
          <cell r="F645">
            <v>11020.110200000001</v>
          </cell>
          <cell r="I645">
            <v>0</v>
          </cell>
          <cell r="K645" t="str">
            <v>EMT</v>
          </cell>
          <cell r="L645">
            <v>12122</v>
          </cell>
          <cell r="M645">
            <v>1101.889799999999</v>
          </cell>
        </row>
        <row r="646">
          <cell r="A646">
            <v>1249</v>
          </cell>
          <cell r="B646" t="str">
            <v>TUBOCONDUIT GALV DE 1/2"</v>
          </cell>
          <cell r="C646" t="str">
            <v>MT</v>
          </cell>
          <cell r="D646">
            <v>5050</v>
          </cell>
          <cell r="F646">
            <v>5858.0585799999999</v>
          </cell>
          <cell r="I646">
            <v>0</v>
          </cell>
          <cell r="K646" t="str">
            <v>EMT</v>
          </cell>
        </row>
        <row r="647">
          <cell r="A647">
            <v>1423</v>
          </cell>
          <cell r="B647" t="str">
            <v>TUBOCONDUIT GALV DE 2"</v>
          </cell>
          <cell r="C647" t="str">
            <v>MT</v>
          </cell>
          <cell r="D647">
            <v>18068.333333333332</v>
          </cell>
          <cell r="F647">
            <v>20959.476259333333</v>
          </cell>
          <cell r="I647">
            <v>0</v>
          </cell>
          <cell r="K647" t="str">
            <v>EMT</v>
          </cell>
        </row>
        <row r="648">
          <cell r="A648">
            <v>1274</v>
          </cell>
          <cell r="B648" t="str">
            <v>TUBOCONDUIT GALV DE 3/4"</v>
          </cell>
          <cell r="C648" t="str">
            <v>MT</v>
          </cell>
          <cell r="D648">
            <v>9551.3333333333321</v>
          </cell>
          <cell r="F648">
            <v>11079.657462133331</v>
          </cell>
          <cell r="H648">
            <v>52</v>
          </cell>
          <cell r="I648">
            <v>576142.18803093326</v>
          </cell>
          <cell r="J648" t="str">
            <v xml:space="preserve"> T </v>
          </cell>
          <cell r="K648" t="str">
            <v>EMT</v>
          </cell>
        </row>
        <row r="649">
          <cell r="A649">
            <v>1364</v>
          </cell>
          <cell r="B649" t="str">
            <v>TUERCA DE OJO</v>
          </cell>
          <cell r="C649" t="str">
            <v>UN</v>
          </cell>
          <cell r="D649">
            <v>4999.9500004999945</v>
          </cell>
          <cell r="F649">
            <v>5800</v>
          </cell>
          <cell r="I649">
            <v>0</v>
          </cell>
          <cell r="K649" t="str">
            <v>HERRAJES</v>
          </cell>
        </row>
        <row r="650">
          <cell r="A650">
            <v>1578</v>
          </cell>
          <cell r="B650" t="str">
            <v>UNION CONDUIT GALV DE 3/4"</v>
          </cell>
          <cell r="C650" t="str">
            <v>UND</v>
          </cell>
          <cell r="D650">
            <v>1663.2</v>
          </cell>
          <cell r="F650">
            <v>1929.3312931200001</v>
          </cell>
          <cell r="I650">
            <v>0</v>
          </cell>
          <cell r="K650" t="str">
            <v>EMT</v>
          </cell>
        </row>
        <row r="651">
          <cell r="A651">
            <v>1251</v>
          </cell>
          <cell r="B651" t="str">
            <v xml:space="preserve">UNION EMT  1" </v>
          </cell>
          <cell r="C651" t="str">
            <v>UND</v>
          </cell>
          <cell r="D651">
            <v>1614</v>
          </cell>
          <cell r="F651">
            <v>1872.2587224000001</v>
          </cell>
          <cell r="I651">
            <v>0</v>
          </cell>
          <cell r="K651" t="str">
            <v>EMT</v>
          </cell>
        </row>
        <row r="652">
          <cell r="A652">
            <v>1363</v>
          </cell>
          <cell r="B652" t="str">
            <v xml:space="preserve">UNION EMT  1/2" </v>
          </cell>
          <cell r="C652" t="str">
            <v>UND</v>
          </cell>
          <cell r="D652">
            <v>575</v>
          </cell>
          <cell r="F652">
            <v>667.00666999999999</v>
          </cell>
          <cell r="I652">
            <v>0</v>
          </cell>
          <cell r="K652" t="str">
            <v>EMT</v>
          </cell>
        </row>
        <row r="653">
          <cell r="A653">
            <v>1376</v>
          </cell>
          <cell r="B653" t="str">
            <v xml:space="preserve">UNION EMT  1-1/2" </v>
          </cell>
          <cell r="C653" t="str">
            <v>UND</v>
          </cell>
          <cell r="D653">
            <v>4689</v>
          </cell>
          <cell r="F653">
            <v>5439.2943924000001</v>
          </cell>
          <cell r="I653">
            <v>0</v>
          </cell>
          <cell r="K653" t="str">
            <v>EMT</v>
          </cell>
          <cell r="L653">
            <v>5983.1640000000007</v>
          </cell>
          <cell r="M653">
            <v>543.86960760000056</v>
          </cell>
        </row>
        <row r="654">
          <cell r="A654">
            <v>1389</v>
          </cell>
          <cell r="B654" t="str">
            <v xml:space="preserve">UNION EMT  1-1/4" </v>
          </cell>
          <cell r="C654" t="str">
            <v>UND</v>
          </cell>
          <cell r="D654">
            <v>2827</v>
          </cell>
          <cell r="F654">
            <v>3279.3527932000002</v>
          </cell>
          <cell r="I654">
            <v>0</v>
          </cell>
          <cell r="K654" t="str">
            <v>EMT</v>
          </cell>
        </row>
        <row r="655">
          <cell r="A655">
            <v>1316</v>
          </cell>
          <cell r="B655" t="str">
            <v xml:space="preserve">UNION EMT  2" </v>
          </cell>
          <cell r="C655" t="str">
            <v>UND</v>
          </cell>
          <cell r="D655">
            <v>6340</v>
          </cell>
          <cell r="F655">
            <v>7354.4735439999995</v>
          </cell>
          <cell r="I655">
            <v>0</v>
          </cell>
          <cell r="K655" t="str">
            <v>EMT</v>
          </cell>
          <cell r="L655">
            <v>8089.84</v>
          </cell>
          <cell r="M655">
            <v>735.36645600000065</v>
          </cell>
        </row>
        <row r="656">
          <cell r="A656">
            <v>1250</v>
          </cell>
          <cell r="B656" t="str">
            <v xml:space="preserve">UNION EMT  3/4" </v>
          </cell>
          <cell r="C656" t="str">
            <v>UND</v>
          </cell>
          <cell r="D656">
            <v>1058</v>
          </cell>
          <cell r="F656">
            <v>1227.2922728000001</v>
          </cell>
          <cell r="I656">
            <v>0</v>
          </cell>
          <cell r="K656" t="str">
            <v>EMT</v>
          </cell>
          <cell r="L656">
            <v>1350.008</v>
          </cell>
          <cell r="M656">
            <v>122.71572719999995</v>
          </cell>
        </row>
        <row r="657">
          <cell r="A657">
            <v>5000</v>
          </cell>
          <cell r="B657" t="str">
            <v>UNION EMT DE 3"</v>
          </cell>
          <cell r="C657" t="str">
            <v>UND</v>
          </cell>
          <cell r="D657">
            <v>15000</v>
          </cell>
          <cell r="F657">
            <v>17400.173999999999</v>
          </cell>
          <cell r="I657">
            <v>0</v>
          </cell>
          <cell r="K657" t="str">
            <v>EMT</v>
          </cell>
          <cell r="L657">
            <v>19140</v>
          </cell>
          <cell r="M657">
            <v>1739.8260000000009</v>
          </cell>
        </row>
        <row r="658">
          <cell r="A658">
            <v>5001</v>
          </cell>
          <cell r="B658" t="str">
            <v>UNION EMT DE 4"</v>
          </cell>
          <cell r="C658" t="str">
            <v>UND</v>
          </cell>
          <cell r="D658">
            <v>12125</v>
          </cell>
          <cell r="F658">
            <v>14065.140649999999</v>
          </cell>
          <cell r="I658">
            <v>0</v>
          </cell>
        </row>
        <row r="659">
          <cell r="A659">
            <v>1198</v>
          </cell>
          <cell r="B659" t="str">
            <v>UNION GALV DE 1 1/2"</v>
          </cell>
          <cell r="C659" t="str">
            <v>UND</v>
          </cell>
          <cell r="D659">
            <v>1767.3200000000002</v>
          </cell>
          <cell r="F659">
            <v>2050.1117009120003</v>
          </cell>
          <cell r="I659">
            <v>0</v>
          </cell>
        </row>
        <row r="660">
          <cell r="A660">
            <v>1368</v>
          </cell>
          <cell r="B660" t="str">
            <v>UNION GALV DE 1 1/4"</v>
          </cell>
          <cell r="C660" t="str">
            <v>UND</v>
          </cell>
          <cell r="D660">
            <v>1436.8400000000001</v>
          </cell>
          <cell r="F660">
            <v>1666.7510673440004</v>
          </cell>
          <cell r="H660">
            <v>3</v>
          </cell>
          <cell r="I660">
            <v>5000.2532020320014</v>
          </cell>
          <cell r="J660" t="str">
            <v xml:space="preserve"> T </v>
          </cell>
        </row>
        <row r="661">
          <cell r="A661">
            <v>1541</v>
          </cell>
          <cell r="B661" t="str">
            <v>UNION GALV DE 1"</v>
          </cell>
          <cell r="C661" t="str">
            <v>UND</v>
          </cell>
          <cell r="D661">
            <v>2264</v>
          </cell>
          <cell r="F661">
            <v>2626.2662624</v>
          </cell>
          <cell r="I661">
            <v>0</v>
          </cell>
          <cell r="K661" t="str">
            <v>EMT</v>
          </cell>
          <cell r="L661">
            <v>2888.864</v>
          </cell>
          <cell r="M661">
            <v>262.59773760000007</v>
          </cell>
        </row>
        <row r="662">
          <cell r="A662">
            <v>1154</v>
          </cell>
          <cell r="B662" t="str">
            <v>UNION GALV DE 1/2"</v>
          </cell>
          <cell r="C662" t="str">
            <v>UND</v>
          </cell>
          <cell r="D662">
            <v>624.92000000000007</v>
          </cell>
          <cell r="F662">
            <v>724.91444907200014</v>
          </cell>
          <cell r="I662">
            <v>0</v>
          </cell>
          <cell r="K662" t="str">
            <v>EMT</v>
          </cell>
        </row>
        <row r="663">
          <cell r="A663">
            <v>1547</v>
          </cell>
          <cell r="B663" t="str">
            <v>UNION GALV DE 2 1/2"</v>
          </cell>
          <cell r="C663" t="str">
            <v>UND</v>
          </cell>
          <cell r="D663">
            <v>9821</v>
          </cell>
          <cell r="F663">
            <v>11392.473923599999</v>
          </cell>
          <cell r="I663">
            <v>0</v>
          </cell>
          <cell r="K663" t="str">
            <v>EMT</v>
          </cell>
        </row>
        <row r="664">
          <cell r="A664">
            <v>1332</v>
          </cell>
          <cell r="B664" t="str">
            <v>UNION GALV DE 2"</v>
          </cell>
          <cell r="C664" t="str">
            <v>UND</v>
          </cell>
          <cell r="D664">
            <v>4132</v>
          </cell>
          <cell r="F664">
            <v>4793.1679311999997</v>
          </cell>
          <cell r="I664">
            <v>0</v>
          </cell>
          <cell r="K664" t="str">
            <v>EMT</v>
          </cell>
        </row>
        <row r="665">
          <cell r="A665">
            <v>1099</v>
          </cell>
          <cell r="B665" t="str">
            <v>UNION GALV DE 3"</v>
          </cell>
          <cell r="C665" t="str">
            <v>UND</v>
          </cell>
          <cell r="D665">
            <v>13878</v>
          </cell>
          <cell r="F665">
            <v>16098.6409848</v>
          </cell>
          <cell r="I665">
            <v>0</v>
          </cell>
          <cell r="K665" t="str">
            <v>EMT</v>
          </cell>
          <cell r="L665">
            <v>17708.328000000001</v>
          </cell>
          <cell r="M665">
            <v>1609.687015200001</v>
          </cell>
        </row>
        <row r="666">
          <cell r="A666">
            <v>1275</v>
          </cell>
          <cell r="B666" t="str">
            <v>UNION GALV DE 3/4"</v>
          </cell>
          <cell r="C666" t="str">
            <v>UND</v>
          </cell>
          <cell r="D666">
            <v>1622</v>
          </cell>
          <cell r="F666">
            <v>1881.5388152</v>
          </cell>
          <cell r="H666">
            <v>18</v>
          </cell>
          <cell r="I666">
            <v>33867.698673600004</v>
          </cell>
          <cell r="J666" t="str">
            <v xml:space="preserve"> T </v>
          </cell>
          <cell r="K666" t="str">
            <v>EMT</v>
          </cell>
          <cell r="L666">
            <v>2069.672</v>
          </cell>
          <cell r="M666">
            <v>188.13318479999998</v>
          </cell>
        </row>
        <row r="667">
          <cell r="A667">
            <v>1252</v>
          </cell>
          <cell r="B667" t="str">
            <v>UNION UNIVERSAL APE 1 1/2"</v>
          </cell>
          <cell r="C667" t="str">
            <v>UND</v>
          </cell>
          <cell r="D667">
            <v>47250</v>
          </cell>
          <cell r="F667">
            <v>54810.5481</v>
          </cell>
          <cell r="I667">
            <v>0</v>
          </cell>
        </row>
        <row r="668">
          <cell r="A668">
            <v>1503</v>
          </cell>
          <cell r="B668" t="str">
            <v>UNION UNIVERSAL APE 1 1/4"</v>
          </cell>
          <cell r="C668" t="str">
            <v>UND</v>
          </cell>
          <cell r="F668">
            <v>0</v>
          </cell>
          <cell r="I668">
            <v>0</v>
          </cell>
        </row>
        <row r="669">
          <cell r="A669">
            <v>1337</v>
          </cell>
          <cell r="B669" t="str">
            <v>UNION UNIVERSAL APE 1"</v>
          </cell>
          <cell r="C669" t="str">
            <v>UND</v>
          </cell>
          <cell r="D669">
            <v>24000</v>
          </cell>
          <cell r="F669">
            <v>27840.278399999999</v>
          </cell>
          <cell r="I669">
            <v>0</v>
          </cell>
          <cell r="K669" t="str">
            <v>APE</v>
          </cell>
        </row>
        <row r="670">
          <cell r="A670">
            <v>1166</v>
          </cell>
          <cell r="B670" t="str">
            <v>UNION UNIVERSAL APE 1/2"</v>
          </cell>
          <cell r="C670" t="str">
            <v>UND</v>
          </cell>
          <cell r="D670">
            <v>13750</v>
          </cell>
          <cell r="F670">
            <v>15950.1595</v>
          </cell>
          <cell r="I670">
            <v>0</v>
          </cell>
          <cell r="K670" t="str">
            <v>APE</v>
          </cell>
        </row>
        <row r="671">
          <cell r="A671">
            <v>1140</v>
          </cell>
          <cell r="B671" t="str">
            <v>UNION UNIVERSAL APE 2 1/2"</v>
          </cell>
          <cell r="C671" t="str">
            <v>UND</v>
          </cell>
          <cell r="D671">
            <v>101000</v>
          </cell>
          <cell r="F671">
            <v>117161.1716</v>
          </cell>
          <cell r="I671">
            <v>0</v>
          </cell>
          <cell r="K671" t="str">
            <v>APE</v>
          </cell>
        </row>
        <row r="672">
          <cell r="A672">
            <v>1385</v>
          </cell>
          <cell r="B672" t="str">
            <v>UNION UNIVERSAL APE 2"</v>
          </cell>
          <cell r="C672" t="str">
            <v>UND</v>
          </cell>
          <cell r="D672">
            <v>54400</v>
          </cell>
          <cell r="F672">
            <v>63104.63104</v>
          </cell>
          <cell r="I672">
            <v>0</v>
          </cell>
          <cell r="K672" t="str">
            <v>APE</v>
          </cell>
        </row>
        <row r="673">
          <cell r="A673">
            <v>1167</v>
          </cell>
          <cell r="B673" t="str">
            <v>UNION UNIVERSAL APE 3"</v>
          </cell>
          <cell r="C673" t="str">
            <v>UND</v>
          </cell>
          <cell r="D673">
            <v>142000</v>
          </cell>
          <cell r="F673">
            <v>164721.64720000001</v>
          </cell>
          <cell r="I673">
            <v>0</v>
          </cell>
        </row>
        <row r="674">
          <cell r="A674">
            <v>1326</v>
          </cell>
          <cell r="B674" t="str">
            <v>UNION UNIVERSAL APE 3/4"</v>
          </cell>
          <cell r="C674" t="str">
            <v>UND</v>
          </cell>
          <cell r="D674">
            <v>18100</v>
          </cell>
          <cell r="F674">
            <v>20996.20996</v>
          </cell>
          <cell r="I674">
            <v>0</v>
          </cell>
          <cell r="K674" t="str">
            <v>APE</v>
          </cell>
        </row>
        <row r="675">
          <cell r="A675">
            <v>1256</v>
          </cell>
          <cell r="B675" t="str">
            <v>UPS DE 1500VA - 120V - ON LINE CMK POWERCOM</v>
          </cell>
          <cell r="C675" t="str">
            <v>UN</v>
          </cell>
          <cell r="D675">
            <v>1957500</v>
          </cell>
          <cell r="F675">
            <v>2270722.7069999999</v>
          </cell>
          <cell r="I675">
            <v>0</v>
          </cell>
          <cell r="K675" t="str">
            <v>UPS</v>
          </cell>
          <cell r="M675">
            <v>392000000</v>
          </cell>
        </row>
        <row r="676">
          <cell r="A676">
            <v>1447</v>
          </cell>
          <cell r="B676" t="str">
            <v>PLANTA DE EMERGENCIA 1500 KVA, 460/220V, CON CARGADOR Y TANQUE</v>
          </cell>
          <cell r="C676" t="str">
            <v>UND</v>
          </cell>
          <cell r="D676">
            <v>889669565.21739125</v>
          </cell>
          <cell r="F676">
            <v>1032027015.8191304</v>
          </cell>
          <cell r="I676">
            <v>0</v>
          </cell>
          <cell r="K676" t="str">
            <v>UPS</v>
          </cell>
        </row>
        <row r="677">
          <cell r="A677">
            <v>1556</v>
          </cell>
          <cell r="B677" t="str">
            <v>TRANSFORMADOR DE 15KVA, 13200/240-120, 2F</v>
          </cell>
          <cell r="C677" t="str">
            <v>ML</v>
          </cell>
          <cell r="D677">
            <v>6324936.7506324938</v>
          </cell>
          <cell r="F677">
            <v>7337000.0000000009</v>
          </cell>
          <cell r="I677">
            <v>0</v>
          </cell>
          <cell r="K677" t="str">
            <v>TRAFO</v>
          </cell>
        </row>
        <row r="678">
          <cell r="A678">
            <v>1022</v>
          </cell>
          <cell r="B678" t="str">
            <v xml:space="preserve">VARILLA DE COBRE 5/8" X 2.4 MTS </v>
          </cell>
          <cell r="C678" t="str">
            <v>UND</v>
          </cell>
          <cell r="D678">
            <v>69999.300006999925</v>
          </cell>
          <cell r="F678">
            <v>81200</v>
          </cell>
          <cell r="I678">
            <v>0</v>
          </cell>
          <cell r="K678" t="str">
            <v>SUBES</v>
          </cell>
          <cell r="L678">
            <v>89319.106808931901</v>
          </cell>
          <cell r="M678">
            <v>8119.1068089319015</v>
          </cell>
        </row>
        <row r="679">
          <cell r="A679">
            <v>1440</v>
          </cell>
          <cell r="B679" t="str">
            <v xml:space="preserve">VARILLA DE COPPERWELD 5/8" X 1.8 MTS </v>
          </cell>
          <cell r="C679" t="str">
            <v>UND</v>
          </cell>
          <cell r="D679">
            <v>57999.420005799941</v>
          </cell>
          <cell r="F679">
            <v>67280</v>
          </cell>
          <cell r="I679">
            <v>0</v>
          </cell>
          <cell r="K679" t="str">
            <v>VARILLA</v>
          </cell>
        </row>
        <row r="680">
          <cell r="A680">
            <v>1834</v>
          </cell>
          <cell r="B680" t="str">
            <v>TAPA GALV. PARA CAJA DE 2X4"</v>
          </cell>
          <cell r="C680" t="str">
            <v>UND</v>
          </cell>
          <cell r="D680">
            <v>400</v>
          </cell>
          <cell r="F680">
            <v>464.00463999999999</v>
          </cell>
          <cell r="I680">
            <v>0</v>
          </cell>
          <cell r="K680" t="str">
            <v>EMT</v>
          </cell>
        </row>
        <row r="681">
          <cell r="A681">
            <v>1052</v>
          </cell>
          <cell r="B681" t="str">
            <v>FLEXICONDUIT L.T. DE 1/2"</v>
          </cell>
          <cell r="C681" t="str">
            <v>MTS</v>
          </cell>
          <cell r="D681">
            <v>4200</v>
          </cell>
          <cell r="F681">
            <v>4872.0487199999998</v>
          </cell>
          <cell r="H681">
            <v>4</v>
          </cell>
          <cell r="I681">
            <v>19488.194879999999</v>
          </cell>
          <cell r="J681" t="str">
            <v xml:space="preserve"> T </v>
          </cell>
          <cell r="K681" t="str">
            <v>EMT</v>
          </cell>
        </row>
        <row r="682">
          <cell r="A682">
            <v>1064</v>
          </cell>
          <cell r="B682" t="str">
            <v>CONECTOR RECTO PARA LIQUID DE 1/2"</v>
          </cell>
          <cell r="C682" t="str">
            <v>UND</v>
          </cell>
          <cell r="D682">
            <v>1796</v>
          </cell>
          <cell r="F682">
            <v>2083.3808336000002</v>
          </cell>
          <cell r="H682">
            <v>14</v>
          </cell>
          <cell r="I682">
            <v>29167.331670400003</v>
          </cell>
          <cell r="J682" t="str">
            <v xml:space="preserve"> T </v>
          </cell>
          <cell r="K682" t="str">
            <v>EMT</v>
          </cell>
        </row>
        <row r="683">
          <cell r="A683">
            <v>1125</v>
          </cell>
          <cell r="B683" t="str">
            <v>CAJA LIVIANA DE 4X4</v>
          </cell>
          <cell r="C683" t="str">
            <v>UND</v>
          </cell>
          <cell r="F683">
            <v>0</v>
          </cell>
          <cell r="I683">
            <v>0</v>
          </cell>
        </row>
        <row r="684">
          <cell r="A684">
            <v>1325</v>
          </cell>
          <cell r="B684" t="str">
            <v>TRANSFORMADOR SECO DE 75 KVA, 13200/240-120, 2F</v>
          </cell>
          <cell r="C684" t="str">
            <v>UND</v>
          </cell>
          <cell r="D684">
            <v>18099819.001809981</v>
          </cell>
          <cell r="F684">
            <v>20996000</v>
          </cell>
          <cell r="I684">
            <v>0</v>
          </cell>
          <cell r="K684" t="str">
            <v>TRAFO</v>
          </cell>
        </row>
        <row r="685">
          <cell r="A685">
            <v>1351</v>
          </cell>
          <cell r="B685" t="str">
            <v>CLAVIJA AEREA 120V LEVITON 515-PV</v>
          </cell>
          <cell r="C685" t="str">
            <v>UND</v>
          </cell>
          <cell r="D685">
            <v>16400</v>
          </cell>
          <cell r="F685">
            <v>19024.19024</v>
          </cell>
          <cell r="I685">
            <v>0</v>
          </cell>
          <cell r="K685" t="str">
            <v>LEVITON</v>
          </cell>
        </row>
        <row r="686">
          <cell r="A686">
            <v>1392</v>
          </cell>
          <cell r="B686" t="str">
            <v>GRAPA PARA CONDUIT EMT DE 2"</v>
          </cell>
          <cell r="C686" t="str">
            <v>UND</v>
          </cell>
          <cell r="D686">
            <v>1450</v>
          </cell>
          <cell r="F686">
            <v>1682.0168199999998</v>
          </cell>
          <cell r="I686">
            <v>0</v>
          </cell>
        </row>
        <row r="687">
          <cell r="A687">
            <v>1396</v>
          </cell>
          <cell r="B687" t="str">
            <v>TENSOR PARA GUAYA DE 1/4</v>
          </cell>
          <cell r="C687" t="str">
            <v>UND</v>
          </cell>
          <cell r="D687">
            <v>2500</v>
          </cell>
          <cell r="F687">
            <v>2900.029</v>
          </cell>
          <cell r="I687">
            <v>0</v>
          </cell>
          <cell r="K687" t="str">
            <v>SOPORTE</v>
          </cell>
        </row>
        <row r="688">
          <cell r="A688">
            <v>1435</v>
          </cell>
          <cell r="B688" t="str">
            <v>GUAYA DE ACERO DE 1/8"</v>
          </cell>
          <cell r="C688" t="str">
            <v>MTS</v>
          </cell>
          <cell r="D688">
            <v>450</v>
          </cell>
          <cell r="F688">
            <v>522.00522000000001</v>
          </cell>
          <cell r="I688">
            <v>0</v>
          </cell>
        </row>
        <row r="689">
          <cell r="A689">
            <v>1445</v>
          </cell>
          <cell r="B689" t="str">
            <v>PERROS DE 1/8"</v>
          </cell>
          <cell r="C689" t="str">
            <v>UND</v>
          </cell>
          <cell r="D689">
            <v>166</v>
          </cell>
          <cell r="F689">
            <v>192.5619256</v>
          </cell>
          <cell r="I689">
            <v>0</v>
          </cell>
        </row>
        <row r="690">
          <cell r="A690">
            <v>1446</v>
          </cell>
          <cell r="B690" t="str">
            <v>GUAYA DE ACERO DE 1/4"</v>
          </cell>
          <cell r="C690" t="str">
            <v>UND</v>
          </cell>
          <cell r="D690">
            <v>2389</v>
          </cell>
          <cell r="F690">
            <v>2771.2677123999997</v>
          </cell>
          <cell r="I690">
            <v>0</v>
          </cell>
          <cell r="K690" t="str">
            <v>SOPORTE</v>
          </cell>
        </row>
        <row r="691">
          <cell r="A691">
            <v>1451</v>
          </cell>
          <cell r="B691" t="str">
            <v>PERROS DE 1/4"</v>
          </cell>
          <cell r="C691" t="str">
            <v>UND</v>
          </cell>
          <cell r="D691">
            <v>176</v>
          </cell>
          <cell r="F691">
            <v>204.16204160000001</v>
          </cell>
          <cell r="I691">
            <v>0</v>
          </cell>
          <cell r="K691" t="str">
            <v>SOPORTE</v>
          </cell>
        </row>
        <row r="692">
          <cell r="A692">
            <v>1452</v>
          </cell>
          <cell r="B692" t="str">
            <v>TAPA REDONDA PARA CAJA OCTAGONAL</v>
          </cell>
          <cell r="C692" t="str">
            <v>UND</v>
          </cell>
          <cell r="D692">
            <v>600</v>
          </cell>
          <cell r="F692">
            <v>696.00696000000005</v>
          </cell>
          <cell r="I692">
            <v>0</v>
          </cell>
          <cell r="K692" t="str">
            <v>EMT</v>
          </cell>
        </row>
        <row r="693">
          <cell r="A693">
            <v>1470</v>
          </cell>
          <cell r="B693" t="str">
            <v>PRENSAESTOPA DE 1/2"</v>
          </cell>
          <cell r="C693" t="str">
            <v>UND</v>
          </cell>
          <cell r="D693">
            <v>15500</v>
          </cell>
          <cell r="F693">
            <v>17980.179799999998</v>
          </cell>
          <cell r="I693">
            <v>0</v>
          </cell>
          <cell r="K693" t="str">
            <v>APE</v>
          </cell>
        </row>
        <row r="694">
          <cell r="A694">
            <v>1521</v>
          </cell>
          <cell r="B694" t="str">
            <v>ANCLAJE Y FULMINANTE</v>
          </cell>
          <cell r="C694" t="str">
            <v>UND</v>
          </cell>
          <cell r="D694">
            <v>1200</v>
          </cell>
          <cell r="F694">
            <v>1392.0139200000001</v>
          </cell>
          <cell r="I694">
            <v>0</v>
          </cell>
          <cell r="K694" t="str">
            <v>SOPORTE</v>
          </cell>
          <cell r="L694">
            <v>1531.1999999999998</v>
          </cell>
          <cell r="M694">
            <v>139.18607999999972</v>
          </cell>
        </row>
        <row r="695">
          <cell r="A695">
            <v>1564</v>
          </cell>
          <cell r="B695" t="str">
            <v>TERMINAL DE PONCHAR No. 1/0 MANGA LARGA</v>
          </cell>
          <cell r="C695" t="str">
            <v>UND</v>
          </cell>
          <cell r="D695">
            <v>2499.9750002499973</v>
          </cell>
          <cell r="F695">
            <v>2900</v>
          </cell>
          <cell r="I695">
            <v>0</v>
          </cell>
          <cell r="K695" t="str">
            <v>ACC</v>
          </cell>
        </row>
        <row r="696">
          <cell r="A696">
            <v>1571</v>
          </cell>
          <cell r="B696" t="str">
            <v>ADAPADOR TERMINAL PVC DE 1 1/2"</v>
          </cell>
          <cell r="C696" t="str">
            <v>UND</v>
          </cell>
          <cell r="D696">
            <v>995.9900400995989</v>
          </cell>
          <cell r="F696">
            <v>1155.3599999999999</v>
          </cell>
          <cell r="I696">
            <v>0</v>
          </cell>
          <cell r="K696" t="str">
            <v>PVC</v>
          </cell>
        </row>
        <row r="697">
          <cell r="A697">
            <v>1573</v>
          </cell>
          <cell r="B697" t="str">
            <v>TRAMITES ELECTRICARIBE</v>
          </cell>
          <cell r="C697" t="str">
            <v>GAL</v>
          </cell>
          <cell r="D697">
            <v>49999.500004999951</v>
          </cell>
          <cell r="F697">
            <v>58000.000000000007</v>
          </cell>
          <cell r="I697">
            <v>0</v>
          </cell>
          <cell r="K697" t="str">
            <v>ACC</v>
          </cell>
        </row>
        <row r="698">
          <cell r="A698">
            <v>1574</v>
          </cell>
          <cell r="B698" t="str">
            <v>CABLE XLPE No.1/0 AWG, 15 KV</v>
          </cell>
          <cell r="C698" t="str">
            <v>ML</v>
          </cell>
          <cell r="D698">
            <v>47634.523654763449</v>
          </cell>
          <cell r="F698">
            <v>55256.6</v>
          </cell>
          <cell r="I698">
            <v>0</v>
          </cell>
          <cell r="K698" t="str">
            <v>CABLE</v>
          </cell>
        </row>
        <row r="699">
          <cell r="A699">
            <v>1580</v>
          </cell>
          <cell r="B699" t="str">
            <v>FUSIBLE H-H DE 40 AMPS</v>
          </cell>
          <cell r="C699" t="str">
            <v>UND</v>
          </cell>
          <cell r="D699">
            <v>180000</v>
          </cell>
          <cell r="F699">
            <v>208802.08800000002</v>
          </cell>
          <cell r="I699">
            <v>0</v>
          </cell>
          <cell r="K699" t="str">
            <v>SUBES</v>
          </cell>
        </row>
        <row r="700">
          <cell r="A700">
            <v>1911</v>
          </cell>
          <cell r="B700" t="str">
            <v>ANCLAJE UNIVERSAL</v>
          </cell>
          <cell r="C700" t="str">
            <v>UND</v>
          </cell>
          <cell r="D700">
            <v>320</v>
          </cell>
          <cell r="F700">
            <v>371.20371199999994</v>
          </cell>
          <cell r="I700">
            <v>0</v>
          </cell>
          <cell r="K700" t="str">
            <v>ACC</v>
          </cell>
          <cell r="L700">
            <v>408.32</v>
          </cell>
          <cell r="M700">
            <v>37.116288000000054</v>
          </cell>
        </row>
        <row r="701">
          <cell r="A701">
            <v>1991</v>
          </cell>
          <cell r="B701" t="str">
            <v>TERMINAL DE PONCHAR 300MCM</v>
          </cell>
          <cell r="C701" t="str">
            <v>UND</v>
          </cell>
          <cell r="D701">
            <v>16000</v>
          </cell>
          <cell r="F701">
            <v>18560.185600000001</v>
          </cell>
          <cell r="I701">
            <v>0</v>
          </cell>
          <cell r="K701" t="str">
            <v>ACC</v>
          </cell>
        </row>
        <row r="702">
          <cell r="A702">
            <v>1995</v>
          </cell>
          <cell r="B702" t="str">
            <v>TAPA CIEGA PARA CAJA PVC 4x4</v>
          </cell>
          <cell r="C702" t="str">
            <v>UND</v>
          </cell>
          <cell r="D702">
            <v>799.99200007999912</v>
          </cell>
          <cell r="F702">
            <v>927.99999999999989</v>
          </cell>
          <cell r="I702">
            <v>0</v>
          </cell>
          <cell r="K702" t="str">
            <v>PVC</v>
          </cell>
        </row>
        <row r="703">
          <cell r="A703">
            <v>1996</v>
          </cell>
          <cell r="B703" t="str">
            <v>TAPA CIEGA PARA CAJA OCTAGONAL PVC CON TROQUEL DE 1/2" EN EL CENTRO</v>
          </cell>
          <cell r="C703" t="str">
            <v>UND</v>
          </cell>
          <cell r="D703">
            <v>1199.9880001199988</v>
          </cell>
          <cell r="F703">
            <v>1392</v>
          </cell>
          <cell r="I703">
            <v>0</v>
          </cell>
          <cell r="K703" t="str">
            <v>ACC</v>
          </cell>
          <cell r="L703">
            <v>1531.1846881531185</v>
          </cell>
          <cell r="M703">
            <v>139.18468815311849</v>
          </cell>
        </row>
        <row r="704">
          <cell r="A704">
            <v>1997</v>
          </cell>
          <cell r="B704" t="str">
            <v>TAPA CIEGA OCTOGONAL GALV. CON TROQUEL DE 1/2" EN EL CENTRO</v>
          </cell>
          <cell r="C704" t="str">
            <v>UND</v>
          </cell>
          <cell r="D704">
            <v>1300</v>
          </cell>
          <cell r="F704">
            <v>1508.0150800000001</v>
          </cell>
          <cell r="I704">
            <v>0</v>
          </cell>
          <cell r="K704" t="str">
            <v>EMT</v>
          </cell>
        </row>
        <row r="705">
          <cell r="A705">
            <v>1998</v>
          </cell>
          <cell r="B705" t="str">
            <v>CENTRO DE CONTROL DE MOTORES DE 2,2MTSx1,4X0,4</v>
          </cell>
          <cell r="C705" t="str">
            <v>UND</v>
          </cell>
          <cell r="D705">
            <v>17999820.001799982</v>
          </cell>
          <cell r="F705">
            <v>20880000</v>
          </cell>
          <cell r="H705">
            <v>1</v>
          </cell>
          <cell r="I705">
            <v>20880000</v>
          </cell>
          <cell r="J705" t="str">
            <v xml:space="preserve"> T </v>
          </cell>
          <cell r="K705" t="str">
            <v>SUBES</v>
          </cell>
          <cell r="L705">
            <v>22967770.322296776</v>
          </cell>
          <cell r="M705">
            <v>2087770.3222967759</v>
          </cell>
        </row>
        <row r="706">
          <cell r="A706">
            <v>9730</v>
          </cell>
          <cell r="B706" t="str">
            <v>canaleta 60x8</v>
          </cell>
          <cell r="C706" t="str">
            <v>MTS</v>
          </cell>
          <cell r="D706">
            <v>70150</v>
          </cell>
          <cell r="F706">
            <v>81374.813740000012</v>
          </cell>
          <cell r="I706">
            <v>0</v>
          </cell>
        </row>
        <row r="707">
          <cell r="A707">
            <v>9731</v>
          </cell>
          <cell r="B707" t="str">
            <v>BANDEJA PORTACABLE 40x8</v>
          </cell>
          <cell r="C707" t="str">
            <v>MTS</v>
          </cell>
          <cell r="D707">
            <v>29999.700002999969</v>
          </cell>
          <cell r="F707">
            <v>34800</v>
          </cell>
          <cell r="I707">
            <v>0</v>
          </cell>
          <cell r="K707" t="str">
            <v>BAND</v>
          </cell>
        </row>
        <row r="708">
          <cell r="A708">
            <v>9732</v>
          </cell>
          <cell r="B708" t="str">
            <v>PINTURA ANARANJADA TUBERIA EMT</v>
          </cell>
          <cell r="C708" t="str">
            <v>GLB</v>
          </cell>
          <cell r="D708">
            <v>500</v>
          </cell>
          <cell r="F708">
            <v>580.00580000000002</v>
          </cell>
          <cell r="I708">
            <v>0</v>
          </cell>
          <cell r="L708">
            <v>638</v>
          </cell>
          <cell r="M708">
            <v>57.994199999999978</v>
          </cell>
        </row>
        <row r="709">
          <cell r="A709">
            <v>9733</v>
          </cell>
          <cell r="B709" t="str">
            <v>elementos de 90° curvas para ductos 50x8</v>
          </cell>
          <cell r="C709" t="str">
            <v>MTS</v>
          </cell>
          <cell r="D709">
            <v>39000</v>
          </cell>
          <cell r="F709">
            <v>45240.452399999995</v>
          </cell>
          <cell r="I709">
            <v>0</v>
          </cell>
        </row>
        <row r="710">
          <cell r="A710">
            <v>9734</v>
          </cell>
          <cell r="B710" t="str">
            <v>DUCTO DE 15X8 CERRADO</v>
          </cell>
          <cell r="C710" t="str">
            <v>MTS</v>
          </cell>
          <cell r="D710">
            <v>25125</v>
          </cell>
          <cell r="F710">
            <v>29145.291450000001</v>
          </cell>
          <cell r="I710">
            <v>0</v>
          </cell>
        </row>
        <row r="711">
          <cell r="A711">
            <v>9005</v>
          </cell>
          <cell r="B711" t="str">
            <v>CURVA HORIZONTAL G. SEMIPESADA DE 30</v>
          </cell>
          <cell r="C711" t="str">
            <v>MTS</v>
          </cell>
          <cell r="D711">
            <v>41550</v>
          </cell>
          <cell r="F711">
            <v>48198.481979999997</v>
          </cell>
          <cell r="I711">
            <v>0</v>
          </cell>
          <cell r="K711" t="str">
            <v>BANDEJA</v>
          </cell>
        </row>
        <row r="712">
          <cell r="A712">
            <v>9006</v>
          </cell>
          <cell r="B712" t="str">
            <v>CURVA HORIZONTAL G. SEMIPESADA DE 40</v>
          </cell>
          <cell r="C712" t="str">
            <v>MTS</v>
          </cell>
          <cell r="D712">
            <v>50000</v>
          </cell>
          <cell r="F712">
            <v>58000.579999999994</v>
          </cell>
          <cell r="I712">
            <v>0</v>
          </cell>
          <cell r="K712" t="str">
            <v>BANDEJA</v>
          </cell>
          <cell r="L712">
            <v>63800.000000000007</v>
          </cell>
          <cell r="M712">
            <v>5799.4200000000128</v>
          </cell>
        </row>
        <row r="713">
          <cell r="A713">
            <v>9007</v>
          </cell>
          <cell r="B713" t="str">
            <v>PLATINA UNION BANDEJA</v>
          </cell>
          <cell r="C713" t="str">
            <v>UND</v>
          </cell>
          <cell r="D713">
            <v>3450</v>
          </cell>
          <cell r="F713">
            <v>4002.0400199999999</v>
          </cell>
          <cell r="I713">
            <v>0</v>
          </cell>
          <cell r="K713" t="str">
            <v>BANDEJA</v>
          </cell>
          <cell r="L713">
            <v>4402.2</v>
          </cell>
          <cell r="M713">
            <v>400.1599799999999</v>
          </cell>
        </row>
        <row r="714">
          <cell r="A714">
            <v>9008</v>
          </cell>
          <cell r="B714" t="str">
            <v>SOPORTE MENSULA PARA BANDEJA</v>
          </cell>
          <cell r="C714" t="str">
            <v>UND</v>
          </cell>
          <cell r="D714">
            <v>12122</v>
          </cell>
          <cell r="F714">
            <v>14061.6606152</v>
          </cell>
          <cell r="I714">
            <v>0</v>
          </cell>
          <cell r="K714" t="str">
            <v>BANDEJA</v>
          </cell>
          <cell r="L714">
            <v>15467.672</v>
          </cell>
          <cell r="M714">
            <v>1406.0113848000001</v>
          </cell>
        </row>
        <row r="715">
          <cell r="A715">
            <v>9009</v>
          </cell>
          <cell r="B715" t="str">
            <v>T SEMIPESADA DE 30</v>
          </cell>
          <cell r="C715" t="str">
            <v>UND</v>
          </cell>
          <cell r="D715">
            <v>53000</v>
          </cell>
          <cell r="F715">
            <v>61480.614800000003</v>
          </cell>
          <cell r="I715">
            <v>0</v>
          </cell>
          <cell r="K715" t="str">
            <v>BANDEJA</v>
          </cell>
          <cell r="L715">
            <v>67628</v>
          </cell>
          <cell r="M715">
            <v>6147.385199999997</v>
          </cell>
        </row>
        <row r="716">
          <cell r="A716">
            <v>8950</v>
          </cell>
          <cell r="B716" t="str">
            <v>T SEMIPESADA DE 40</v>
          </cell>
          <cell r="C716" t="str">
            <v>UND</v>
          </cell>
          <cell r="D716">
            <v>60000</v>
          </cell>
          <cell r="F716">
            <v>69600.695999999996</v>
          </cell>
          <cell r="I716">
            <v>0</v>
          </cell>
          <cell r="K716" t="str">
            <v>BANDEJA</v>
          </cell>
        </row>
        <row r="717">
          <cell r="A717">
            <v>8951</v>
          </cell>
          <cell r="B717" t="str">
            <v>TUERCA HEXAGONAL DE 3/8"</v>
          </cell>
          <cell r="C717" t="str">
            <v>UND</v>
          </cell>
          <cell r="D717">
            <v>200</v>
          </cell>
          <cell r="F717">
            <v>232.00232</v>
          </cell>
          <cell r="I717">
            <v>0</v>
          </cell>
          <cell r="K717" t="str">
            <v>BANDEJA</v>
          </cell>
          <cell r="L717">
            <v>255.20000000000002</v>
          </cell>
          <cell r="M717">
            <v>23.19768000000002</v>
          </cell>
        </row>
        <row r="718">
          <cell r="A718">
            <v>8952</v>
          </cell>
          <cell r="B718" t="str">
            <v>VARILLA ROSACADA DE3/8"</v>
          </cell>
          <cell r="C718" t="str">
            <v>MTS</v>
          </cell>
          <cell r="D718">
            <v>2008.8000000000002</v>
          </cell>
          <cell r="F718">
            <v>2330.2313020800002</v>
          </cell>
          <cell r="I718">
            <v>0</v>
          </cell>
          <cell r="K718" t="str">
            <v>BANDEJA</v>
          </cell>
          <cell r="L718">
            <v>2563.2288000000003</v>
          </cell>
          <cell r="M718">
            <v>232.99749792000011</v>
          </cell>
        </row>
        <row r="719">
          <cell r="A719">
            <v>8953</v>
          </cell>
          <cell r="B719" t="str">
            <v>SUJETADOR DE BANDEJA MENSULA</v>
          </cell>
          <cell r="C719" t="str">
            <v>UND</v>
          </cell>
          <cell r="D719">
            <v>470</v>
          </cell>
          <cell r="F719">
            <v>545.20545199999992</v>
          </cell>
          <cell r="I719">
            <v>0</v>
          </cell>
          <cell r="K719" t="str">
            <v>BANDEJA</v>
          </cell>
          <cell r="L719">
            <v>599.71999999999991</v>
          </cell>
          <cell r="M719">
            <v>54.514547999999991</v>
          </cell>
        </row>
        <row r="720">
          <cell r="A720">
            <v>8954</v>
          </cell>
          <cell r="B720" t="str">
            <v>CABLEADO DE CONTROL CON ACCESORIOS</v>
          </cell>
          <cell r="C720" t="str">
            <v>GLB</v>
          </cell>
          <cell r="D720">
            <v>110000</v>
          </cell>
          <cell r="F720">
            <v>127601.276</v>
          </cell>
          <cell r="H720">
            <v>1</v>
          </cell>
          <cell r="I720">
            <v>127601.276</v>
          </cell>
          <cell r="J720" t="str">
            <v xml:space="preserve"> T </v>
          </cell>
          <cell r="L720">
            <v>140360</v>
          </cell>
          <cell r="M720">
            <v>12758.724000000002</v>
          </cell>
        </row>
        <row r="721">
          <cell r="A721">
            <v>8955</v>
          </cell>
          <cell r="B721" t="str">
            <v>RIEL OMEGA</v>
          </cell>
          <cell r="C721" t="str">
            <v>MTS</v>
          </cell>
          <cell r="D721">
            <v>3636.363636363636</v>
          </cell>
          <cell r="F721">
            <v>4218.2240000000002</v>
          </cell>
          <cell r="I721">
            <v>0</v>
          </cell>
          <cell r="L721">
            <v>4640</v>
          </cell>
          <cell r="M721">
            <v>421.77599999999984</v>
          </cell>
        </row>
        <row r="722">
          <cell r="A722">
            <v>8956</v>
          </cell>
          <cell r="B722" t="str">
            <v>ESPIGO PARA LINE POST</v>
          </cell>
          <cell r="C722" t="str">
            <v>MTS</v>
          </cell>
          <cell r="D722">
            <v>7999.9200007999916</v>
          </cell>
          <cell r="F722">
            <v>9280</v>
          </cell>
          <cell r="I722">
            <v>0</v>
          </cell>
          <cell r="K722" t="str">
            <v>HERRAJES</v>
          </cell>
          <cell r="L722">
            <v>10207.897921020789</v>
          </cell>
          <cell r="M722">
            <v>927.897921020789</v>
          </cell>
        </row>
        <row r="723">
          <cell r="A723">
            <v>1999</v>
          </cell>
          <cell r="B723" t="str">
            <v>CABLEADO DE FUERZAA Y ACCESORIOS</v>
          </cell>
          <cell r="C723" t="str">
            <v>GLB</v>
          </cell>
          <cell r="D723">
            <v>350000</v>
          </cell>
          <cell r="F723">
            <v>406004.06</v>
          </cell>
          <cell r="H723">
            <v>1</v>
          </cell>
          <cell r="I723">
            <v>406004.06</v>
          </cell>
          <cell r="J723" t="str">
            <v xml:space="preserve"> T </v>
          </cell>
          <cell r="K723" t="str">
            <v>SUBES</v>
          </cell>
        </row>
        <row r="724">
          <cell r="A724">
            <v>1688</v>
          </cell>
          <cell r="B724" t="str">
            <v>MATERIALES OBRA CIVIL</v>
          </cell>
          <cell r="C724" t="str">
            <v>UND</v>
          </cell>
          <cell r="D724">
            <v>400000</v>
          </cell>
          <cell r="F724">
            <v>464004.63999999996</v>
          </cell>
          <cell r="I724">
            <v>0</v>
          </cell>
          <cell r="K724" t="str">
            <v>SUBES</v>
          </cell>
        </row>
        <row r="725">
          <cell r="A725">
            <v>1273</v>
          </cell>
          <cell r="B725" t="str">
            <v>TABLERO BIFASICO 8CTOS. TQSP SIN puerta</v>
          </cell>
          <cell r="C725" t="str">
            <v>UND</v>
          </cell>
          <cell r="D725">
            <v>82599.174008259914</v>
          </cell>
          <cell r="F725">
            <v>95816</v>
          </cell>
          <cell r="G725" t="str">
            <v>VERIFICAR PRECIO</v>
          </cell>
          <cell r="I725">
            <v>0</v>
          </cell>
          <cell r="K725" t="str">
            <v>SCHNEIDER</v>
          </cell>
        </row>
        <row r="726">
          <cell r="A726">
            <v>1572</v>
          </cell>
          <cell r="B726" t="str">
            <v>CARGADOR DE BATERIA y bateria</v>
          </cell>
          <cell r="C726" t="str">
            <v>UND</v>
          </cell>
          <cell r="D726">
            <v>700000</v>
          </cell>
          <cell r="F726">
            <v>812008.12</v>
          </cell>
          <cell r="I726">
            <v>0</v>
          </cell>
        </row>
        <row r="727">
          <cell r="A727">
            <v>8801</v>
          </cell>
          <cell r="B727" t="str">
            <v>BREAKER ENCHUFABLE 2X40A</v>
          </cell>
          <cell r="C727" t="str">
            <v>UND</v>
          </cell>
          <cell r="D727">
            <v>27300</v>
          </cell>
          <cell r="F727">
            <v>31668.31668</v>
          </cell>
          <cell r="I727">
            <v>0</v>
          </cell>
        </row>
        <row r="728">
          <cell r="A728">
            <v>1805</v>
          </cell>
          <cell r="B728" t="str">
            <v>AISLADORES PARA BARRAJE</v>
          </cell>
          <cell r="C728" t="str">
            <v>UND</v>
          </cell>
          <cell r="D728">
            <v>14400</v>
          </cell>
          <cell r="F728">
            <v>16704.16704</v>
          </cell>
          <cell r="I728">
            <v>0</v>
          </cell>
          <cell r="K728" t="str">
            <v>CELDA</v>
          </cell>
          <cell r="L728">
            <v>18374.400000000001</v>
          </cell>
          <cell r="M728">
            <v>1670.2329600000012</v>
          </cell>
        </row>
        <row r="729">
          <cell r="B729" t="str">
            <v>PIE AMIGO PARA BANDEJA PORTACABLES 60 - 50 CM</v>
          </cell>
          <cell r="C729" t="str">
            <v>UND</v>
          </cell>
          <cell r="D729">
            <v>15892</v>
          </cell>
          <cell r="I729">
            <v>0</v>
          </cell>
          <cell r="K729" t="str">
            <v>BAND</v>
          </cell>
        </row>
        <row r="730">
          <cell r="A730">
            <v>1671</v>
          </cell>
          <cell r="B730" t="str">
            <v>CONECTORES DE ENTRADA M9</v>
          </cell>
          <cell r="C730" t="str">
            <v>UND</v>
          </cell>
          <cell r="D730">
            <v>14999.850001499985</v>
          </cell>
          <cell r="F730">
            <v>17400</v>
          </cell>
          <cell r="I730">
            <v>0</v>
          </cell>
          <cell r="K730" t="str">
            <v>SCHNEIDER</v>
          </cell>
          <cell r="L730">
            <v>19139.808601913977</v>
          </cell>
          <cell r="M730">
            <v>1739.8086019139773</v>
          </cell>
        </row>
        <row r="731">
          <cell r="A731">
            <v>1010</v>
          </cell>
          <cell r="B731" t="str">
            <v>PUERTA CORTAFUEGO</v>
          </cell>
          <cell r="C731" t="str">
            <v>UND</v>
          </cell>
          <cell r="D731">
            <v>1350000</v>
          </cell>
          <cell r="F731">
            <v>1566015.66</v>
          </cell>
          <cell r="I731">
            <v>0</v>
          </cell>
        </row>
        <row r="732">
          <cell r="A732">
            <v>1012</v>
          </cell>
          <cell r="B732" t="str">
            <v>DPS iQuick PRD 40r 1P+N</v>
          </cell>
          <cell r="C732" t="str">
            <v>UND</v>
          </cell>
          <cell r="D732">
            <v>1449985.5001449985</v>
          </cell>
          <cell r="F732">
            <v>1682000</v>
          </cell>
          <cell r="I732">
            <v>0</v>
          </cell>
        </row>
        <row r="733">
          <cell r="A733">
            <v>1854</v>
          </cell>
          <cell r="B733" t="str">
            <v>perno macho de expansion 1/2 x 2</v>
          </cell>
          <cell r="C733" t="str">
            <v>UND</v>
          </cell>
          <cell r="D733">
            <v>1074</v>
          </cell>
          <cell r="F733">
            <v>1245.8524584000002</v>
          </cell>
          <cell r="I733">
            <v>0</v>
          </cell>
          <cell r="K733" t="str">
            <v>ACC</v>
          </cell>
        </row>
        <row r="734">
          <cell r="A734">
            <v>1359</v>
          </cell>
          <cell r="B734" t="str">
            <v>PEINE 12 CTOS 3F, M9</v>
          </cell>
          <cell r="C734" t="str">
            <v>UND</v>
          </cell>
          <cell r="D734">
            <v>126998.73001269986</v>
          </cell>
          <cell r="F734">
            <v>147320</v>
          </cell>
          <cell r="I734">
            <v>0</v>
          </cell>
          <cell r="K734" t="str">
            <v>TRAF</v>
          </cell>
          <cell r="L734">
            <v>162050.37949620505</v>
          </cell>
          <cell r="M734">
            <v>14730.379496205045</v>
          </cell>
        </row>
        <row r="735">
          <cell r="A735">
            <v>1013</v>
          </cell>
          <cell r="B735" t="str">
            <v>FUENTE REGULADA DE 110 VA.C - 24VD.C OMRON PHOENIX CONTACT DE 50 W</v>
          </cell>
          <cell r="C735" t="str">
            <v>UND</v>
          </cell>
          <cell r="D735">
            <v>1299987.0001299987</v>
          </cell>
          <cell r="F735">
            <v>1508000</v>
          </cell>
          <cell r="I735">
            <v>0</v>
          </cell>
          <cell r="K735" t="str">
            <v>TRAF</v>
          </cell>
        </row>
        <row r="736">
          <cell r="A736">
            <v>6001</v>
          </cell>
          <cell r="B736" t="str">
            <v>GABINETE P.E.</v>
          </cell>
          <cell r="C736" t="str">
            <v>UND</v>
          </cell>
          <cell r="D736">
            <v>190000</v>
          </cell>
          <cell r="F736">
            <v>220402.204</v>
          </cell>
          <cell r="I736">
            <v>0</v>
          </cell>
          <cell r="K736" t="str">
            <v>CELDA</v>
          </cell>
        </row>
        <row r="737">
          <cell r="A737">
            <v>6002</v>
          </cell>
          <cell r="B737" t="str">
            <v>ORDENADOR DE CABLES</v>
          </cell>
          <cell r="C737" t="str">
            <v>UND</v>
          </cell>
          <cell r="F737">
            <v>0</v>
          </cell>
          <cell r="I737">
            <v>0</v>
          </cell>
        </row>
        <row r="738">
          <cell r="A738">
            <v>6003</v>
          </cell>
          <cell r="B738" t="str">
            <v>MARQUILLA TOMA DATOS</v>
          </cell>
          <cell r="C738" t="str">
            <v>UND</v>
          </cell>
          <cell r="D738">
            <v>900</v>
          </cell>
          <cell r="F738">
            <v>1044.01044</v>
          </cell>
          <cell r="I738">
            <v>0</v>
          </cell>
          <cell r="K738" t="str">
            <v>DATOS</v>
          </cell>
          <cell r="L738">
            <v>1148.4000000000001</v>
          </cell>
          <cell r="M738">
            <v>104.38956000000007</v>
          </cell>
        </row>
        <row r="739">
          <cell r="A739">
            <v>6004</v>
          </cell>
          <cell r="B739" t="str">
            <v>PATCH CORD DE 1 MTS FLEXIBLE</v>
          </cell>
          <cell r="C739" t="str">
            <v>UND</v>
          </cell>
          <cell r="D739">
            <v>12931.034482758621</v>
          </cell>
          <cell r="F739">
            <v>15000.15</v>
          </cell>
          <cell r="I739">
            <v>0</v>
          </cell>
        </row>
        <row r="740">
          <cell r="A740">
            <v>6005</v>
          </cell>
          <cell r="B740" t="str">
            <v>PATCH PANEL DE 48 PUERTOS</v>
          </cell>
          <cell r="C740" t="str">
            <v>UND</v>
          </cell>
          <cell r="D740">
            <v>726000</v>
          </cell>
          <cell r="F740">
            <v>842168.4216</v>
          </cell>
          <cell r="I740">
            <v>0</v>
          </cell>
          <cell r="K740" t="str">
            <v>DATOS</v>
          </cell>
        </row>
        <row r="741">
          <cell r="A741">
            <v>6006</v>
          </cell>
          <cell r="B741" t="str">
            <v>PATCH PANEL DE 24 PUERTOS</v>
          </cell>
          <cell r="C741" t="str">
            <v>UND</v>
          </cell>
          <cell r="D741">
            <v>387000</v>
          </cell>
          <cell r="F741">
            <v>448924.48920000001</v>
          </cell>
          <cell r="I741">
            <v>0</v>
          </cell>
          <cell r="K741" t="str">
            <v>DATOS</v>
          </cell>
        </row>
        <row r="742">
          <cell r="A742">
            <v>6007</v>
          </cell>
          <cell r="B742" t="str">
            <v>BANDEJA DE FIBRA DE 12 PUERTOS</v>
          </cell>
          <cell r="C742" t="str">
            <v>UND</v>
          </cell>
          <cell r="D742">
            <v>280000</v>
          </cell>
          <cell r="F742">
            <v>324803.24800000002</v>
          </cell>
          <cell r="I742">
            <v>0</v>
          </cell>
          <cell r="K742" t="str">
            <v>DATOS</v>
          </cell>
        </row>
        <row r="743">
          <cell r="A743">
            <v>6008</v>
          </cell>
          <cell r="B743" t="str">
            <v>PATCH CORD DE 1 MTS DE FIBRA</v>
          </cell>
          <cell r="C743" t="str">
            <v>UND</v>
          </cell>
          <cell r="D743">
            <v>12931.034482758621</v>
          </cell>
          <cell r="F743">
            <v>15000.15</v>
          </cell>
          <cell r="I743">
            <v>0</v>
          </cell>
        </row>
        <row r="744">
          <cell r="A744">
            <v>6009</v>
          </cell>
          <cell r="B744" t="str">
            <v>MARQUILLAS PARA CABLES</v>
          </cell>
          <cell r="C744" t="str">
            <v>UND</v>
          </cell>
          <cell r="D744">
            <v>33</v>
          </cell>
          <cell r="F744">
            <v>38.280382800000005</v>
          </cell>
          <cell r="I744">
            <v>0</v>
          </cell>
          <cell r="K744" t="str">
            <v>DATOS</v>
          </cell>
        </row>
        <row r="745">
          <cell r="A745">
            <v>6010</v>
          </cell>
          <cell r="B745" t="str">
            <v>BAJANTE EN ESPIRAL</v>
          </cell>
          <cell r="C745" t="str">
            <v>UND</v>
          </cell>
          <cell r="F745">
            <v>0</v>
          </cell>
          <cell r="I745">
            <v>0</v>
          </cell>
        </row>
        <row r="746">
          <cell r="A746">
            <v>6011</v>
          </cell>
          <cell r="B746" t="str">
            <v>CABLE TELEF DE 100 PARES</v>
          </cell>
          <cell r="C746" t="str">
            <v>UND</v>
          </cell>
          <cell r="D746">
            <v>18299.817001829982</v>
          </cell>
          <cell r="F746">
            <v>21228.000000000004</v>
          </cell>
          <cell r="I746">
            <v>0</v>
          </cell>
          <cell r="K746" t="str">
            <v>CABLE</v>
          </cell>
        </row>
        <row r="747">
          <cell r="A747">
            <v>6012</v>
          </cell>
          <cell r="B747" t="str">
            <v>FIBRA OPT. MULTIMODO DE 6HILOS</v>
          </cell>
          <cell r="C747" t="str">
            <v>MTS</v>
          </cell>
          <cell r="D747">
            <v>3919.9999999999995</v>
          </cell>
          <cell r="F747">
            <v>4547.2454719999996</v>
          </cell>
          <cell r="I747">
            <v>0</v>
          </cell>
          <cell r="K747" t="str">
            <v>DATOS</v>
          </cell>
        </row>
        <row r="748">
          <cell r="A748">
            <v>6013</v>
          </cell>
          <cell r="B748" t="str">
            <v>CONECTOR DE FIBRA OPTICA</v>
          </cell>
          <cell r="C748" t="str">
            <v>UND</v>
          </cell>
          <cell r="D748">
            <v>29880</v>
          </cell>
          <cell r="F748">
            <v>34661.146607999995</v>
          </cell>
          <cell r="I748">
            <v>0</v>
          </cell>
          <cell r="K748" t="str">
            <v>DATOS</v>
          </cell>
        </row>
        <row r="749">
          <cell r="A749">
            <v>6014</v>
          </cell>
          <cell r="B749" t="str">
            <v>BANDEJA PORTACABLE TIPO ESCALERA SEMIPESADA DE 30X8CMS</v>
          </cell>
          <cell r="C749" t="str">
            <v>MTS</v>
          </cell>
          <cell r="D749">
            <v>34666.666666666672</v>
          </cell>
          <cell r="F749">
            <v>40213.735466666672</v>
          </cell>
          <cell r="I749">
            <v>0</v>
          </cell>
          <cell r="K749" t="str">
            <v>BANDEJA</v>
          </cell>
          <cell r="L749">
            <v>44234.666666666672</v>
          </cell>
          <cell r="M749">
            <v>4020.9311999999991</v>
          </cell>
        </row>
        <row r="750">
          <cell r="A750">
            <v>6015</v>
          </cell>
          <cell r="B750" t="str">
            <v>CLAVIJA AEREA 220v</v>
          </cell>
          <cell r="C750" t="str">
            <v>UND</v>
          </cell>
          <cell r="D750">
            <v>19700</v>
          </cell>
          <cell r="F750">
            <v>22852.228519999997</v>
          </cell>
          <cell r="I750">
            <v>0</v>
          </cell>
          <cell r="K750" t="str">
            <v>BANDEJA</v>
          </cell>
        </row>
        <row r="751">
          <cell r="A751">
            <v>6016</v>
          </cell>
          <cell r="B751" t="str">
            <v>Luminaria fluorescente de descolgar de 9x240cms, aleta especular de 1x1x32W - T8</v>
          </cell>
          <cell r="C751" t="str">
            <v>UND</v>
          </cell>
          <cell r="D751">
            <v>72999.270007299929</v>
          </cell>
          <cell r="F751">
            <v>84680</v>
          </cell>
          <cell r="I751">
            <v>0</v>
          </cell>
          <cell r="K751" t="str">
            <v>LUMINARIA</v>
          </cell>
        </row>
        <row r="752">
          <cell r="A752">
            <v>6017</v>
          </cell>
          <cell r="B752" t="str">
            <v>LUMINARIA DE 2X32 HERMETICA CON BALASTO UPS</v>
          </cell>
          <cell r="C752" t="str">
            <v>UND</v>
          </cell>
          <cell r="D752">
            <v>214197.85802141979</v>
          </cell>
          <cell r="F752">
            <v>248472.00000000003</v>
          </cell>
          <cell r="I752">
            <v>0</v>
          </cell>
        </row>
        <row r="753">
          <cell r="A753">
            <v>6018</v>
          </cell>
          <cell r="B753" t="str">
            <v>LUMINARIA DE EMERGENCIA ILURAM 2X20W</v>
          </cell>
          <cell r="C753" t="str">
            <v>UND</v>
          </cell>
          <cell r="D753">
            <v>599994.00005999941</v>
          </cell>
          <cell r="F753">
            <v>696000</v>
          </cell>
          <cell r="I753">
            <v>0</v>
          </cell>
          <cell r="K753" t="str">
            <v>LUMINARIA</v>
          </cell>
        </row>
        <row r="754">
          <cell r="A754">
            <v>6019</v>
          </cell>
          <cell r="B754" t="str">
            <v>LUMINARIA TIPO PARAMAX DE LITHONIA DE 3X32 W</v>
          </cell>
          <cell r="C754" t="str">
            <v>UND</v>
          </cell>
          <cell r="D754">
            <v>143198.56801431984</v>
          </cell>
          <cell r="F754">
            <v>166112</v>
          </cell>
          <cell r="I754">
            <v>0</v>
          </cell>
          <cell r="K754" t="str">
            <v>LUMINARIA</v>
          </cell>
        </row>
        <row r="755">
          <cell r="A755">
            <v>6020</v>
          </cell>
          <cell r="B755" t="str">
            <v>LUMINARIA TIPO PARAMAX DE LITHONIA DE 3X32 W CON BALASTO DE UPS</v>
          </cell>
          <cell r="C755" t="str">
            <v>UND</v>
          </cell>
          <cell r="D755">
            <v>278997.21002789971</v>
          </cell>
          <cell r="F755">
            <v>323640</v>
          </cell>
          <cell r="I755">
            <v>0</v>
          </cell>
          <cell r="K755" t="str">
            <v>LUMINARIA</v>
          </cell>
        </row>
        <row r="756">
          <cell r="A756">
            <v>6021</v>
          </cell>
          <cell r="B756" t="str">
            <v/>
          </cell>
          <cell r="C756" t="str">
            <v>UND</v>
          </cell>
          <cell r="D756">
            <v>103198.96801031989</v>
          </cell>
          <cell r="F756">
            <v>119711.99999999999</v>
          </cell>
          <cell r="I756">
            <v>0</v>
          </cell>
          <cell r="K756" t="str">
            <v>LUMINARIA</v>
          </cell>
        </row>
        <row r="757">
          <cell r="A757">
            <v>6022</v>
          </cell>
          <cell r="B757" t="str">
            <v xml:space="preserve">LUMINARIA FLUORESCENTE TIPO HERMETICA DE 2x2x32W - T8 </v>
          </cell>
          <cell r="C757" t="str">
            <v>UND</v>
          </cell>
          <cell r="D757">
            <v>109198.90801091987</v>
          </cell>
          <cell r="F757">
            <v>126671.99999999997</v>
          </cell>
          <cell r="G757">
            <v>8</v>
          </cell>
          <cell r="H757">
            <v>6</v>
          </cell>
          <cell r="I757">
            <v>760031.99999999977</v>
          </cell>
          <cell r="J757" t="str">
            <v xml:space="preserve"> T </v>
          </cell>
          <cell r="K757" t="str">
            <v>LUMINARIA</v>
          </cell>
        </row>
        <row r="758">
          <cell r="A758">
            <v>6023</v>
          </cell>
          <cell r="B758" t="str">
            <v>TUBOS 32w LUZ INDIRECTA, 4 UND</v>
          </cell>
          <cell r="C758" t="str">
            <v>UND</v>
          </cell>
          <cell r="D758">
            <v>56999.430005699942</v>
          </cell>
          <cell r="F758">
            <v>66120</v>
          </cell>
          <cell r="I758">
            <v>0</v>
          </cell>
          <cell r="K758" t="str">
            <v>LUMINARIA</v>
          </cell>
        </row>
        <row r="759">
          <cell r="A759">
            <v>6024</v>
          </cell>
          <cell r="B759" t="str">
            <v>TUBOS 32w LUZ INDIRECTA, 8 UND</v>
          </cell>
          <cell r="C759" t="str">
            <v>UND</v>
          </cell>
          <cell r="D759">
            <v>56999.430005699942</v>
          </cell>
          <cell r="F759">
            <v>66120</v>
          </cell>
          <cell r="I759">
            <v>0</v>
          </cell>
          <cell r="K759" t="str">
            <v>LUMINARIA</v>
          </cell>
        </row>
        <row r="760">
          <cell r="A760">
            <v>6025</v>
          </cell>
          <cell r="B760" t="str">
            <v>LUMINARIA CALIMA DE 175 W MH</v>
          </cell>
          <cell r="C760" t="str">
            <v>UND</v>
          </cell>
          <cell r="D760">
            <v>301996.98003019969</v>
          </cell>
          <cell r="F760">
            <v>350320</v>
          </cell>
          <cell r="I760">
            <v>0</v>
          </cell>
          <cell r="K760" t="str">
            <v>LUMINARIA</v>
          </cell>
        </row>
        <row r="761">
          <cell r="A761">
            <v>6026</v>
          </cell>
          <cell r="B761" t="str">
            <v>REFLECTOR 250 W METAL HALIDE</v>
          </cell>
          <cell r="C761" t="str">
            <v>UND</v>
          </cell>
          <cell r="D761">
            <v>291197.08802911971</v>
          </cell>
          <cell r="F761">
            <v>337792</v>
          </cell>
          <cell r="I761">
            <v>0</v>
          </cell>
          <cell r="K761" t="str">
            <v>LUMINARIA</v>
          </cell>
        </row>
        <row r="762">
          <cell r="A762">
            <v>6027</v>
          </cell>
          <cell r="B762" t="str">
            <v>ARENA</v>
          </cell>
          <cell r="C762" t="str">
            <v>M3</v>
          </cell>
          <cell r="D762">
            <v>179998.2000179998</v>
          </cell>
          <cell r="F762">
            <v>208800</v>
          </cell>
          <cell r="I762">
            <v>0</v>
          </cell>
          <cell r="K762" t="str">
            <v>CIVIL</v>
          </cell>
        </row>
        <row r="763">
          <cell r="A763">
            <v>6028</v>
          </cell>
          <cell r="B763" t="str">
            <v>MATERIALES RESANE</v>
          </cell>
          <cell r="C763" t="str">
            <v>UND</v>
          </cell>
          <cell r="D763">
            <v>319996.80003199965</v>
          </cell>
          <cell r="F763">
            <v>371200</v>
          </cell>
          <cell r="I763">
            <v>0</v>
          </cell>
          <cell r="K763" t="str">
            <v>CIVIL</v>
          </cell>
        </row>
        <row r="764">
          <cell r="A764">
            <v>6029</v>
          </cell>
          <cell r="B764" t="str">
            <v>CONCRETO ROJO</v>
          </cell>
          <cell r="C764" t="str">
            <v>UND</v>
          </cell>
          <cell r="D764">
            <v>349996.50003499963</v>
          </cell>
          <cell r="F764">
            <v>406000</v>
          </cell>
          <cell r="I764">
            <v>0</v>
          </cell>
          <cell r="K764" t="str">
            <v>CIVIL</v>
          </cell>
        </row>
        <row r="765">
          <cell r="A765">
            <v>6030</v>
          </cell>
          <cell r="B765" t="str">
            <v>CONCRETO  ARMADO</v>
          </cell>
          <cell r="C765" t="str">
            <v>M3</v>
          </cell>
          <cell r="D765">
            <v>629993.70006299927</v>
          </cell>
          <cell r="F765">
            <v>730799.99999999977</v>
          </cell>
          <cell r="I765">
            <v>0</v>
          </cell>
          <cell r="K765" t="str">
            <v>CIVIL</v>
          </cell>
        </row>
        <row r="766">
          <cell r="A766">
            <v>6031</v>
          </cell>
          <cell r="B766" t="str">
            <v>MARQUILLAS DE LOS SISTEMAS</v>
          </cell>
          <cell r="C766" t="str">
            <v>UND</v>
          </cell>
          <cell r="D766">
            <v>431030.17245689611</v>
          </cell>
          <cell r="F766">
            <v>500000</v>
          </cell>
          <cell r="I766">
            <v>0</v>
          </cell>
          <cell r="K766" t="str">
            <v>CIVIL</v>
          </cell>
          <cell r="O766" t="e">
            <v>#DIV/0!</v>
          </cell>
        </row>
        <row r="767">
          <cell r="A767">
            <v>9200</v>
          </cell>
          <cell r="B767" t="str">
            <v>CRUCETA DE MADERA</v>
          </cell>
          <cell r="C767" t="str">
            <v>UND</v>
          </cell>
          <cell r="D767">
            <v>50000</v>
          </cell>
          <cell r="F767">
            <v>58000.579999999994</v>
          </cell>
          <cell r="I767">
            <v>0</v>
          </cell>
          <cell r="K767" t="str">
            <v>MT</v>
          </cell>
        </row>
        <row r="768">
          <cell r="A768">
            <v>9201</v>
          </cell>
          <cell r="B768" t="str">
            <v>SILLA CRUCETA DE MADERA</v>
          </cell>
          <cell r="C768" t="str">
            <v>UND</v>
          </cell>
          <cell r="D768">
            <v>7000</v>
          </cell>
          <cell r="F768">
            <v>8120.0812000000005</v>
          </cell>
          <cell r="I768">
            <v>0</v>
          </cell>
          <cell r="K768" t="str">
            <v>MT</v>
          </cell>
        </row>
        <row r="769">
          <cell r="A769">
            <v>9202</v>
          </cell>
          <cell r="B769" t="str">
            <v>CABLE DE ALUMINIO ASCR No.2 AWG</v>
          </cell>
          <cell r="C769" t="str">
            <v>MTS</v>
          </cell>
          <cell r="D769">
            <v>2051.9794802051979</v>
          </cell>
          <cell r="F769">
            <v>2380.3199999999997</v>
          </cell>
          <cell r="I769">
            <v>0</v>
          </cell>
          <cell r="K769" t="str">
            <v>MT</v>
          </cell>
        </row>
        <row r="770">
          <cell r="A770">
            <v>9203</v>
          </cell>
          <cell r="B770" t="str">
            <v>CABLE TRENZADO 4No.4/0 AWG</v>
          </cell>
          <cell r="C770" t="str">
            <v>MTS</v>
          </cell>
          <cell r="D770">
            <v>47144.528554714452</v>
          </cell>
          <cell r="F770">
            <v>54688.2</v>
          </cell>
          <cell r="I770">
            <v>0</v>
          </cell>
          <cell r="K770" t="str">
            <v>CABLE</v>
          </cell>
        </row>
        <row r="771">
          <cell r="A771">
            <v>9204</v>
          </cell>
          <cell r="B771" t="str">
            <v>CABLE TRENZADO 3No.1/0 AWG</v>
          </cell>
          <cell r="C771" t="str">
            <v>MTS</v>
          </cell>
          <cell r="D771">
            <v>25199.748002519973</v>
          </cell>
          <cell r="F771">
            <v>29231.999999999996</v>
          </cell>
          <cell r="I771">
            <v>0</v>
          </cell>
          <cell r="K771" t="str">
            <v>CABLE</v>
          </cell>
        </row>
        <row r="772">
          <cell r="A772">
            <v>9205</v>
          </cell>
          <cell r="B772" t="str">
            <v>PERCHA DE UN PUESTO</v>
          </cell>
          <cell r="C772" t="str">
            <v>UND</v>
          </cell>
          <cell r="D772">
            <v>9999.9000009999891</v>
          </cell>
          <cell r="F772">
            <v>11600</v>
          </cell>
          <cell r="I772">
            <v>0</v>
          </cell>
          <cell r="K772" t="str">
            <v>HERRAJES</v>
          </cell>
        </row>
        <row r="773">
          <cell r="A773">
            <v>9206</v>
          </cell>
          <cell r="B773" t="str">
            <v>CABLE PARA RETENIDA</v>
          </cell>
          <cell r="C773" t="str">
            <v>MTS</v>
          </cell>
          <cell r="D773">
            <v>2689.9731002689973</v>
          </cell>
          <cell r="F773">
            <v>3120.3999999999996</v>
          </cell>
          <cell r="I773">
            <v>0</v>
          </cell>
          <cell r="K773" t="str">
            <v>HERRAJES</v>
          </cell>
        </row>
        <row r="774">
          <cell r="A774">
            <v>9207</v>
          </cell>
          <cell r="B774" t="str">
            <v>AISLADOR TENSOR</v>
          </cell>
          <cell r="C774" t="str">
            <v>UND</v>
          </cell>
          <cell r="D774">
            <v>7999.9200007999916</v>
          </cell>
          <cell r="F774">
            <v>9280</v>
          </cell>
          <cell r="I774">
            <v>0</v>
          </cell>
          <cell r="K774" t="str">
            <v>AISLADORES</v>
          </cell>
        </row>
        <row r="775">
          <cell r="A775">
            <v>9208</v>
          </cell>
          <cell r="B775" t="str">
            <v>VARILLA DE ANCLAJE DE 3/4" CON BLOQUE DE CONRETO</v>
          </cell>
          <cell r="C775" t="str">
            <v>UND</v>
          </cell>
          <cell r="D775">
            <v>33999.660003399964</v>
          </cell>
          <cell r="F775">
            <v>39440</v>
          </cell>
          <cell r="I775">
            <v>0</v>
          </cell>
          <cell r="K775" t="str">
            <v>HERRAJES</v>
          </cell>
        </row>
        <row r="776">
          <cell r="A776">
            <v>9209</v>
          </cell>
          <cell r="B776" t="str">
            <v>PERMISOS PARA CRUCE CON TOPO</v>
          </cell>
          <cell r="C776" t="str">
            <v>GLB</v>
          </cell>
          <cell r="D776">
            <v>600000</v>
          </cell>
          <cell r="F776">
            <v>696006.96</v>
          </cell>
          <cell r="I776">
            <v>0</v>
          </cell>
        </row>
        <row r="777">
          <cell r="A777">
            <v>9210</v>
          </cell>
          <cell r="B777" t="str">
            <v>POSTE EN CONCRETO DE 9X510 KGS</v>
          </cell>
          <cell r="C777" t="str">
            <v>UND</v>
          </cell>
          <cell r="D777">
            <v>301721.1207198273</v>
          </cell>
          <cell r="F777">
            <v>350000.00000000006</v>
          </cell>
          <cell r="I777">
            <v>0</v>
          </cell>
          <cell r="K777" t="str">
            <v>POSTE</v>
          </cell>
        </row>
        <row r="778">
          <cell r="A778">
            <v>9211</v>
          </cell>
          <cell r="B778" t="str">
            <v>ALQUILER TOPO</v>
          </cell>
          <cell r="C778" t="str">
            <v>MTS</v>
          </cell>
          <cell r="D778">
            <v>100000</v>
          </cell>
          <cell r="F778">
            <v>116001.15999999999</v>
          </cell>
          <cell r="I778">
            <v>0</v>
          </cell>
          <cell r="K778" t="str">
            <v>CIVIL</v>
          </cell>
        </row>
        <row r="779">
          <cell r="A779">
            <v>9212</v>
          </cell>
          <cell r="B779" t="str">
            <v>APOYO GALV DE 3" CON BASE Y SOPORTE PARA CABLES</v>
          </cell>
          <cell r="C779" t="str">
            <v>UND</v>
          </cell>
          <cell r="D779">
            <v>550000</v>
          </cell>
          <cell r="F779">
            <v>638006.38</v>
          </cell>
          <cell r="H779">
            <v>3</v>
          </cell>
          <cell r="I779">
            <v>1914019.1400000001</v>
          </cell>
          <cell r="J779" t="str">
            <v xml:space="preserve"> T </v>
          </cell>
        </row>
        <row r="780">
          <cell r="A780">
            <v>9213</v>
          </cell>
          <cell r="B780" t="str">
            <v>EXTENSION EXHOSTO</v>
          </cell>
          <cell r="C780" t="str">
            <v>GLB</v>
          </cell>
          <cell r="D780">
            <v>650000</v>
          </cell>
          <cell r="F780">
            <v>754007.53999999992</v>
          </cell>
          <cell r="I780">
            <v>0</v>
          </cell>
          <cell r="K780" t="str">
            <v>CELDA</v>
          </cell>
        </row>
        <row r="781">
          <cell r="A781">
            <v>9214</v>
          </cell>
          <cell r="B781" t="str">
            <v>TRANSFORMADOR DE 225 KVA SECO</v>
          </cell>
          <cell r="C781" t="str">
            <v>UND</v>
          </cell>
          <cell r="D781">
            <v>18899811.001889981</v>
          </cell>
          <cell r="F781">
            <v>21924000</v>
          </cell>
          <cell r="I781">
            <v>0</v>
          </cell>
          <cell r="K781" t="str">
            <v>TRAFO</v>
          </cell>
        </row>
        <row r="782">
          <cell r="A782">
            <v>9215</v>
          </cell>
          <cell r="B782" t="str">
            <v xml:space="preserve">TRANSFORMADOR PADMOUNTED DE 150 KVA </v>
          </cell>
          <cell r="C782" t="str">
            <v>UND</v>
          </cell>
          <cell r="D782">
            <v>11319886.801131988</v>
          </cell>
          <cell r="F782">
            <v>13131200</v>
          </cell>
          <cell r="I782">
            <v>0</v>
          </cell>
          <cell r="K782" t="str">
            <v>TRAFO</v>
          </cell>
          <cell r="L782">
            <v>14444175.558244416</v>
          </cell>
          <cell r="M782">
            <v>1312975.5582444165</v>
          </cell>
        </row>
        <row r="783">
          <cell r="A783">
            <v>9216</v>
          </cell>
          <cell r="B783" t="str">
            <v xml:space="preserve">TRANSFORMADOR PADMOUNTED DE 225 KVA </v>
          </cell>
          <cell r="C783" t="str">
            <v>UND</v>
          </cell>
          <cell r="D783">
            <v>19999800.001999978</v>
          </cell>
          <cell r="F783">
            <v>23200000</v>
          </cell>
          <cell r="I783">
            <v>0</v>
          </cell>
          <cell r="K783" t="str">
            <v>SUBES</v>
          </cell>
        </row>
        <row r="784">
          <cell r="A784">
            <v>9217</v>
          </cell>
          <cell r="B784" t="str">
            <v xml:space="preserve">TRANSFORMADOR PADMOUNTED DE 300 KVA </v>
          </cell>
          <cell r="C784" t="str">
            <v>UND</v>
          </cell>
          <cell r="D784">
            <v>23399766.002339974</v>
          </cell>
          <cell r="F784">
            <v>27143999.999999996</v>
          </cell>
          <cell r="I784">
            <v>0</v>
          </cell>
          <cell r="K784" t="str">
            <v>TRAFO</v>
          </cell>
        </row>
        <row r="785">
          <cell r="A785">
            <v>9218</v>
          </cell>
          <cell r="B785" t="str">
            <v xml:space="preserve">TRANSFORMADOR PADMOUNTED DE 400 KVA </v>
          </cell>
          <cell r="C785" t="str">
            <v>UND</v>
          </cell>
          <cell r="D785">
            <v>66599334.006659932</v>
          </cell>
          <cell r="F785">
            <v>77256000</v>
          </cell>
          <cell r="I785">
            <v>0</v>
          </cell>
        </row>
        <row r="786">
          <cell r="A786">
            <v>9219</v>
          </cell>
          <cell r="B786" t="str">
            <v xml:space="preserve">TRANSFORMADOR EN ACEITE DE 150 KVA </v>
          </cell>
          <cell r="C786" t="str">
            <v>UND</v>
          </cell>
          <cell r="D786">
            <v>10399896.001039989</v>
          </cell>
          <cell r="F786">
            <v>12064000</v>
          </cell>
          <cell r="I786">
            <v>0</v>
          </cell>
          <cell r="K786" t="str">
            <v>TRAFO</v>
          </cell>
        </row>
        <row r="787">
          <cell r="A787">
            <v>9220</v>
          </cell>
          <cell r="B787" t="str">
            <v xml:space="preserve">TRANSFORMADOR EN ACEITE DE 225 KVA </v>
          </cell>
          <cell r="C787" t="str">
            <v>UND</v>
          </cell>
          <cell r="D787">
            <v>13499865.001349986</v>
          </cell>
          <cell r="F787">
            <v>15659999.999999998</v>
          </cell>
          <cell r="I787">
            <v>0</v>
          </cell>
          <cell r="K787" t="str">
            <v>TRAFO</v>
          </cell>
        </row>
        <row r="788">
          <cell r="A788">
            <v>9221</v>
          </cell>
          <cell r="B788" t="str">
            <v xml:space="preserve">TRANSFORMADOR EN ACEITE DE 300 KVA </v>
          </cell>
          <cell r="C788" t="str">
            <v>UND</v>
          </cell>
          <cell r="D788">
            <v>18199818.001819979</v>
          </cell>
          <cell r="F788">
            <v>21112000</v>
          </cell>
          <cell r="I788">
            <v>0</v>
          </cell>
          <cell r="K788" t="str">
            <v>TRAFO</v>
          </cell>
        </row>
        <row r="789">
          <cell r="A789">
            <v>9222</v>
          </cell>
          <cell r="B789" t="str">
            <v xml:space="preserve">TRANSFORMADOR EN ACEITE DE 400 KVA </v>
          </cell>
          <cell r="C789" t="str">
            <v>UND</v>
          </cell>
          <cell r="D789">
            <v>30699693.003069967</v>
          </cell>
          <cell r="F789">
            <v>35612000</v>
          </cell>
          <cell r="I789">
            <v>0</v>
          </cell>
          <cell r="K789" t="str">
            <v>TRAFO</v>
          </cell>
        </row>
        <row r="790">
          <cell r="A790">
            <v>9223</v>
          </cell>
          <cell r="B790" t="str">
            <v>SUPRESOR 42120 DY3</v>
          </cell>
          <cell r="C790" t="str">
            <v>UND</v>
          </cell>
          <cell r="D790">
            <v>2892000</v>
          </cell>
          <cell r="F790">
            <v>3354753.5472000004</v>
          </cell>
          <cell r="I790">
            <v>0</v>
          </cell>
          <cell r="K790" t="str">
            <v>LEVITON</v>
          </cell>
        </row>
        <row r="791">
          <cell r="A791">
            <v>9224</v>
          </cell>
          <cell r="B791" t="str">
            <v>TUBERIA PVC DE 2 1/2"</v>
          </cell>
          <cell r="C791" t="str">
            <v>UND</v>
          </cell>
          <cell r="D791">
            <v>2500</v>
          </cell>
          <cell r="F791">
            <v>2900.029</v>
          </cell>
          <cell r="I791">
            <v>0</v>
          </cell>
          <cell r="K791" t="str">
            <v>PVC</v>
          </cell>
        </row>
        <row r="792">
          <cell r="A792">
            <v>9225</v>
          </cell>
          <cell r="B792" t="str">
            <v>CONDULETA ELBD DE 2 1/2"</v>
          </cell>
          <cell r="C792" t="str">
            <v>UND</v>
          </cell>
          <cell r="D792">
            <v>150000</v>
          </cell>
          <cell r="F792">
            <v>174001.74</v>
          </cell>
          <cell r="I792">
            <v>0</v>
          </cell>
        </row>
        <row r="793">
          <cell r="A793">
            <v>9226</v>
          </cell>
          <cell r="B793" t="str">
            <v>LUMINARIA FLUORESC. 4X32"</v>
          </cell>
          <cell r="C793" t="str">
            <v>UND</v>
          </cell>
          <cell r="D793">
            <v>119998.80001199988</v>
          </cell>
          <cell r="F793">
            <v>139200</v>
          </cell>
          <cell r="I793">
            <v>0</v>
          </cell>
          <cell r="K793" t="str">
            <v>LUMINARIA</v>
          </cell>
        </row>
        <row r="794">
          <cell r="A794">
            <v>9227</v>
          </cell>
          <cell r="B794" t="str">
            <v>CONECTOR SCOTCHLOK</v>
          </cell>
          <cell r="C794" t="str">
            <v>UND</v>
          </cell>
          <cell r="D794">
            <v>353</v>
          </cell>
          <cell r="F794">
            <v>409.48409479999998</v>
          </cell>
          <cell r="I794">
            <v>0</v>
          </cell>
          <cell r="L794">
            <v>450.428</v>
          </cell>
          <cell r="M794">
            <v>40.943905200000017</v>
          </cell>
        </row>
        <row r="795">
          <cell r="A795">
            <v>9228</v>
          </cell>
          <cell r="B795" t="str">
            <v>CINTA AISLANTE No.33</v>
          </cell>
          <cell r="C795" t="str">
            <v>UND</v>
          </cell>
          <cell r="D795">
            <v>8999.9100008999903</v>
          </cell>
          <cell r="F795">
            <v>10440</v>
          </cell>
          <cell r="I795">
            <v>0</v>
          </cell>
          <cell r="K795" t="str">
            <v>ACC</v>
          </cell>
          <cell r="L795">
            <v>11483.885161148388</v>
          </cell>
          <cell r="M795">
            <v>1043.8851611483879</v>
          </cell>
        </row>
        <row r="796">
          <cell r="A796">
            <v>9229</v>
          </cell>
          <cell r="B796" t="str">
            <v>REGISTRO EN LADRILLO DE 100 X 100 X 1000 CMS</v>
          </cell>
          <cell r="C796" t="str">
            <v>UND</v>
          </cell>
          <cell r="D796">
            <v>650000</v>
          </cell>
          <cell r="F796">
            <v>754007.53999999992</v>
          </cell>
          <cell r="I796">
            <v>0</v>
          </cell>
        </row>
        <row r="797">
          <cell r="A797">
            <v>9230</v>
          </cell>
          <cell r="B797" t="str">
            <v>REGISTRO EN LADRILLO DE 80 X 80</v>
          </cell>
          <cell r="C797" t="str">
            <v>UND</v>
          </cell>
          <cell r="D797">
            <v>300000</v>
          </cell>
          <cell r="F797">
            <v>348003.48</v>
          </cell>
          <cell r="I797">
            <v>0</v>
          </cell>
        </row>
        <row r="798">
          <cell r="A798">
            <v>9231</v>
          </cell>
          <cell r="B798" t="str">
            <v>REGISTRO EN LADRILLO DE 60 X 60</v>
          </cell>
          <cell r="C798" t="str">
            <v>UND</v>
          </cell>
          <cell r="D798">
            <v>230000</v>
          </cell>
          <cell r="F798">
            <v>266802.66800000001</v>
          </cell>
          <cell r="I798">
            <v>0</v>
          </cell>
          <cell r="K798" t="str">
            <v>CIVIL</v>
          </cell>
          <cell r="L798">
            <v>293480</v>
          </cell>
          <cell r="M798">
            <v>26677.331999999995</v>
          </cell>
        </row>
        <row r="799">
          <cell r="A799">
            <v>9232</v>
          </cell>
          <cell r="B799" t="str">
            <v>REGISTRO EN LADRILLO DE 40 X 40</v>
          </cell>
          <cell r="C799" t="str">
            <v>UND</v>
          </cell>
          <cell r="D799">
            <v>50000</v>
          </cell>
          <cell r="F799">
            <v>58000.579999999994</v>
          </cell>
          <cell r="I799">
            <v>0</v>
          </cell>
          <cell r="K799" t="str">
            <v>CIVIL</v>
          </cell>
          <cell r="L799">
            <v>63800.000000000007</v>
          </cell>
          <cell r="M799">
            <v>5799.4200000000128</v>
          </cell>
        </row>
        <row r="800">
          <cell r="A800">
            <v>9233</v>
          </cell>
          <cell r="B800" t="str">
            <v>Registro mampost. Según norma RS3002 de EPM</v>
          </cell>
          <cell r="C800" t="str">
            <v>UND</v>
          </cell>
          <cell r="D800">
            <v>50001</v>
          </cell>
          <cell r="F800">
            <v>58001.740011599999</v>
          </cell>
          <cell r="I800">
            <v>0</v>
          </cell>
          <cell r="K800" t="str">
            <v>CIVIL</v>
          </cell>
        </row>
        <row r="801">
          <cell r="A801">
            <v>9234</v>
          </cell>
          <cell r="B801" t="str">
            <v>Caja de inspección sencilla CS275</v>
          </cell>
          <cell r="C801" t="str">
            <v>UND</v>
          </cell>
          <cell r="D801">
            <v>50002</v>
          </cell>
          <cell r="F801">
            <v>58002.900023200003</v>
          </cell>
          <cell r="I801">
            <v>0</v>
          </cell>
          <cell r="K801" t="str">
            <v>CIVIL</v>
          </cell>
        </row>
        <row r="802">
          <cell r="A802">
            <v>9235</v>
          </cell>
          <cell r="B802" t="str">
            <v>Caja de inspección doble CS276</v>
          </cell>
          <cell r="C802" t="str">
            <v>UND</v>
          </cell>
          <cell r="D802">
            <v>50003</v>
          </cell>
          <cell r="F802">
            <v>58004.060034800001</v>
          </cell>
          <cell r="I802">
            <v>0</v>
          </cell>
        </row>
        <row r="803">
          <cell r="A803">
            <v>9236</v>
          </cell>
          <cell r="B803" t="str">
            <v>Caja de inspección tipo Vehicular CS280</v>
          </cell>
          <cell r="C803" t="str">
            <v>UND</v>
          </cell>
          <cell r="D803">
            <v>50004</v>
          </cell>
          <cell r="F803">
            <v>58005.220046400005</v>
          </cell>
          <cell r="I803">
            <v>0</v>
          </cell>
        </row>
        <row r="804">
          <cell r="A804">
            <v>9237</v>
          </cell>
          <cell r="B804" t="str">
            <v>Tapa Acome Alfajor 90x90+Base Ang 1.5"</v>
          </cell>
          <cell r="C804" t="str">
            <v>UND</v>
          </cell>
          <cell r="D804">
            <v>248697.51302486972</v>
          </cell>
          <cell r="F804">
            <v>288492</v>
          </cell>
          <cell r="I804">
            <v>0</v>
          </cell>
          <cell r="K804" t="str">
            <v>CIVIL</v>
          </cell>
        </row>
        <row r="805">
          <cell r="A805">
            <v>9238</v>
          </cell>
          <cell r="B805" t="str">
            <v>Tapa Acome Alfajor 80x80+Base Ang 1.5"</v>
          </cell>
          <cell r="C805" t="str">
            <v>UND</v>
          </cell>
          <cell r="D805">
            <v>159998.40001599982</v>
          </cell>
          <cell r="F805">
            <v>185600</v>
          </cell>
          <cell r="I805">
            <v>0</v>
          </cell>
          <cell r="K805" t="str">
            <v>CIVIL</v>
          </cell>
        </row>
        <row r="806">
          <cell r="A806">
            <v>9239</v>
          </cell>
          <cell r="B806" t="str">
            <v>Tapa Huec Alfajor 60x60+Base Angulo 1.5"</v>
          </cell>
          <cell r="C806" t="str">
            <v>UND</v>
          </cell>
          <cell r="D806">
            <v>89999.1000089999</v>
          </cell>
          <cell r="F806">
            <v>104400</v>
          </cell>
          <cell r="I806">
            <v>0</v>
          </cell>
          <cell r="K806" t="str">
            <v>CIVIL</v>
          </cell>
        </row>
        <row r="807">
          <cell r="A807">
            <v>9240</v>
          </cell>
          <cell r="B807" t="str">
            <v>Tapa Jard Alfajor 40x40+Base Angulo 1.5"</v>
          </cell>
          <cell r="C807" t="str">
            <v>UND</v>
          </cell>
          <cell r="D807">
            <v>39999.600003999956</v>
          </cell>
          <cell r="F807">
            <v>46400</v>
          </cell>
          <cell r="I807">
            <v>0</v>
          </cell>
          <cell r="K807" t="str">
            <v>CIVIL</v>
          </cell>
        </row>
        <row r="808">
          <cell r="A808">
            <v>9241</v>
          </cell>
          <cell r="B808" t="str">
            <v>Tapa Carc Alfajor 70x40+Base Angulo 1.5"</v>
          </cell>
          <cell r="C808" t="str">
            <v>UND</v>
          </cell>
          <cell r="D808">
            <v>69999.300006999925</v>
          </cell>
          <cell r="F808">
            <v>81200</v>
          </cell>
          <cell r="I808">
            <v>0</v>
          </cell>
          <cell r="K808" t="str">
            <v>CIVIL</v>
          </cell>
        </row>
        <row r="809">
          <cell r="A809">
            <v>9242</v>
          </cell>
          <cell r="B809" t="str">
            <v>Tapa Via Concr+Ref 110x110+Marco Cubico</v>
          </cell>
          <cell r="C809" t="str">
            <v>UND</v>
          </cell>
          <cell r="D809">
            <v>159998.40001599982</v>
          </cell>
          <cell r="F809">
            <v>185600</v>
          </cell>
          <cell r="I809">
            <v>0</v>
          </cell>
          <cell r="K809" t="str">
            <v>CIVIL</v>
          </cell>
        </row>
        <row r="810">
          <cell r="A810">
            <v>9243</v>
          </cell>
          <cell r="B810" t="str">
            <v>Tapa Via Concr+Ref 100x100+Marco Cubico</v>
          </cell>
          <cell r="C810" t="str">
            <v>UND</v>
          </cell>
          <cell r="D810">
            <v>138198.61801381985</v>
          </cell>
          <cell r="F810">
            <v>160312</v>
          </cell>
          <cell r="I810">
            <v>0</v>
          </cell>
          <cell r="K810" t="str">
            <v>CIVIL</v>
          </cell>
        </row>
        <row r="811">
          <cell r="A811">
            <v>9244</v>
          </cell>
          <cell r="B811" t="str">
            <v>Tapa Via Concr+Ref 80x80+Marco Cubico</v>
          </cell>
          <cell r="C811" t="str">
            <v>UND</v>
          </cell>
          <cell r="D811">
            <v>129998.70001299986</v>
          </cell>
          <cell r="F811">
            <v>150800</v>
          </cell>
          <cell r="I811">
            <v>0</v>
          </cell>
          <cell r="K811" t="str">
            <v>CIVIL</v>
          </cell>
        </row>
        <row r="812">
          <cell r="A812">
            <v>9245</v>
          </cell>
          <cell r="B812" t="str">
            <v>Tapa Via Concr+Ref 60x60+Marco Cubico</v>
          </cell>
          <cell r="C812" t="str">
            <v>UND</v>
          </cell>
          <cell r="D812">
            <v>115998.84001159988</v>
          </cell>
          <cell r="F812">
            <v>134560</v>
          </cell>
          <cell r="I812">
            <v>0</v>
          </cell>
          <cell r="K812" t="str">
            <v>CIVIL</v>
          </cell>
        </row>
        <row r="813">
          <cell r="A813">
            <v>9246</v>
          </cell>
          <cell r="B813" t="str">
            <v>Tapa Acab Anden Con+Ref 110x110+Marc Inf</v>
          </cell>
          <cell r="C813" t="str">
            <v>UND</v>
          </cell>
          <cell r="D813">
            <v>91999.080009199897</v>
          </cell>
          <cell r="F813">
            <v>106719.99999999999</v>
          </cell>
          <cell r="I813">
            <v>0</v>
          </cell>
          <cell r="K813" t="str">
            <v>CIVIL</v>
          </cell>
        </row>
        <row r="814">
          <cell r="A814">
            <v>9247</v>
          </cell>
          <cell r="B814" t="str">
            <v>Tapa Acab Anden Con+Ref 100x100+Marc Inf</v>
          </cell>
          <cell r="C814" t="str">
            <v>UND</v>
          </cell>
          <cell r="D814">
            <v>78999.210007899921</v>
          </cell>
          <cell r="F814">
            <v>91640</v>
          </cell>
          <cell r="I814">
            <v>0</v>
          </cell>
          <cell r="K814" t="str">
            <v>CIVIL</v>
          </cell>
        </row>
        <row r="815">
          <cell r="A815">
            <v>9248</v>
          </cell>
          <cell r="B815" t="str">
            <v>Tapa Acab Anden Con+Ref 80x80 Simple</v>
          </cell>
          <cell r="C815" t="str">
            <v>UND</v>
          </cell>
          <cell r="D815">
            <v>59999.400005999938</v>
          </cell>
          <cell r="F815">
            <v>69600</v>
          </cell>
          <cell r="I815">
            <v>0</v>
          </cell>
          <cell r="K815" t="str">
            <v>CIVIL</v>
          </cell>
        </row>
        <row r="816">
          <cell r="A816">
            <v>9249</v>
          </cell>
          <cell r="B816" t="str">
            <v>Tapa Acab Anden Con+Ref 60x60 Simple</v>
          </cell>
          <cell r="C816" t="str">
            <v>UND</v>
          </cell>
          <cell r="D816">
            <v>49999.500004999951</v>
          </cell>
          <cell r="F816">
            <v>58000.000000000007</v>
          </cell>
          <cell r="I816">
            <v>0</v>
          </cell>
          <cell r="K816" t="str">
            <v>CIVIL</v>
          </cell>
        </row>
        <row r="817">
          <cell r="A817">
            <v>9250</v>
          </cell>
          <cell r="B817" t="str">
            <v>ANCLAJE MANGA</v>
          </cell>
          <cell r="C817" t="str">
            <v>UND</v>
          </cell>
          <cell r="D817">
            <v>280</v>
          </cell>
          <cell r="F817">
            <v>324.803248</v>
          </cell>
          <cell r="I817">
            <v>0</v>
          </cell>
          <cell r="K817" t="str">
            <v>ACC</v>
          </cell>
        </row>
        <row r="818">
          <cell r="A818">
            <v>9251</v>
          </cell>
          <cell r="B818" t="str">
            <v>UNION PVC DE 3"</v>
          </cell>
          <cell r="C818" t="str">
            <v>UND</v>
          </cell>
          <cell r="D818">
            <v>8500</v>
          </cell>
          <cell r="F818">
            <v>9860.0986000000012</v>
          </cell>
          <cell r="I818">
            <v>0</v>
          </cell>
          <cell r="K818" t="str">
            <v>AIRE</v>
          </cell>
        </row>
        <row r="819">
          <cell r="A819">
            <v>9252</v>
          </cell>
          <cell r="B819" t="str">
            <v>UNION PVC DE 2"</v>
          </cell>
          <cell r="C819" t="str">
            <v>UND</v>
          </cell>
          <cell r="D819">
            <v>7200</v>
          </cell>
          <cell r="F819">
            <v>8352.0835200000001</v>
          </cell>
          <cell r="I819">
            <v>0</v>
          </cell>
          <cell r="K819" t="str">
            <v>AIRE</v>
          </cell>
        </row>
        <row r="820">
          <cell r="A820">
            <v>9253</v>
          </cell>
          <cell r="B820" t="str">
            <v>UNION PVC DE 1 1/2"</v>
          </cell>
          <cell r="C820" t="str">
            <v>UND</v>
          </cell>
          <cell r="D820">
            <v>6900</v>
          </cell>
          <cell r="F820">
            <v>8004.0800399999998</v>
          </cell>
          <cell r="I820">
            <v>0</v>
          </cell>
          <cell r="K820" t="str">
            <v>AIRE</v>
          </cell>
        </row>
        <row r="821">
          <cell r="A821">
            <v>9254</v>
          </cell>
          <cell r="B821" t="str">
            <v>UNION PVC DE 1"</v>
          </cell>
          <cell r="C821" t="str">
            <v>UND</v>
          </cell>
          <cell r="D821">
            <v>4000</v>
          </cell>
          <cell r="F821">
            <v>4640.0464000000002</v>
          </cell>
          <cell r="I821">
            <v>0</v>
          </cell>
          <cell r="K821" t="str">
            <v>AIRE</v>
          </cell>
          <cell r="L821">
            <v>5104</v>
          </cell>
          <cell r="M821">
            <v>463.95359999999982</v>
          </cell>
        </row>
        <row r="822">
          <cell r="A822">
            <v>9255</v>
          </cell>
          <cell r="B822" t="str">
            <v>MINISPLIT DE 12000 BTU</v>
          </cell>
          <cell r="C822" t="str">
            <v>UND</v>
          </cell>
          <cell r="D822">
            <v>1200000</v>
          </cell>
          <cell r="F822">
            <v>1392013.92</v>
          </cell>
          <cell r="I822">
            <v>0</v>
          </cell>
          <cell r="K822" t="str">
            <v>AIRE</v>
          </cell>
        </row>
        <row r="823">
          <cell r="A823">
            <v>9256</v>
          </cell>
          <cell r="B823" t="str">
            <v>CONECTOR EP ALUMBRADO</v>
          </cell>
          <cell r="C823" t="str">
            <v>UND</v>
          </cell>
          <cell r="D823">
            <v>9474.9052509474895</v>
          </cell>
          <cell r="F823">
            <v>10991</v>
          </cell>
          <cell r="I823">
            <v>0</v>
          </cell>
          <cell r="K823" t="str">
            <v>TYCO</v>
          </cell>
        </row>
        <row r="824">
          <cell r="A824">
            <v>9257</v>
          </cell>
          <cell r="B824" t="str">
            <v>COFRE PARA RTU DE 30X20X20</v>
          </cell>
          <cell r="C824" t="str">
            <v>UND</v>
          </cell>
          <cell r="D824">
            <v>90000</v>
          </cell>
          <cell r="F824">
            <v>104401.04400000001</v>
          </cell>
          <cell r="I824">
            <v>0</v>
          </cell>
          <cell r="K824" t="str">
            <v>CELDA</v>
          </cell>
        </row>
        <row r="825">
          <cell r="A825">
            <v>9258</v>
          </cell>
          <cell r="B825" t="str">
            <v>BASE PARA POSTE 12X750</v>
          </cell>
          <cell r="C825" t="str">
            <v>UND</v>
          </cell>
          <cell r="D825">
            <v>349996.50003499963</v>
          </cell>
          <cell r="F825">
            <v>406000</v>
          </cell>
          <cell r="I825">
            <v>0</v>
          </cell>
          <cell r="K825" t="str">
            <v>CIVIL</v>
          </cell>
        </row>
        <row r="826">
          <cell r="A826">
            <v>9259</v>
          </cell>
          <cell r="B826" t="str">
            <v>CABLE AAAC DESNUDO No.2 AWG</v>
          </cell>
          <cell r="C826" t="str">
            <v>UND</v>
          </cell>
          <cell r="D826">
            <v>2051.9794802051979</v>
          </cell>
          <cell r="F826">
            <v>2380.3199999999997</v>
          </cell>
          <cell r="I826">
            <v>0</v>
          </cell>
          <cell r="K826" t="str">
            <v>CABLE</v>
          </cell>
        </row>
        <row r="827">
          <cell r="A827">
            <v>9260</v>
          </cell>
          <cell r="B827" t="str">
            <v>EXTRACTOR</v>
          </cell>
          <cell r="C827" t="str">
            <v>UND</v>
          </cell>
          <cell r="D827">
            <v>94999.050009499901</v>
          </cell>
          <cell r="F827">
            <v>110199.99999999999</v>
          </cell>
          <cell r="I827">
            <v>0</v>
          </cell>
          <cell r="K827" t="str">
            <v>ACC</v>
          </cell>
        </row>
        <row r="828">
          <cell r="A828">
            <v>9261</v>
          </cell>
          <cell r="B828" t="str">
            <v>CABLE AAAC DESNUDO No.1/0 AWG</v>
          </cell>
          <cell r="C828" t="str">
            <v>UND</v>
          </cell>
          <cell r="D828">
            <v>3187.9681203187965</v>
          </cell>
          <cell r="F828">
            <v>3698.08</v>
          </cell>
          <cell r="I828">
            <v>0</v>
          </cell>
          <cell r="K828" t="str">
            <v>CABLE</v>
          </cell>
        </row>
        <row r="829">
          <cell r="A829">
            <v>9262</v>
          </cell>
          <cell r="B829" t="str">
            <v>TRANSFORMADOR DE POTENCIA 3F, TIPO SECO 150 KVA</v>
          </cell>
          <cell r="C829" t="str">
            <v>UND</v>
          </cell>
          <cell r="D829">
            <v>14599854.001459984</v>
          </cell>
          <cell r="F829">
            <v>16936000</v>
          </cell>
          <cell r="I829">
            <v>0</v>
          </cell>
        </row>
        <row r="830">
          <cell r="A830">
            <v>9263</v>
          </cell>
          <cell r="B830" t="str">
            <v>LAMPARA FLUORESCENTE DE 4X17W</v>
          </cell>
          <cell r="C830" t="str">
            <v>UND</v>
          </cell>
          <cell r="D830">
            <v>97999.02000979989</v>
          </cell>
          <cell r="F830">
            <v>113679.99999999999</v>
          </cell>
          <cell r="G830">
            <v>98001</v>
          </cell>
          <cell r="I830">
            <v>0</v>
          </cell>
          <cell r="K830" t="str">
            <v>LUMINARIA</v>
          </cell>
        </row>
        <row r="831">
          <cell r="A831">
            <v>9264</v>
          </cell>
          <cell r="B831" t="str">
            <v>BASE PARA POSTE 9X800</v>
          </cell>
          <cell r="C831" t="str">
            <v>UND</v>
          </cell>
          <cell r="D831">
            <v>344824.13796551694</v>
          </cell>
          <cell r="F831">
            <v>400000.00000000006</v>
          </cell>
          <cell r="I831">
            <v>0</v>
          </cell>
          <cell r="K831" t="str">
            <v>CIVIL</v>
          </cell>
        </row>
        <row r="832">
          <cell r="A832">
            <v>1008</v>
          </cell>
          <cell r="B832" t="str">
            <v>PARARRAYOS TIPO FRANCKLIN</v>
          </cell>
          <cell r="C832" t="str">
            <v>UND</v>
          </cell>
          <cell r="D832">
            <v>115000</v>
          </cell>
          <cell r="F832">
            <v>133401.334</v>
          </cell>
          <cell r="I832">
            <v>0</v>
          </cell>
        </row>
        <row r="833">
          <cell r="A833">
            <v>1011</v>
          </cell>
          <cell r="B833" t="str">
            <v xml:space="preserve">PLC TWIDO REF TWDLMDA40DUK </v>
          </cell>
          <cell r="C833" t="str">
            <v>UND</v>
          </cell>
          <cell r="D833">
            <v>2509974.9002509974</v>
          </cell>
          <cell r="F833">
            <v>2911600</v>
          </cell>
          <cell r="I833">
            <v>0</v>
          </cell>
        </row>
        <row r="834">
          <cell r="A834">
            <v>1014</v>
          </cell>
          <cell r="B834" t="str">
            <v>BORNERA DE CONTROL</v>
          </cell>
          <cell r="C834" t="str">
            <v>UND</v>
          </cell>
          <cell r="D834">
            <v>14999.850001499985</v>
          </cell>
          <cell r="F834">
            <v>17400</v>
          </cell>
          <cell r="I834">
            <v>0</v>
          </cell>
        </row>
        <row r="835">
          <cell r="A835">
            <v>1015</v>
          </cell>
          <cell r="B835" t="str">
            <v>SENSOR DE INTRUISMO</v>
          </cell>
          <cell r="C835" t="str">
            <v>UND</v>
          </cell>
          <cell r="D835">
            <v>588994.11005889939</v>
          </cell>
          <cell r="F835">
            <v>683240</v>
          </cell>
          <cell r="I835">
            <v>0</v>
          </cell>
        </row>
        <row r="836">
          <cell r="A836">
            <v>1272</v>
          </cell>
          <cell r="B836" t="str">
            <v>CONSOLA DE CONTROL EN FIBRA DE VIDRIO</v>
          </cell>
          <cell r="C836" t="str">
            <v>UND</v>
          </cell>
          <cell r="D836">
            <v>2854000</v>
          </cell>
          <cell r="F836">
            <v>3310673.1063999999</v>
          </cell>
          <cell r="I836">
            <v>0</v>
          </cell>
        </row>
        <row r="837">
          <cell r="A837">
            <v>1628</v>
          </cell>
          <cell r="B837" t="str">
            <v>SENSOR D NIVEL USL200</v>
          </cell>
          <cell r="C837" t="str">
            <v>UND</v>
          </cell>
          <cell r="D837">
            <v>3050000</v>
          </cell>
          <cell r="F837">
            <v>3538035.38</v>
          </cell>
          <cell r="I837">
            <v>0</v>
          </cell>
        </row>
        <row r="838">
          <cell r="A838">
            <v>1629</v>
          </cell>
          <cell r="B838" t="str">
            <v>VARIADOR DE VELOCIDAD 250HP, 460 V,, CON FILTRO DE ARMONICOS</v>
          </cell>
          <cell r="C838" t="str">
            <v>UND</v>
          </cell>
          <cell r="D838">
            <v>59999400.005999938</v>
          </cell>
          <cell r="F838">
            <v>69600000</v>
          </cell>
          <cell r="I838">
            <v>0</v>
          </cell>
        </row>
        <row r="839">
          <cell r="A839">
            <v>1630</v>
          </cell>
          <cell r="B839" t="str">
            <v>VARIADOR DE VELOCIDAD 100HP, 460 V, CON FILTRO DE ARMONICOS</v>
          </cell>
          <cell r="C839" t="str">
            <v>UND</v>
          </cell>
          <cell r="D839">
            <v>25399746.002539974</v>
          </cell>
          <cell r="F839">
            <v>29463999.999999996</v>
          </cell>
          <cell r="I839">
            <v>0</v>
          </cell>
        </row>
        <row r="840">
          <cell r="A840">
            <v>1631</v>
          </cell>
          <cell r="B840" t="str">
            <v>VARIADOR DE VELOCIDAD 1HP 220 V, CON POTENCIOMETTRO</v>
          </cell>
          <cell r="C840" t="str">
            <v>UND</v>
          </cell>
          <cell r="D840">
            <v>1499985.0001499983</v>
          </cell>
          <cell r="F840">
            <v>1739999.9999999998</v>
          </cell>
          <cell r="I840">
            <v>0</v>
          </cell>
        </row>
        <row r="841">
          <cell r="A841">
            <v>1632</v>
          </cell>
          <cell r="B841" t="str">
            <v>GABINETE EN ACERO INOXIDABLE DE 1,5X0,8X0,2</v>
          </cell>
          <cell r="C841" t="str">
            <v>UND</v>
          </cell>
          <cell r="D841">
            <v>2600000</v>
          </cell>
          <cell r="F841">
            <v>3016030.1599999997</v>
          </cell>
          <cell r="I841">
            <v>0</v>
          </cell>
        </row>
        <row r="842">
          <cell r="A842">
            <v>1633</v>
          </cell>
          <cell r="B842" t="str">
            <v>GABINETE EN ACERO INOXIDABLE DE 1,0X0,8X0,2</v>
          </cell>
          <cell r="C842" t="str">
            <v>UND</v>
          </cell>
          <cell r="D842">
            <v>2100000</v>
          </cell>
          <cell r="F842">
            <v>2436024.36</v>
          </cell>
          <cell r="I842">
            <v>0</v>
          </cell>
        </row>
        <row r="843">
          <cell r="A843">
            <v>1658</v>
          </cell>
          <cell r="B843" t="str">
            <v>PANEL LED 30X30 24W</v>
          </cell>
          <cell r="C843" t="str">
            <v>UND</v>
          </cell>
          <cell r="D843">
            <v>178569.64287499982</v>
          </cell>
          <cell r="F843">
            <v>207142.85714285713</v>
          </cell>
          <cell r="I843">
            <v>0</v>
          </cell>
          <cell r="M843">
            <v>95549.90445009555</v>
          </cell>
        </row>
        <row r="844">
          <cell r="A844">
            <v>1655</v>
          </cell>
          <cell r="B844" t="str">
            <v xml:space="preserve">BALA LED CIRCULAR, 6W, 10W </v>
          </cell>
          <cell r="C844" t="str">
            <v>UND</v>
          </cell>
          <cell r="D844">
            <v>44999.55000449995</v>
          </cell>
          <cell r="F844">
            <v>52200</v>
          </cell>
          <cell r="H844">
            <v>7</v>
          </cell>
          <cell r="I844">
            <v>365400</v>
          </cell>
          <cell r="J844" t="str">
            <v xml:space="preserve"> T </v>
          </cell>
          <cell r="L844">
            <v>31499.999999999996</v>
          </cell>
          <cell r="M844">
            <v>44999.55000449995</v>
          </cell>
          <cell r="O844">
            <v>220499.99999999997</v>
          </cell>
          <cell r="P844">
            <v>314996.85003149963</v>
          </cell>
        </row>
        <row r="845">
          <cell r="A845">
            <v>1656</v>
          </cell>
          <cell r="B845" t="str">
            <v>LUMINARIA FLUORESCENTE HERMETICA 2X32W CON BASLASTO DE EMERGENCIA</v>
          </cell>
          <cell r="C845" t="str">
            <v>UND</v>
          </cell>
          <cell r="D845">
            <v>449995.50004499953</v>
          </cell>
          <cell r="F845">
            <v>521999.99999999994</v>
          </cell>
          <cell r="H845">
            <v>8</v>
          </cell>
          <cell r="I845">
            <v>4175999.9999999995</v>
          </cell>
          <cell r="J845" t="str">
            <v xml:space="preserve"> T </v>
          </cell>
          <cell r="L845">
            <v>31499.999999999996</v>
          </cell>
          <cell r="M845">
            <v>44999.55000449995</v>
          </cell>
          <cell r="O845">
            <v>251999.99999999997</v>
          </cell>
          <cell r="P845">
            <v>359996.4000359996</v>
          </cell>
        </row>
        <row r="846">
          <cell r="A846">
            <v>1657</v>
          </cell>
          <cell r="B846" t="str">
            <v xml:space="preserve">LUMINARIA FLUORESCENTE HERMETICA, IP65, 2X54W </v>
          </cell>
          <cell r="C846" t="str">
            <v>UND</v>
          </cell>
          <cell r="D846">
            <v>159998.40001599982</v>
          </cell>
          <cell r="F846">
            <v>185600</v>
          </cell>
          <cell r="H846">
            <v>9</v>
          </cell>
          <cell r="I846">
            <v>1670400</v>
          </cell>
          <cell r="J846" t="str">
            <v xml:space="preserve"> T </v>
          </cell>
          <cell r="L846">
            <v>31499.999999999996</v>
          </cell>
          <cell r="M846">
            <v>44999.55000449995</v>
          </cell>
          <cell r="O846">
            <v>283499.99999999994</v>
          </cell>
          <cell r="P846">
            <v>404995.95004049956</v>
          </cell>
        </row>
        <row r="847">
          <cell r="A847">
            <v>1659</v>
          </cell>
          <cell r="B847" t="str">
            <v xml:space="preserve">MODULO DE COMUNICACIONES MAESTRO TWDNOI10M3 </v>
          </cell>
          <cell r="C847" t="str">
            <v>UND</v>
          </cell>
          <cell r="D847">
            <v>1592984.0701592984</v>
          </cell>
          <cell r="F847">
            <v>1847879.9999999998</v>
          </cell>
          <cell r="H847">
            <v>10</v>
          </cell>
          <cell r="I847">
            <v>18478799.999999996</v>
          </cell>
          <cell r="J847" t="str">
            <v xml:space="preserve"> T </v>
          </cell>
          <cell r="L847">
            <v>31499.999999999996</v>
          </cell>
          <cell r="M847">
            <v>44999.55000449995</v>
          </cell>
          <cell r="O847">
            <v>314999.99999999994</v>
          </cell>
          <cell r="P847">
            <v>449995.50004499953</v>
          </cell>
        </row>
        <row r="848">
          <cell r="A848">
            <v>1660</v>
          </cell>
          <cell r="B848" t="str">
            <v>CABLE DE CONEXIÓN Y PROGRAMACION</v>
          </cell>
          <cell r="C848" t="str">
            <v>UND</v>
          </cell>
          <cell r="D848">
            <v>719992.8000719992</v>
          </cell>
          <cell r="F848">
            <v>835200</v>
          </cell>
          <cell r="H848">
            <v>11</v>
          </cell>
          <cell r="I848">
            <v>9187200</v>
          </cell>
          <cell r="J848" t="str">
            <v xml:space="preserve"> T </v>
          </cell>
          <cell r="L848">
            <v>31499.999999999996</v>
          </cell>
          <cell r="M848">
            <v>44999.55000449995</v>
          </cell>
          <cell r="O848">
            <v>346499.99999999994</v>
          </cell>
          <cell r="P848">
            <v>494995.05004949943</v>
          </cell>
        </row>
        <row r="849">
          <cell r="A849">
            <v>1661</v>
          </cell>
          <cell r="B849" t="str">
            <v>TERMINAL TACTIL DE 10"</v>
          </cell>
          <cell r="C849" t="str">
            <v>UND</v>
          </cell>
          <cell r="D849">
            <v>15019849.801501984</v>
          </cell>
          <cell r="F849">
            <v>17423200</v>
          </cell>
          <cell r="H849">
            <v>12</v>
          </cell>
          <cell r="I849">
            <v>209078400</v>
          </cell>
          <cell r="J849" t="str">
            <v xml:space="preserve"> T </v>
          </cell>
          <cell r="L849">
            <v>31499.999999999996</v>
          </cell>
          <cell r="M849">
            <v>44999.55000449995</v>
          </cell>
          <cell r="O849">
            <v>377999.99999999994</v>
          </cell>
          <cell r="P849">
            <v>539994.60005399934</v>
          </cell>
        </row>
        <row r="850">
          <cell r="A850">
            <v>1662</v>
          </cell>
          <cell r="B850" t="str">
            <v>BLINDO BARRA DE 2600 AMPS, 3F + N + T</v>
          </cell>
          <cell r="C850" t="str">
            <v>GLB</v>
          </cell>
          <cell r="D850">
            <v>105000000</v>
          </cell>
          <cell r="F850">
            <v>121801217.99999999</v>
          </cell>
          <cell r="H850">
            <v>13</v>
          </cell>
          <cell r="I850">
            <v>1583415833.9999998</v>
          </cell>
          <cell r="J850" t="str">
            <v xml:space="preserve"> T </v>
          </cell>
          <cell r="L850">
            <v>31499.999999999996</v>
          </cell>
          <cell r="M850">
            <v>44999.55000449995</v>
          </cell>
          <cell r="O850">
            <v>409499.99999999994</v>
          </cell>
          <cell r="P850">
            <v>584994.1500584993</v>
          </cell>
        </row>
        <row r="851">
          <cell r="A851">
            <v>1663</v>
          </cell>
          <cell r="B851" t="str">
            <v>RELE DE FACTOR DE POTENCIA</v>
          </cell>
          <cell r="C851" t="str">
            <v>UND</v>
          </cell>
          <cell r="D851">
            <v>1950000</v>
          </cell>
          <cell r="F851">
            <v>2262022.62</v>
          </cell>
          <cell r="H851">
            <v>14</v>
          </cell>
          <cell r="I851">
            <v>31668316.68</v>
          </cell>
          <cell r="J851" t="str">
            <v xml:space="preserve"> T </v>
          </cell>
          <cell r="L851">
            <v>31499.999999999996</v>
          </cell>
          <cell r="M851">
            <v>44999.55000449995</v>
          </cell>
          <cell r="O851">
            <v>440999.99999999994</v>
          </cell>
          <cell r="P851">
            <v>629993.70006299927</v>
          </cell>
        </row>
        <row r="852">
          <cell r="A852">
            <v>1664</v>
          </cell>
          <cell r="B852" t="str">
            <v>VARIADOR DE VELOCIDAD 350 HP - 460V - CON FILTRO</v>
          </cell>
          <cell r="C852" t="str">
            <v>UND</v>
          </cell>
          <cell r="D852">
            <v>157300000</v>
          </cell>
          <cell r="F852">
            <v>182469824.67999998</v>
          </cell>
          <cell r="H852">
            <v>15</v>
          </cell>
          <cell r="I852">
            <v>2737047370.1999998</v>
          </cell>
          <cell r="J852" t="str">
            <v xml:space="preserve"> T </v>
          </cell>
          <cell r="L852">
            <v>31499.999999999996</v>
          </cell>
          <cell r="M852">
            <v>44999.55000449995</v>
          </cell>
          <cell r="O852">
            <v>472499.99999999994</v>
          </cell>
          <cell r="P852">
            <v>674993.25006749923</v>
          </cell>
        </row>
        <row r="854">
          <cell r="I854">
            <v>74135608.145276576</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rto de bombas"/>
      <sheetName val="Diseño losa de cubierta 1"/>
      <sheetName val="Diseño losa de cubierta 2"/>
    </sheetNames>
    <sheetDataSet>
      <sheetData sheetId="0" refreshError="1">
        <row r="36">
          <cell r="B36">
            <v>24.5</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1"/>
      <sheetName val="Hoja2"/>
      <sheetName val="Hoj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Nombre</v>
          </cell>
          <cell r="B1" t="str">
            <v>Modelo de valor</v>
          </cell>
          <cell r="C1" t="str">
            <v>Adquisición</v>
          </cell>
          <cell r="D1" t="str">
            <v>Valor neto en los libros</v>
          </cell>
          <cell r="E1" t="str">
            <v>Grupo de activos fijos</v>
          </cell>
          <cell r="F1" t="str">
            <v>Número de activo fijo</v>
          </cell>
        </row>
        <row r="2">
          <cell r="A2" t="str">
            <v>Estacion Total Marca Pentax Ref R-115, Serial No.846531</v>
          </cell>
          <cell r="B2" t="str">
            <v>MYE</v>
          </cell>
          <cell r="C2">
            <v>18282180</v>
          </cell>
          <cell r="D2">
            <v>22732873</v>
          </cell>
          <cell r="E2" t="str">
            <v>OM7AL</v>
          </cell>
          <cell r="F2">
            <v>16550001</v>
          </cell>
          <cell r="G2" t="str">
            <v>Estacion Total Marca Pentax Ref R-115, Serial No.846531</v>
          </cell>
        </row>
        <row r="3">
          <cell r="A3" t="str">
            <v>Nivel Automatico Marca Pentax Modelo AP-020 Serial No PO-1174</v>
          </cell>
          <cell r="B3" t="str">
            <v>MYE</v>
          </cell>
          <cell r="C3">
            <v>1218000</v>
          </cell>
          <cell r="D3">
            <v>1514512</v>
          </cell>
          <cell r="E3" t="str">
            <v>OM7AL</v>
          </cell>
          <cell r="F3">
            <v>16550002</v>
          </cell>
          <cell r="G3" t="str">
            <v>Nivel Automatico Marca Pentax Modelo AP-020 Serial No PO-1174</v>
          </cell>
        </row>
        <row r="4">
          <cell r="A4" t="str">
            <v>Paquete Promocion GPS Etrex vista marca Garmin con interfase a PC y software track maker profesional</v>
          </cell>
          <cell r="B4" t="str">
            <v>MYE</v>
          </cell>
          <cell r="C4">
            <v>1755312</v>
          </cell>
          <cell r="D4">
            <v>2184362</v>
          </cell>
          <cell r="E4" t="str">
            <v>OM7AL</v>
          </cell>
          <cell r="F4">
            <v>16550003</v>
          </cell>
          <cell r="G4" t="str">
            <v>Paquete Promocion GPS Etrex vista marca Garmin con interfase a PC y software track maker profesional</v>
          </cell>
        </row>
        <row r="5">
          <cell r="A5" t="str">
            <v>Pinza Ponchadora de impacto para Rj 45</v>
          </cell>
          <cell r="B5" t="str">
            <v>MYE</v>
          </cell>
          <cell r="C5">
            <v>170000</v>
          </cell>
          <cell r="D5">
            <v>211564</v>
          </cell>
          <cell r="E5" t="str">
            <v>HA7</v>
          </cell>
          <cell r="F5">
            <v>16550004</v>
          </cell>
          <cell r="G5" t="str">
            <v>Pinza Ponchadora de impacto para Rj 45</v>
          </cell>
        </row>
        <row r="6">
          <cell r="A6" t="str">
            <v>Apisonador  marca wacker modelo BS52V serie 5330745</v>
          </cell>
          <cell r="B6" t="str">
            <v>MYE</v>
          </cell>
          <cell r="C6">
            <v>7768048</v>
          </cell>
          <cell r="D6">
            <v>9666813</v>
          </cell>
          <cell r="E6" t="str">
            <v>OM7AC</v>
          </cell>
          <cell r="F6">
            <v>16550005</v>
          </cell>
          <cell r="G6" t="str">
            <v>Apisonador  marca wacker modelo BS52V serie 5330745</v>
          </cell>
        </row>
        <row r="7">
          <cell r="A7" t="str">
            <v>Planta eléctrica</v>
          </cell>
          <cell r="B7" t="str">
            <v>MYE</v>
          </cell>
          <cell r="C7">
            <v>500000</v>
          </cell>
          <cell r="D7">
            <v>389657</v>
          </cell>
          <cell r="E7" t="str">
            <v>OM7AC</v>
          </cell>
          <cell r="F7">
            <v>16550006</v>
          </cell>
          <cell r="G7" t="str">
            <v>Planta eléctrica</v>
          </cell>
          <cell r="H7">
            <v>1</v>
          </cell>
        </row>
        <row r="8">
          <cell r="A8" t="str">
            <v>Aires Acondicionados</v>
          </cell>
          <cell r="B8" t="str">
            <v>MYE</v>
          </cell>
          <cell r="C8">
            <v>3000000</v>
          </cell>
          <cell r="D8">
            <v>3761193</v>
          </cell>
          <cell r="E8" t="str">
            <v>OM5</v>
          </cell>
          <cell r="F8">
            <v>16550007</v>
          </cell>
          <cell r="G8" t="str">
            <v>Aires Acondicionados</v>
          </cell>
          <cell r="H8">
            <v>1</v>
          </cell>
        </row>
        <row r="9">
          <cell r="A9" t="str">
            <v>Aires Acondicionados</v>
          </cell>
          <cell r="B9" t="str">
            <v>MYE</v>
          </cell>
          <cell r="C9">
            <v>1300000</v>
          </cell>
          <cell r="D9">
            <v>1629849</v>
          </cell>
          <cell r="E9" t="str">
            <v>OM5</v>
          </cell>
          <cell r="F9">
            <v>16550008</v>
          </cell>
          <cell r="G9" t="str">
            <v>Aires Acondicionados</v>
          </cell>
          <cell r="H9">
            <v>1</v>
          </cell>
        </row>
        <row r="10">
          <cell r="A10" t="str">
            <v>Aires Acondicionados</v>
          </cell>
          <cell r="B10" t="str">
            <v>MYE</v>
          </cell>
          <cell r="C10">
            <v>1300000</v>
          </cell>
          <cell r="D10">
            <v>1629849</v>
          </cell>
          <cell r="E10" t="str">
            <v>OM5</v>
          </cell>
          <cell r="F10">
            <v>16550009</v>
          </cell>
          <cell r="G10" t="str">
            <v>Aires Acondicionados</v>
          </cell>
          <cell r="H10">
            <v>1</v>
          </cell>
        </row>
        <row r="11">
          <cell r="A11" t="str">
            <v>Planta Electrica Gasolina serie:#EZFH-1039946(marca:honda,modelo:    em1000f/l,potencia:1000watios,voltaje:120/12voltios,arranque:manual,motor:g101,potencia:2hp,  cap. Tanque:4.2,autonomia trabajo:5.5hrs)</v>
          </cell>
          <cell r="B11" t="str">
            <v>MYE</v>
          </cell>
          <cell r="C11">
            <v>2400001</v>
          </cell>
          <cell r="D11">
            <v>2843566</v>
          </cell>
          <cell r="E11" t="str">
            <v>OM7AC</v>
          </cell>
          <cell r="F11">
            <v>16550010</v>
          </cell>
          <cell r="G11" t="str">
            <v>Planta Electrica Gasolina serie:#EZFH-1039946(marca:honda,modelo:    em1000f/l,potencia:1000watios,voltaje:120/12voltios,arranque:manual,motor:g101,potencia:2hp,  cap. Tanque:4.2,autonomia trabajo:5.5hrs)</v>
          </cell>
          <cell r="H11">
            <v>1</v>
          </cell>
        </row>
        <row r="12">
          <cell r="A12" t="str">
            <v>Cortadora de Concreto Minicon 13 HP naciona 341559</v>
          </cell>
          <cell r="B12" t="str">
            <v>MYE</v>
          </cell>
          <cell r="C12">
            <v>5189492</v>
          </cell>
          <cell r="D12">
            <v>6148606</v>
          </cell>
          <cell r="E12" t="str">
            <v>OM7AC</v>
          </cell>
          <cell r="F12">
            <v>16550011</v>
          </cell>
          <cell r="G12" t="str">
            <v>Cortadora de Concreto Minicon 13 HP naciona 341559</v>
          </cell>
        </row>
        <row r="13">
          <cell r="A13" t="str">
            <v>Disco 14*125*1 SA3</v>
          </cell>
          <cell r="B13" t="str">
            <v>MYE</v>
          </cell>
          <cell r="C13">
            <v>873336</v>
          </cell>
          <cell r="D13">
            <v>1069744</v>
          </cell>
          <cell r="E13" t="str">
            <v>HA7</v>
          </cell>
          <cell r="F13">
            <v>16550012</v>
          </cell>
          <cell r="G13" t="str">
            <v>Disco 14*125*1 SA3</v>
          </cell>
        </row>
        <row r="14">
          <cell r="A14" t="str">
            <v>Bomba Sumergible en acero inoxidable 385S500-6 con motor electrico trifasico marca franklin electrik de 50HP, 460voltios arranque estrella triangulo</v>
          </cell>
          <cell r="B14" t="str">
            <v>MYE</v>
          </cell>
          <cell r="C14">
            <v>12760000</v>
          </cell>
          <cell r="D14">
            <v>15118281</v>
          </cell>
          <cell r="E14" t="str">
            <v>OM7AC</v>
          </cell>
          <cell r="F14">
            <v>16550013</v>
          </cell>
          <cell r="G14" t="str">
            <v>Bomba Sumergible en acero inoxidable 385S500-6 con motor electrico trifasico marca franklin electrik de 50HP, 460voltios arranque estrella triangulo</v>
          </cell>
        </row>
        <row r="15">
          <cell r="A15" t="str">
            <v>Electrobomba Tipo Periferica marca:ebara,potencia:1/2"HP,succ./descarga:1</v>
          </cell>
          <cell r="B15" t="str">
            <v>MYE</v>
          </cell>
          <cell r="C15">
            <v>215000</v>
          </cell>
          <cell r="D15">
            <v>256712</v>
          </cell>
          <cell r="E15" t="str">
            <v>OM7AC</v>
          </cell>
          <cell r="F15">
            <v>16550014</v>
          </cell>
          <cell r="G15" t="str">
            <v>Electrobomba Tipo Periferica marca:ebara,potencia:1/2"HP,succ./descarga:1</v>
          </cell>
        </row>
        <row r="16">
          <cell r="A16" t="str">
            <v>Monitor de Tension de Fase 460 digital REF.3FD 3300</v>
          </cell>
          <cell r="B16" t="str">
            <v>MYE</v>
          </cell>
          <cell r="C16">
            <v>359600</v>
          </cell>
          <cell r="D16">
            <v>406157</v>
          </cell>
          <cell r="E16" t="str">
            <v>OM7AC</v>
          </cell>
          <cell r="F16">
            <v>16550015</v>
          </cell>
          <cell r="G16" t="str">
            <v>Monitor de Tension de Fase 460 digital REF.3FD 3300</v>
          </cell>
        </row>
        <row r="17">
          <cell r="A17" t="str">
            <v>Pulidora Skit 7 "</v>
          </cell>
          <cell r="B17" t="str">
            <v>MYE</v>
          </cell>
          <cell r="C17">
            <v>288500</v>
          </cell>
          <cell r="D17">
            <v>325852</v>
          </cell>
          <cell r="E17" t="str">
            <v>OM7AC</v>
          </cell>
          <cell r="F17">
            <v>16550016</v>
          </cell>
          <cell r="G17" t="str">
            <v>Pulidora Skit 7 "</v>
          </cell>
        </row>
        <row r="18">
          <cell r="A18" t="str">
            <v>Equipo de Diagnostico Ridgid</v>
          </cell>
          <cell r="B18" t="str">
            <v>MYE</v>
          </cell>
          <cell r="C18">
            <v>43709264</v>
          </cell>
          <cell r="D18">
            <v>49368043</v>
          </cell>
          <cell r="E18" t="str">
            <v>OM7AC</v>
          </cell>
          <cell r="F18">
            <v>16550017</v>
          </cell>
          <cell r="G18" t="str">
            <v>Equipo de Diagnostico Ridgid</v>
          </cell>
        </row>
        <row r="19">
          <cell r="A19" t="str">
            <v>Bomba Pedrollo Jet JDWM1A/30 1 HP,serie 01-03,voltaje:110/220 monof. Incluye eyector</v>
          </cell>
          <cell r="B19" t="str">
            <v>MYE</v>
          </cell>
          <cell r="C19">
            <v>512720</v>
          </cell>
          <cell r="D19">
            <v>579101</v>
          </cell>
          <cell r="E19" t="str">
            <v>OM7AC</v>
          </cell>
          <cell r="F19">
            <v>16550018</v>
          </cell>
          <cell r="G19" t="str">
            <v>Bomba Pedrollo Jet JDWM1A/30 1 HP,serie 01-03,voltaje:110/220 monof. Incluye eyector</v>
          </cell>
        </row>
        <row r="20">
          <cell r="A20" t="str">
            <v>Bomba Pedrollo Jet JDWM1A/30 1 HP</v>
          </cell>
          <cell r="B20" t="str">
            <v>MYE</v>
          </cell>
          <cell r="C20">
            <v>512720</v>
          </cell>
          <cell r="D20">
            <v>579101</v>
          </cell>
          <cell r="E20" t="str">
            <v>OM7AC</v>
          </cell>
          <cell r="F20">
            <v>16550019</v>
          </cell>
          <cell r="G20" t="str">
            <v>Bomba Pedrollo Jet JDWM1A/30 1 HP</v>
          </cell>
        </row>
        <row r="21">
          <cell r="A21" t="str">
            <v xml:space="preserve">Motobomba modelo 16 CCG con motores a gasolina marca Brigs Stratton de 6.5 HP </v>
          </cell>
          <cell r="B21" t="str">
            <v>MYE</v>
          </cell>
          <cell r="C21">
            <v>1273680</v>
          </cell>
          <cell r="D21">
            <v>1438573</v>
          </cell>
          <cell r="E21" t="str">
            <v>OM7AC</v>
          </cell>
          <cell r="F21">
            <v>16550020</v>
          </cell>
          <cell r="G21" t="str">
            <v xml:space="preserve">Motobomba modelo 16 CCG con motores a gasolina marca Brigs Stratton de 6.5 HP </v>
          </cell>
        </row>
        <row r="22">
          <cell r="A22" t="str">
            <v xml:space="preserve">Motobomba modelo 16 CCG con motores a gasolina marca Brigs Stratton de 6.5 HP </v>
          </cell>
          <cell r="B22" t="str">
            <v>MYE</v>
          </cell>
          <cell r="C22">
            <v>1273680</v>
          </cell>
          <cell r="D22">
            <v>1438573</v>
          </cell>
          <cell r="E22" t="str">
            <v>OM7AC</v>
          </cell>
          <cell r="F22">
            <v>16550021</v>
          </cell>
          <cell r="G22" t="str">
            <v xml:space="preserve">Motobomba modelo 16 CCG con motores a gasolina marca Brigs Stratton de 6.5 HP </v>
          </cell>
        </row>
        <row r="23">
          <cell r="A23" t="str">
            <v>Motobomba Autocebante a Gasolina(marca:IHM,modelo:G575/201,motor:brigg straton,potencia:8HP,succión:3",descarga:3")serie:0310138</v>
          </cell>
          <cell r="B23" t="str">
            <v>MYE</v>
          </cell>
          <cell r="C23">
            <v>1760000</v>
          </cell>
          <cell r="D23">
            <v>1987855</v>
          </cell>
          <cell r="E23" t="str">
            <v>OM7AC</v>
          </cell>
          <cell r="F23">
            <v>16550022</v>
          </cell>
          <cell r="G23" t="str">
            <v>Motobomba Autocebante a Gasolina(marca:IHM,modelo:G575/201,motor:brigg straton,potencia:8HP,succión:3",descarga:3")serie:0310138</v>
          </cell>
        </row>
        <row r="24">
          <cell r="A24" t="str">
            <v>Motobomba Autocebante a Gasolina(marca:IHM,modelo:G575/201,motor:brigg straton,potencia:8HP,succión:3",descarga:3")serie:0310138</v>
          </cell>
          <cell r="B24" t="str">
            <v>MYE</v>
          </cell>
          <cell r="C24">
            <v>1760000</v>
          </cell>
          <cell r="D24">
            <v>1987855</v>
          </cell>
          <cell r="E24" t="str">
            <v>OM7AC</v>
          </cell>
          <cell r="F24">
            <v>16550023</v>
          </cell>
          <cell r="G24" t="str">
            <v>Motobomba Autocebante a Gasolina(marca:IHM,modelo:G575/201,motor:brigg straton,potencia:8HP,succión:3",descarga:3")serie:0310138</v>
          </cell>
        </row>
        <row r="25">
          <cell r="A25" t="str">
            <v>Equipo Soldadura Lincon</v>
          </cell>
          <cell r="B25" t="str">
            <v>MYE</v>
          </cell>
          <cell r="C25">
            <v>2156672</v>
          </cell>
          <cell r="D25">
            <v>2455516</v>
          </cell>
          <cell r="E25" t="str">
            <v>OM7AC</v>
          </cell>
          <cell r="F25">
            <v>16550024</v>
          </cell>
          <cell r="G25" t="str">
            <v>Equipo Soldadura Lincon</v>
          </cell>
        </row>
        <row r="26">
          <cell r="A26" t="str">
            <v>Bomba Caracol EC-205-S, serie EC2055-3C17G 003</v>
          </cell>
          <cell r="B26" t="str">
            <v>MYE</v>
          </cell>
          <cell r="C26">
            <v>240120</v>
          </cell>
          <cell r="D26">
            <v>273393</v>
          </cell>
          <cell r="E26" t="str">
            <v>OM7AC</v>
          </cell>
          <cell r="F26">
            <v>16550025</v>
          </cell>
          <cell r="G26" t="str">
            <v>Bomba Caracol EC-205-S, serie EC2055-3C17G 003</v>
          </cell>
        </row>
        <row r="27">
          <cell r="A27" t="str">
            <v>Monitor Trif Disibeint 440 v Pfeb</v>
          </cell>
          <cell r="B27" t="str">
            <v>MYE</v>
          </cell>
          <cell r="C27">
            <v>251488</v>
          </cell>
          <cell r="D27">
            <v>286342</v>
          </cell>
          <cell r="E27" t="str">
            <v>OM7AC</v>
          </cell>
          <cell r="F27">
            <v>16550026</v>
          </cell>
          <cell r="G27" t="str">
            <v>Monitor Trif Disibeint 440 v Pfeb</v>
          </cell>
        </row>
        <row r="28">
          <cell r="A28" t="str">
            <v>Monitor Trif Disibeint 440 v Pfeb</v>
          </cell>
          <cell r="B28" t="str">
            <v>MYE</v>
          </cell>
          <cell r="C28">
            <v>251488</v>
          </cell>
          <cell r="D28">
            <v>286342</v>
          </cell>
          <cell r="E28" t="str">
            <v>OM7AC</v>
          </cell>
          <cell r="F28">
            <v>16550027</v>
          </cell>
          <cell r="G28" t="str">
            <v>Monitor Trif Disibeint 440 v Pfeb</v>
          </cell>
        </row>
        <row r="29">
          <cell r="A29" t="str">
            <v>Ponchadora de Impacto</v>
          </cell>
          <cell r="B29" t="str">
            <v>MYE</v>
          </cell>
          <cell r="C29">
            <v>170000</v>
          </cell>
          <cell r="D29">
            <v>183901</v>
          </cell>
          <cell r="E29" t="str">
            <v>OM7AC</v>
          </cell>
          <cell r="F29">
            <v>16550028</v>
          </cell>
          <cell r="G29" t="str">
            <v>Ponchadora de Impacto</v>
          </cell>
        </row>
        <row r="30">
          <cell r="A30" t="str">
            <v>Motobomba Sumergible marca grundfos inoxidable modelo 625S1250-5 con motor franklin electric de 125HP a 460voltios</v>
          </cell>
          <cell r="B30" t="str">
            <v>MYE</v>
          </cell>
          <cell r="C30">
            <v>27820280</v>
          </cell>
          <cell r="D30">
            <v>30094024</v>
          </cell>
          <cell r="E30" t="str">
            <v>OM7AC</v>
          </cell>
          <cell r="F30">
            <v>16550029</v>
          </cell>
          <cell r="G30" t="str">
            <v>Motobomba Sumergible marca grundfos inoxidable modelo 625S1250-5 con motor franklin electric de 125HP a 460voltios</v>
          </cell>
        </row>
        <row r="31">
          <cell r="A31" t="str">
            <v>Bomba A/CEB 20 CCE, referencia:1D0039</v>
          </cell>
          <cell r="B31" t="str">
            <v>MYE</v>
          </cell>
          <cell r="C31">
            <v>1528300</v>
          </cell>
          <cell r="D31">
            <v>1653206</v>
          </cell>
          <cell r="E31" t="str">
            <v>OM7AC</v>
          </cell>
          <cell r="F31">
            <v>16550030</v>
          </cell>
          <cell r="G31" t="str">
            <v>Bomba A/CEB 20 CCE, referencia:1D0039</v>
          </cell>
        </row>
        <row r="32">
          <cell r="A32" t="str">
            <v>Diferencial Manual de 2 toneladas CM</v>
          </cell>
          <cell r="B32" t="str">
            <v>MYE</v>
          </cell>
          <cell r="C32">
            <v>677730</v>
          </cell>
          <cell r="D32">
            <v>733112</v>
          </cell>
          <cell r="E32" t="str">
            <v>OM7AC</v>
          </cell>
          <cell r="F32">
            <v>16550031</v>
          </cell>
          <cell r="G32" t="str">
            <v>Diferencial Manual de 2 toneladas CM</v>
          </cell>
        </row>
        <row r="33">
          <cell r="A33" t="str">
            <v>Juego de LLaves Mixtas 1200fasd</v>
          </cell>
          <cell r="B33" t="str">
            <v>MYE</v>
          </cell>
          <cell r="C33">
            <v>1089878</v>
          </cell>
          <cell r="D33">
            <v>1178952</v>
          </cell>
          <cell r="E33" t="str">
            <v>OM7AC</v>
          </cell>
          <cell r="F33">
            <v>16550032</v>
          </cell>
          <cell r="G33" t="str">
            <v>Juego de LLaves Mixtas 1200fasd</v>
          </cell>
          <cell r="H33">
            <v>1</v>
          </cell>
        </row>
        <row r="34">
          <cell r="A34" t="str">
            <v>Juego de LLaves Mixtas 1200fmasd</v>
          </cell>
          <cell r="B34" t="str">
            <v>MYE</v>
          </cell>
          <cell r="C34">
            <v>743519</v>
          </cell>
          <cell r="D34">
            <v>804282</v>
          </cell>
          <cell r="E34" t="str">
            <v>OM7AC</v>
          </cell>
          <cell r="F34">
            <v>16550033</v>
          </cell>
          <cell r="G34" t="str">
            <v>Juego de LLaves Mixtas 1200fmasd</v>
          </cell>
        </row>
        <row r="35">
          <cell r="A35" t="str">
            <v>Planta Electrica a gasolina, modelo:7200ETG,marca:enermax, potencia:6.3KW,arranque:manual-electrico,motor:GX390K1-honda,potencia:13HP,nivel de ruido: 78 decibeles, capac. Tanque:19lt,autonom.trab.:4.8hr, Serie No. *2918536 y *3226501</v>
          </cell>
          <cell r="B35" t="str">
            <v>MYE</v>
          </cell>
          <cell r="C35">
            <v>4780000</v>
          </cell>
          <cell r="D35">
            <v>5170665</v>
          </cell>
          <cell r="E35" t="str">
            <v>OM7AC</v>
          </cell>
          <cell r="F35">
            <v>16550034</v>
          </cell>
          <cell r="G35" t="str">
            <v>Planta Electrica a gasolina, modelo:7200ETG,marca:enermax, potencia:6.3KW,arranque:manual-electrico,motor:GX390K1-honda,potencia:13HP,nivel de ruido: 78 decibeles, capac. Tanque:19lt,autonom.trab.:4.8hr, Serie No. *2918536 y *3226501</v>
          </cell>
        </row>
        <row r="36">
          <cell r="A36" t="str">
            <v>Planta Electrica a gasolina, modelo:7200ETG,marca:enermax, potencia:6.3KW,arranque:manual-electrico,motor:GX390K1-honda,potencia:13HP,nivel de ruido: 78 decibeles, capac. Tanque:19lt,autonom.trab.:4.8hr, Serie No. *2918536 y *3226501</v>
          </cell>
          <cell r="B36" t="str">
            <v>MYE</v>
          </cell>
          <cell r="C36">
            <v>4780000</v>
          </cell>
          <cell r="D36">
            <v>5170665</v>
          </cell>
          <cell r="E36" t="str">
            <v>OM7AC</v>
          </cell>
          <cell r="F36">
            <v>16550035</v>
          </cell>
          <cell r="G36" t="str">
            <v>Planta Electrica a gasolina, modelo:7200ETG,marca:enermax, potencia:6.3KW,arranque:manual-electrico,motor:GX390K1-honda,potencia:13HP,nivel de ruido: 78 decibeles, capac. Tanque:19lt,autonom.trab.:4.8hr, Serie No. *2918536 y *3226501</v>
          </cell>
        </row>
        <row r="37">
          <cell r="A37" t="str">
            <v>Equipos de Bombeo Sumergibles para pozo profundo-Marca Ebara (modelo BHS 1012-5-125, capacidad  H=131.1m(430Ft),Q=180m3/hr(50L/sg), motor:125HP</v>
          </cell>
          <cell r="B37" t="str">
            <v>MYE</v>
          </cell>
          <cell r="C37">
            <v>32413996</v>
          </cell>
          <cell r="D37">
            <v>35063184</v>
          </cell>
          <cell r="E37" t="str">
            <v>OM7AC</v>
          </cell>
          <cell r="F37">
            <v>16550036</v>
          </cell>
          <cell r="G37" t="str">
            <v>Equipos de Bombeo Sumergibles para pozo profundo-Marca Ebara (modelo BHS 1012-5-125, capacidad  H=131.1m(430Ft),Q=180m3/hr(50L/sg), motor:125HP</v>
          </cell>
        </row>
        <row r="38">
          <cell r="A38" t="str">
            <v>Equipos de Bombeo Sumergibles para pozo profundo-Marca Ebara(modelo BHS 517-12-45, capacidad H=112.8m(370Ft), Q=72m3/hr(20L/sg),motor:45HP</v>
          </cell>
          <cell r="B38" t="str">
            <v>MYE</v>
          </cell>
          <cell r="C38">
            <v>13611904</v>
          </cell>
          <cell r="D38">
            <v>14724399</v>
          </cell>
          <cell r="E38" t="str">
            <v>OM7AC</v>
          </cell>
          <cell r="F38">
            <v>16550037</v>
          </cell>
          <cell r="G38" t="str">
            <v>Equipos de Bombeo Sumergibles para pozo profundo-Marca Ebara(modelo BHS 517-12-45, capacidad H=112.8m(370Ft), Q=72m3/hr(20L/sg),motor:45HP</v>
          </cell>
        </row>
        <row r="39">
          <cell r="A39" t="str">
            <v>Equipos de Bombeo Sumergibles para pozo profundo-Marca Ebara(modelo BHS 517-11-40,capacidad H=100m(328Ft),Q=72m3/hr(20L/sg),motor:40HP</v>
          </cell>
          <cell r="B39" t="str">
            <v>MYE</v>
          </cell>
          <cell r="C39">
            <v>12747124</v>
          </cell>
          <cell r="D39">
            <v>13788940</v>
          </cell>
          <cell r="E39" t="str">
            <v>OM7AC</v>
          </cell>
          <cell r="F39">
            <v>16550038</v>
          </cell>
          <cell r="G39" t="str">
            <v>Equipos de Bombeo Sumergibles para pozo profundo-Marca Ebara(modelo BHS 517-11-40,capacidad H=100m(328Ft),Q=72m3/hr(20L/sg),motor:40HP</v>
          </cell>
        </row>
        <row r="40">
          <cell r="A40" t="str">
            <v>Bomba Sumergible marca grundfos inoxidable modelo 800S1000-4 con motor franklin electric de 100 460voltios</v>
          </cell>
          <cell r="B40" t="str">
            <v>MYE</v>
          </cell>
          <cell r="C40">
            <v>28431600</v>
          </cell>
          <cell r="D40">
            <v>29267162</v>
          </cell>
          <cell r="E40" t="str">
            <v>OM7AC</v>
          </cell>
          <cell r="F40">
            <v>16550039</v>
          </cell>
          <cell r="G40" t="str">
            <v>Bomba Sumergible marca grundfos inoxidable modelo 800S1000-4 con motor franklin electric de 100 460voltios</v>
          </cell>
        </row>
        <row r="41">
          <cell r="A41" t="str">
            <v>Motobomba Sumergible marca grundfos inoxidable modelo 385S500-6 con motor franklin electric de 50HP a 460voltios</v>
          </cell>
          <cell r="B41" t="str">
            <v>MYE</v>
          </cell>
          <cell r="C41">
            <v>15581120</v>
          </cell>
          <cell r="D41">
            <v>16039024</v>
          </cell>
          <cell r="E41" t="str">
            <v>OM7AC</v>
          </cell>
          <cell r="F41">
            <v>16550040</v>
          </cell>
          <cell r="G41" t="str">
            <v>Motobomba Sumergible marca grundfos inoxidable modelo 385S500-6 con motor franklin electric de 50HP a 460voltios</v>
          </cell>
        </row>
        <row r="42">
          <cell r="A42" t="str">
            <v>Motobomba Sumergible marca grundfos inoxidable modelo 475S1000-9 con motor franklin electric de 100HP a 460voltios</v>
          </cell>
          <cell r="B42" t="str">
            <v>MYE</v>
          </cell>
          <cell r="C42">
            <v>25462000</v>
          </cell>
          <cell r="D42">
            <v>26210288</v>
          </cell>
          <cell r="E42" t="str">
            <v>OM7AC</v>
          </cell>
          <cell r="F42">
            <v>16550041</v>
          </cell>
          <cell r="G42" t="str">
            <v>Motobomba Sumergible marca grundfos inoxidable modelo 475S1000-9 con motor franklin electric de 100HP a 460voltios</v>
          </cell>
        </row>
        <row r="43">
          <cell r="A43" t="str">
            <v>Destapadora k-1000 ridg ref:*34295</v>
          </cell>
          <cell r="B43" t="str">
            <v>MYE</v>
          </cell>
          <cell r="C43">
            <v>11484000</v>
          </cell>
          <cell r="D43">
            <v>11821495</v>
          </cell>
          <cell r="E43" t="str">
            <v>OM7AL</v>
          </cell>
          <cell r="F43">
            <v>16550042</v>
          </cell>
          <cell r="G43" t="str">
            <v>Destapadora k-1000 ridg ref:*34295</v>
          </cell>
        </row>
        <row r="44">
          <cell r="A44" t="str">
            <v>Destapadora k-1000 ridg ref:*34295</v>
          </cell>
          <cell r="B44" t="str">
            <v>MYE</v>
          </cell>
          <cell r="C44">
            <v>11484000</v>
          </cell>
          <cell r="D44">
            <v>11821495</v>
          </cell>
          <cell r="E44" t="str">
            <v>OM7AL</v>
          </cell>
          <cell r="F44">
            <v>16550043</v>
          </cell>
          <cell r="G44" t="str">
            <v>Destapadora k-1000 ridg ref:*34295</v>
          </cell>
        </row>
        <row r="45">
          <cell r="A45" t="str">
            <v>Llave de Tubo trabajo</v>
          </cell>
          <cell r="B45" t="str">
            <v>MYE</v>
          </cell>
          <cell r="C45">
            <v>152241</v>
          </cell>
          <cell r="D45">
            <v>156711</v>
          </cell>
          <cell r="E45" t="str">
            <v>HA7</v>
          </cell>
          <cell r="F45">
            <v>16550044</v>
          </cell>
          <cell r="G45" t="str">
            <v>Llave de Tubo trabajo</v>
          </cell>
        </row>
        <row r="46">
          <cell r="A46" t="str">
            <v>LLave P/ Tubo de trabajo</v>
          </cell>
          <cell r="B46" t="str">
            <v>MYE</v>
          </cell>
          <cell r="C46">
            <v>240071</v>
          </cell>
          <cell r="D46">
            <v>247126</v>
          </cell>
          <cell r="E46" t="str">
            <v>HA7</v>
          </cell>
          <cell r="F46">
            <v>16550045</v>
          </cell>
          <cell r="G46" t="str">
            <v>LLave P/ Tubo de trabajo</v>
          </cell>
        </row>
        <row r="47">
          <cell r="A47" t="str">
            <v>Llave p/ Tubo de trabajo</v>
          </cell>
          <cell r="B47" t="str">
            <v>MYE</v>
          </cell>
          <cell r="C47">
            <v>506920</v>
          </cell>
          <cell r="D47">
            <v>521819</v>
          </cell>
          <cell r="E47" t="str">
            <v>HA7</v>
          </cell>
          <cell r="F47">
            <v>16550046</v>
          </cell>
          <cell r="G47" t="str">
            <v>LLave P/ Tubo de trabajo</v>
          </cell>
        </row>
        <row r="48">
          <cell r="A48" t="str">
            <v>Extrator 5 TON.5.1/2*7" POWER TEAM</v>
          </cell>
          <cell r="B48" t="str">
            <v>MYE</v>
          </cell>
          <cell r="C48">
            <v>170369</v>
          </cell>
          <cell r="D48">
            <v>175380</v>
          </cell>
          <cell r="E48" t="str">
            <v>HA7</v>
          </cell>
          <cell r="F48">
            <v>16550047</v>
          </cell>
          <cell r="G48" t="str">
            <v>Extrator 5 TON.5.1/2*7" POWER TEAM</v>
          </cell>
        </row>
        <row r="49">
          <cell r="A49" t="str">
            <v>Martillo D.Bola 24ONZ</v>
          </cell>
          <cell r="B49" t="str">
            <v>MYE</v>
          </cell>
          <cell r="C49">
            <v>82319</v>
          </cell>
          <cell r="D49">
            <v>84737</v>
          </cell>
          <cell r="E49" t="str">
            <v>HA7</v>
          </cell>
          <cell r="F49">
            <v>16550048</v>
          </cell>
          <cell r="G49" t="str">
            <v>Martillo D.Bola 24ONZ</v>
          </cell>
        </row>
        <row r="50">
          <cell r="A50" t="str">
            <v>Hombresolo 10 guijada</v>
          </cell>
          <cell r="B50" t="str">
            <v>MYE</v>
          </cell>
          <cell r="C50">
            <v>41380</v>
          </cell>
          <cell r="D50">
            <v>42603</v>
          </cell>
          <cell r="E50" t="str">
            <v>HA7</v>
          </cell>
          <cell r="F50">
            <v>16550049</v>
          </cell>
          <cell r="G50" t="str">
            <v>Hombresolo 10 guijada</v>
          </cell>
        </row>
        <row r="51">
          <cell r="A51" t="str">
            <v>Jgo. de Llaves BRISTOL 0.28</v>
          </cell>
          <cell r="B51" t="str">
            <v>MYE</v>
          </cell>
          <cell r="C51">
            <v>98739</v>
          </cell>
          <cell r="D51">
            <v>101639</v>
          </cell>
          <cell r="E51" t="str">
            <v>HA7</v>
          </cell>
          <cell r="F51">
            <v>16550050</v>
          </cell>
          <cell r="G51" t="str">
            <v>Jgo. de Llaves BRISTOL 0.28</v>
          </cell>
        </row>
        <row r="52">
          <cell r="A52" t="str">
            <v>Jgo. de BROGAS 1/16-1 HSS 37 pzas.</v>
          </cell>
          <cell r="B52" t="str">
            <v>MYE</v>
          </cell>
          <cell r="C52">
            <v>1046900</v>
          </cell>
          <cell r="D52">
            <v>1077670</v>
          </cell>
          <cell r="E52" t="str">
            <v>HA7</v>
          </cell>
          <cell r="F52">
            <v>16550051</v>
          </cell>
          <cell r="G52" t="str">
            <v>Jgo. de BROGAS 1/16-1 HSS 37 pzas.</v>
          </cell>
          <cell r="H52">
            <v>1</v>
          </cell>
        </row>
        <row r="53">
          <cell r="A53" t="str">
            <v>Ratchet de 1/2 IR</v>
          </cell>
          <cell r="B53" t="str">
            <v>MYE</v>
          </cell>
          <cell r="C53">
            <v>136703</v>
          </cell>
          <cell r="D53">
            <v>140724</v>
          </cell>
          <cell r="E53" t="str">
            <v>HA7</v>
          </cell>
          <cell r="F53">
            <v>16550052</v>
          </cell>
          <cell r="G53" t="str">
            <v>Ratchet de 1/2 IR</v>
          </cell>
          <cell r="H53">
            <v>1</v>
          </cell>
        </row>
        <row r="54">
          <cell r="A54" t="str">
            <v>Prensa de Banco de 8"URSUS</v>
          </cell>
          <cell r="B54" t="str">
            <v>MYE</v>
          </cell>
          <cell r="C54">
            <v>396720</v>
          </cell>
          <cell r="D54">
            <v>408380</v>
          </cell>
          <cell r="E54" t="str">
            <v>HA7</v>
          </cell>
          <cell r="F54">
            <v>16550053</v>
          </cell>
          <cell r="G54" t="str">
            <v>Prensa de Banco de 8"URSUS</v>
          </cell>
          <cell r="H54">
            <v>1</v>
          </cell>
        </row>
        <row r="55">
          <cell r="A55" t="str">
            <v>Prensa Cadena de</v>
          </cell>
          <cell r="B55" t="str">
            <v>MYE</v>
          </cell>
          <cell r="C55">
            <v>1696419</v>
          </cell>
          <cell r="D55">
            <v>1746270</v>
          </cell>
          <cell r="E55" t="str">
            <v>HA7</v>
          </cell>
          <cell r="F55">
            <v>16550054</v>
          </cell>
          <cell r="G55" t="str">
            <v>Prensa Cadena de</v>
          </cell>
          <cell r="H55">
            <v>1</v>
          </cell>
        </row>
        <row r="56">
          <cell r="A56" t="str">
            <v>Llave P/tubo Trabajo</v>
          </cell>
          <cell r="B56" t="str">
            <v>MYE</v>
          </cell>
          <cell r="C56">
            <v>106453</v>
          </cell>
          <cell r="D56">
            <v>109582</v>
          </cell>
          <cell r="E56" t="str">
            <v>HA7</v>
          </cell>
          <cell r="F56">
            <v>16550055</v>
          </cell>
          <cell r="G56" t="str">
            <v>Llave P/tubo Trabajo</v>
          </cell>
          <cell r="H56">
            <v>1</v>
          </cell>
        </row>
        <row r="57">
          <cell r="A57" t="str">
            <v>Barra de Puntas 16 Libras Marca</v>
          </cell>
          <cell r="B57" t="str">
            <v>MYE</v>
          </cell>
          <cell r="C57">
            <v>43639</v>
          </cell>
          <cell r="D57">
            <v>44929</v>
          </cell>
          <cell r="E57" t="str">
            <v>HA7</v>
          </cell>
          <cell r="F57">
            <v>16550056</v>
          </cell>
          <cell r="G57" t="str">
            <v>Barra de Puntas 16 Libras Marca</v>
          </cell>
        </row>
        <row r="58">
          <cell r="A58" t="str">
            <v>Barra de Puntas 16 Libras Marca</v>
          </cell>
          <cell r="B58" t="str">
            <v>MYE</v>
          </cell>
          <cell r="C58">
            <v>43639</v>
          </cell>
          <cell r="D58">
            <v>44929</v>
          </cell>
          <cell r="E58" t="str">
            <v>HA7</v>
          </cell>
          <cell r="F58">
            <v>16550057</v>
          </cell>
          <cell r="G58" t="str">
            <v>Barra de Puntas 16 Libras Marca</v>
          </cell>
        </row>
        <row r="59">
          <cell r="A59" t="str">
            <v>Manguera Gemela Oxiacetilenica</v>
          </cell>
          <cell r="B59" t="str">
            <v>MYE</v>
          </cell>
          <cell r="C59">
            <v>5730</v>
          </cell>
          <cell r="D59">
            <v>5902</v>
          </cell>
          <cell r="E59" t="str">
            <v>HA7</v>
          </cell>
          <cell r="F59">
            <v>16550058</v>
          </cell>
          <cell r="G59" t="str">
            <v>Manguera Gemela Oxiacetilenica</v>
          </cell>
          <cell r="H59">
            <v>1</v>
          </cell>
        </row>
        <row r="60">
          <cell r="A60" t="str">
            <v>Manguera Gemela Oxiacetilenica</v>
          </cell>
          <cell r="B60" t="str">
            <v>MYE</v>
          </cell>
          <cell r="C60">
            <v>5730</v>
          </cell>
          <cell r="D60">
            <v>5902</v>
          </cell>
          <cell r="E60" t="str">
            <v>HA7</v>
          </cell>
          <cell r="F60">
            <v>16550059</v>
          </cell>
          <cell r="G60" t="str">
            <v>Manguera Gemela Oxiacetilenica</v>
          </cell>
          <cell r="H60">
            <v>1</v>
          </cell>
        </row>
        <row r="61">
          <cell r="A61" t="str">
            <v>Manguera Gemela Oxiacetilenica</v>
          </cell>
          <cell r="B61" t="str">
            <v>MYE</v>
          </cell>
          <cell r="C61">
            <v>5730</v>
          </cell>
          <cell r="D61">
            <v>5902</v>
          </cell>
          <cell r="E61" t="str">
            <v>HA7</v>
          </cell>
          <cell r="F61">
            <v>16550060</v>
          </cell>
          <cell r="G61" t="str">
            <v>Manguera Gemela Oxiacetilenica</v>
          </cell>
          <cell r="H61">
            <v>1</v>
          </cell>
        </row>
        <row r="62">
          <cell r="A62" t="str">
            <v>Manguera Gemela Oxiacetilenica</v>
          </cell>
          <cell r="B62" t="str">
            <v>MYE</v>
          </cell>
          <cell r="C62">
            <v>5730</v>
          </cell>
          <cell r="D62">
            <v>5902</v>
          </cell>
          <cell r="E62" t="str">
            <v>HA7</v>
          </cell>
          <cell r="F62">
            <v>16550061</v>
          </cell>
          <cell r="G62" t="str">
            <v>Manguera Gemela Oxiacetilenica</v>
          </cell>
          <cell r="H62">
            <v>1</v>
          </cell>
        </row>
        <row r="63">
          <cell r="A63" t="str">
            <v>Manguera Gemela Oxiacetilenica</v>
          </cell>
          <cell r="B63" t="str">
            <v>MYE</v>
          </cell>
          <cell r="C63">
            <v>5730</v>
          </cell>
          <cell r="D63">
            <v>5902</v>
          </cell>
          <cell r="E63" t="str">
            <v>HA7</v>
          </cell>
          <cell r="F63">
            <v>16550062</v>
          </cell>
          <cell r="G63" t="str">
            <v>Manguera Gemela Oxiacetilenica</v>
          </cell>
          <cell r="H63">
            <v>1</v>
          </cell>
        </row>
        <row r="64">
          <cell r="A64" t="str">
            <v>Manguera Gemela Oxiacetilenica</v>
          </cell>
          <cell r="B64" t="str">
            <v>MYE</v>
          </cell>
          <cell r="C64">
            <v>5730</v>
          </cell>
          <cell r="D64">
            <v>5902</v>
          </cell>
          <cell r="E64" t="str">
            <v>HA7</v>
          </cell>
          <cell r="F64">
            <v>16550063</v>
          </cell>
          <cell r="G64" t="str">
            <v>Manguera Gemela Oxiacetilenica</v>
          </cell>
          <cell r="H64">
            <v>1</v>
          </cell>
        </row>
        <row r="65">
          <cell r="A65" t="str">
            <v>Manguera Gemela Oxiacetilenica</v>
          </cell>
          <cell r="B65" t="str">
            <v>MYE</v>
          </cell>
          <cell r="C65">
            <v>5730</v>
          </cell>
          <cell r="D65">
            <v>5902</v>
          </cell>
          <cell r="E65" t="str">
            <v>HA7</v>
          </cell>
          <cell r="F65">
            <v>16550064</v>
          </cell>
          <cell r="G65" t="str">
            <v>Manguera Gemela Oxiacetilenica</v>
          </cell>
        </row>
        <row r="66">
          <cell r="A66" t="str">
            <v>Manguera Gemela Oxiacetilenica</v>
          </cell>
          <cell r="B66" t="str">
            <v>MYE</v>
          </cell>
          <cell r="C66">
            <v>5730</v>
          </cell>
          <cell r="D66">
            <v>5902</v>
          </cell>
          <cell r="E66" t="str">
            <v>HA7</v>
          </cell>
          <cell r="F66">
            <v>16550065</v>
          </cell>
          <cell r="G66" t="str">
            <v>Manguera Gemela Oxiacetilenica</v>
          </cell>
        </row>
        <row r="67">
          <cell r="A67" t="str">
            <v>Manguera Gemela Oxiacetilenica</v>
          </cell>
          <cell r="B67" t="str">
            <v>MYE</v>
          </cell>
          <cell r="C67">
            <v>5730</v>
          </cell>
          <cell r="D67">
            <v>5902</v>
          </cell>
          <cell r="E67" t="str">
            <v>HA7</v>
          </cell>
          <cell r="F67">
            <v>16550066</v>
          </cell>
          <cell r="G67" t="str">
            <v>Manguera Gemela Oxiacetilenica</v>
          </cell>
        </row>
        <row r="68">
          <cell r="A68" t="str">
            <v>Manguera Gemela Oxiacetilenica</v>
          </cell>
          <cell r="B68" t="str">
            <v>MYE</v>
          </cell>
          <cell r="C68">
            <v>5730</v>
          </cell>
          <cell r="D68">
            <v>5902</v>
          </cell>
          <cell r="E68" t="str">
            <v>HA7</v>
          </cell>
          <cell r="F68">
            <v>16550067</v>
          </cell>
          <cell r="G68" t="str">
            <v>Manguera Gemela Oxiacetilenica</v>
          </cell>
        </row>
        <row r="69">
          <cell r="A69" t="str">
            <v>Manguera Gemela Oxiacetilenica</v>
          </cell>
          <cell r="B69" t="str">
            <v>MYE</v>
          </cell>
          <cell r="C69">
            <v>5730</v>
          </cell>
          <cell r="D69">
            <v>5902</v>
          </cell>
          <cell r="E69" t="str">
            <v>HA7</v>
          </cell>
          <cell r="F69">
            <v>16550068</v>
          </cell>
          <cell r="G69" t="str">
            <v>Manguera Gemela Oxiacetilenica</v>
          </cell>
        </row>
        <row r="70">
          <cell r="A70" t="str">
            <v>Manguera Gemela Oxiacetilenica</v>
          </cell>
          <cell r="B70" t="str">
            <v>MYE</v>
          </cell>
          <cell r="C70">
            <v>5730</v>
          </cell>
          <cell r="D70">
            <v>5902</v>
          </cell>
          <cell r="E70" t="str">
            <v>HA7</v>
          </cell>
          <cell r="F70">
            <v>16550069</v>
          </cell>
          <cell r="G70" t="str">
            <v>Manguera Gemela Oxiacetilenica</v>
          </cell>
        </row>
        <row r="71">
          <cell r="A71" t="str">
            <v>Manguera Gemela Oxiacetilenica</v>
          </cell>
          <cell r="B71" t="str">
            <v>MYE</v>
          </cell>
          <cell r="C71">
            <v>5730</v>
          </cell>
          <cell r="D71">
            <v>5902</v>
          </cell>
          <cell r="E71" t="str">
            <v>HA7</v>
          </cell>
          <cell r="F71">
            <v>16550070</v>
          </cell>
          <cell r="G71" t="str">
            <v>Manguera Gemela Oxiacetilenica</v>
          </cell>
        </row>
        <row r="72">
          <cell r="A72" t="str">
            <v>Manguera Gemela Oxiacetilenica</v>
          </cell>
          <cell r="B72" t="str">
            <v>MYE</v>
          </cell>
          <cell r="C72">
            <v>5730</v>
          </cell>
          <cell r="D72">
            <v>5902</v>
          </cell>
          <cell r="E72" t="str">
            <v>HA7</v>
          </cell>
          <cell r="F72">
            <v>16550071</v>
          </cell>
          <cell r="G72" t="str">
            <v>Manguera Gemela Oxiacetilenica</v>
          </cell>
        </row>
        <row r="73">
          <cell r="A73" t="str">
            <v>Manguera Gemela Oxiacetilenica</v>
          </cell>
          <cell r="B73" t="str">
            <v>MYE</v>
          </cell>
          <cell r="C73">
            <v>5730</v>
          </cell>
          <cell r="D73">
            <v>5902</v>
          </cell>
          <cell r="E73" t="str">
            <v>HA7</v>
          </cell>
          <cell r="F73">
            <v>16550072</v>
          </cell>
          <cell r="G73" t="str">
            <v>Manguera Gemela Oxiacetilenica</v>
          </cell>
        </row>
        <row r="74">
          <cell r="A74" t="str">
            <v>Manguera Gemela Oxiacetilenica</v>
          </cell>
          <cell r="B74" t="str">
            <v>MYE</v>
          </cell>
          <cell r="C74">
            <v>5730</v>
          </cell>
          <cell r="D74">
            <v>5902</v>
          </cell>
          <cell r="E74" t="str">
            <v>HA7</v>
          </cell>
          <cell r="F74">
            <v>16550073</v>
          </cell>
          <cell r="G74" t="str">
            <v>Manguera Gemela Oxiacetilenica</v>
          </cell>
        </row>
        <row r="75">
          <cell r="A75" t="str">
            <v>Manguera Gemela Oxiacetilenica</v>
          </cell>
          <cell r="B75" t="str">
            <v>MYE</v>
          </cell>
          <cell r="C75">
            <v>5730</v>
          </cell>
          <cell r="D75">
            <v>5902</v>
          </cell>
          <cell r="E75" t="str">
            <v>HA7</v>
          </cell>
          <cell r="F75">
            <v>16550074</v>
          </cell>
          <cell r="G75" t="str">
            <v>Manguera Gemela Oxiacetilenica</v>
          </cell>
        </row>
        <row r="76">
          <cell r="A76" t="str">
            <v>Manguera Gemela Oxiacetilenica</v>
          </cell>
          <cell r="B76" t="str">
            <v>MYE</v>
          </cell>
          <cell r="C76">
            <v>5730</v>
          </cell>
          <cell r="D76">
            <v>5902</v>
          </cell>
          <cell r="E76" t="str">
            <v>HA7</v>
          </cell>
          <cell r="F76">
            <v>16550075</v>
          </cell>
          <cell r="G76" t="str">
            <v>Manguera Gemela Oxiacetilenica</v>
          </cell>
        </row>
        <row r="77">
          <cell r="A77" t="str">
            <v>Manguera Gemela Oxiacetilenica</v>
          </cell>
          <cell r="B77" t="str">
            <v>MYE</v>
          </cell>
          <cell r="C77">
            <v>5730</v>
          </cell>
          <cell r="D77">
            <v>5902</v>
          </cell>
          <cell r="E77" t="str">
            <v>HA7</v>
          </cell>
          <cell r="F77">
            <v>16550076</v>
          </cell>
          <cell r="G77" t="str">
            <v>Manguera Gemela Oxiacetilenica</v>
          </cell>
        </row>
        <row r="78">
          <cell r="A78" t="str">
            <v>Manguera Gemela Oxiacetilenica</v>
          </cell>
          <cell r="B78" t="str">
            <v>MYE</v>
          </cell>
          <cell r="C78">
            <v>5730</v>
          </cell>
          <cell r="D78">
            <v>5902</v>
          </cell>
          <cell r="E78" t="str">
            <v>HA7</v>
          </cell>
          <cell r="F78">
            <v>16550077</v>
          </cell>
          <cell r="G78" t="str">
            <v>Manguera Gemela Oxiacetilenica</v>
          </cell>
        </row>
        <row r="79">
          <cell r="A79" t="str">
            <v>Pinza P/PINES Comertible</v>
          </cell>
          <cell r="B79" t="str">
            <v>MYE</v>
          </cell>
          <cell r="C79">
            <v>75068</v>
          </cell>
          <cell r="D79">
            <v>77277</v>
          </cell>
          <cell r="E79" t="str">
            <v>HA7</v>
          </cell>
          <cell r="F79">
            <v>16550078</v>
          </cell>
          <cell r="G79" t="str">
            <v>Pinza P/PINES Comertible</v>
          </cell>
        </row>
        <row r="80">
          <cell r="A80" t="str">
            <v>Jgo.Cinceles 86C PROTO 5pzas.</v>
          </cell>
          <cell r="B80" t="str">
            <v>MYE</v>
          </cell>
          <cell r="C80">
            <v>89377</v>
          </cell>
          <cell r="D80">
            <v>91999</v>
          </cell>
          <cell r="E80" t="str">
            <v>HA7</v>
          </cell>
          <cell r="F80">
            <v>16550079</v>
          </cell>
          <cell r="G80" t="str">
            <v>Jgo.Cinceles 86C PROTO 5pzas.</v>
          </cell>
        </row>
        <row r="81">
          <cell r="A81" t="str">
            <v>Volvedor Articulado de 1</v>
          </cell>
          <cell r="B81" t="str">
            <v>MYE</v>
          </cell>
          <cell r="C81">
            <v>438632</v>
          </cell>
          <cell r="D81">
            <v>451531</v>
          </cell>
          <cell r="E81" t="str">
            <v>HA7</v>
          </cell>
          <cell r="F81">
            <v>16550080</v>
          </cell>
          <cell r="G81" t="str">
            <v>Volvedor Articulado de 1</v>
          </cell>
        </row>
        <row r="82">
          <cell r="A82" t="str">
            <v>Jgo.Cinceles 86B PROTO 7pzas.</v>
          </cell>
          <cell r="B82" t="str">
            <v>MYE</v>
          </cell>
          <cell r="C82">
            <v>151842</v>
          </cell>
          <cell r="D82">
            <v>156299</v>
          </cell>
          <cell r="E82" t="str">
            <v>HA7</v>
          </cell>
          <cell r="F82">
            <v>16550081</v>
          </cell>
          <cell r="G82" t="str">
            <v>Jgo.Cinceles 86B PROTO 7pzas.</v>
          </cell>
        </row>
        <row r="83">
          <cell r="A83" t="str">
            <v>Jgo. de Llaves BRISTOL 0.7</v>
          </cell>
          <cell r="B83" t="str">
            <v>MYE</v>
          </cell>
          <cell r="C83">
            <v>105448</v>
          </cell>
          <cell r="D83">
            <v>108546</v>
          </cell>
          <cell r="E83" t="str">
            <v>HA7</v>
          </cell>
          <cell r="F83">
            <v>16550082</v>
          </cell>
          <cell r="G83" t="str">
            <v>Jgo. de Llaves BRISTOL 0.7</v>
          </cell>
        </row>
        <row r="84">
          <cell r="A84" t="str">
            <v>Jgo. de Llaves Mixtas de 1 a 2" PROTOS</v>
          </cell>
          <cell r="B84" t="str">
            <v>MYE</v>
          </cell>
          <cell r="C84">
            <v>2746593</v>
          </cell>
          <cell r="D84">
            <v>2827312</v>
          </cell>
          <cell r="E84" t="str">
            <v>HA7</v>
          </cell>
          <cell r="F84">
            <v>16550083</v>
          </cell>
          <cell r="G84" t="str">
            <v>Jgo. de Llaves Mixtas de 1 a 2" PROTOS</v>
          </cell>
        </row>
        <row r="85">
          <cell r="A85" t="str">
            <v>Jgo. De Copas 1/2 de 3/8-1 PROTO</v>
          </cell>
          <cell r="B85" t="str">
            <v>MYE</v>
          </cell>
          <cell r="C85">
            <v>215353</v>
          </cell>
          <cell r="D85">
            <v>221676</v>
          </cell>
          <cell r="E85" t="str">
            <v>HA7</v>
          </cell>
          <cell r="F85">
            <v>16550084</v>
          </cell>
          <cell r="G85" t="str">
            <v>Jgo. De Copas 1/2 de 3/8-1 PROTO</v>
          </cell>
        </row>
        <row r="86">
          <cell r="A86" t="str">
            <v>Llave P/tubo Trabajo</v>
          </cell>
          <cell r="B86" t="str">
            <v>MYE</v>
          </cell>
          <cell r="C86">
            <v>106328</v>
          </cell>
          <cell r="D86">
            <v>109454</v>
          </cell>
          <cell r="E86" t="str">
            <v>HA7</v>
          </cell>
          <cell r="F86">
            <v>16550085</v>
          </cell>
          <cell r="G86" t="str">
            <v>Llave P/tubo Trabajo</v>
          </cell>
        </row>
        <row r="87">
          <cell r="A87" t="str">
            <v>Tijera P/Lamina 10"PROTO.</v>
          </cell>
          <cell r="B87" t="str">
            <v>MYE</v>
          </cell>
          <cell r="C87">
            <v>53274</v>
          </cell>
          <cell r="D87">
            <v>54837</v>
          </cell>
          <cell r="E87" t="str">
            <v>HA7</v>
          </cell>
          <cell r="F87">
            <v>16550086</v>
          </cell>
          <cell r="G87" t="str">
            <v>Tijera P/Lamina 10"PROTO.</v>
          </cell>
        </row>
        <row r="88">
          <cell r="A88" t="str">
            <v>Jgo. de Copas 1"DE 1.1/16-2" PROTO</v>
          </cell>
          <cell r="B88" t="str">
            <v>MYE</v>
          </cell>
          <cell r="C88">
            <v>1392174</v>
          </cell>
          <cell r="D88">
            <v>1433094</v>
          </cell>
          <cell r="E88" t="str">
            <v>HA7</v>
          </cell>
          <cell r="F88">
            <v>16550087</v>
          </cell>
          <cell r="G88" t="str">
            <v>Jgo. de Copas 1"DE 1.1/16-2" PROTO</v>
          </cell>
        </row>
        <row r="89">
          <cell r="A89" t="str">
            <v>Bomba Industrial  2.0 HP 4HME200 Marca Evans-motor webb 110/220voltios,succión y desc 1 1/2*1 1/4</v>
          </cell>
          <cell r="B89" t="str">
            <v>MYE</v>
          </cell>
          <cell r="C89">
            <v>473280</v>
          </cell>
          <cell r="D89">
            <v>487193</v>
          </cell>
          <cell r="E89" t="str">
            <v>HA7</v>
          </cell>
          <cell r="F89">
            <v>16550088</v>
          </cell>
          <cell r="G89" t="str">
            <v>Bomba Industrial  2.0 HP 4HME200 Marca Evans-motor webb 110/220voltios,succión y desc 1 1/2*1 1/4</v>
          </cell>
          <cell r="H89">
            <v>1</v>
          </cell>
        </row>
        <row r="90">
          <cell r="A90" t="str">
            <v>Equipo de Soldadura Autogena</v>
          </cell>
          <cell r="B90" t="str">
            <v>MYE</v>
          </cell>
          <cell r="C90">
            <v>1567595</v>
          </cell>
          <cell r="D90">
            <v>1585615</v>
          </cell>
          <cell r="E90" t="str">
            <v>HA7</v>
          </cell>
          <cell r="F90">
            <v>16550089</v>
          </cell>
          <cell r="G90" t="str">
            <v>Equipo de Soldadura Autogena</v>
          </cell>
          <cell r="H90">
            <v>1</v>
          </cell>
        </row>
        <row r="91">
          <cell r="A91" t="str">
            <v>Torres Riendadas de 40 metros de altura</v>
          </cell>
          <cell r="B91" t="str">
            <v>MYE</v>
          </cell>
          <cell r="C91">
            <v>14790000</v>
          </cell>
          <cell r="D91">
            <v>14960016</v>
          </cell>
          <cell r="E91" t="str">
            <v>HA7</v>
          </cell>
          <cell r="F91">
            <v>16550090</v>
          </cell>
          <cell r="G91" t="str">
            <v>Torres Riendadas de 40 metros de altura</v>
          </cell>
          <cell r="H91">
            <v>1</v>
          </cell>
        </row>
        <row r="92">
          <cell r="A92" t="str">
            <v>Torres Riendadas de 25 metros de altura</v>
          </cell>
          <cell r="B92" t="str">
            <v>MYE</v>
          </cell>
          <cell r="C92">
            <v>7377600</v>
          </cell>
          <cell r="D92">
            <v>7462407</v>
          </cell>
          <cell r="E92" t="str">
            <v>HA7</v>
          </cell>
          <cell r="F92">
            <v>16550091</v>
          </cell>
          <cell r="G92" t="str">
            <v>Torres Riendadas de 25 metros de altura</v>
          </cell>
          <cell r="H92">
            <v>1</v>
          </cell>
        </row>
        <row r="93">
          <cell r="A93" t="str">
            <v>Equipo protección respiratoria,de autocontenido, marca MSA,modelo AirHawk MMR,con cilindro ´para 30minutos,aire a 2216psi,arnes,correas,máscara ultra lite,reguladores,alarma y estuche</v>
          </cell>
          <cell r="B93" t="str">
            <v>MYE</v>
          </cell>
          <cell r="C93">
            <v>4872000</v>
          </cell>
          <cell r="D93">
            <v>5036507</v>
          </cell>
          <cell r="E93" t="str">
            <v>OM7AC</v>
          </cell>
          <cell r="F93">
            <v>16550092</v>
          </cell>
          <cell r="G93" t="str">
            <v>Equipo protección respiratoria,de autocontenido, marca MSA,modelo AirHawk MMR,con cilindro ´para 30minutos,aire a 2216psi,arnes,correas,máscara ultra lite,reguladores,alarma y estuche</v>
          </cell>
          <cell r="H93">
            <v>1</v>
          </cell>
        </row>
        <row r="94">
          <cell r="A94" t="str">
            <v>Equipo protección respiratoria,de autocontenido, marca MSA,modelo AirHawk MMR,con cilindro ´para 30minutos,aire a 2216psi,arnes,correas,máscara ultra lite,reguladores,alarma y estuche</v>
          </cell>
          <cell r="B94" t="str">
            <v>MYE</v>
          </cell>
          <cell r="C94">
            <v>4872000</v>
          </cell>
          <cell r="D94">
            <v>5036507</v>
          </cell>
          <cell r="E94" t="str">
            <v>OM7AC</v>
          </cell>
          <cell r="F94">
            <v>16550093</v>
          </cell>
          <cell r="G94" t="str">
            <v>Equipo protección respiratoria,de autocontenido, marca MSA,modelo AirHawk MMR,con cilindro ´para 30minutos,aire a 2216psi,arnes,correas,máscara ultra lite,reguladores,alarma y estuche</v>
          </cell>
          <cell r="H94">
            <v>1</v>
          </cell>
        </row>
        <row r="95">
          <cell r="A95" t="str">
            <v>Guadañadora TL- 52 J400(incluye gafas,taro medidor de aceite,3 cuchillos,herramientas,arnes y manual de operaciones)</v>
          </cell>
          <cell r="B95" t="str">
            <v>MYE</v>
          </cell>
          <cell r="C95">
            <v>1326170</v>
          </cell>
          <cell r="D95">
            <v>1379856</v>
          </cell>
          <cell r="E95" t="str">
            <v>OM7AC</v>
          </cell>
          <cell r="F95">
            <v>16550094</v>
          </cell>
          <cell r="G95" t="str">
            <v>Guadañadora TL- 52 J400(incluye gafas,taro medidor de aceite,3 cuchillos,herramientas,arnes y manual de operaciones)</v>
          </cell>
        </row>
        <row r="96">
          <cell r="A96" t="str">
            <v>Llave de cadena p/tb de 2 a 12 Pulgadas  Marca Ridgid</v>
          </cell>
          <cell r="B96" t="str">
            <v>MYE</v>
          </cell>
          <cell r="C96">
            <v>2589294</v>
          </cell>
          <cell r="D96">
            <v>2666318</v>
          </cell>
          <cell r="E96" t="str">
            <v>HA7</v>
          </cell>
          <cell r="F96">
            <v>16550095</v>
          </cell>
          <cell r="G96" t="str">
            <v>Llave de cadena p/tb de 2 a 12 Pulgadas  Marca Ridgid</v>
          </cell>
        </row>
        <row r="97">
          <cell r="A97" t="str">
            <v>Llave de cadena p/tb de 2 a 12 Pulgadas  Marca Ridgid</v>
          </cell>
          <cell r="B97" t="str">
            <v>MYE</v>
          </cell>
          <cell r="C97">
            <v>2589294</v>
          </cell>
          <cell r="D97">
            <v>2666318</v>
          </cell>
          <cell r="E97" t="str">
            <v>HA7</v>
          </cell>
          <cell r="F97">
            <v>16550096</v>
          </cell>
          <cell r="G97" t="str">
            <v>Llave de cadena p/tb de 2 a 12 Pulgadas  Marca Ridgid</v>
          </cell>
          <cell r="H97">
            <v>1</v>
          </cell>
        </row>
        <row r="98">
          <cell r="A98" t="str">
            <v>Transformadores   ?</v>
          </cell>
          <cell r="B98" t="str">
            <v>MYE</v>
          </cell>
          <cell r="C98">
            <v>3016000</v>
          </cell>
          <cell r="D98">
            <v>3034902</v>
          </cell>
          <cell r="E98" t="str">
            <v>OM7AC</v>
          </cell>
          <cell r="F98">
            <v>16550097</v>
          </cell>
          <cell r="G98" t="str">
            <v>Transformadores   ?</v>
          </cell>
          <cell r="H98">
            <v>1</v>
          </cell>
        </row>
        <row r="99">
          <cell r="A99" t="str">
            <v>Transformadores   ?</v>
          </cell>
          <cell r="B99" t="str">
            <v>MYE</v>
          </cell>
          <cell r="C99">
            <v>3016000</v>
          </cell>
          <cell r="D99">
            <v>3034902</v>
          </cell>
          <cell r="E99" t="str">
            <v>OM7AC</v>
          </cell>
          <cell r="F99">
            <v>16550098</v>
          </cell>
          <cell r="G99" t="str">
            <v>Transformadores   ?</v>
          </cell>
        </row>
        <row r="100">
          <cell r="A100" t="str">
            <v>Transformadores   ?</v>
          </cell>
          <cell r="B100" t="str">
            <v>MYE</v>
          </cell>
          <cell r="C100">
            <v>3016000</v>
          </cell>
          <cell r="D100">
            <v>3034902</v>
          </cell>
          <cell r="E100" t="str">
            <v>OM7AC</v>
          </cell>
          <cell r="F100">
            <v>16550099</v>
          </cell>
          <cell r="G100" t="str">
            <v>Transformadores   ?</v>
          </cell>
        </row>
        <row r="101">
          <cell r="A101" t="str">
            <v>Transformadores   ?</v>
          </cell>
          <cell r="B101" t="str">
            <v>MYE</v>
          </cell>
          <cell r="C101">
            <v>3016000</v>
          </cell>
          <cell r="D101">
            <v>3034902</v>
          </cell>
          <cell r="E101" t="str">
            <v>OM7AC</v>
          </cell>
          <cell r="F101">
            <v>16550100</v>
          </cell>
          <cell r="G101" t="str">
            <v>Transformadores   ?</v>
          </cell>
        </row>
        <row r="102">
          <cell r="A102" t="str">
            <v>Transformadores   ?</v>
          </cell>
          <cell r="B102" t="str">
            <v>MYE</v>
          </cell>
          <cell r="C102">
            <v>3016000</v>
          </cell>
          <cell r="D102">
            <v>3034902</v>
          </cell>
          <cell r="E102" t="str">
            <v>OM7AL</v>
          </cell>
          <cell r="F102">
            <v>16550101</v>
          </cell>
          <cell r="G102" t="str">
            <v>Transformadores   ?</v>
          </cell>
        </row>
        <row r="103">
          <cell r="A103" t="str">
            <v>Transformadores   ?</v>
          </cell>
          <cell r="B103" t="str">
            <v>MYE</v>
          </cell>
          <cell r="C103">
            <v>3016000</v>
          </cell>
          <cell r="D103">
            <v>3034902</v>
          </cell>
          <cell r="E103" t="str">
            <v>OM7AC</v>
          </cell>
          <cell r="F103">
            <v>16550102</v>
          </cell>
          <cell r="G103" t="str">
            <v>Transformadores   ?</v>
          </cell>
        </row>
        <row r="104">
          <cell r="A104" t="str">
            <v>Transformadores   ?</v>
          </cell>
          <cell r="B104" t="str">
            <v>MYE</v>
          </cell>
          <cell r="C104">
            <v>3016000</v>
          </cell>
          <cell r="D104">
            <v>3034902</v>
          </cell>
          <cell r="E104" t="str">
            <v>OM7AC</v>
          </cell>
          <cell r="F104">
            <v>16550103</v>
          </cell>
          <cell r="G104" t="str">
            <v>Transformadores   ?</v>
          </cell>
        </row>
        <row r="105">
          <cell r="A105" t="str">
            <v>Transformadores   ?</v>
          </cell>
          <cell r="B105" t="str">
            <v>MYE</v>
          </cell>
          <cell r="C105">
            <v>3016000</v>
          </cell>
          <cell r="D105">
            <v>3034902</v>
          </cell>
          <cell r="E105" t="str">
            <v>OM7AC</v>
          </cell>
          <cell r="F105">
            <v>16550104</v>
          </cell>
          <cell r="G105" t="str">
            <v>Transformadores   ?</v>
          </cell>
        </row>
        <row r="106">
          <cell r="A106" t="str">
            <v>Compresor Crafstman 3HP, 15GLN</v>
          </cell>
          <cell r="B106" t="str">
            <v>MYE</v>
          </cell>
          <cell r="C106">
            <v>989750</v>
          </cell>
          <cell r="D106">
            <v>943894</v>
          </cell>
          <cell r="E106" t="str">
            <v>HA7</v>
          </cell>
          <cell r="F106">
            <v>16550105</v>
          </cell>
          <cell r="G106" t="str">
            <v>Compresor Crafstman 3HP, 15GLN</v>
          </cell>
        </row>
        <row r="107">
          <cell r="A107" t="str">
            <v>Aire acondicionado Samsung de 2.4 Tn. Ofic. Czal</v>
          </cell>
          <cell r="B107" t="str">
            <v>MYE</v>
          </cell>
          <cell r="C107">
            <v>3801900</v>
          </cell>
          <cell r="D107">
            <v>4899606</v>
          </cell>
          <cell r="E107" t="str">
            <v>OM5</v>
          </cell>
          <cell r="F107">
            <v>16550106</v>
          </cell>
          <cell r="G107" t="str">
            <v>Aire acondicionado Samsung de 2.4 Tn. Ofic. Czal</v>
          </cell>
        </row>
        <row r="108">
          <cell r="A108" t="str">
            <v>Motor franklin de 60 hp a 460V</v>
          </cell>
          <cell r="B108" t="str">
            <v>MYE</v>
          </cell>
          <cell r="C108">
            <v>8839200</v>
          </cell>
          <cell r="D108">
            <v>9271177</v>
          </cell>
          <cell r="E108" t="str">
            <v>OM7AC</v>
          </cell>
          <cell r="F108">
            <v>16550107</v>
          </cell>
          <cell r="G108" t="str">
            <v>Motor franklin de 60 hp a 460V</v>
          </cell>
        </row>
        <row r="109">
          <cell r="A109" t="str">
            <v>B:omba sumergible inox Grundfod 230S, con motor Franklin 30HP</v>
          </cell>
          <cell r="B109" t="str">
            <v>MYE</v>
          </cell>
          <cell r="C109">
            <v>10625600</v>
          </cell>
          <cell r="D109">
            <v>11144878</v>
          </cell>
          <cell r="E109" t="str">
            <v>OM7AC</v>
          </cell>
          <cell r="F109">
            <v>16550108</v>
          </cell>
          <cell r="G109" t="str">
            <v>B:omba sumergible inox Grundfod 230S, con motor Franklin 30HP</v>
          </cell>
        </row>
        <row r="110">
          <cell r="A110" t="str">
            <v>Motobomba modelo SP 230S-10</v>
          </cell>
          <cell r="B110" t="str">
            <v>MYE</v>
          </cell>
          <cell r="C110">
            <v>13166000</v>
          </cell>
          <cell r="D110">
            <v>13911490</v>
          </cell>
          <cell r="E110" t="str">
            <v>OM7AC</v>
          </cell>
          <cell r="F110">
            <v>16550109</v>
          </cell>
          <cell r="G110" t="str">
            <v>Motobomba modelo SP 230S-10</v>
          </cell>
        </row>
        <row r="111">
          <cell r="A111" t="str">
            <v>Motor sumerg. Franklin 30HP Mod. 230S</v>
          </cell>
          <cell r="B111" t="str">
            <v>MYE</v>
          </cell>
          <cell r="C111">
            <v>6043600</v>
          </cell>
          <cell r="D111">
            <v>6145824</v>
          </cell>
          <cell r="E111" t="str">
            <v>OM7AC</v>
          </cell>
          <cell r="F111">
            <v>16550110</v>
          </cell>
          <cell r="G111" t="str">
            <v>Motor sumerg. Franklin 30HP Mod. 230S</v>
          </cell>
        </row>
        <row r="112">
          <cell r="A112" t="str">
            <v>Tanque de hierro con carreta</v>
          </cell>
          <cell r="B112" t="str">
            <v>MYE</v>
          </cell>
          <cell r="C112">
            <v>686200</v>
          </cell>
          <cell r="D112">
            <v>683097</v>
          </cell>
          <cell r="E112" t="str">
            <v>OM7AC</v>
          </cell>
          <cell r="F112">
            <v>16550111</v>
          </cell>
          <cell r="G112" t="str">
            <v>Tanque de hierro con carreta</v>
          </cell>
        </row>
        <row r="113">
          <cell r="A113" t="str">
            <v>Meger Kioritsu 3122</v>
          </cell>
          <cell r="B113" t="str">
            <v>MYE</v>
          </cell>
          <cell r="C113">
            <v>2070600</v>
          </cell>
          <cell r="D113">
            <v>1989401</v>
          </cell>
          <cell r="E113" t="str">
            <v>HA7</v>
          </cell>
          <cell r="F113">
            <v>16550112</v>
          </cell>
          <cell r="G113" t="e">
            <v>#N/A</v>
          </cell>
        </row>
        <row r="114">
          <cell r="A114" t="str">
            <v>Aire Acondic. Mini Split 22000</v>
          </cell>
          <cell r="B114" t="str">
            <v>MYE</v>
          </cell>
          <cell r="C114">
            <v>2463300</v>
          </cell>
          <cell r="D114">
            <v>2372031</v>
          </cell>
          <cell r="E114" t="str">
            <v>OM7AC</v>
          </cell>
          <cell r="F114">
            <v>16550113</v>
          </cell>
          <cell r="G114" t="e">
            <v>#N/A</v>
          </cell>
        </row>
        <row r="115">
          <cell r="A115" t="str">
            <v>Taladro rotomartillo de 1/2</v>
          </cell>
          <cell r="B115" t="str">
            <v>MYE</v>
          </cell>
          <cell r="C115">
            <v>852000</v>
          </cell>
          <cell r="D115">
            <v>821586</v>
          </cell>
          <cell r="E115" t="str">
            <v>HA7</v>
          </cell>
          <cell r="F115">
            <v>16550114</v>
          </cell>
          <cell r="G115" t="e">
            <v>#N/A</v>
          </cell>
        </row>
        <row r="116">
          <cell r="A116" t="str">
            <v>Motor sumerg Ebara M10</v>
          </cell>
          <cell r="B116" t="str">
            <v>MYE</v>
          </cell>
          <cell r="C116">
            <v>23442891</v>
          </cell>
          <cell r="D116">
            <v>22779927</v>
          </cell>
          <cell r="E116" t="str">
            <v>OM7AC</v>
          </cell>
          <cell r="F116">
            <v>16550115</v>
          </cell>
          <cell r="G116" t="e">
            <v>#N/A</v>
          </cell>
        </row>
        <row r="117">
          <cell r="A117" t="str">
            <v>Guadaña TL-52 J400</v>
          </cell>
          <cell r="B117" t="str">
            <v>MYE</v>
          </cell>
          <cell r="C117">
            <v>1365000</v>
          </cell>
          <cell r="D117">
            <v>1346277</v>
          </cell>
          <cell r="E117" t="str">
            <v>OM7AC</v>
          </cell>
          <cell r="F117">
            <v>16550116</v>
          </cell>
          <cell r="G117" t="e">
            <v>#N/A</v>
          </cell>
        </row>
        <row r="118">
          <cell r="A118" t="str">
            <v>Guadaña TL-52 J400</v>
          </cell>
          <cell r="B118" t="str">
            <v>MYE</v>
          </cell>
          <cell r="C118">
            <v>1365000</v>
          </cell>
          <cell r="D118">
            <v>1346277</v>
          </cell>
          <cell r="E118" t="str">
            <v>OM7AL</v>
          </cell>
          <cell r="F118">
            <v>16550117</v>
          </cell>
          <cell r="G118" t="e">
            <v>#N/A</v>
          </cell>
        </row>
        <row r="119">
          <cell r="A119" t="str">
            <v>Fuente lavado de ojos ducha mixta</v>
          </cell>
          <cell r="B119" t="str">
            <v>EMC</v>
          </cell>
          <cell r="C119">
            <v>1096664</v>
          </cell>
          <cell r="D119">
            <v>1128894</v>
          </cell>
          <cell r="E119" t="str">
            <v>EL7</v>
          </cell>
          <cell r="F119">
            <v>16600001</v>
          </cell>
          <cell r="G119" t="str">
            <v>Fuente lavado de ojos ducha mixta</v>
          </cell>
        </row>
        <row r="120">
          <cell r="A120" t="str">
            <v>Fuente lavado de ojos ducha mixta</v>
          </cell>
          <cell r="B120" t="str">
            <v>EMC</v>
          </cell>
          <cell r="C120">
            <v>1096664</v>
          </cell>
          <cell r="D120">
            <v>1128894</v>
          </cell>
          <cell r="E120" t="str">
            <v>EL7</v>
          </cell>
          <cell r="F120">
            <v>16600002</v>
          </cell>
          <cell r="G120" t="str">
            <v>Fuente lavado de ojos ducha mixta</v>
          </cell>
        </row>
        <row r="121">
          <cell r="A121" t="str">
            <v>Fuente lavado de ojos ducha mixta</v>
          </cell>
          <cell r="B121" t="str">
            <v>EMC</v>
          </cell>
          <cell r="C121">
            <v>1096664</v>
          </cell>
          <cell r="D121">
            <v>1128894</v>
          </cell>
          <cell r="E121" t="str">
            <v>EL7</v>
          </cell>
          <cell r="F121">
            <v>16600003</v>
          </cell>
          <cell r="G121" t="str">
            <v>Fuente lavado de ojos ducha mixta</v>
          </cell>
        </row>
        <row r="122">
          <cell r="A122" t="str">
            <v>Sension 7w/1 meter cond probe 115</v>
          </cell>
          <cell r="B122" t="str">
            <v>EMC</v>
          </cell>
          <cell r="C122">
            <v>3507005</v>
          </cell>
          <cell r="D122">
            <v>3594227</v>
          </cell>
          <cell r="E122" t="str">
            <v>EL7</v>
          </cell>
          <cell r="F122">
            <v>16600004</v>
          </cell>
          <cell r="G122" t="str">
            <v>Sension 7w/1 meter cond probe 115</v>
          </cell>
        </row>
        <row r="123">
          <cell r="A123" t="str">
            <v>DR/4000u spectro,uv/vis 115 VAC</v>
          </cell>
          <cell r="B123" t="str">
            <v>EMC</v>
          </cell>
          <cell r="C123">
            <v>28182989</v>
          </cell>
          <cell r="D123">
            <v>28883909</v>
          </cell>
          <cell r="E123" t="str">
            <v>EL7</v>
          </cell>
          <cell r="F123">
            <v>16600005</v>
          </cell>
          <cell r="G123" t="str">
            <v>DR/4000u spectro,uv/vis 115 VAC</v>
          </cell>
        </row>
        <row r="124">
          <cell r="A124" t="str">
            <v>Macropipeteador pipetas 0.1-100 estuche schott</v>
          </cell>
          <cell r="B124" t="str">
            <v>EMC</v>
          </cell>
          <cell r="C124">
            <v>171093</v>
          </cell>
          <cell r="D124">
            <v>-92282</v>
          </cell>
          <cell r="E124" t="str">
            <v>EL7</v>
          </cell>
          <cell r="F124">
            <v>16600006</v>
          </cell>
          <cell r="G124" t="str">
            <v>Macropipeteador pipetas 0.1-100 estuche schott</v>
          </cell>
        </row>
        <row r="125">
          <cell r="A125" t="str">
            <v>Digital titrator</v>
          </cell>
          <cell r="B125" t="str">
            <v>EMC</v>
          </cell>
          <cell r="C125">
            <v>666490</v>
          </cell>
          <cell r="D125">
            <v>683062</v>
          </cell>
          <cell r="E125" t="str">
            <v>EL7</v>
          </cell>
          <cell r="F125">
            <v>16600007</v>
          </cell>
          <cell r="G125" t="str">
            <v>Digital titrator</v>
          </cell>
        </row>
        <row r="126">
          <cell r="A126" t="str">
            <v>Digital titrator</v>
          </cell>
          <cell r="B126" t="str">
            <v>EMC</v>
          </cell>
          <cell r="C126">
            <v>666490</v>
          </cell>
          <cell r="D126">
            <v>683062</v>
          </cell>
          <cell r="E126" t="str">
            <v>EL7</v>
          </cell>
          <cell r="F126">
            <v>16600008</v>
          </cell>
          <cell r="G126" t="str">
            <v>Digital titrator</v>
          </cell>
        </row>
        <row r="127">
          <cell r="A127" t="str">
            <v>2100N lab turb. 115/230v, 50/60HZ epa1821</v>
          </cell>
          <cell r="B127" t="str">
            <v>EMC</v>
          </cell>
          <cell r="C127">
            <v>8759578</v>
          </cell>
          <cell r="D127">
            <v>8977426</v>
          </cell>
          <cell r="E127" t="str">
            <v>EL7</v>
          </cell>
          <cell r="F127">
            <v>16600009</v>
          </cell>
          <cell r="G127" t="str">
            <v>2100N lab turb. 115/230v, 50/60HZ epa1821</v>
          </cell>
        </row>
        <row r="128">
          <cell r="A128" t="str">
            <v>Sension1 w/platinum ph electrode ce</v>
          </cell>
          <cell r="B128" t="str">
            <v>EMC</v>
          </cell>
          <cell r="C128">
            <v>2266065</v>
          </cell>
          <cell r="D128">
            <v>2322421</v>
          </cell>
          <cell r="E128" t="str">
            <v>EL7</v>
          </cell>
          <cell r="F128">
            <v>16600010</v>
          </cell>
          <cell r="G128" t="str">
            <v>Sension1 w/platinum ph electrode ce</v>
          </cell>
        </row>
        <row r="129">
          <cell r="A129" t="str">
            <v>Sension3 lab ph meter 115v</v>
          </cell>
          <cell r="B129" t="str">
            <v>EMC</v>
          </cell>
          <cell r="C129">
            <v>2805604</v>
          </cell>
          <cell r="D129">
            <v>2875380</v>
          </cell>
          <cell r="E129" t="str">
            <v>EL7</v>
          </cell>
          <cell r="F129">
            <v>16600011</v>
          </cell>
          <cell r="G129" t="str">
            <v>Sension3 lab ph meter 115v</v>
          </cell>
        </row>
        <row r="130">
          <cell r="A130" t="str">
            <v>Quanti-Sealer 110</v>
          </cell>
          <cell r="B130" t="str">
            <v>EMC</v>
          </cell>
          <cell r="C130">
            <v>11088480</v>
          </cell>
          <cell r="D130">
            <v>11364252</v>
          </cell>
          <cell r="E130" t="str">
            <v>EL7</v>
          </cell>
          <cell r="F130">
            <v>16600012</v>
          </cell>
          <cell r="G130" t="str">
            <v>Quanti-Sealer 110</v>
          </cell>
        </row>
        <row r="131">
          <cell r="A131" t="str">
            <v>Incubadora 120v 30*29*24</v>
          </cell>
          <cell r="B131" t="str">
            <v>EMC</v>
          </cell>
          <cell r="C131">
            <v>2239420</v>
          </cell>
          <cell r="D131">
            <v>2295111</v>
          </cell>
          <cell r="E131" t="str">
            <v>EL7</v>
          </cell>
          <cell r="F131">
            <v>16600013</v>
          </cell>
          <cell r="G131" t="str">
            <v>Incubadora 120v 30*29*24</v>
          </cell>
        </row>
        <row r="132">
          <cell r="A132" t="str">
            <v>Olla Autoclave 25lts</v>
          </cell>
          <cell r="B132" t="str">
            <v>EMC</v>
          </cell>
          <cell r="C132">
            <v>2021224</v>
          </cell>
          <cell r="D132">
            <v>2071490</v>
          </cell>
          <cell r="E132" t="str">
            <v>EL7</v>
          </cell>
          <cell r="F132">
            <v>16600014</v>
          </cell>
          <cell r="G132" t="str">
            <v>Olla Autoclave 25lts</v>
          </cell>
        </row>
        <row r="133">
          <cell r="A133" t="str">
            <v>Destilador de agua mod 26-c waterwise</v>
          </cell>
          <cell r="B133" t="str">
            <v>EMC</v>
          </cell>
          <cell r="C133">
            <v>5042328</v>
          </cell>
          <cell r="D133">
            <v>5167731</v>
          </cell>
          <cell r="E133" t="str">
            <v>EL7</v>
          </cell>
          <cell r="F133">
            <v>16600015</v>
          </cell>
          <cell r="G133" t="str">
            <v>Destilador de agua mod 26-c waterwise</v>
          </cell>
        </row>
        <row r="134">
          <cell r="A134" t="str">
            <v>Lampara UV laboratorio</v>
          </cell>
          <cell r="B134" t="str">
            <v>EMC</v>
          </cell>
          <cell r="C134">
            <v>598322</v>
          </cell>
          <cell r="D134">
            <v>613201</v>
          </cell>
          <cell r="E134" t="str">
            <v>EL7</v>
          </cell>
          <cell r="F134">
            <v>16600016</v>
          </cell>
          <cell r="G134" t="str">
            <v>lampara uv laboratorio</v>
          </cell>
        </row>
        <row r="135">
          <cell r="A135" t="str">
            <v>Rotametro REGAL 7501-100</v>
          </cell>
          <cell r="B135" t="str">
            <v>ETT</v>
          </cell>
          <cell r="C135">
            <v>1136800</v>
          </cell>
          <cell r="D135">
            <v>1097037</v>
          </cell>
          <cell r="E135" t="str">
            <v>EDEL7</v>
          </cell>
          <cell r="F135">
            <v>16600017</v>
          </cell>
          <cell r="G135" t="str">
            <v>Rotametro REGAL 7501-100</v>
          </cell>
        </row>
        <row r="136">
          <cell r="A136" t="str">
            <v>Macropipeteador eléctrico ACCU</v>
          </cell>
          <cell r="B136" t="str">
            <v>EMC</v>
          </cell>
          <cell r="C136">
            <v>1378080</v>
          </cell>
          <cell r="D136">
            <v>1347771</v>
          </cell>
          <cell r="E136" t="str">
            <v>EL7</v>
          </cell>
          <cell r="F136">
            <v>16600018</v>
          </cell>
          <cell r="G136" t="e">
            <v>#N/A</v>
          </cell>
        </row>
        <row r="137">
          <cell r="A137" t="str">
            <v>Camaras Mavica Sony FD200 digital</v>
          </cell>
          <cell r="B137" t="str">
            <v>MEEO</v>
          </cell>
          <cell r="C137">
            <v>1799000</v>
          </cell>
          <cell r="D137">
            <v>1120607</v>
          </cell>
          <cell r="E137" t="str">
            <v>OME5</v>
          </cell>
          <cell r="F137">
            <v>16650001</v>
          </cell>
          <cell r="G137" t="str">
            <v>Camaras Mavica Sony FD200 digital</v>
          </cell>
        </row>
        <row r="138">
          <cell r="A138" t="str">
            <v>Camaras Mavica Sony FD200 digital</v>
          </cell>
          <cell r="B138" t="str">
            <v>MEEO</v>
          </cell>
          <cell r="C138">
            <v>1799000</v>
          </cell>
          <cell r="D138">
            <v>1120607</v>
          </cell>
          <cell r="E138" t="str">
            <v>OME5</v>
          </cell>
          <cell r="F138">
            <v>16650002</v>
          </cell>
          <cell r="G138" t="str">
            <v>Camaras Mavica Sony FD200 digital</v>
          </cell>
          <cell r="H138">
            <v>1</v>
          </cell>
        </row>
        <row r="139">
          <cell r="A139" t="str">
            <v>Camaras de Video Sony TV 140 digital</v>
          </cell>
          <cell r="B139" t="str">
            <v>MEEO</v>
          </cell>
          <cell r="C139">
            <v>1699000</v>
          </cell>
          <cell r="D139">
            <v>1058312</v>
          </cell>
          <cell r="E139" t="str">
            <v>OME5</v>
          </cell>
          <cell r="F139">
            <v>16650003</v>
          </cell>
          <cell r="G139" t="str">
            <v>Camaras de Video Sony TV 140 digital</v>
          </cell>
          <cell r="H139">
            <v>1</v>
          </cell>
        </row>
        <row r="140">
          <cell r="A140" t="str">
            <v>Camaras de Video Sony TV 140 digital</v>
          </cell>
          <cell r="B140" t="str">
            <v>MEEO</v>
          </cell>
          <cell r="C140">
            <v>1699000</v>
          </cell>
          <cell r="D140">
            <v>1058312</v>
          </cell>
          <cell r="E140" t="str">
            <v>OME5</v>
          </cell>
          <cell r="F140">
            <v>16650004</v>
          </cell>
          <cell r="G140" t="str">
            <v>Camaras de Video Sony TV 140 digital</v>
          </cell>
        </row>
        <row r="141">
          <cell r="A141" t="str">
            <v>Silla Gerencia Comercial</v>
          </cell>
          <cell r="B141" t="str">
            <v>MEEO</v>
          </cell>
          <cell r="C141">
            <v>430000</v>
          </cell>
          <cell r="D141">
            <v>535105</v>
          </cell>
          <cell r="E141" t="str">
            <v>ME5</v>
          </cell>
          <cell r="F141">
            <v>16650005</v>
          </cell>
          <cell r="G141" t="str">
            <v>Silla Gerencia Comercial</v>
          </cell>
        </row>
        <row r="142">
          <cell r="A142" t="str">
            <v>Greca 60 Pocillos Coldelec</v>
          </cell>
          <cell r="B142" t="str">
            <v>MEEO</v>
          </cell>
          <cell r="C142">
            <v>279328</v>
          </cell>
          <cell r="D142">
            <v>108114</v>
          </cell>
          <cell r="E142" t="str">
            <v>OME5</v>
          </cell>
          <cell r="F142">
            <v>16650006</v>
          </cell>
          <cell r="G142" t="str">
            <v>Greca 60 Pocillos Coldelec</v>
          </cell>
        </row>
        <row r="143">
          <cell r="A143" t="str">
            <v>Escritorios en madera mekano</v>
          </cell>
          <cell r="B143" t="str">
            <v>MEEO</v>
          </cell>
          <cell r="C143">
            <v>240000</v>
          </cell>
          <cell r="D143">
            <v>298670</v>
          </cell>
          <cell r="E143" t="str">
            <v>ME5</v>
          </cell>
          <cell r="F143">
            <v>16650007</v>
          </cell>
          <cell r="G143" t="str">
            <v>Escritorios en madera mekano</v>
          </cell>
        </row>
        <row r="144">
          <cell r="A144" t="str">
            <v>Escritorios en madera mekano</v>
          </cell>
          <cell r="B144" t="str">
            <v>MEEO</v>
          </cell>
          <cell r="C144">
            <v>240000</v>
          </cell>
          <cell r="D144">
            <v>298670</v>
          </cell>
          <cell r="E144" t="str">
            <v>ME5</v>
          </cell>
          <cell r="F144">
            <v>16650008</v>
          </cell>
          <cell r="G144" t="str">
            <v>Escritorios en madera mekano</v>
          </cell>
        </row>
        <row r="145">
          <cell r="A145" t="str">
            <v>Silla Gerencial</v>
          </cell>
          <cell r="B145" t="str">
            <v>MEEO</v>
          </cell>
          <cell r="C145">
            <v>246500</v>
          </cell>
          <cell r="D145">
            <v>309054</v>
          </cell>
          <cell r="E145" t="str">
            <v>ME5</v>
          </cell>
          <cell r="F145">
            <v>16650009</v>
          </cell>
          <cell r="G145" t="str">
            <v>Silla Gerencial</v>
          </cell>
        </row>
        <row r="146">
          <cell r="A146" t="str">
            <v>Silla para puesto de trabajo</v>
          </cell>
          <cell r="B146" t="str">
            <v>MEEO</v>
          </cell>
          <cell r="C146">
            <v>198650</v>
          </cell>
          <cell r="D146">
            <v>249059</v>
          </cell>
          <cell r="E146" t="str">
            <v>ME5</v>
          </cell>
          <cell r="F146">
            <v>16650010</v>
          </cell>
          <cell r="G146" t="str">
            <v>Silla para puesto de trabajo</v>
          </cell>
        </row>
        <row r="147">
          <cell r="A147" t="str">
            <v>Silla para puesto de trabajo</v>
          </cell>
          <cell r="B147" t="str">
            <v>MEEO</v>
          </cell>
          <cell r="C147">
            <v>198650</v>
          </cell>
          <cell r="D147">
            <v>249059</v>
          </cell>
          <cell r="E147" t="str">
            <v>ME5</v>
          </cell>
          <cell r="F147">
            <v>16650011</v>
          </cell>
          <cell r="G147" t="str">
            <v>Silla para puesto de trabajo</v>
          </cell>
        </row>
        <row r="148">
          <cell r="A148" t="str">
            <v>Silla para puesto de trabajo</v>
          </cell>
          <cell r="B148" t="str">
            <v>MEEO</v>
          </cell>
          <cell r="C148">
            <v>198650</v>
          </cell>
          <cell r="D148">
            <v>249059</v>
          </cell>
          <cell r="E148" t="str">
            <v>ME5</v>
          </cell>
          <cell r="F148">
            <v>16650012</v>
          </cell>
          <cell r="G148" t="str">
            <v>Silla para puesto de trabajo</v>
          </cell>
        </row>
        <row r="149">
          <cell r="A149" t="str">
            <v>Silla para puesto de trabajo</v>
          </cell>
          <cell r="B149" t="str">
            <v>MEEO</v>
          </cell>
          <cell r="C149">
            <v>198650</v>
          </cell>
          <cell r="D149">
            <v>249059</v>
          </cell>
          <cell r="E149" t="str">
            <v>ME5</v>
          </cell>
          <cell r="F149">
            <v>16650013</v>
          </cell>
          <cell r="G149" t="str">
            <v>Silla para puesto de trabajo</v>
          </cell>
        </row>
        <row r="150">
          <cell r="A150" t="str">
            <v>Silla para puesto de trabajo</v>
          </cell>
          <cell r="B150" t="str">
            <v>MEEO</v>
          </cell>
          <cell r="C150">
            <v>198650</v>
          </cell>
          <cell r="D150">
            <v>249059</v>
          </cell>
          <cell r="E150" t="str">
            <v>ME5</v>
          </cell>
          <cell r="F150">
            <v>16650014</v>
          </cell>
          <cell r="G150" t="str">
            <v>Silla para puesto de trabajo</v>
          </cell>
        </row>
        <row r="151">
          <cell r="A151" t="str">
            <v>Silla para puesto de trabajo</v>
          </cell>
          <cell r="B151" t="str">
            <v>MEEO</v>
          </cell>
          <cell r="C151">
            <v>198650</v>
          </cell>
          <cell r="D151">
            <v>249059</v>
          </cell>
          <cell r="E151" t="str">
            <v>ME5</v>
          </cell>
          <cell r="F151">
            <v>16650015</v>
          </cell>
          <cell r="G151" t="str">
            <v>Silla para puesto de trabajo</v>
          </cell>
        </row>
        <row r="152">
          <cell r="A152" t="str">
            <v>Silla para puesto de trabajo</v>
          </cell>
          <cell r="B152" t="str">
            <v>MEEO</v>
          </cell>
          <cell r="C152">
            <v>198650</v>
          </cell>
          <cell r="D152">
            <v>249059</v>
          </cell>
          <cell r="E152" t="str">
            <v>ME5</v>
          </cell>
          <cell r="F152">
            <v>16650016</v>
          </cell>
          <cell r="G152" t="str">
            <v>Silla para puesto de trabajo</v>
          </cell>
        </row>
        <row r="153">
          <cell r="A153" t="str">
            <v>Silla para puesto de trabajo</v>
          </cell>
          <cell r="B153" t="str">
            <v>MEEO</v>
          </cell>
          <cell r="C153">
            <v>198650</v>
          </cell>
          <cell r="D153">
            <v>249059</v>
          </cell>
          <cell r="E153" t="str">
            <v>ME5</v>
          </cell>
          <cell r="F153">
            <v>16650017</v>
          </cell>
          <cell r="G153" t="str">
            <v>Silla para puesto de trabajo</v>
          </cell>
        </row>
        <row r="154">
          <cell r="A154" t="str">
            <v>Tandens de cuatro sillas en paño, color negro</v>
          </cell>
          <cell r="B154" t="str">
            <v>MEEO</v>
          </cell>
          <cell r="C154">
            <v>498800</v>
          </cell>
          <cell r="D154">
            <v>625360</v>
          </cell>
          <cell r="E154" t="str">
            <v>ME5</v>
          </cell>
          <cell r="F154">
            <v>16650018</v>
          </cell>
          <cell r="G154" t="str">
            <v>Tandens de cuatro sillas en paño, color negro</v>
          </cell>
        </row>
        <row r="155">
          <cell r="A155" t="str">
            <v>Tandens de cuatro sillas en paño, color negro</v>
          </cell>
          <cell r="B155" t="str">
            <v>MEEO</v>
          </cell>
          <cell r="C155">
            <v>498800</v>
          </cell>
          <cell r="D155">
            <v>625360</v>
          </cell>
          <cell r="E155" t="str">
            <v>ME5</v>
          </cell>
          <cell r="F155">
            <v>16650019</v>
          </cell>
          <cell r="G155" t="str">
            <v>Tandens de cuatro sillas en paño, color negro</v>
          </cell>
        </row>
        <row r="156">
          <cell r="A156" t="str">
            <v>Silla Gerencial</v>
          </cell>
          <cell r="B156" t="str">
            <v>MEEO</v>
          </cell>
          <cell r="C156">
            <v>246500</v>
          </cell>
          <cell r="D156">
            <v>309054</v>
          </cell>
          <cell r="E156" t="str">
            <v>ME5</v>
          </cell>
          <cell r="F156">
            <v>16650020</v>
          </cell>
          <cell r="G156" t="str">
            <v>Silla Gerencial</v>
          </cell>
        </row>
        <row r="157">
          <cell r="A157" t="str">
            <v>Tandens de cuatro sillas en paño, color negro</v>
          </cell>
          <cell r="B157" t="str">
            <v>MEEO</v>
          </cell>
          <cell r="C157">
            <v>498800</v>
          </cell>
          <cell r="D157">
            <v>625360</v>
          </cell>
          <cell r="E157" t="str">
            <v>ME5</v>
          </cell>
          <cell r="F157">
            <v>16650021</v>
          </cell>
          <cell r="G157" t="str">
            <v>Tandens de cuatro sillas en paño, color negro</v>
          </cell>
        </row>
        <row r="158">
          <cell r="A158" t="str">
            <v>Tandens de cuatro sillas en paño, color negro</v>
          </cell>
          <cell r="B158" t="str">
            <v>MEEO</v>
          </cell>
          <cell r="C158">
            <v>498800</v>
          </cell>
          <cell r="D158">
            <v>625360</v>
          </cell>
          <cell r="E158" t="str">
            <v>ME5</v>
          </cell>
          <cell r="F158">
            <v>16650022</v>
          </cell>
          <cell r="G158" t="str">
            <v>Tandens de cuatro sillas en paño, color negro</v>
          </cell>
        </row>
        <row r="159">
          <cell r="A159" t="str">
            <v>Tandens de cuatro sillas en paño, color negro</v>
          </cell>
          <cell r="B159" t="str">
            <v>MEEO</v>
          </cell>
          <cell r="C159">
            <v>498800</v>
          </cell>
          <cell r="D159">
            <v>625360</v>
          </cell>
          <cell r="E159" t="str">
            <v>ME5</v>
          </cell>
          <cell r="F159">
            <v>16650023</v>
          </cell>
          <cell r="G159" t="str">
            <v>Tandens de cuatro sillas en paño, color negro</v>
          </cell>
        </row>
        <row r="160">
          <cell r="A160" t="str">
            <v>Mesa redonda</v>
          </cell>
          <cell r="B160" t="str">
            <v>MEEO</v>
          </cell>
          <cell r="C160">
            <v>50000</v>
          </cell>
          <cell r="D160">
            <v>62687</v>
          </cell>
          <cell r="E160" t="str">
            <v>ME5</v>
          </cell>
          <cell r="F160">
            <v>16650024</v>
          </cell>
          <cell r="G160" t="str">
            <v>Mesa redonda</v>
          </cell>
        </row>
        <row r="161">
          <cell r="A161" t="str">
            <v>Palomera de madera</v>
          </cell>
          <cell r="B161" t="str">
            <v>MEEO</v>
          </cell>
          <cell r="C161">
            <v>25000</v>
          </cell>
          <cell r="D161">
            <v>31346</v>
          </cell>
          <cell r="E161" t="str">
            <v>ME5</v>
          </cell>
          <cell r="F161">
            <v>16650025</v>
          </cell>
          <cell r="G161" t="str">
            <v>Palomera de madera</v>
          </cell>
        </row>
        <row r="162">
          <cell r="A162" t="str">
            <v>Carteleras</v>
          </cell>
          <cell r="B162" t="str">
            <v>MEEO</v>
          </cell>
          <cell r="C162">
            <v>20000</v>
          </cell>
          <cell r="D162">
            <v>25072</v>
          </cell>
          <cell r="E162" t="str">
            <v>ME5</v>
          </cell>
          <cell r="F162">
            <v>16650026</v>
          </cell>
          <cell r="G162" t="str">
            <v>Carteleras</v>
          </cell>
        </row>
        <row r="163">
          <cell r="A163" t="str">
            <v>Carteleras</v>
          </cell>
          <cell r="B163" t="str">
            <v>MEEO</v>
          </cell>
          <cell r="C163">
            <v>20000</v>
          </cell>
          <cell r="D163">
            <v>25072</v>
          </cell>
          <cell r="E163" t="str">
            <v>ME5</v>
          </cell>
          <cell r="F163">
            <v>16650027</v>
          </cell>
          <cell r="G163" t="str">
            <v>Carteleras</v>
          </cell>
        </row>
        <row r="164">
          <cell r="A164" t="str">
            <v>Cofres dobles</v>
          </cell>
          <cell r="B164" t="str">
            <v>MEEO</v>
          </cell>
          <cell r="C164">
            <v>50000</v>
          </cell>
          <cell r="D164">
            <v>62687</v>
          </cell>
          <cell r="E164" t="str">
            <v>OME5</v>
          </cell>
          <cell r="F164">
            <v>16650028</v>
          </cell>
          <cell r="G164" t="str">
            <v>Cofres dobles</v>
          </cell>
        </row>
        <row r="165">
          <cell r="A165" t="str">
            <v>Cofres dobles</v>
          </cell>
          <cell r="B165" t="str">
            <v>MEEO</v>
          </cell>
          <cell r="C165">
            <v>50000</v>
          </cell>
          <cell r="D165">
            <v>62687</v>
          </cell>
          <cell r="E165" t="str">
            <v>OME5</v>
          </cell>
          <cell r="F165">
            <v>16650029</v>
          </cell>
          <cell r="G165" t="str">
            <v>Cofres dobles</v>
          </cell>
        </row>
        <row r="166">
          <cell r="A166" t="str">
            <v>Escritorios grandes</v>
          </cell>
          <cell r="B166" t="str">
            <v>MEEO</v>
          </cell>
          <cell r="C166">
            <v>150000</v>
          </cell>
          <cell r="D166">
            <v>188057</v>
          </cell>
          <cell r="E166" t="str">
            <v>ME5</v>
          </cell>
          <cell r="F166">
            <v>16650030</v>
          </cell>
          <cell r="G166" t="str">
            <v>Escritorios grandes</v>
          </cell>
        </row>
        <row r="167">
          <cell r="A167" t="str">
            <v>Escritorios grandes</v>
          </cell>
          <cell r="B167" t="str">
            <v>MEEO</v>
          </cell>
          <cell r="C167">
            <v>150000</v>
          </cell>
          <cell r="D167">
            <v>188057</v>
          </cell>
          <cell r="E167" t="str">
            <v>ME5</v>
          </cell>
          <cell r="F167">
            <v>16650031</v>
          </cell>
          <cell r="G167" t="str">
            <v>Escritorios grandes</v>
          </cell>
        </row>
        <row r="168">
          <cell r="A168" t="str">
            <v>Módulos de trabajo</v>
          </cell>
          <cell r="B168" t="str">
            <v>MEEO</v>
          </cell>
          <cell r="C168">
            <v>150000</v>
          </cell>
          <cell r="D168">
            <v>188057</v>
          </cell>
          <cell r="E168" t="str">
            <v>ME5</v>
          </cell>
          <cell r="F168">
            <v>16650032</v>
          </cell>
          <cell r="G168" t="str">
            <v>Módulos de trabajo</v>
          </cell>
        </row>
        <row r="169">
          <cell r="A169" t="str">
            <v>Módulos de trabajo</v>
          </cell>
          <cell r="B169" t="str">
            <v>MEEO</v>
          </cell>
          <cell r="C169">
            <v>150000</v>
          </cell>
          <cell r="D169">
            <v>188057</v>
          </cell>
          <cell r="E169" t="str">
            <v>ME5</v>
          </cell>
          <cell r="F169">
            <v>16650033</v>
          </cell>
          <cell r="G169" t="str">
            <v>Módulos de trabajo</v>
          </cell>
        </row>
        <row r="170">
          <cell r="A170" t="str">
            <v>Poltronas</v>
          </cell>
          <cell r="B170" t="str">
            <v>MEEO</v>
          </cell>
          <cell r="C170">
            <v>40000</v>
          </cell>
          <cell r="D170">
            <v>50157</v>
          </cell>
          <cell r="E170" t="str">
            <v>ME5</v>
          </cell>
          <cell r="F170">
            <v>16650034</v>
          </cell>
          <cell r="G170" t="str">
            <v>Poltronas</v>
          </cell>
        </row>
        <row r="171">
          <cell r="A171" t="str">
            <v>Poltronas</v>
          </cell>
          <cell r="B171" t="str">
            <v>MEEO</v>
          </cell>
          <cell r="C171">
            <v>40000</v>
          </cell>
          <cell r="D171">
            <v>50157</v>
          </cell>
          <cell r="E171" t="str">
            <v>ME5</v>
          </cell>
          <cell r="F171">
            <v>16650035</v>
          </cell>
          <cell r="G171" t="str">
            <v>Poltronas</v>
          </cell>
        </row>
        <row r="172">
          <cell r="A172" t="str">
            <v>Poltronas</v>
          </cell>
          <cell r="B172" t="str">
            <v>MEEO</v>
          </cell>
          <cell r="C172">
            <v>40000</v>
          </cell>
          <cell r="D172">
            <v>50157</v>
          </cell>
          <cell r="E172" t="str">
            <v>ME5</v>
          </cell>
          <cell r="F172">
            <v>16650036</v>
          </cell>
          <cell r="G172" t="str">
            <v>Poltronas</v>
          </cell>
        </row>
        <row r="173">
          <cell r="A173" t="str">
            <v>Poltronas</v>
          </cell>
          <cell r="B173" t="str">
            <v>MEEO</v>
          </cell>
          <cell r="C173">
            <v>40000</v>
          </cell>
          <cell r="D173">
            <v>50157</v>
          </cell>
          <cell r="E173" t="str">
            <v>ME5</v>
          </cell>
          <cell r="F173">
            <v>16650037</v>
          </cell>
          <cell r="G173" t="str">
            <v>Poltronas</v>
          </cell>
        </row>
        <row r="174">
          <cell r="A174" t="str">
            <v>Poltronas</v>
          </cell>
          <cell r="B174" t="str">
            <v>MEEO</v>
          </cell>
          <cell r="C174">
            <v>40000</v>
          </cell>
          <cell r="D174">
            <v>50157</v>
          </cell>
          <cell r="E174" t="str">
            <v>ME5</v>
          </cell>
          <cell r="F174">
            <v>16650038</v>
          </cell>
          <cell r="G174" t="str">
            <v>Poltronas</v>
          </cell>
        </row>
        <row r="175">
          <cell r="A175" t="str">
            <v>Poltronas</v>
          </cell>
          <cell r="B175" t="str">
            <v>MEEO</v>
          </cell>
          <cell r="C175">
            <v>40000</v>
          </cell>
          <cell r="D175">
            <v>50157</v>
          </cell>
          <cell r="E175" t="str">
            <v>ME5</v>
          </cell>
          <cell r="F175">
            <v>16650039</v>
          </cell>
          <cell r="G175" t="str">
            <v>Poltronas</v>
          </cell>
        </row>
        <row r="176">
          <cell r="A176" t="str">
            <v>Postes de hierro para separadores</v>
          </cell>
          <cell r="B176" t="str">
            <v>MEEO</v>
          </cell>
          <cell r="C176">
            <v>10000</v>
          </cell>
          <cell r="D176">
            <v>12542</v>
          </cell>
          <cell r="E176" t="str">
            <v>OME5</v>
          </cell>
          <cell r="F176">
            <v>16650040</v>
          </cell>
          <cell r="G176" t="str">
            <v>Postes de hierro para separadores</v>
          </cell>
        </row>
        <row r="177">
          <cell r="A177" t="str">
            <v>Postes de hierro para separadores</v>
          </cell>
          <cell r="B177" t="str">
            <v>MEEO</v>
          </cell>
          <cell r="C177">
            <v>10000</v>
          </cell>
          <cell r="D177">
            <v>12542</v>
          </cell>
          <cell r="E177" t="str">
            <v>OME5</v>
          </cell>
          <cell r="F177">
            <v>16650041</v>
          </cell>
          <cell r="G177" t="str">
            <v>Postes de hierro para separadores</v>
          </cell>
        </row>
        <row r="178">
          <cell r="A178" t="str">
            <v>Postes de hierro para separadores</v>
          </cell>
          <cell r="B178" t="str">
            <v>MEEO</v>
          </cell>
          <cell r="C178">
            <v>10000</v>
          </cell>
          <cell r="D178">
            <v>12542</v>
          </cell>
          <cell r="E178" t="str">
            <v>OME5</v>
          </cell>
          <cell r="F178">
            <v>16650042</v>
          </cell>
          <cell r="G178" t="str">
            <v>Postes de hierro para separadores</v>
          </cell>
        </row>
        <row r="179">
          <cell r="A179" t="str">
            <v>Postes de hierro para separadores</v>
          </cell>
          <cell r="B179" t="str">
            <v>MEEO</v>
          </cell>
          <cell r="C179">
            <v>10000</v>
          </cell>
          <cell r="D179">
            <v>12542</v>
          </cell>
          <cell r="E179" t="str">
            <v>OME5</v>
          </cell>
          <cell r="F179">
            <v>16650043</v>
          </cell>
          <cell r="G179" t="str">
            <v>Postes de hierro para separadores</v>
          </cell>
        </row>
        <row r="180">
          <cell r="A180" t="str">
            <v>Postes de hierro para separadores</v>
          </cell>
          <cell r="B180" t="str">
            <v>MEEO</v>
          </cell>
          <cell r="C180">
            <v>10000</v>
          </cell>
          <cell r="D180">
            <v>12542</v>
          </cell>
          <cell r="E180" t="str">
            <v>OME5</v>
          </cell>
          <cell r="F180">
            <v>16650044</v>
          </cell>
          <cell r="G180" t="str">
            <v>Postes de hierro para separadores</v>
          </cell>
        </row>
        <row r="181">
          <cell r="A181" t="str">
            <v>Postes de hierro para separadores</v>
          </cell>
          <cell r="B181" t="str">
            <v>MEEO</v>
          </cell>
          <cell r="C181">
            <v>10000</v>
          </cell>
          <cell r="D181">
            <v>12542</v>
          </cell>
          <cell r="E181" t="str">
            <v>OME5</v>
          </cell>
          <cell r="F181">
            <v>16650045</v>
          </cell>
          <cell r="G181" t="str">
            <v>Postes de hierro para separadores</v>
          </cell>
        </row>
        <row r="182">
          <cell r="A182" t="str">
            <v>Postes de hierro para separadores</v>
          </cell>
          <cell r="B182" t="str">
            <v>MEEO</v>
          </cell>
          <cell r="C182">
            <v>10000</v>
          </cell>
          <cell r="D182">
            <v>12542</v>
          </cell>
          <cell r="E182" t="str">
            <v>OME5</v>
          </cell>
          <cell r="F182">
            <v>16650046</v>
          </cell>
          <cell r="G182" t="str">
            <v>Postes de hierro para separadores</v>
          </cell>
        </row>
        <row r="183">
          <cell r="A183" t="str">
            <v>Postes de hierro para separadores</v>
          </cell>
          <cell r="B183" t="str">
            <v>MEEO</v>
          </cell>
          <cell r="C183">
            <v>10000</v>
          </cell>
          <cell r="D183">
            <v>12542</v>
          </cell>
          <cell r="E183" t="str">
            <v>OME5</v>
          </cell>
          <cell r="F183">
            <v>16650047</v>
          </cell>
          <cell r="G183" t="str">
            <v>Postes de hierro para separadores</v>
          </cell>
        </row>
        <row r="184">
          <cell r="A184" t="str">
            <v>Postes de hierro para separadores</v>
          </cell>
          <cell r="B184" t="str">
            <v>MEEO</v>
          </cell>
          <cell r="C184">
            <v>10000</v>
          </cell>
          <cell r="D184">
            <v>12542</v>
          </cell>
          <cell r="E184" t="str">
            <v>OME5</v>
          </cell>
          <cell r="F184">
            <v>16650048</v>
          </cell>
          <cell r="G184" t="str">
            <v>Postes de hierro para separadores</v>
          </cell>
        </row>
        <row r="185">
          <cell r="A185" t="str">
            <v>Postes de hierro para separadores</v>
          </cell>
          <cell r="B185" t="str">
            <v>MEEO</v>
          </cell>
          <cell r="C185">
            <v>10000</v>
          </cell>
          <cell r="D185">
            <v>12542</v>
          </cell>
          <cell r="E185" t="str">
            <v>OME5</v>
          </cell>
          <cell r="F185">
            <v>16650049</v>
          </cell>
          <cell r="G185" t="str">
            <v>Postes de hierro para separadores</v>
          </cell>
        </row>
        <row r="186">
          <cell r="A186" t="str">
            <v>Postes de hierro para separadores</v>
          </cell>
          <cell r="B186" t="str">
            <v>MEEO</v>
          </cell>
          <cell r="C186">
            <v>10000</v>
          </cell>
          <cell r="D186">
            <v>12542</v>
          </cell>
          <cell r="E186" t="str">
            <v>OME5</v>
          </cell>
          <cell r="F186">
            <v>16650050</v>
          </cell>
          <cell r="G186" t="str">
            <v>Postes de hierro para separadores</v>
          </cell>
          <cell r="H186">
            <v>1</v>
          </cell>
        </row>
        <row r="187">
          <cell r="A187" t="str">
            <v>Postes de hierro para separadores</v>
          </cell>
          <cell r="B187" t="str">
            <v>MEEO</v>
          </cell>
          <cell r="C187">
            <v>10000</v>
          </cell>
          <cell r="D187">
            <v>12542</v>
          </cell>
          <cell r="E187" t="str">
            <v>OME5</v>
          </cell>
          <cell r="F187">
            <v>16650051</v>
          </cell>
          <cell r="G187" t="str">
            <v>Postes de hierro para separadores</v>
          </cell>
          <cell r="H187">
            <v>1</v>
          </cell>
        </row>
        <row r="188">
          <cell r="A188" t="str">
            <v>Postes de hierro para separadores</v>
          </cell>
          <cell r="B188" t="str">
            <v>MEEO</v>
          </cell>
          <cell r="C188">
            <v>10000</v>
          </cell>
          <cell r="D188">
            <v>12542</v>
          </cell>
          <cell r="E188" t="str">
            <v>OME5</v>
          </cell>
          <cell r="F188">
            <v>16650052</v>
          </cell>
          <cell r="G188" t="str">
            <v>Postes de hierro para separadores</v>
          </cell>
        </row>
        <row r="189">
          <cell r="A189" t="str">
            <v>Postes de hierro para separadores</v>
          </cell>
          <cell r="B189" t="str">
            <v>MEEO</v>
          </cell>
          <cell r="C189">
            <v>10000</v>
          </cell>
          <cell r="D189">
            <v>12542</v>
          </cell>
          <cell r="E189" t="str">
            <v>OME5</v>
          </cell>
          <cell r="F189">
            <v>16650053</v>
          </cell>
          <cell r="G189" t="str">
            <v>Postes de hierro para separadores</v>
          </cell>
        </row>
        <row r="190">
          <cell r="A190" t="str">
            <v>Postes de hierro para separadores</v>
          </cell>
          <cell r="B190" t="str">
            <v>MEEO</v>
          </cell>
          <cell r="C190">
            <v>10000</v>
          </cell>
          <cell r="D190">
            <v>12542</v>
          </cell>
          <cell r="E190" t="str">
            <v>OME5</v>
          </cell>
          <cell r="F190">
            <v>16650054</v>
          </cell>
          <cell r="G190" t="str">
            <v>Postes de hierro para separadores</v>
          </cell>
        </row>
        <row r="191">
          <cell r="A191" t="str">
            <v>Postes de hierro para separadores</v>
          </cell>
          <cell r="B191" t="str">
            <v>MEEO</v>
          </cell>
          <cell r="C191">
            <v>10000</v>
          </cell>
          <cell r="D191">
            <v>12542</v>
          </cell>
          <cell r="E191" t="str">
            <v>OME5</v>
          </cell>
          <cell r="F191">
            <v>16650055</v>
          </cell>
          <cell r="G191" t="str">
            <v>Postes de hierro para separadores</v>
          </cell>
        </row>
        <row r="192">
          <cell r="A192" t="str">
            <v>Postes de hierro para separadores</v>
          </cell>
          <cell r="B192" t="str">
            <v>MEEO</v>
          </cell>
          <cell r="C192">
            <v>10000</v>
          </cell>
          <cell r="D192">
            <v>12542</v>
          </cell>
          <cell r="E192" t="str">
            <v>OME5</v>
          </cell>
          <cell r="F192">
            <v>16650056</v>
          </cell>
          <cell r="G192" t="str">
            <v>Postes de hierro para separadores</v>
          </cell>
        </row>
        <row r="193">
          <cell r="A193" t="str">
            <v>Postes de hierro para separadores</v>
          </cell>
          <cell r="B193" t="str">
            <v>MEEO</v>
          </cell>
          <cell r="C193">
            <v>10000</v>
          </cell>
          <cell r="D193">
            <v>12542</v>
          </cell>
          <cell r="E193" t="str">
            <v>OME5</v>
          </cell>
          <cell r="F193">
            <v>16650057</v>
          </cell>
          <cell r="G193" t="str">
            <v>Postes de hierro para separadores</v>
          </cell>
        </row>
        <row r="194">
          <cell r="A194" t="str">
            <v>Postes de hierro para separadores</v>
          </cell>
          <cell r="B194" t="str">
            <v>MEEO</v>
          </cell>
          <cell r="C194">
            <v>10000</v>
          </cell>
          <cell r="D194">
            <v>12542</v>
          </cell>
          <cell r="E194" t="str">
            <v>OME5</v>
          </cell>
          <cell r="F194">
            <v>16650058</v>
          </cell>
          <cell r="G194" t="str">
            <v>Postes de hierro para separadores</v>
          </cell>
        </row>
        <row r="195">
          <cell r="A195" t="str">
            <v>Postes de hierro para separadores</v>
          </cell>
          <cell r="B195" t="str">
            <v>MEEO</v>
          </cell>
          <cell r="C195">
            <v>10000</v>
          </cell>
          <cell r="D195">
            <v>12542</v>
          </cell>
          <cell r="E195" t="str">
            <v>OME5</v>
          </cell>
          <cell r="F195">
            <v>16650059</v>
          </cell>
          <cell r="G195" t="str">
            <v>Postes de hierro para separadores</v>
          </cell>
        </row>
        <row r="196">
          <cell r="A196" t="str">
            <v>Postes de hierro para separadores</v>
          </cell>
          <cell r="B196" t="str">
            <v>MEEO</v>
          </cell>
          <cell r="C196">
            <v>10000</v>
          </cell>
          <cell r="D196">
            <v>12542</v>
          </cell>
          <cell r="E196" t="str">
            <v>OME5</v>
          </cell>
          <cell r="F196">
            <v>16650060</v>
          </cell>
          <cell r="G196" t="str">
            <v>Postes de hierro para separadores</v>
          </cell>
        </row>
        <row r="197">
          <cell r="A197" t="str">
            <v>Postes de hierro para separadores</v>
          </cell>
          <cell r="B197" t="str">
            <v>MEEO</v>
          </cell>
          <cell r="C197">
            <v>10000</v>
          </cell>
          <cell r="D197">
            <v>12542</v>
          </cell>
          <cell r="E197" t="str">
            <v>OME5</v>
          </cell>
          <cell r="F197">
            <v>16650061</v>
          </cell>
          <cell r="G197" t="str">
            <v>Postes de hierro para separadores</v>
          </cell>
        </row>
        <row r="198">
          <cell r="A198" t="str">
            <v>Postes de hierro para separadores</v>
          </cell>
          <cell r="B198" t="str">
            <v>MEEO</v>
          </cell>
          <cell r="C198">
            <v>10000</v>
          </cell>
          <cell r="D198">
            <v>12542</v>
          </cell>
          <cell r="E198" t="str">
            <v>OME5</v>
          </cell>
          <cell r="F198">
            <v>16650062</v>
          </cell>
          <cell r="G198" t="str">
            <v>Postes de hierro para separadores</v>
          </cell>
        </row>
        <row r="199">
          <cell r="A199" t="str">
            <v>Postes de hierro para separadores</v>
          </cell>
          <cell r="B199" t="str">
            <v>MEEO</v>
          </cell>
          <cell r="C199">
            <v>10000</v>
          </cell>
          <cell r="D199">
            <v>12542</v>
          </cell>
          <cell r="E199" t="str">
            <v>OME5</v>
          </cell>
          <cell r="F199">
            <v>16650063</v>
          </cell>
          <cell r="G199" t="str">
            <v>Postes de hierro para separadores</v>
          </cell>
        </row>
        <row r="200">
          <cell r="A200" t="str">
            <v>Postes de hierro para separadores</v>
          </cell>
          <cell r="B200" t="str">
            <v>MEEO</v>
          </cell>
          <cell r="C200">
            <v>10000</v>
          </cell>
          <cell r="D200">
            <v>12542</v>
          </cell>
          <cell r="E200" t="str">
            <v>OME5</v>
          </cell>
          <cell r="F200">
            <v>16650064</v>
          </cell>
          <cell r="G200" t="str">
            <v>Postes de hierro para separadores</v>
          </cell>
        </row>
        <row r="201">
          <cell r="A201" t="str">
            <v>Postes de hierro para separadores</v>
          </cell>
          <cell r="B201" t="str">
            <v>MEEO</v>
          </cell>
          <cell r="C201">
            <v>10000</v>
          </cell>
          <cell r="D201">
            <v>12542</v>
          </cell>
          <cell r="E201" t="str">
            <v>OME5</v>
          </cell>
          <cell r="F201">
            <v>16650065</v>
          </cell>
          <cell r="G201" t="str">
            <v>Postes de hierro para separadores</v>
          </cell>
          <cell r="H201">
            <v>1</v>
          </cell>
        </row>
        <row r="202">
          <cell r="A202" t="str">
            <v>Postes de hierro para separadores</v>
          </cell>
          <cell r="B202" t="str">
            <v>MEEO</v>
          </cell>
          <cell r="C202">
            <v>10000</v>
          </cell>
          <cell r="D202">
            <v>12542</v>
          </cell>
          <cell r="E202" t="str">
            <v>OME5</v>
          </cell>
          <cell r="F202">
            <v>16650066</v>
          </cell>
          <cell r="G202" t="str">
            <v>Postes de hierro para separadores</v>
          </cell>
        </row>
        <row r="203">
          <cell r="A203" t="str">
            <v>Postes de hierro para separadores</v>
          </cell>
          <cell r="B203" t="str">
            <v>MEEO</v>
          </cell>
          <cell r="C203">
            <v>10000</v>
          </cell>
          <cell r="D203">
            <v>12542</v>
          </cell>
          <cell r="E203" t="str">
            <v>OME5</v>
          </cell>
          <cell r="F203">
            <v>16650067</v>
          </cell>
          <cell r="G203" t="str">
            <v>Postes de hierro para separadores</v>
          </cell>
        </row>
        <row r="204">
          <cell r="A204" t="str">
            <v>Postes de hierro para separadores</v>
          </cell>
          <cell r="B204" t="str">
            <v>MEEO</v>
          </cell>
          <cell r="C204">
            <v>10000</v>
          </cell>
          <cell r="D204">
            <v>12542</v>
          </cell>
          <cell r="E204" t="str">
            <v>OME5</v>
          </cell>
          <cell r="F204">
            <v>16650068</v>
          </cell>
          <cell r="G204" t="str">
            <v>Postes de hierro para separadores</v>
          </cell>
        </row>
        <row r="205">
          <cell r="A205" t="str">
            <v>Postes de hierro para separadores</v>
          </cell>
          <cell r="B205" t="str">
            <v>MEEO</v>
          </cell>
          <cell r="C205">
            <v>10000</v>
          </cell>
          <cell r="D205">
            <v>12542</v>
          </cell>
          <cell r="E205" t="str">
            <v>OME5</v>
          </cell>
          <cell r="F205">
            <v>16650069</v>
          </cell>
          <cell r="G205" t="str">
            <v>Postes de hierro para separadores</v>
          </cell>
        </row>
        <row r="206">
          <cell r="A206" t="str">
            <v>Postes de hierro para separadores</v>
          </cell>
          <cell r="B206" t="str">
            <v>MEEO</v>
          </cell>
          <cell r="C206">
            <v>10000</v>
          </cell>
          <cell r="D206">
            <v>12542</v>
          </cell>
          <cell r="E206" t="str">
            <v>OME5</v>
          </cell>
          <cell r="F206">
            <v>16650070</v>
          </cell>
          <cell r="G206" t="str">
            <v>Postes de hierro para separadores</v>
          </cell>
        </row>
        <row r="207">
          <cell r="A207" t="str">
            <v>Postes de hierro para separadores</v>
          </cell>
          <cell r="B207" t="str">
            <v>MEEO</v>
          </cell>
          <cell r="C207">
            <v>10000</v>
          </cell>
          <cell r="D207">
            <v>12542</v>
          </cell>
          <cell r="E207" t="str">
            <v>OME5</v>
          </cell>
          <cell r="F207">
            <v>16650071</v>
          </cell>
          <cell r="G207" t="str">
            <v>Postes de hierro para separadores</v>
          </cell>
        </row>
        <row r="208">
          <cell r="A208" t="str">
            <v>Postes de hierro para separadores</v>
          </cell>
          <cell r="B208" t="str">
            <v>MEEO</v>
          </cell>
          <cell r="C208">
            <v>10000</v>
          </cell>
          <cell r="D208">
            <v>12542</v>
          </cell>
          <cell r="E208" t="str">
            <v>OME5</v>
          </cell>
          <cell r="F208">
            <v>16650072</v>
          </cell>
          <cell r="G208" t="str">
            <v>Postes de hierro para separadores</v>
          </cell>
        </row>
        <row r="209">
          <cell r="A209" t="str">
            <v>Postes de hierro para separadores</v>
          </cell>
          <cell r="B209" t="str">
            <v>MEEO</v>
          </cell>
          <cell r="C209">
            <v>10000</v>
          </cell>
          <cell r="D209">
            <v>12542</v>
          </cell>
          <cell r="E209" t="str">
            <v>OME5</v>
          </cell>
          <cell r="F209">
            <v>16650073</v>
          </cell>
          <cell r="G209" t="str">
            <v>Postes de hierro para separadores</v>
          </cell>
        </row>
        <row r="210">
          <cell r="A210" t="str">
            <v>Postes de hierro para separadores</v>
          </cell>
          <cell r="B210" t="str">
            <v>MEEO</v>
          </cell>
          <cell r="C210">
            <v>10000</v>
          </cell>
          <cell r="D210">
            <v>12542</v>
          </cell>
          <cell r="E210" t="str">
            <v>OME5</v>
          </cell>
          <cell r="F210">
            <v>16650074</v>
          </cell>
          <cell r="G210" t="str">
            <v>Postes de hierro para separadores</v>
          </cell>
        </row>
        <row r="211">
          <cell r="A211" t="str">
            <v>Postes de hierro para separadores</v>
          </cell>
          <cell r="B211" t="str">
            <v>MEEO</v>
          </cell>
          <cell r="C211">
            <v>10000</v>
          </cell>
          <cell r="D211">
            <v>12542</v>
          </cell>
          <cell r="E211" t="str">
            <v>OME5</v>
          </cell>
          <cell r="F211">
            <v>16650075</v>
          </cell>
          <cell r="G211" t="str">
            <v>Postes de hierro para separadores</v>
          </cell>
        </row>
        <row r="212">
          <cell r="A212" t="str">
            <v>Postes de hierro para separadores</v>
          </cell>
          <cell r="B212" t="str">
            <v>MEEO</v>
          </cell>
          <cell r="C212">
            <v>10000</v>
          </cell>
          <cell r="D212">
            <v>12542</v>
          </cell>
          <cell r="E212" t="str">
            <v>OME5</v>
          </cell>
          <cell r="F212">
            <v>16650076</v>
          </cell>
          <cell r="G212" t="str">
            <v>Postes de hierro para separadores</v>
          </cell>
        </row>
        <row r="213">
          <cell r="A213" t="str">
            <v>Postes de hierro para separadores</v>
          </cell>
          <cell r="B213" t="str">
            <v>MEEO</v>
          </cell>
          <cell r="C213">
            <v>10000</v>
          </cell>
          <cell r="D213">
            <v>12542</v>
          </cell>
          <cell r="E213" t="str">
            <v>OME5</v>
          </cell>
          <cell r="F213">
            <v>16650077</v>
          </cell>
          <cell r="G213" t="str">
            <v>Postes de hierro para separadores</v>
          </cell>
        </row>
        <row r="214">
          <cell r="A214" t="str">
            <v>Postes de hierro para separadores</v>
          </cell>
          <cell r="B214" t="str">
            <v>MEEO</v>
          </cell>
          <cell r="C214">
            <v>10000</v>
          </cell>
          <cell r="D214">
            <v>12542</v>
          </cell>
          <cell r="E214" t="str">
            <v>OME5</v>
          </cell>
          <cell r="F214">
            <v>16650078</v>
          </cell>
          <cell r="G214" t="str">
            <v>Postes de hierro para separadores</v>
          </cell>
        </row>
        <row r="215">
          <cell r="A215" t="str">
            <v>Postes de hierro para separadores</v>
          </cell>
          <cell r="B215" t="str">
            <v>MEEO</v>
          </cell>
          <cell r="C215">
            <v>10000</v>
          </cell>
          <cell r="D215">
            <v>12542</v>
          </cell>
          <cell r="E215" t="str">
            <v>OME5</v>
          </cell>
          <cell r="F215">
            <v>16650079</v>
          </cell>
          <cell r="G215" t="str">
            <v>Postes de hierro para separadores</v>
          </cell>
        </row>
        <row r="216">
          <cell r="A216" t="str">
            <v>Postes de hierro para separadores</v>
          </cell>
          <cell r="B216" t="str">
            <v>MEEO</v>
          </cell>
          <cell r="C216">
            <v>10000</v>
          </cell>
          <cell r="D216">
            <v>12542</v>
          </cell>
          <cell r="E216" t="str">
            <v>OME5</v>
          </cell>
          <cell r="F216">
            <v>16650080</v>
          </cell>
          <cell r="G216" t="str">
            <v>Postes de hierro para separadores</v>
          </cell>
        </row>
        <row r="217">
          <cell r="A217" t="str">
            <v>Postes de hierro para separadores</v>
          </cell>
          <cell r="B217" t="str">
            <v>MEEO</v>
          </cell>
          <cell r="C217">
            <v>10000</v>
          </cell>
          <cell r="D217">
            <v>12542</v>
          </cell>
          <cell r="E217" t="str">
            <v>OME5</v>
          </cell>
          <cell r="F217">
            <v>16650081</v>
          </cell>
          <cell r="G217" t="str">
            <v>Postes de hierro para separadores</v>
          </cell>
        </row>
        <row r="218">
          <cell r="A218" t="str">
            <v>Postes de hierro para separadores</v>
          </cell>
          <cell r="B218" t="str">
            <v>MEEO</v>
          </cell>
          <cell r="C218">
            <v>10000</v>
          </cell>
          <cell r="D218">
            <v>12542</v>
          </cell>
          <cell r="E218" t="str">
            <v>OME5</v>
          </cell>
          <cell r="F218">
            <v>16650082</v>
          </cell>
          <cell r="G218" t="str">
            <v>Postes de hierro para separadores</v>
          </cell>
        </row>
        <row r="219">
          <cell r="A219" t="str">
            <v>Postes de hierro para separadores</v>
          </cell>
          <cell r="B219" t="str">
            <v>MEEO</v>
          </cell>
          <cell r="C219">
            <v>10000</v>
          </cell>
          <cell r="D219">
            <v>12542</v>
          </cell>
          <cell r="E219" t="str">
            <v>OME5</v>
          </cell>
          <cell r="F219">
            <v>16650083</v>
          </cell>
          <cell r="G219" t="str">
            <v>Postes de hierro para separadores</v>
          </cell>
        </row>
        <row r="220">
          <cell r="A220" t="str">
            <v>Postes de hierro para separadores</v>
          </cell>
          <cell r="B220" t="str">
            <v>MEEO</v>
          </cell>
          <cell r="C220">
            <v>10000</v>
          </cell>
          <cell r="D220">
            <v>12542</v>
          </cell>
          <cell r="E220" t="str">
            <v>OME5</v>
          </cell>
          <cell r="F220">
            <v>16650084</v>
          </cell>
          <cell r="G220" t="str">
            <v>Postes de hierro para separadores</v>
          </cell>
        </row>
        <row r="221">
          <cell r="A221" t="str">
            <v>Postes de hierro para separadores</v>
          </cell>
          <cell r="B221" t="str">
            <v>MEEO</v>
          </cell>
          <cell r="C221">
            <v>10000</v>
          </cell>
          <cell r="D221">
            <v>12542</v>
          </cell>
          <cell r="E221" t="str">
            <v>OME5</v>
          </cell>
          <cell r="F221">
            <v>16650085</v>
          </cell>
          <cell r="G221" t="str">
            <v>Postes de hierro para separadores</v>
          </cell>
        </row>
        <row r="222">
          <cell r="A222" t="str">
            <v>Postes de hierro para separadores</v>
          </cell>
          <cell r="B222" t="str">
            <v>MEEO</v>
          </cell>
          <cell r="C222">
            <v>10000</v>
          </cell>
          <cell r="D222">
            <v>12542</v>
          </cell>
          <cell r="E222" t="str">
            <v>OME5</v>
          </cell>
          <cell r="F222">
            <v>16650086</v>
          </cell>
          <cell r="G222" t="str">
            <v>Postes de hierro para separadores</v>
          </cell>
        </row>
        <row r="223">
          <cell r="A223" t="str">
            <v>Postes de hierro para separadores</v>
          </cell>
          <cell r="B223" t="str">
            <v>MEEO</v>
          </cell>
          <cell r="C223">
            <v>10000</v>
          </cell>
          <cell r="D223">
            <v>12542</v>
          </cell>
          <cell r="E223" t="str">
            <v>OME5</v>
          </cell>
          <cell r="F223">
            <v>16650087</v>
          </cell>
          <cell r="G223" t="str">
            <v>Postes de hierro para separadores</v>
          </cell>
        </row>
        <row r="224">
          <cell r="A224" t="str">
            <v>Postes de hierro para separadores</v>
          </cell>
          <cell r="B224" t="str">
            <v>MEEO</v>
          </cell>
          <cell r="C224">
            <v>10000</v>
          </cell>
          <cell r="D224">
            <v>12542</v>
          </cell>
          <cell r="E224" t="str">
            <v>OME5</v>
          </cell>
          <cell r="F224">
            <v>16650088</v>
          </cell>
          <cell r="G224" t="str">
            <v>Postes de hierro para separadores</v>
          </cell>
        </row>
        <row r="225">
          <cell r="A225" t="str">
            <v>Postes de hierro para separadores</v>
          </cell>
          <cell r="B225" t="str">
            <v>MEEO</v>
          </cell>
          <cell r="C225">
            <v>10000</v>
          </cell>
          <cell r="D225">
            <v>12542</v>
          </cell>
          <cell r="E225" t="str">
            <v>OME5</v>
          </cell>
          <cell r="F225">
            <v>16650089</v>
          </cell>
          <cell r="G225" t="str">
            <v>Postes de hierro para separadores</v>
          </cell>
        </row>
        <row r="226">
          <cell r="A226" t="str">
            <v>Postes de hierro para separadores</v>
          </cell>
          <cell r="B226" t="str">
            <v>MEEO</v>
          </cell>
          <cell r="C226">
            <v>10000</v>
          </cell>
          <cell r="D226">
            <v>12542</v>
          </cell>
          <cell r="E226" t="str">
            <v>OME5</v>
          </cell>
          <cell r="F226">
            <v>16650090</v>
          </cell>
          <cell r="G226" t="str">
            <v>Postes de hierro para separadores</v>
          </cell>
        </row>
        <row r="227">
          <cell r="A227" t="str">
            <v>Postes de hierro para separadores</v>
          </cell>
          <cell r="B227" t="str">
            <v>MEEO</v>
          </cell>
          <cell r="C227">
            <v>10000</v>
          </cell>
          <cell r="D227">
            <v>12542</v>
          </cell>
          <cell r="E227" t="str">
            <v>OME5</v>
          </cell>
          <cell r="F227">
            <v>16650091</v>
          </cell>
          <cell r="G227" t="str">
            <v>Postes de hierro para separadores</v>
          </cell>
        </row>
        <row r="228">
          <cell r="A228" t="str">
            <v>Postes de hierro para separadores</v>
          </cell>
          <cell r="B228" t="str">
            <v>MEEO</v>
          </cell>
          <cell r="C228">
            <v>10000</v>
          </cell>
          <cell r="D228">
            <v>12542</v>
          </cell>
          <cell r="E228" t="str">
            <v>OME5</v>
          </cell>
          <cell r="F228">
            <v>16650092</v>
          </cell>
          <cell r="G228" t="str">
            <v>Postes de hierro para separadores</v>
          </cell>
        </row>
        <row r="229">
          <cell r="A229" t="str">
            <v>Mesas pétalo</v>
          </cell>
          <cell r="B229" t="str">
            <v>MEEO</v>
          </cell>
          <cell r="C229">
            <v>100000</v>
          </cell>
          <cell r="D229">
            <v>125370</v>
          </cell>
          <cell r="E229" t="str">
            <v>ME5</v>
          </cell>
          <cell r="F229">
            <v>16650093</v>
          </cell>
          <cell r="G229" t="str">
            <v>Mesas pétalo</v>
          </cell>
        </row>
        <row r="230">
          <cell r="A230" t="str">
            <v>Mesas pétalo</v>
          </cell>
          <cell r="B230" t="str">
            <v>MEEO</v>
          </cell>
          <cell r="C230">
            <v>100000</v>
          </cell>
          <cell r="D230">
            <v>125370</v>
          </cell>
          <cell r="E230" t="str">
            <v>ME5</v>
          </cell>
          <cell r="F230">
            <v>16650094</v>
          </cell>
          <cell r="G230" t="str">
            <v>Mesas pétalo</v>
          </cell>
        </row>
        <row r="231">
          <cell r="A231" t="str">
            <v>Mesas pétalo</v>
          </cell>
          <cell r="B231" t="str">
            <v>MEEO</v>
          </cell>
          <cell r="C231">
            <v>100000</v>
          </cell>
          <cell r="D231">
            <v>125370</v>
          </cell>
          <cell r="E231" t="str">
            <v>ME5</v>
          </cell>
          <cell r="F231">
            <v>16650095</v>
          </cell>
          <cell r="G231" t="str">
            <v>Mesas pétalo</v>
          </cell>
        </row>
        <row r="232">
          <cell r="A232" t="str">
            <v>Mesas pétalo</v>
          </cell>
          <cell r="B232" t="str">
            <v>MEEO</v>
          </cell>
          <cell r="C232">
            <v>100000</v>
          </cell>
          <cell r="D232">
            <v>125370</v>
          </cell>
          <cell r="E232" t="str">
            <v>ME5</v>
          </cell>
          <cell r="F232">
            <v>16650096</v>
          </cell>
          <cell r="G232" t="str">
            <v>Mesas pétalo</v>
          </cell>
        </row>
        <row r="233">
          <cell r="A233" t="str">
            <v>Mesas pétalo</v>
          </cell>
          <cell r="B233" t="str">
            <v>MEEO</v>
          </cell>
          <cell r="C233">
            <v>100000</v>
          </cell>
          <cell r="D233">
            <v>125370</v>
          </cell>
          <cell r="E233" t="str">
            <v>ME5</v>
          </cell>
          <cell r="F233">
            <v>16650097</v>
          </cell>
          <cell r="G233" t="str">
            <v>Mesas pétalo</v>
          </cell>
        </row>
        <row r="234">
          <cell r="A234" t="str">
            <v>Mesas pétalo</v>
          </cell>
          <cell r="B234" t="str">
            <v>MEEO</v>
          </cell>
          <cell r="C234">
            <v>100000</v>
          </cell>
          <cell r="D234">
            <v>125370</v>
          </cell>
          <cell r="E234" t="str">
            <v>ME5</v>
          </cell>
          <cell r="F234">
            <v>16650098</v>
          </cell>
          <cell r="G234" t="str">
            <v>Mesas pétalo</v>
          </cell>
        </row>
        <row r="235">
          <cell r="A235" t="str">
            <v>Mesas pétalo</v>
          </cell>
          <cell r="B235" t="str">
            <v>MEEO</v>
          </cell>
          <cell r="C235">
            <v>100000</v>
          </cell>
          <cell r="D235">
            <v>125370</v>
          </cell>
          <cell r="E235" t="str">
            <v>ME5</v>
          </cell>
          <cell r="F235">
            <v>16650099</v>
          </cell>
          <cell r="G235" t="str">
            <v>Mesas pétalo</v>
          </cell>
        </row>
        <row r="236">
          <cell r="A236" t="str">
            <v>Puestos de trabajo</v>
          </cell>
          <cell r="B236" t="str">
            <v>MEEO</v>
          </cell>
          <cell r="C236">
            <v>500000</v>
          </cell>
          <cell r="D236">
            <v>626870</v>
          </cell>
          <cell r="E236" t="str">
            <v>ME5</v>
          </cell>
          <cell r="F236">
            <v>16650100</v>
          </cell>
          <cell r="G236" t="str">
            <v>Puestos de trabajo</v>
          </cell>
        </row>
        <row r="237">
          <cell r="A237" t="str">
            <v>Puestos de trabajo</v>
          </cell>
          <cell r="B237" t="str">
            <v>MEEO</v>
          </cell>
          <cell r="C237">
            <v>500000</v>
          </cell>
          <cell r="D237">
            <v>626870</v>
          </cell>
          <cell r="E237" t="str">
            <v>ME5</v>
          </cell>
          <cell r="F237">
            <v>16650101</v>
          </cell>
          <cell r="G237" t="str">
            <v>Puestos de trabajo</v>
          </cell>
        </row>
        <row r="238">
          <cell r="A238" t="str">
            <v>Puestos de trabajo</v>
          </cell>
          <cell r="B238" t="str">
            <v>MEEO</v>
          </cell>
          <cell r="C238">
            <v>500000</v>
          </cell>
          <cell r="D238">
            <v>626870</v>
          </cell>
          <cell r="E238" t="str">
            <v>ME5</v>
          </cell>
          <cell r="F238">
            <v>16650102</v>
          </cell>
          <cell r="G238" t="str">
            <v>Puestos de trabajo</v>
          </cell>
        </row>
        <row r="239">
          <cell r="A239" t="str">
            <v>Puestos de trabajo</v>
          </cell>
          <cell r="B239" t="str">
            <v>MEEO</v>
          </cell>
          <cell r="C239">
            <v>500000</v>
          </cell>
          <cell r="D239">
            <v>626870</v>
          </cell>
          <cell r="E239" t="str">
            <v>ME5</v>
          </cell>
          <cell r="F239">
            <v>16650103</v>
          </cell>
          <cell r="G239" t="str">
            <v>Puestos de trabajo</v>
          </cell>
          <cell r="H239">
            <v>1</v>
          </cell>
        </row>
        <row r="240">
          <cell r="A240" t="str">
            <v>Puestos de trabajo</v>
          </cell>
          <cell r="B240" t="str">
            <v>MEEO</v>
          </cell>
          <cell r="C240">
            <v>500000</v>
          </cell>
          <cell r="D240">
            <v>626870</v>
          </cell>
          <cell r="E240" t="str">
            <v>ME5</v>
          </cell>
          <cell r="F240">
            <v>16650104</v>
          </cell>
          <cell r="G240" t="str">
            <v>Puestos de trabajo</v>
          </cell>
        </row>
        <row r="241">
          <cell r="A241" t="str">
            <v>Puestos de trabajo</v>
          </cell>
          <cell r="B241" t="str">
            <v>MEEO</v>
          </cell>
          <cell r="C241">
            <v>500000</v>
          </cell>
          <cell r="D241">
            <v>626870</v>
          </cell>
          <cell r="E241" t="str">
            <v>ME5</v>
          </cell>
          <cell r="F241">
            <v>16650105</v>
          </cell>
          <cell r="G241" t="str">
            <v>Puestos de trabajo</v>
          </cell>
        </row>
        <row r="242">
          <cell r="A242" t="str">
            <v>Puestos de trabajo</v>
          </cell>
          <cell r="B242" t="str">
            <v>MEEO</v>
          </cell>
          <cell r="C242">
            <v>500000</v>
          </cell>
          <cell r="D242">
            <v>626870</v>
          </cell>
          <cell r="E242" t="str">
            <v>ME5</v>
          </cell>
          <cell r="F242">
            <v>16650106</v>
          </cell>
          <cell r="G242" t="str">
            <v>Puestos de trabajo</v>
          </cell>
        </row>
        <row r="243">
          <cell r="A243" t="str">
            <v>Puestos en caja</v>
          </cell>
          <cell r="B243" t="str">
            <v>MEEO</v>
          </cell>
          <cell r="C243">
            <v>1166667</v>
          </cell>
          <cell r="D243">
            <v>1462689</v>
          </cell>
          <cell r="E243" t="str">
            <v>ME5</v>
          </cell>
          <cell r="F243">
            <v>16650107</v>
          </cell>
          <cell r="G243" t="str">
            <v>Puestos en caja</v>
          </cell>
        </row>
        <row r="244">
          <cell r="A244" t="str">
            <v>Puestos en caja</v>
          </cell>
          <cell r="B244" t="str">
            <v>MEEO</v>
          </cell>
          <cell r="C244">
            <v>1166667</v>
          </cell>
          <cell r="D244">
            <v>1462689</v>
          </cell>
          <cell r="E244" t="str">
            <v>ME5</v>
          </cell>
          <cell r="F244">
            <v>16650108</v>
          </cell>
          <cell r="G244" t="str">
            <v>Puestos en caja</v>
          </cell>
        </row>
        <row r="245">
          <cell r="A245" t="str">
            <v>Puestos en caja</v>
          </cell>
          <cell r="B245" t="str">
            <v>MEEO</v>
          </cell>
          <cell r="C245">
            <v>1166667</v>
          </cell>
          <cell r="D245">
            <v>1462689</v>
          </cell>
          <cell r="E245" t="str">
            <v>ME5</v>
          </cell>
          <cell r="F245">
            <v>16650109</v>
          </cell>
          <cell r="G245" t="str">
            <v>Puestos en caja</v>
          </cell>
          <cell r="H245">
            <v>1</v>
          </cell>
        </row>
        <row r="246">
          <cell r="A246" t="str">
            <v>Puestos en caja</v>
          </cell>
          <cell r="B246" t="str">
            <v>MEEO</v>
          </cell>
          <cell r="C246">
            <v>1166667</v>
          </cell>
          <cell r="D246">
            <v>1462689</v>
          </cell>
          <cell r="E246" t="str">
            <v>ME5</v>
          </cell>
          <cell r="F246">
            <v>16650110</v>
          </cell>
          <cell r="G246" t="str">
            <v>Puestos en caja</v>
          </cell>
        </row>
        <row r="247">
          <cell r="A247" t="str">
            <v>Puestos en caja</v>
          </cell>
          <cell r="B247" t="str">
            <v>MEEO</v>
          </cell>
          <cell r="C247">
            <v>1166667</v>
          </cell>
          <cell r="D247">
            <v>1462689</v>
          </cell>
          <cell r="E247" t="str">
            <v>ME5</v>
          </cell>
          <cell r="F247">
            <v>16650111</v>
          </cell>
          <cell r="G247" t="str">
            <v>Puestos en caja</v>
          </cell>
        </row>
        <row r="248">
          <cell r="A248" t="str">
            <v>Puestos en caja</v>
          </cell>
          <cell r="B248" t="str">
            <v>MEEO</v>
          </cell>
          <cell r="C248">
            <v>1166667</v>
          </cell>
          <cell r="D248">
            <v>1462689</v>
          </cell>
          <cell r="E248" t="str">
            <v>ME5</v>
          </cell>
          <cell r="F248">
            <v>16650112</v>
          </cell>
          <cell r="G248" t="str">
            <v>Puestos en caja</v>
          </cell>
        </row>
        <row r="249">
          <cell r="A249" t="str">
            <v>Archivadores metálicos</v>
          </cell>
          <cell r="B249" t="str">
            <v>MEEO</v>
          </cell>
          <cell r="C249">
            <v>45000</v>
          </cell>
          <cell r="D249">
            <v>56418</v>
          </cell>
          <cell r="E249" t="str">
            <v>ME5</v>
          </cell>
          <cell r="F249">
            <v>16650113</v>
          </cell>
          <cell r="G249" t="str">
            <v>Archivadores metálicos</v>
          </cell>
        </row>
        <row r="250">
          <cell r="A250" t="str">
            <v>Archivadores metálicos</v>
          </cell>
          <cell r="B250" t="str">
            <v>MEEO</v>
          </cell>
          <cell r="C250">
            <v>45000</v>
          </cell>
          <cell r="D250">
            <v>56418</v>
          </cell>
          <cell r="E250" t="str">
            <v>ME5</v>
          </cell>
          <cell r="F250">
            <v>16650114</v>
          </cell>
          <cell r="G250" t="str">
            <v>Archivadores metálicos</v>
          </cell>
        </row>
        <row r="251">
          <cell r="A251" t="str">
            <v>Archivadores metálicos</v>
          </cell>
          <cell r="B251" t="str">
            <v>MEEO</v>
          </cell>
          <cell r="C251">
            <v>40000</v>
          </cell>
          <cell r="D251">
            <v>50157</v>
          </cell>
          <cell r="E251" t="str">
            <v>ME5</v>
          </cell>
          <cell r="F251">
            <v>16650115</v>
          </cell>
          <cell r="G251" t="str">
            <v>Archivadores metálicos</v>
          </cell>
        </row>
        <row r="252">
          <cell r="A252" t="str">
            <v>Archivadores metálicos</v>
          </cell>
          <cell r="B252" t="str">
            <v>MEEO</v>
          </cell>
          <cell r="C252">
            <v>40000</v>
          </cell>
          <cell r="D252">
            <v>50157</v>
          </cell>
          <cell r="E252" t="str">
            <v>ME5</v>
          </cell>
          <cell r="F252">
            <v>16650116</v>
          </cell>
          <cell r="G252" t="str">
            <v>Archivadores metálicos</v>
          </cell>
        </row>
        <row r="253">
          <cell r="A253" t="str">
            <v>Archivadores metálicos</v>
          </cell>
          <cell r="B253" t="str">
            <v>MEEO</v>
          </cell>
          <cell r="C253">
            <v>40000</v>
          </cell>
          <cell r="D253">
            <v>50157</v>
          </cell>
          <cell r="E253" t="str">
            <v>ME5</v>
          </cell>
          <cell r="F253">
            <v>16650117</v>
          </cell>
          <cell r="G253" t="str">
            <v>Archivadores metálicos</v>
          </cell>
        </row>
        <row r="254">
          <cell r="A254" t="str">
            <v>Archivadores metálicos</v>
          </cell>
          <cell r="B254" t="str">
            <v>MEEO</v>
          </cell>
          <cell r="C254">
            <v>40000</v>
          </cell>
          <cell r="D254">
            <v>50157</v>
          </cell>
          <cell r="E254" t="str">
            <v>ME5</v>
          </cell>
          <cell r="F254">
            <v>16650118</v>
          </cell>
          <cell r="G254" t="str">
            <v>Archivadores metálicos</v>
          </cell>
        </row>
        <row r="255">
          <cell r="A255" t="str">
            <v>Archivador rodante</v>
          </cell>
          <cell r="B255" t="str">
            <v>MEEO</v>
          </cell>
          <cell r="C255">
            <v>3000000</v>
          </cell>
          <cell r="D255">
            <v>3761193</v>
          </cell>
          <cell r="E255" t="str">
            <v>ME5</v>
          </cell>
          <cell r="F255">
            <v>16650119</v>
          </cell>
          <cell r="G255" t="str">
            <v>Archivador rodante</v>
          </cell>
        </row>
        <row r="256">
          <cell r="A256" t="str">
            <v>Caja fuerte</v>
          </cell>
          <cell r="B256" t="str">
            <v>MEEO</v>
          </cell>
          <cell r="C256">
            <v>800000</v>
          </cell>
          <cell r="D256">
            <v>1002980</v>
          </cell>
          <cell r="E256" t="str">
            <v>OME5</v>
          </cell>
          <cell r="F256">
            <v>16650120</v>
          </cell>
          <cell r="G256" t="str">
            <v>Caja fuerte</v>
          </cell>
        </row>
        <row r="257">
          <cell r="A257" t="str">
            <v>Casillero custodia</v>
          </cell>
          <cell r="B257" t="str">
            <v>MEEO</v>
          </cell>
          <cell r="C257">
            <v>400000</v>
          </cell>
          <cell r="D257">
            <v>501495</v>
          </cell>
          <cell r="E257" t="str">
            <v>OME5</v>
          </cell>
          <cell r="F257">
            <v>16650121</v>
          </cell>
          <cell r="G257" t="str">
            <v>Casillero custodia</v>
          </cell>
        </row>
        <row r="258">
          <cell r="A258" t="str">
            <v>Cofre auxiliar</v>
          </cell>
          <cell r="B258" t="str">
            <v>MEEO</v>
          </cell>
          <cell r="C258">
            <v>50000</v>
          </cell>
          <cell r="D258">
            <v>62687</v>
          </cell>
          <cell r="E258" t="str">
            <v>OME5</v>
          </cell>
          <cell r="F258">
            <v>16650122</v>
          </cell>
          <cell r="G258" t="str">
            <v>Cofre auxiliar</v>
          </cell>
        </row>
        <row r="259">
          <cell r="A259" t="str">
            <v>Cofre auxiliar</v>
          </cell>
          <cell r="B259" t="str">
            <v>MEEO</v>
          </cell>
          <cell r="C259">
            <v>30000</v>
          </cell>
          <cell r="D259">
            <v>37613</v>
          </cell>
          <cell r="E259" t="str">
            <v>OME5</v>
          </cell>
          <cell r="F259">
            <v>16650123</v>
          </cell>
          <cell r="G259" t="str">
            <v>Cofre auxiliar</v>
          </cell>
        </row>
        <row r="260">
          <cell r="A260" t="str">
            <v>Cofre doble</v>
          </cell>
          <cell r="B260" t="str">
            <v>MEEO</v>
          </cell>
          <cell r="C260">
            <v>60000</v>
          </cell>
          <cell r="D260">
            <v>75225</v>
          </cell>
          <cell r="E260" t="str">
            <v>OME5</v>
          </cell>
          <cell r="F260">
            <v>16650124</v>
          </cell>
          <cell r="G260" t="str">
            <v>Cofre doble</v>
          </cell>
        </row>
        <row r="261">
          <cell r="A261" t="str">
            <v>Cofre doble</v>
          </cell>
          <cell r="B261" t="str">
            <v>MEEO</v>
          </cell>
          <cell r="C261">
            <v>50000</v>
          </cell>
          <cell r="D261">
            <v>62687</v>
          </cell>
          <cell r="E261" t="str">
            <v>OME5</v>
          </cell>
          <cell r="F261">
            <v>16650125</v>
          </cell>
          <cell r="G261" t="str">
            <v>Cofre doble</v>
          </cell>
        </row>
        <row r="262">
          <cell r="A262" t="str">
            <v>Contadora de billetes</v>
          </cell>
          <cell r="B262" t="str">
            <v>MEEO</v>
          </cell>
          <cell r="C262">
            <v>1000000</v>
          </cell>
          <cell r="D262">
            <v>1253730</v>
          </cell>
          <cell r="E262" t="str">
            <v>OME5</v>
          </cell>
          <cell r="F262">
            <v>16650126</v>
          </cell>
          <cell r="G262" t="str">
            <v>Contadora de billetes</v>
          </cell>
        </row>
        <row r="263">
          <cell r="A263" t="str">
            <v>Contadora de billetes</v>
          </cell>
          <cell r="B263" t="str">
            <v>MEEO</v>
          </cell>
          <cell r="C263">
            <v>1000000</v>
          </cell>
          <cell r="D263">
            <v>1253730</v>
          </cell>
          <cell r="E263" t="str">
            <v>OME5</v>
          </cell>
          <cell r="F263">
            <v>16650127</v>
          </cell>
          <cell r="G263" t="str">
            <v>Contadora de billetes</v>
          </cell>
        </row>
        <row r="264">
          <cell r="A264" t="str">
            <v>Contadora de monedas</v>
          </cell>
          <cell r="B264" t="str">
            <v>MEEO</v>
          </cell>
          <cell r="C264">
            <v>700000</v>
          </cell>
          <cell r="D264">
            <v>877612</v>
          </cell>
          <cell r="E264" t="str">
            <v>OME5</v>
          </cell>
          <cell r="F264">
            <v>16650128</v>
          </cell>
          <cell r="G264" t="str">
            <v>Contadora de monedas</v>
          </cell>
        </row>
        <row r="265">
          <cell r="A265" t="str">
            <v>Escritorios</v>
          </cell>
          <cell r="B265" t="str">
            <v>MEEO</v>
          </cell>
          <cell r="C265">
            <v>40000</v>
          </cell>
          <cell r="D265">
            <v>50157</v>
          </cell>
          <cell r="E265" t="str">
            <v>ME5</v>
          </cell>
          <cell r="F265">
            <v>16650129</v>
          </cell>
          <cell r="G265" t="str">
            <v>Escritorios</v>
          </cell>
        </row>
        <row r="266">
          <cell r="A266" t="str">
            <v>Escritorios</v>
          </cell>
          <cell r="B266" t="str">
            <v>MEEO</v>
          </cell>
          <cell r="C266">
            <v>40000</v>
          </cell>
          <cell r="D266">
            <v>50157</v>
          </cell>
          <cell r="E266" t="str">
            <v>ME5</v>
          </cell>
          <cell r="F266">
            <v>16650130</v>
          </cell>
          <cell r="G266" t="str">
            <v>Escritorios</v>
          </cell>
        </row>
        <row r="267">
          <cell r="A267" t="str">
            <v>Escritorio negro con gavetas</v>
          </cell>
          <cell r="B267" t="str">
            <v>MEEO</v>
          </cell>
          <cell r="C267">
            <v>50000</v>
          </cell>
          <cell r="D267">
            <v>62687</v>
          </cell>
          <cell r="E267" t="str">
            <v>ME5</v>
          </cell>
          <cell r="F267">
            <v>16650131</v>
          </cell>
          <cell r="G267" t="str">
            <v>Escritorio negro con gavetas</v>
          </cell>
        </row>
        <row r="268">
          <cell r="A268" t="str">
            <v>Estante metálico</v>
          </cell>
          <cell r="B268" t="str">
            <v>MEEO</v>
          </cell>
          <cell r="C268">
            <v>50000</v>
          </cell>
          <cell r="D268">
            <v>62687</v>
          </cell>
          <cell r="E268" t="str">
            <v>ME5</v>
          </cell>
          <cell r="F268">
            <v>16650132</v>
          </cell>
          <cell r="G268" t="str">
            <v>Estante metálico</v>
          </cell>
        </row>
        <row r="269">
          <cell r="A269" t="str">
            <v>Estante metálico</v>
          </cell>
          <cell r="B269" t="str">
            <v>MEEO</v>
          </cell>
          <cell r="C269">
            <v>50000</v>
          </cell>
          <cell r="D269">
            <v>62687</v>
          </cell>
          <cell r="E269" t="str">
            <v>ME5</v>
          </cell>
          <cell r="F269">
            <v>16650133</v>
          </cell>
          <cell r="G269" t="str">
            <v>Estante metálico</v>
          </cell>
        </row>
        <row r="270">
          <cell r="A270" t="str">
            <v>Estantería</v>
          </cell>
          <cell r="B270" t="str">
            <v>MEEO</v>
          </cell>
          <cell r="C270">
            <v>60000</v>
          </cell>
          <cell r="D270">
            <v>75225</v>
          </cell>
          <cell r="E270" t="str">
            <v>ME5</v>
          </cell>
          <cell r="F270">
            <v>16650134</v>
          </cell>
          <cell r="G270" t="str">
            <v>Estantería</v>
          </cell>
        </row>
        <row r="271">
          <cell r="A271" t="str">
            <v>Extintor Tipo químico seco</v>
          </cell>
          <cell r="B271" t="str">
            <v>MEEO</v>
          </cell>
          <cell r="C271">
            <v>20000</v>
          </cell>
          <cell r="D271">
            <v>25072</v>
          </cell>
          <cell r="E271" t="str">
            <v>OME5</v>
          </cell>
          <cell r="F271">
            <v>16650135</v>
          </cell>
          <cell r="G271" t="str">
            <v>Extintor Tipo químico seco</v>
          </cell>
        </row>
        <row r="272">
          <cell r="A272" t="str">
            <v>Dispensador de tintos</v>
          </cell>
          <cell r="B272" t="str">
            <v>MEEO</v>
          </cell>
          <cell r="C272">
            <v>50000</v>
          </cell>
          <cell r="D272">
            <v>19444</v>
          </cell>
          <cell r="E272" t="str">
            <v>OME5</v>
          </cell>
          <cell r="F272">
            <v>16650136</v>
          </cell>
          <cell r="G272" t="str">
            <v>Dispensador de tintos</v>
          </cell>
        </row>
        <row r="273">
          <cell r="A273" t="str">
            <v>Máquinas de escribir BROTHER EM630</v>
          </cell>
          <cell r="B273" t="str">
            <v>MEEO</v>
          </cell>
          <cell r="C273">
            <v>200000</v>
          </cell>
          <cell r="D273">
            <v>250753</v>
          </cell>
          <cell r="E273" t="str">
            <v>EMO5</v>
          </cell>
          <cell r="F273">
            <v>16650137</v>
          </cell>
          <cell r="G273" t="str">
            <v>Máquinas de escribir BROTHER EM630</v>
          </cell>
        </row>
        <row r="274">
          <cell r="A274" t="str">
            <v>Máquinas de escribir BROTHER EM630</v>
          </cell>
          <cell r="B274" t="str">
            <v>MEEO</v>
          </cell>
          <cell r="C274">
            <v>200000</v>
          </cell>
          <cell r="D274">
            <v>250753</v>
          </cell>
          <cell r="E274" t="str">
            <v>EMO5</v>
          </cell>
          <cell r="F274">
            <v>16650138</v>
          </cell>
          <cell r="G274" t="str">
            <v>Máquinas de escribir BROTHER EM630</v>
          </cell>
        </row>
        <row r="275">
          <cell r="A275" t="str">
            <v>Máquinas de escribir BROTHER EM630</v>
          </cell>
          <cell r="B275" t="str">
            <v>MEEO</v>
          </cell>
          <cell r="C275">
            <v>200000</v>
          </cell>
          <cell r="D275">
            <v>250753</v>
          </cell>
          <cell r="E275" t="str">
            <v>EMO5</v>
          </cell>
          <cell r="F275">
            <v>16650139</v>
          </cell>
          <cell r="G275" t="str">
            <v>Máquinas de escribir BROTHER EM630</v>
          </cell>
        </row>
        <row r="276">
          <cell r="A276" t="str">
            <v>Máquinas de escribir BROTHER EM630</v>
          </cell>
          <cell r="B276" t="str">
            <v>MEEO</v>
          </cell>
          <cell r="C276">
            <v>200000</v>
          </cell>
          <cell r="D276">
            <v>250753</v>
          </cell>
          <cell r="E276" t="str">
            <v>EMO5</v>
          </cell>
          <cell r="F276">
            <v>16650140</v>
          </cell>
          <cell r="G276" t="str">
            <v>Máquinas de escribir BROTHER EM630</v>
          </cell>
        </row>
        <row r="277">
          <cell r="A277" t="str">
            <v>Máquinas de escribir BROTHER EM630</v>
          </cell>
          <cell r="B277" t="str">
            <v>MEEO</v>
          </cell>
          <cell r="C277">
            <v>200000</v>
          </cell>
          <cell r="D277">
            <v>250753</v>
          </cell>
          <cell r="E277" t="str">
            <v>EMO5</v>
          </cell>
          <cell r="F277">
            <v>16650141</v>
          </cell>
          <cell r="G277" t="str">
            <v>Máquinas de escribir BROTHER EM630</v>
          </cell>
        </row>
        <row r="278">
          <cell r="A278" t="str">
            <v>Máquinas de escribir BROTHER EM630</v>
          </cell>
          <cell r="B278" t="str">
            <v>MEEO</v>
          </cell>
          <cell r="C278">
            <v>200000</v>
          </cell>
          <cell r="D278">
            <v>250753</v>
          </cell>
          <cell r="E278" t="str">
            <v>EMO5</v>
          </cell>
          <cell r="F278">
            <v>16650142</v>
          </cell>
          <cell r="G278" t="str">
            <v>Máquinas de escribir BROTHER EM630</v>
          </cell>
        </row>
        <row r="279">
          <cell r="A279" t="str">
            <v>Máquina enzunchadora</v>
          </cell>
          <cell r="B279" t="str">
            <v>MEEO</v>
          </cell>
          <cell r="C279">
            <v>1200000</v>
          </cell>
          <cell r="D279">
            <v>1504485</v>
          </cell>
          <cell r="E279" t="str">
            <v>OME5</v>
          </cell>
          <cell r="F279">
            <v>16650143</v>
          </cell>
          <cell r="G279" t="str">
            <v>Máquina enzunchadora</v>
          </cell>
          <cell r="H279">
            <v>1</v>
          </cell>
        </row>
        <row r="280">
          <cell r="A280" t="str">
            <v>Mesa de madera</v>
          </cell>
          <cell r="B280" t="str">
            <v>MEEO</v>
          </cell>
          <cell r="C280">
            <v>30000</v>
          </cell>
          <cell r="D280">
            <v>37613</v>
          </cell>
          <cell r="E280" t="str">
            <v>ME5</v>
          </cell>
          <cell r="F280">
            <v>16650144</v>
          </cell>
          <cell r="G280" t="str">
            <v>Mesa de madera</v>
          </cell>
        </row>
        <row r="281">
          <cell r="A281" t="str">
            <v>Mesa de madera</v>
          </cell>
          <cell r="B281" t="str">
            <v>MEEO</v>
          </cell>
          <cell r="C281">
            <v>30000</v>
          </cell>
          <cell r="D281">
            <v>37613</v>
          </cell>
          <cell r="E281" t="str">
            <v>ME5</v>
          </cell>
          <cell r="F281">
            <v>16650145</v>
          </cell>
          <cell r="G281" t="str">
            <v>Mesa de madera</v>
          </cell>
        </row>
        <row r="282">
          <cell r="A282" t="str">
            <v>Mesa de madera para computador</v>
          </cell>
          <cell r="B282" t="str">
            <v>MEEO</v>
          </cell>
          <cell r="C282">
            <v>40000</v>
          </cell>
          <cell r="D282">
            <v>50157</v>
          </cell>
          <cell r="E282" t="str">
            <v>ME5</v>
          </cell>
          <cell r="F282">
            <v>16650146</v>
          </cell>
          <cell r="G282" t="str">
            <v>Mesa de madera para computador</v>
          </cell>
        </row>
        <row r="283">
          <cell r="A283" t="str">
            <v>Mesa de madera para computador</v>
          </cell>
          <cell r="B283" t="str">
            <v>MEEO</v>
          </cell>
          <cell r="C283">
            <v>40000</v>
          </cell>
          <cell r="D283">
            <v>50157</v>
          </cell>
          <cell r="E283" t="str">
            <v>ME5</v>
          </cell>
          <cell r="F283">
            <v>16650147</v>
          </cell>
          <cell r="G283" t="str">
            <v>Mesa de madera para computador</v>
          </cell>
        </row>
        <row r="284">
          <cell r="A284" t="str">
            <v>Mesa para consignaciones</v>
          </cell>
          <cell r="B284" t="str">
            <v>MEEO</v>
          </cell>
          <cell r="C284">
            <v>500000</v>
          </cell>
          <cell r="D284">
            <v>626870</v>
          </cell>
          <cell r="E284" t="str">
            <v>ME5</v>
          </cell>
          <cell r="F284">
            <v>16650148</v>
          </cell>
          <cell r="G284" t="str">
            <v>Mesa para consignaciones</v>
          </cell>
        </row>
        <row r="285">
          <cell r="A285" t="str">
            <v>Mesa pequeña</v>
          </cell>
          <cell r="B285" t="str">
            <v>MEEO</v>
          </cell>
          <cell r="C285">
            <v>25000</v>
          </cell>
          <cell r="D285">
            <v>31346</v>
          </cell>
          <cell r="E285" t="str">
            <v>ME5</v>
          </cell>
          <cell r="F285">
            <v>16650149</v>
          </cell>
          <cell r="G285" t="str">
            <v>Mesa pequeña</v>
          </cell>
        </row>
        <row r="286">
          <cell r="A286" t="str">
            <v>Mesa pequeña</v>
          </cell>
          <cell r="B286" t="str">
            <v>MEEO</v>
          </cell>
          <cell r="C286">
            <v>20000</v>
          </cell>
          <cell r="D286">
            <v>25072</v>
          </cell>
          <cell r="E286" t="str">
            <v>ME5</v>
          </cell>
          <cell r="F286">
            <v>16650150</v>
          </cell>
          <cell r="G286" t="str">
            <v>Mesa pequeña</v>
          </cell>
        </row>
        <row r="287">
          <cell r="A287" t="str">
            <v>Archivador Folderama metálico</v>
          </cell>
          <cell r="B287" t="str">
            <v>MEEO</v>
          </cell>
          <cell r="C287">
            <v>40000</v>
          </cell>
          <cell r="D287">
            <v>50157</v>
          </cell>
          <cell r="E287" t="str">
            <v>ME5</v>
          </cell>
          <cell r="F287">
            <v>16650151</v>
          </cell>
          <cell r="G287" t="str">
            <v>Archivador Folderama metálico</v>
          </cell>
        </row>
        <row r="288">
          <cell r="A288" t="str">
            <v>Muebles para chequeras</v>
          </cell>
          <cell r="B288" t="str">
            <v>MEEO</v>
          </cell>
          <cell r="C288">
            <v>40000</v>
          </cell>
          <cell r="D288">
            <v>50157</v>
          </cell>
          <cell r="E288" t="str">
            <v>ME5</v>
          </cell>
          <cell r="F288">
            <v>16650152</v>
          </cell>
          <cell r="G288" t="str">
            <v>Muebles para chequeras</v>
          </cell>
        </row>
        <row r="289">
          <cell r="A289" t="str">
            <v>Muebles para chequeras</v>
          </cell>
          <cell r="B289" t="str">
            <v>MEEO</v>
          </cell>
          <cell r="C289">
            <v>40000</v>
          </cell>
          <cell r="D289">
            <v>50157</v>
          </cell>
          <cell r="E289" t="str">
            <v>ME5</v>
          </cell>
          <cell r="F289">
            <v>16650153</v>
          </cell>
          <cell r="G289" t="str">
            <v>Muebles para chequeras</v>
          </cell>
        </row>
        <row r="290">
          <cell r="A290" t="str">
            <v>Nevera Challenger</v>
          </cell>
          <cell r="B290" t="str">
            <v>MEEO</v>
          </cell>
          <cell r="C290">
            <v>150000</v>
          </cell>
          <cell r="D290">
            <v>188057</v>
          </cell>
          <cell r="E290" t="str">
            <v>OME5</v>
          </cell>
          <cell r="F290">
            <v>16650154</v>
          </cell>
          <cell r="G290" t="str">
            <v>Nevera Challenger</v>
          </cell>
        </row>
        <row r="291">
          <cell r="A291" t="str">
            <v>Nevera  Haceb Super star</v>
          </cell>
          <cell r="B291" t="str">
            <v>MEEO</v>
          </cell>
          <cell r="C291">
            <v>150000</v>
          </cell>
          <cell r="D291">
            <v>188057</v>
          </cell>
          <cell r="E291" t="str">
            <v>OME5</v>
          </cell>
          <cell r="F291">
            <v>16650155</v>
          </cell>
          <cell r="G291" t="str">
            <v>Nevera  Haceb Super star</v>
          </cell>
        </row>
        <row r="292">
          <cell r="A292" t="str">
            <v>Sillas fijas</v>
          </cell>
          <cell r="B292" t="str">
            <v>MEEO</v>
          </cell>
          <cell r="C292">
            <v>25000</v>
          </cell>
          <cell r="D292">
            <v>31346</v>
          </cell>
          <cell r="E292" t="str">
            <v>ME5</v>
          </cell>
          <cell r="F292">
            <v>16650156</v>
          </cell>
          <cell r="G292" t="str">
            <v>Sillas fijas</v>
          </cell>
        </row>
        <row r="293">
          <cell r="A293" t="str">
            <v>Sillas fijas</v>
          </cell>
          <cell r="B293" t="str">
            <v>MEEO</v>
          </cell>
          <cell r="C293">
            <v>25000</v>
          </cell>
          <cell r="D293">
            <v>31346</v>
          </cell>
          <cell r="E293" t="str">
            <v>ME5</v>
          </cell>
          <cell r="F293">
            <v>16650157</v>
          </cell>
          <cell r="G293" t="str">
            <v>Sillas fijas</v>
          </cell>
        </row>
        <row r="294">
          <cell r="A294" t="str">
            <v>Sillas fijas</v>
          </cell>
          <cell r="B294" t="str">
            <v>MEEO</v>
          </cell>
          <cell r="C294">
            <v>25000</v>
          </cell>
          <cell r="D294">
            <v>31346</v>
          </cell>
          <cell r="E294" t="str">
            <v>ME5</v>
          </cell>
          <cell r="F294">
            <v>16650158</v>
          </cell>
          <cell r="G294" t="str">
            <v>Sillas fijas</v>
          </cell>
        </row>
        <row r="295">
          <cell r="A295" t="str">
            <v>Sillas fijas</v>
          </cell>
          <cell r="B295" t="str">
            <v>MEEO</v>
          </cell>
          <cell r="C295">
            <v>25000</v>
          </cell>
          <cell r="D295">
            <v>31346</v>
          </cell>
          <cell r="E295" t="str">
            <v>ME5</v>
          </cell>
          <cell r="F295">
            <v>16650159</v>
          </cell>
          <cell r="G295" t="str">
            <v>Sillas fijas</v>
          </cell>
        </row>
        <row r="296">
          <cell r="A296" t="str">
            <v>Sillas fijas</v>
          </cell>
          <cell r="B296" t="str">
            <v>MEEO</v>
          </cell>
          <cell r="C296">
            <v>25000</v>
          </cell>
          <cell r="D296">
            <v>31346</v>
          </cell>
          <cell r="E296" t="str">
            <v>ME5</v>
          </cell>
          <cell r="F296">
            <v>16650160</v>
          </cell>
          <cell r="G296" t="str">
            <v>Sillas fijas</v>
          </cell>
        </row>
        <row r="297">
          <cell r="A297" t="str">
            <v>Sillas fijas</v>
          </cell>
          <cell r="B297" t="str">
            <v>MEEO</v>
          </cell>
          <cell r="C297">
            <v>25000</v>
          </cell>
          <cell r="D297">
            <v>31346</v>
          </cell>
          <cell r="E297" t="str">
            <v>ME5</v>
          </cell>
          <cell r="F297">
            <v>16650161</v>
          </cell>
          <cell r="G297" t="str">
            <v>Sillas fijas</v>
          </cell>
        </row>
        <row r="298">
          <cell r="A298" t="str">
            <v>Sillas fijas</v>
          </cell>
          <cell r="B298" t="str">
            <v>MEEO</v>
          </cell>
          <cell r="C298">
            <v>25000</v>
          </cell>
          <cell r="D298">
            <v>31346</v>
          </cell>
          <cell r="E298" t="str">
            <v>ME5</v>
          </cell>
          <cell r="F298">
            <v>16650162</v>
          </cell>
          <cell r="G298" t="str">
            <v>Sillas fijas</v>
          </cell>
        </row>
        <row r="299">
          <cell r="A299" t="str">
            <v>Sillas fijas</v>
          </cell>
          <cell r="B299" t="str">
            <v>MEEO</v>
          </cell>
          <cell r="C299">
            <v>25000</v>
          </cell>
          <cell r="D299">
            <v>31346</v>
          </cell>
          <cell r="E299" t="str">
            <v>ME5</v>
          </cell>
          <cell r="F299">
            <v>16650163</v>
          </cell>
          <cell r="G299" t="str">
            <v>Sillas fijas</v>
          </cell>
        </row>
        <row r="300">
          <cell r="A300" t="str">
            <v>Sillas fijas</v>
          </cell>
          <cell r="B300" t="str">
            <v>MEEO</v>
          </cell>
          <cell r="C300">
            <v>25000</v>
          </cell>
          <cell r="D300">
            <v>31346</v>
          </cell>
          <cell r="E300" t="str">
            <v>ME5</v>
          </cell>
          <cell r="F300">
            <v>16650164</v>
          </cell>
          <cell r="G300" t="str">
            <v>Sillas fijas</v>
          </cell>
        </row>
        <row r="301">
          <cell r="A301" t="str">
            <v>Sillas fijas</v>
          </cell>
          <cell r="B301" t="str">
            <v>MEEO</v>
          </cell>
          <cell r="C301">
            <v>25000</v>
          </cell>
          <cell r="D301">
            <v>31346</v>
          </cell>
          <cell r="E301" t="str">
            <v>ME5</v>
          </cell>
          <cell r="F301">
            <v>16650165</v>
          </cell>
          <cell r="G301" t="str">
            <v>Sillas fijas</v>
          </cell>
          <cell r="H301">
            <v>1</v>
          </cell>
        </row>
        <row r="302">
          <cell r="A302" t="str">
            <v>Sillas fijas</v>
          </cell>
          <cell r="B302" t="str">
            <v>MEEO</v>
          </cell>
          <cell r="C302">
            <v>25000</v>
          </cell>
          <cell r="D302">
            <v>67611</v>
          </cell>
          <cell r="E302" t="str">
            <v>ME5</v>
          </cell>
          <cell r="F302">
            <v>16650166</v>
          </cell>
          <cell r="G302" t="str">
            <v>Sillas fijas</v>
          </cell>
          <cell r="H302">
            <v>1</v>
          </cell>
        </row>
        <row r="303">
          <cell r="A303" t="str">
            <v>Sillas fijas</v>
          </cell>
          <cell r="B303" t="str">
            <v>MEEO</v>
          </cell>
          <cell r="C303">
            <v>25000</v>
          </cell>
          <cell r="D303">
            <v>31346</v>
          </cell>
          <cell r="E303" t="str">
            <v>ME5</v>
          </cell>
          <cell r="F303">
            <v>16650167</v>
          </cell>
          <cell r="G303" t="str">
            <v>Sillas fijas</v>
          </cell>
          <cell r="H303">
            <v>1</v>
          </cell>
        </row>
        <row r="304">
          <cell r="A304" t="str">
            <v>Sillas fijas</v>
          </cell>
          <cell r="B304" t="str">
            <v>MEEO</v>
          </cell>
          <cell r="C304">
            <v>25000</v>
          </cell>
          <cell r="D304">
            <v>31346</v>
          </cell>
          <cell r="E304" t="str">
            <v>ME5</v>
          </cell>
          <cell r="F304">
            <v>16650168</v>
          </cell>
          <cell r="G304" t="str">
            <v>Sillas fijas</v>
          </cell>
        </row>
        <row r="305">
          <cell r="A305" t="str">
            <v>Sillas fijas</v>
          </cell>
          <cell r="B305" t="str">
            <v>MEEO</v>
          </cell>
          <cell r="C305">
            <v>25000</v>
          </cell>
          <cell r="D305">
            <v>31346</v>
          </cell>
          <cell r="E305" t="str">
            <v>ME5</v>
          </cell>
          <cell r="F305">
            <v>16650169</v>
          </cell>
          <cell r="G305" t="str">
            <v>Sillas fijas</v>
          </cell>
          <cell r="H305">
            <v>1</v>
          </cell>
        </row>
        <row r="306">
          <cell r="A306" t="str">
            <v>Sillas fijas</v>
          </cell>
          <cell r="B306" t="str">
            <v>MEEO</v>
          </cell>
          <cell r="C306">
            <v>25000</v>
          </cell>
          <cell r="D306">
            <v>31346</v>
          </cell>
          <cell r="E306" t="str">
            <v>ME5</v>
          </cell>
          <cell r="F306">
            <v>16650170</v>
          </cell>
          <cell r="G306" t="str">
            <v>Sillas fijas</v>
          </cell>
          <cell r="H306">
            <v>1</v>
          </cell>
        </row>
        <row r="307">
          <cell r="A307" t="str">
            <v>Sillas fijas</v>
          </cell>
          <cell r="B307" t="str">
            <v>MEEO</v>
          </cell>
          <cell r="C307">
            <v>15000</v>
          </cell>
          <cell r="D307">
            <v>18800</v>
          </cell>
          <cell r="E307" t="str">
            <v>ME5</v>
          </cell>
          <cell r="F307">
            <v>16650171</v>
          </cell>
          <cell r="G307" t="str">
            <v>Sillas fijas</v>
          </cell>
          <cell r="H307">
            <v>1</v>
          </cell>
        </row>
        <row r="308">
          <cell r="A308" t="str">
            <v>Sillas con rodachinas</v>
          </cell>
          <cell r="B308" t="str">
            <v>MEEO</v>
          </cell>
          <cell r="C308">
            <v>30000</v>
          </cell>
          <cell r="D308">
            <v>37613</v>
          </cell>
          <cell r="E308" t="str">
            <v>ME5</v>
          </cell>
          <cell r="F308">
            <v>16650172</v>
          </cell>
          <cell r="G308" t="str">
            <v>Sillas con rodachinas</v>
          </cell>
          <cell r="H308">
            <v>1</v>
          </cell>
        </row>
        <row r="309">
          <cell r="A309" t="str">
            <v>Sillas con rodachinas</v>
          </cell>
          <cell r="B309" t="str">
            <v>MEEO</v>
          </cell>
          <cell r="C309">
            <v>35000</v>
          </cell>
          <cell r="D309">
            <v>43889</v>
          </cell>
          <cell r="E309" t="str">
            <v>ME5</v>
          </cell>
          <cell r="F309">
            <v>16650173</v>
          </cell>
          <cell r="G309" t="str">
            <v>Sillas con rodachinas</v>
          </cell>
          <cell r="H309">
            <v>1</v>
          </cell>
        </row>
        <row r="310">
          <cell r="A310" t="str">
            <v>Sillas con rodachinas</v>
          </cell>
          <cell r="B310" t="str">
            <v>MEEO</v>
          </cell>
          <cell r="C310">
            <v>35000</v>
          </cell>
          <cell r="D310">
            <v>43889</v>
          </cell>
          <cell r="E310" t="str">
            <v>ME5</v>
          </cell>
          <cell r="F310">
            <v>16650174</v>
          </cell>
          <cell r="G310" t="str">
            <v>Sillas con rodachinas</v>
          </cell>
          <cell r="H310">
            <v>1</v>
          </cell>
        </row>
        <row r="311">
          <cell r="A311" t="str">
            <v>Sillas con rodachinas</v>
          </cell>
          <cell r="B311" t="str">
            <v>MEEO</v>
          </cell>
          <cell r="C311">
            <v>35000</v>
          </cell>
          <cell r="D311">
            <v>43889</v>
          </cell>
          <cell r="E311" t="str">
            <v>ME5</v>
          </cell>
          <cell r="F311">
            <v>16650175</v>
          </cell>
          <cell r="G311" t="str">
            <v>Sillas con rodachinas</v>
          </cell>
        </row>
        <row r="312">
          <cell r="A312" t="str">
            <v>Sillas con rodachinas</v>
          </cell>
          <cell r="B312" t="str">
            <v>MEEO</v>
          </cell>
          <cell r="C312">
            <v>35000</v>
          </cell>
          <cell r="D312">
            <v>43889</v>
          </cell>
          <cell r="E312" t="str">
            <v>ME5</v>
          </cell>
          <cell r="F312">
            <v>16650176</v>
          </cell>
          <cell r="G312" t="str">
            <v>Sillas con rodachinas</v>
          </cell>
          <cell r="H312">
            <v>1</v>
          </cell>
        </row>
        <row r="313">
          <cell r="A313" t="str">
            <v>Sillas con rodachinas</v>
          </cell>
          <cell r="B313" t="str">
            <v>MEEO</v>
          </cell>
          <cell r="C313">
            <v>35000</v>
          </cell>
          <cell r="D313">
            <v>43889</v>
          </cell>
          <cell r="E313" t="str">
            <v>ME5</v>
          </cell>
          <cell r="F313">
            <v>16650177</v>
          </cell>
          <cell r="G313" t="str">
            <v>Sillas con rodachinas</v>
          </cell>
          <cell r="H313">
            <v>1</v>
          </cell>
        </row>
        <row r="314">
          <cell r="A314" t="str">
            <v>Sillas con rodachinas</v>
          </cell>
          <cell r="B314" t="str">
            <v>MEEO</v>
          </cell>
          <cell r="C314">
            <v>35000</v>
          </cell>
          <cell r="D314">
            <v>43889</v>
          </cell>
          <cell r="E314" t="str">
            <v>ME5</v>
          </cell>
          <cell r="F314">
            <v>16650178</v>
          </cell>
          <cell r="G314" t="str">
            <v>Sillas con rodachinas</v>
          </cell>
        </row>
        <row r="315">
          <cell r="A315" t="str">
            <v>Sillas con rodachinas</v>
          </cell>
          <cell r="B315" t="str">
            <v>MEEO</v>
          </cell>
          <cell r="C315">
            <v>35000</v>
          </cell>
          <cell r="D315">
            <v>43889</v>
          </cell>
          <cell r="E315" t="str">
            <v>ME5</v>
          </cell>
          <cell r="F315">
            <v>16650179</v>
          </cell>
          <cell r="G315" t="str">
            <v>Sillas con rodachinas</v>
          </cell>
        </row>
        <row r="316">
          <cell r="A316" t="str">
            <v>Sillas con rodachinas</v>
          </cell>
          <cell r="B316" t="str">
            <v>MEEO</v>
          </cell>
          <cell r="C316">
            <v>35000</v>
          </cell>
          <cell r="D316">
            <v>43889</v>
          </cell>
          <cell r="E316" t="str">
            <v>ME5</v>
          </cell>
          <cell r="F316">
            <v>16650180</v>
          </cell>
          <cell r="G316" t="str">
            <v>Sillas con rodachinas</v>
          </cell>
        </row>
        <row r="317">
          <cell r="A317" t="str">
            <v>Sillas con rodachinas</v>
          </cell>
          <cell r="B317" t="str">
            <v>MEEO</v>
          </cell>
          <cell r="C317">
            <v>35000</v>
          </cell>
          <cell r="D317">
            <v>43889</v>
          </cell>
          <cell r="E317" t="str">
            <v>ME5</v>
          </cell>
          <cell r="F317">
            <v>16650181</v>
          </cell>
          <cell r="G317" t="str">
            <v>Sillas con rodachinas</v>
          </cell>
        </row>
        <row r="318">
          <cell r="A318" t="str">
            <v>Sillas con rodachinas</v>
          </cell>
          <cell r="B318" t="str">
            <v>MEEO</v>
          </cell>
          <cell r="C318">
            <v>35000</v>
          </cell>
          <cell r="D318">
            <v>43889</v>
          </cell>
          <cell r="E318" t="str">
            <v>ME5</v>
          </cell>
          <cell r="F318">
            <v>16650182</v>
          </cell>
          <cell r="G318" t="str">
            <v>Sillas con rodachinas</v>
          </cell>
        </row>
        <row r="319">
          <cell r="A319" t="str">
            <v>Sillas con rodachinas</v>
          </cell>
          <cell r="B319" t="str">
            <v>MEEO</v>
          </cell>
          <cell r="C319">
            <v>35000</v>
          </cell>
          <cell r="D319">
            <v>43889</v>
          </cell>
          <cell r="E319" t="str">
            <v>ME5</v>
          </cell>
          <cell r="F319">
            <v>16650183</v>
          </cell>
          <cell r="G319" t="str">
            <v>Sillas con rodachinas</v>
          </cell>
        </row>
        <row r="320">
          <cell r="A320" t="str">
            <v>Sillas con rodachinas</v>
          </cell>
          <cell r="B320" t="str">
            <v>MEEO</v>
          </cell>
          <cell r="C320">
            <v>35000</v>
          </cell>
          <cell r="D320">
            <v>43889</v>
          </cell>
          <cell r="E320" t="str">
            <v>ME5</v>
          </cell>
          <cell r="F320">
            <v>16650184</v>
          </cell>
          <cell r="G320" t="str">
            <v>Sillas con rodachinas</v>
          </cell>
        </row>
        <row r="321">
          <cell r="A321" t="str">
            <v>Sillas con rodachinas</v>
          </cell>
          <cell r="B321" t="str">
            <v>MEEO</v>
          </cell>
          <cell r="C321">
            <v>35000</v>
          </cell>
          <cell r="D321">
            <v>43889</v>
          </cell>
          <cell r="E321" t="str">
            <v>ME5</v>
          </cell>
          <cell r="F321">
            <v>16650185</v>
          </cell>
          <cell r="G321" t="str">
            <v>Sillas con rodachinas</v>
          </cell>
        </row>
        <row r="322">
          <cell r="A322" t="str">
            <v>Sillas con rodachinas</v>
          </cell>
          <cell r="B322" t="str">
            <v>MEEO</v>
          </cell>
          <cell r="C322">
            <v>35000</v>
          </cell>
          <cell r="D322">
            <v>43889</v>
          </cell>
          <cell r="E322" t="str">
            <v>ME5</v>
          </cell>
          <cell r="F322">
            <v>16650186</v>
          </cell>
          <cell r="G322" t="str">
            <v>Sillas con rodachinas</v>
          </cell>
        </row>
        <row r="323">
          <cell r="A323" t="str">
            <v>Sillas con rodachinas</v>
          </cell>
          <cell r="B323" t="str">
            <v>MEEO</v>
          </cell>
          <cell r="C323">
            <v>35000</v>
          </cell>
          <cell r="D323">
            <v>43889</v>
          </cell>
          <cell r="E323" t="str">
            <v>ME5</v>
          </cell>
          <cell r="F323">
            <v>16650187</v>
          </cell>
          <cell r="G323" t="str">
            <v>Sillas con rodachinas</v>
          </cell>
        </row>
        <row r="324">
          <cell r="A324" t="str">
            <v>Sillas con rodachinas</v>
          </cell>
          <cell r="B324" t="str">
            <v>MEEO</v>
          </cell>
          <cell r="C324">
            <v>35000</v>
          </cell>
          <cell r="D324">
            <v>43889</v>
          </cell>
          <cell r="E324" t="str">
            <v>ME5</v>
          </cell>
          <cell r="F324">
            <v>16650188</v>
          </cell>
          <cell r="G324" t="str">
            <v>Sillas con rodachinas</v>
          </cell>
        </row>
        <row r="325">
          <cell r="A325" t="str">
            <v>Sillas con rodachinas</v>
          </cell>
          <cell r="B325" t="str">
            <v>MEEO</v>
          </cell>
          <cell r="C325">
            <v>35000</v>
          </cell>
          <cell r="D325">
            <v>43889</v>
          </cell>
          <cell r="E325" t="str">
            <v>EMO5</v>
          </cell>
          <cell r="F325">
            <v>16650189</v>
          </cell>
          <cell r="G325" t="str">
            <v>Sillas con rodachinas</v>
          </cell>
        </row>
        <row r="326">
          <cell r="A326" t="str">
            <v>Sillas con rodachinas</v>
          </cell>
          <cell r="B326" t="str">
            <v>MEEO</v>
          </cell>
          <cell r="C326">
            <v>35000</v>
          </cell>
          <cell r="D326">
            <v>43889</v>
          </cell>
          <cell r="E326" t="str">
            <v>EMO5</v>
          </cell>
          <cell r="F326">
            <v>16650190</v>
          </cell>
          <cell r="G326" t="str">
            <v>Sillas con rodachinas</v>
          </cell>
        </row>
        <row r="327">
          <cell r="A327" t="str">
            <v>Sillas con rodachinas</v>
          </cell>
          <cell r="B327" t="str">
            <v>MEEO</v>
          </cell>
          <cell r="C327">
            <v>35000</v>
          </cell>
          <cell r="D327">
            <v>43889</v>
          </cell>
          <cell r="E327" t="str">
            <v>ME5</v>
          </cell>
          <cell r="F327">
            <v>16650191</v>
          </cell>
          <cell r="G327" t="str">
            <v>Sillas con rodachinas</v>
          </cell>
        </row>
        <row r="328">
          <cell r="A328" t="str">
            <v>Televisor</v>
          </cell>
          <cell r="B328" t="str">
            <v>MEEO</v>
          </cell>
          <cell r="C328">
            <v>150000</v>
          </cell>
          <cell r="D328">
            <v>188057</v>
          </cell>
          <cell r="E328" t="str">
            <v>OME5</v>
          </cell>
          <cell r="F328">
            <v>16650192</v>
          </cell>
          <cell r="G328" t="str">
            <v>Televisor</v>
          </cell>
        </row>
        <row r="329">
          <cell r="A329" t="str">
            <v>VHS</v>
          </cell>
          <cell r="B329" t="str">
            <v>MEEO</v>
          </cell>
          <cell r="C329">
            <v>100000</v>
          </cell>
          <cell r="D329">
            <v>125370</v>
          </cell>
          <cell r="E329" t="str">
            <v>OME5</v>
          </cell>
          <cell r="F329">
            <v>16650193</v>
          </cell>
          <cell r="G329" t="str">
            <v>VHS</v>
          </cell>
        </row>
        <row r="330">
          <cell r="A330" t="str">
            <v>Tramperos</v>
          </cell>
          <cell r="B330" t="str">
            <v>MEEO</v>
          </cell>
          <cell r="C330">
            <v>300000</v>
          </cell>
          <cell r="D330">
            <v>376125</v>
          </cell>
          <cell r="E330" t="str">
            <v>OME5</v>
          </cell>
          <cell r="F330">
            <v>16650194</v>
          </cell>
          <cell r="G330" t="str">
            <v>Tramperos</v>
          </cell>
        </row>
        <row r="331">
          <cell r="A331" t="str">
            <v>Tramperos</v>
          </cell>
          <cell r="B331" t="str">
            <v>MEEO</v>
          </cell>
          <cell r="C331">
            <v>300000</v>
          </cell>
          <cell r="D331">
            <v>376125</v>
          </cell>
          <cell r="E331" t="str">
            <v>OME5</v>
          </cell>
          <cell r="F331">
            <v>16650195</v>
          </cell>
          <cell r="G331" t="str">
            <v>Tramperos</v>
          </cell>
        </row>
        <row r="332">
          <cell r="A332" t="str">
            <v>Tramperos</v>
          </cell>
          <cell r="B332" t="str">
            <v>MEEO</v>
          </cell>
          <cell r="C332">
            <v>300000</v>
          </cell>
          <cell r="D332">
            <v>376125</v>
          </cell>
          <cell r="E332" t="str">
            <v>OME5</v>
          </cell>
          <cell r="F332">
            <v>16650196</v>
          </cell>
          <cell r="G332" t="str">
            <v>Tramperos</v>
          </cell>
        </row>
        <row r="333">
          <cell r="A333" t="str">
            <v>Tramperos</v>
          </cell>
          <cell r="B333" t="str">
            <v>MEEO</v>
          </cell>
          <cell r="C333">
            <v>300000</v>
          </cell>
          <cell r="D333">
            <v>376125</v>
          </cell>
          <cell r="E333" t="str">
            <v>OME5</v>
          </cell>
          <cell r="F333">
            <v>16650197</v>
          </cell>
          <cell r="G333" t="str">
            <v>Tramperos</v>
          </cell>
        </row>
        <row r="334">
          <cell r="A334" t="str">
            <v>Tramperos</v>
          </cell>
          <cell r="B334" t="str">
            <v>MEEO</v>
          </cell>
          <cell r="C334">
            <v>300000</v>
          </cell>
          <cell r="D334">
            <v>376125</v>
          </cell>
          <cell r="E334" t="str">
            <v>OME5</v>
          </cell>
          <cell r="F334">
            <v>16650198</v>
          </cell>
          <cell r="G334" t="str">
            <v>Tramperos</v>
          </cell>
        </row>
        <row r="335">
          <cell r="A335" t="str">
            <v>Tramperos</v>
          </cell>
          <cell r="B335" t="str">
            <v>MEEO</v>
          </cell>
          <cell r="C335">
            <v>300000</v>
          </cell>
          <cell r="D335">
            <v>376125</v>
          </cell>
          <cell r="E335" t="str">
            <v>OME5</v>
          </cell>
          <cell r="F335">
            <v>16650199</v>
          </cell>
          <cell r="G335" t="str">
            <v>Tramperos</v>
          </cell>
        </row>
        <row r="336">
          <cell r="A336" t="str">
            <v>Estabilizador Nicomar 1500 wattios</v>
          </cell>
          <cell r="B336" t="str">
            <v>MEEO</v>
          </cell>
          <cell r="C336">
            <v>100000</v>
          </cell>
          <cell r="D336">
            <v>118474</v>
          </cell>
          <cell r="E336" t="str">
            <v>EMO5</v>
          </cell>
          <cell r="F336">
            <v>16650200</v>
          </cell>
          <cell r="G336" t="str">
            <v>Estabilizador Nicomar 1500 wattios</v>
          </cell>
        </row>
        <row r="337">
          <cell r="A337" t="str">
            <v>Estabilizador Nicomar 1500 wattios</v>
          </cell>
          <cell r="B337" t="str">
            <v>MEEO</v>
          </cell>
          <cell r="C337">
            <v>100000</v>
          </cell>
          <cell r="D337">
            <v>118474</v>
          </cell>
          <cell r="E337" t="str">
            <v>EMO5</v>
          </cell>
          <cell r="F337">
            <v>16650201</v>
          </cell>
          <cell r="G337" t="str">
            <v>Estabilizador Nicomar 1500 wattios</v>
          </cell>
        </row>
        <row r="338">
          <cell r="A338" t="str">
            <v>Estabilizador Nicomar 1500 wattios</v>
          </cell>
          <cell r="B338" t="str">
            <v>MEEO</v>
          </cell>
          <cell r="C338">
            <v>100000</v>
          </cell>
          <cell r="D338">
            <v>118474</v>
          </cell>
          <cell r="E338" t="str">
            <v>EMO5</v>
          </cell>
          <cell r="F338">
            <v>16650202</v>
          </cell>
          <cell r="G338" t="str">
            <v>Estabilizador Nicomar 1500 wattios</v>
          </cell>
        </row>
        <row r="339">
          <cell r="A339" t="str">
            <v>Estabilizador Nicomar 1500 wattios</v>
          </cell>
          <cell r="B339" t="str">
            <v>MEEO</v>
          </cell>
          <cell r="C339">
            <v>100000</v>
          </cell>
          <cell r="D339">
            <v>118474</v>
          </cell>
          <cell r="E339" t="str">
            <v>EMO5</v>
          </cell>
          <cell r="F339">
            <v>16650203</v>
          </cell>
          <cell r="G339" t="str">
            <v>Estabilizador Nicomar 1500 wattios</v>
          </cell>
        </row>
        <row r="340">
          <cell r="A340" t="str">
            <v>Estabilizador Nicomar 1000 wattios</v>
          </cell>
          <cell r="B340" t="str">
            <v>MEEO</v>
          </cell>
          <cell r="C340">
            <v>60000</v>
          </cell>
          <cell r="D340">
            <v>71090</v>
          </cell>
          <cell r="E340" t="str">
            <v>EMO5</v>
          </cell>
          <cell r="F340">
            <v>16650204</v>
          </cell>
          <cell r="G340" t="str">
            <v>Estabilizador Nicomar 1000 wattios</v>
          </cell>
        </row>
        <row r="341">
          <cell r="A341" t="str">
            <v>Estabilizador Nicomar 1000 wattios</v>
          </cell>
          <cell r="B341" t="str">
            <v>MEEO</v>
          </cell>
          <cell r="C341">
            <v>60000</v>
          </cell>
          <cell r="D341">
            <v>71090</v>
          </cell>
          <cell r="E341" t="str">
            <v>EMO5</v>
          </cell>
          <cell r="F341">
            <v>16650205</v>
          </cell>
          <cell r="G341" t="str">
            <v>Estabilizador Nicomar 1000 wattios</v>
          </cell>
        </row>
        <row r="342">
          <cell r="A342" t="str">
            <v>Estabilizador Nicomar 1000 wattios</v>
          </cell>
          <cell r="B342" t="str">
            <v>MEEO</v>
          </cell>
          <cell r="C342">
            <v>60000</v>
          </cell>
          <cell r="D342">
            <v>71090</v>
          </cell>
          <cell r="E342" t="str">
            <v>EMO5</v>
          </cell>
          <cell r="F342">
            <v>16650206</v>
          </cell>
          <cell r="G342" t="str">
            <v>Estabilizador Nicomar 1000 wattios</v>
          </cell>
        </row>
        <row r="343">
          <cell r="A343" t="str">
            <v>Estabilizador Nicomar 1000 wattios</v>
          </cell>
          <cell r="B343" t="str">
            <v>MEEO</v>
          </cell>
          <cell r="C343">
            <v>60000</v>
          </cell>
          <cell r="D343">
            <v>71090</v>
          </cell>
          <cell r="E343" t="str">
            <v>EMO5</v>
          </cell>
          <cell r="F343">
            <v>16650207</v>
          </cell>
          <cell r="G343" t="str">
            <v>Estabilizador Nicomar 1000 wattios</v>
          </cell>
        </row>
        <row r="344">
          <cell r="A344" t="str">
            <v>Estabilizador Nicomar 1000 wattios</v>
          </cell>
          <cell r="B344" t="str">
            <v>MEEO</v>
          </cell>
          <cell r="C344">
            <v>60000</v>
          </cell>
          <cell r="D344">
            <v>71090</v>
          </cell>
          <cell r="E344" t="str">
            <v>EMO5</v>
          </cell>
          <cell r="F344">
            <v>16650208</v>
          </cell>
          <cell r="G344" t="str">
            <v>Estabilizador Nicomar 1000 wattios</v>
          </cell>
        </row>
        <row r="345">
          <cell r="A345" t="str">
            <v>Cafetera Coldelec 60 Pocillos</v>
          </cell>
          <cell r="B345" t="str">
            <v>MEEO</v>
          </cell>
          <cell r="C345">
            <v>268800</v>
          </cell>
          <cell r="D345">
            <v>86967</v>
          </cell>
          <cell r="E345" t="str">
            <v>OME5</v>
          </cell>
          <cell r="F345">
            <v>16650209</v>
          </cell>
          <cell r="G345" t="str">
            <v>Cafetera Coldelec 60 Pocillos</v>
          </cell>
        </row>
        <row r="346">
          <cell r="A346" t="str">
            <v>Mobiliario para adecuación de sus oficinas en Sincelejo según contrato No.0051-Rebombeo</v>
          </cell>
          <cell r="B346" t="str">
            <v>MEEO</v>
          </cell>
          <cell r="C346">
            <v>42747247</v>
          </cell>
          <cell r="D346">
            <v>48281495</v>
          </cell>
          <cell r="E346" t="str">
            <v>ME5</v>
          </cell>
          <cell r="F346">
            <v>16650210</v>
          </cell>
          <cell r="G346" t="str">
            <v>Mobiliario para adecuación de sus oficinas en Sincelejo según contrato No.0051-Rebombeo</v>
          </cell>
        </row>
        <row r="347">
          <cell r="A347" t="str">
            <v>Mobiliario para adecuación oficinas en Corozal según contrato No.0060-03</v>
          </cell>
          <cell r="B347" t="str">
            <v>MEEO</v>
          </cell>
          <cell r="C347">
            <v>8946889</v>
          </cell>
          <cell r="D347">
            <v>10105193</v>
          </cell>
          <cell r="E347" t="str">
            <v>ME5</v>
          </cell>
          <cell r="F347">
            <v>16650211</v>
          </cell>
          <cell r="G347" t="str">
            <v>Mobiliario para adecuación oficinas en Corozal según contrato No.0060-03</v>
          </cell>
        </row>
        <row r="348">
          <cell r="A348" t="str">
            <v>Camara Digital Sony Handycam TRV 340</v>
          </cell>
          <cell r="B348" t="str">
            <v>MEEO</v>
          </cell>
          <cell r="C348">
            <v>2199000</v>
          </cell>
          <cell r="D348">
            <v>1319340</v>
          </cell>
          <cell r="E348" t="str">
            <v>OME5</v>
          </cell>
          <cell r="F348">
            <v>16650212</v>
          </cell>
          <cell r="G348" t="str">
            <v>Camara Digital Sony Handycam TRV 340</v>
          </cell>
        </row>
        <row r="349">
          <cell r="A349" t="str">
            <v>Sillas Rimax Blanca</v>
          </cell>
          <cell r="B349" t="str">
            <v>MEEO</v>
          </cell>
          <cell r="C349">
            <v>14000</v>
          </cell>
          <cell r="D349">
            <v>15818</v>
          </cell>
          <cell r="E349" t="str">
            <v>ME5</v>
          </cell>
          <cell r="F349">
            <v>16650213</v>
          </cell>
          <cell r="G349" t="str">
            <v>Sillas Rimax Blanca</v>
          </cell>
        </row>
        <row r="350">
          <cell r="A350" t="str">
            <v>Sillas Rimax Blanca</v>
          </cell>
          <cell r="B350" t="str">
            <v>MEEO</v>
          </cell>
          <cell r="C350">
            <v>14000</v>
          </cell>
          <cell r="D350">
            <v>15818</v>
          </cell>
          <cell r="E350" t="str">
            <v>ME5</v>
          </cell>
          <cell r="F350">
            <v>16650214</v>
          </cell>
          <cell r="G350" t="str">
            <v>Sillas Rimax Blanca</v>
          </cell>
        </row>
        <row r="351">
          <cell r="A351" t="str">
            <v>Sillas Rimax Blanca</v>
          </cell>
          <cell r="B351" t="str">
            <v>MEEO</v>
          </cell>
          <cell r="C351">
            <v>14000</v>
          </cell>
          <cell r="D351">
            <v>15818</v>
          </cell>
          <cell r="E351" t="str">
            <v>ME5</v>
          </cell>
          <cell r="F351">
            <v>16650215</v>
          </cell>
          <cell r="G351" t="str">
            <v>Sillas Rimax Blanca</v>
          </cell>
        </row>
        <row r="352">
          <cell r="A352" t="str">
            <v>Sillas Rimax Blanca</v>
          </cell>
          <cell r="B352" t="str">
            <v>MEEO</v>
          </cell>
          <cell r="C352">
            <v>14000</v>
          </cell>
          <cell r="D352">
            <v>15818</v>
          </cell>
          <cell r="E352" t="str">
            <v>ME5</v>
          </cell>
          <cell r="F352">
            <v>16650216</v>
          </cell>
          <cell r="G352" t="str">
            <v>Sillas Rimax Blanca</v>
          </cell>
        </row>
        <row r="353">
          <cell r="A353" t="str">
            <v>Sillas Rimax Blanca</v>
          </cell>
          <cell r="B353" t="str">
            <v>MEEO</v>
          </cell>
          <cell r="C353">
            <v>14000</v>
          </cell>
          <cell r="D353">
            <v>52480</v>
          </cell>
          <cell r="E353" t="str">
            <v>ME5</v>
          </cell>
          <cell r="F353">
            <v>16650217</v>
          </cell>
          <cell r="G353" t="str">
            <v>Sillas Rimax Blanca</v>
          </cell>
          <cell r="H353">
            <v>1</v>
          </cell>
        </row>
        <row r="354">
          <cell r="A354" t="str">
            <v>Sillas Rimax Blanca</v>
          </cell>
          <cell r="B354" t="str">
            <v>MEEO</v>
          </cell>
          <cell r="C354">
            <v>14000</v>
          </cell>
          <cell r="D354">
            <v>15818</v>
          </cell>
          <cell r="E354" t="str">
            <v>ME5</v>
          </cell>
          <cell r="F354">
            <v>16650218</v>
          </cell>
          <cell r="G354" t="str">
            <v>Sillas Rimax Blanca</v>
          </cell>
        </row>
        <row r="355">
          <cell r="A355" t="str">
            <v>Sillas Rimax Blanca</v>
          </cell>
          <cell r="B355" t="str">
            <v>MEEO</v>
          </cell>
          <cell r="C355">
            <v>14000</v>
          </cell>
          <cell r="D355">
            <v>15818</v>
          </cell>
          <cell r="E355" t="str">
            <v>ME5</v>
          </cell>
          <cell r="F355">
            <v>16650219</v>
          </cell>
          <cell r="G355" t="str">
            <v>Sillas Rimax Blanca</v>
          </cell>
        </row>
        <row r="356">
          <cell r="A356" t="str">
            <v>Sillas Rimax Blanca</v>
          </cell>
          <cell r="B356" t="str">
            <v>MEEO</v>
          </cell>
          <cell r="C356">
            <v>14000</v>
          </cell>
          <cell r="D356">
            <v>15818</v>
          </cell>
          <cell r="E356" t="str">
            <v>ME5</v>
          </cell>
          <cell r="F356">
            <v>16650220</v>
          </cell>
          <cell r="G356" t="str">
            <v>Sillas Rimax Blanca</v>
          </cell>
        </row>
        <row r="357">
          <cell r="A357" t="str">
            <v>Sillas Rimax Blanca</v>
          </cell>
          <cell r="B357" t="str">
            <v>MEEO</v>
          </cell>
          <cell r="C357">
            <v>14000</v>
          </cell>
          <cell r="D357">
            <v>15818</v>
          </cell>
          <cell r="E357" t="str">
            <v>ME5</v>
          </cell>
          <cell r="F357">
            <v>16650221</v>
          </cell>
          <cell r="G357" t="str">
            <v>Sillas Rimax Blanca</v>
          </cell>
          <cell r="H357">
            <v>1</v>
          </cell>
        </row>
        <row r="358">
          <cell r="A358" t="str">
            <v>Sillas Rimax Blanca</v>
          </cell>
          <cell r="B358" t="str">
            <v>MEEO</v>
          </cell>
          <cell r="C358">
            <v>14000</v>
          </cell>
          <cell r="D358">
            <v>15818</v>
          </cell>
          <cell r="E358" t="str">
            <v>ME5</v>
          </cell>
          <cell r="F358">
            <v>16650222</v>
          </cell>
          <cell r="G358" t="str">
            <v>Sillas Rimax Blanca</v>
          </cell>
        </row>
        <row r="359">
          <cell r="A359" t="str">
            <v>Sillas Rimax Blanca</v>
          </cell>
          <cell r="B359" t="str">
            <v>MEEO</v>
          </cell>
          <cell r="C359">
            <v>14000</v>
          </cell>
          <cell r="D359">
            <v>15818</v>
          </cell>
          <cell r="E359" t="str">
            <v>ME5</v>
          </cell>
          <cell r="F359">
            <v>16650223</v>
          </cell>
          <cell r="G359" t="str">
            <v>Sillas Rimax Blanca</v>
          </cell>
        </row>
        <row r="360">
          <cell r="A360" t="str">
            <v>Sillas Rimax Blanca</v>
          </cell>
          <cell r="B360" t="str">
            <v>MEEO</v>
          </cell>
          <cell r="C360">
            <v>14000</v>
          </cell>
          <cell r="D360">
            <v>15818</v>
          </cell>
          <cell r="E360" t="str">
            <v>ME5</v>
          </cell>
          <cell r="F360">
            <v>16650224</v>
          </cell>
          <cell r="G360" t="str">
            <v>Sillas Rimax Blanca</v>
          </cell>
        </row>
        <row r="361">
          <cell r="A361" t="str">
            <v>Sillas Rimax Blanca</v>
          </cell>
          <cell r="B361" t="str">
            <v>MEEO</v>
          </cell>
          <cell r="C361">
            <v>14000</v>
          </cell>
          <cell r="D361">
            <v>15818</v>
          </cell>
          <cell r="E361" t="str">
            <v>ME5</v>
          </cell>
          <cell r="F361">
            <v>16650225</v>
          </cell>
          <cell r="G361" t="str">
            <v>Sillas Rimax Blanca</v>
          </cell>
        </row>
        <row r="362">
          <cell r="A362" t="str">
            <v>Sillas Rimax Blanca</v>
          </cell>
          <cell r="B362" t="str">
            <v>MEEO</v>
          </cell>
          <cell r="C362">
            <v>14000</v>
          </cell>
          <cell r="D362">
            <v>15818</v>
          </cell>
          <cell r="E362" t="str">
            <v>ME5</v>
          </cell>
          <cell r="F362">
            <v>16650226</v>
          </cell>
          <cell r="G362" t="str">
            <v>Sillas Rimax Blanca</v>
          </cell>
        </row>
        <row r="363">
          <cell r="A363" t="str">
            <v>Sillas Rimax Blanca</v>
          </cell>
          <cell r="B363" t="str">
            <v>MEEO</v>
          </cell>
          <cell r="C363">
            <v>14000</v>
          </cell>
          <cell r="D363">
            <v>15818</v>
          </cell>
          <cell r="E363" t="str">
            <v>ME5</v>
          </cell>
          <cell r="F363">
            <v>16650227</v>
          </cell>
          <cell r="G363" t="str">
            <v>Sillas Rimax Blanca</v>
          </cell>
        </row>
        <row r="364">
          <cell r="A364" t="str">
            <v>Sillas Rimax Blanca</v>
          </cell>
          <cell r="B364" t="str">
            <v>MEEO</v>
          </cell>
          <cell r="C364">
            <v>14000</v>
          </cell>
          <cell r="D364">
            <v>15818</v>
          </cell>
          <cell r="E364" t="str">
            <v>ME5</v>
          </cell>
          <cell r="F364">
            <v>16650228</v>
          </cell>
          <cell r="G364" t="str">
            <v>Sillas Rimax Blanca</v>
          </cell>
        </row>
        <row r="365">
          <cell r="A365" t="str">
            <v>Sillas Rimax Blanca</v>
          </cell>
          <cell r="B365" t="str">
            <v>MEEO</v>
          </cell>
          <cell r="C365">
            <v>14000</v>
          </cell>
          <cell r="D365">
            <v>15818</v>
          </cell>
          <cell r="E365" t="str">
            <v>ME5</v>
          </cell>
          <cell r="F365">
            <v>16650229</v>
          </cell>
          <cell r="G365" t="str">
            <v>Sillas Rimax Blanca</v>
          </cell>
        </row>
        <row r="366">
          <cell r="A366" t="str">
            <v>Sillas Rimax Blanca</v>
          </cell>
          <cell r="B366" t="str">
            <v>MEEO</v>
          </cell>
          <cell r="C366">
            <v>14000</v>
          </cell>
          <cell r="D366">
            <v>15818</v>
          </cell>
          <cell r="E366" t="str">
            <v>ME5</v>
          </cell>
          <cell r="F366">
            <v>16650230</v>
          </cell>
          <cell r="G366" t="str">
            <v>Sillas Rimax Blanca</v>
          </cell>
        </row>
        <row r="367">
          <cell r="A367" t="str">
            <v>Sillas Rimax Blanca</v>
          </cell>
          <cell r="B367" t="str">
            <v>MEEO</v>
          </cell>
          <cell r="C367">
            <v>14000</v>
          </cell>
          <cell r="D367">
            <v>15818</v>
          </cell>
          <cell r="E367" t="str">
            <v>ME5</v>
          </cell>
          <cell r="F367">
            <v>16650231</v>
          </cell>
          <cell r="G367" t="str">
            <v>Sillas Rimax Blanca</v>
          </cell>
        </row>
        <row r="368">
          <cell r="A368" t="str">
            <v>Sillas Rimax Blanca</v>
          </cell>
          <cell r="B368" t="str">
            <v>MEEO</v>
          </cell>
          <cell r="C368">
            <v>14000</v>
          </cell>
          <cell r="D368">
            <v>15818</v>
          </cell>
          <cell r="E368" t="str">
            <v>ME5</v>
          </cell>
          <cell r="F368">
            <v>16650232</v>
          </cell>
          <cell r="G368" t="str">
            <v>Sillas Rimax Blanca</v>
          </cell>
        </row>
        <row r="369">
          <cell r="A369" t="str">
            <v>Sillas Rimax Blanca</v>
          </cell>
          <cell r="B369" t="str">
            <v>MEEO</v>
          </cell>
          <cell r="C369">
            <v>14000</v>
          </cell>
          <cell r="D369">
            <v>15818</v>
          </cell>
          <cell r="E369" t="str">
            <v>ME5</v>
          </cell>
          <cell r="F369">
            <v>16650233</v>
          </cell>
          <cell r="G369" t="str">
            <v>Sillas Rimax Blanca</v>
          </cell>
        </row>
        <row r="370">
          <cell r="A370" t="str">
            <v>Sillas Rimax Blanca</v>
          </cell>
          <cell r="B370" t="str">
            <v>MEEO</v>
          </cell>
          <cell r="C370">
            <v>14000</v>
          </cell>
          <cell r="D370">
            <v>15818</v>
          </cell>
          <cell r="E370" t="str">
            <v>ME5</v>
          </cell>
          <cell r="F370">
            <v>16650234</v>
          </cell>
          <cell r="G370" t="str">
            <v>Sillas Rimax Blanca</v>
          </cell>
        </row>
        <row r="371">
          <cell r="A371" t="str">
            <v>Sillas Rimax Blanca</v>
          </cell>
          <cell r="B371" t="str">
            <v>MEEO</v>
          </cell>
          <cell r="C371">
            <v>14000</v>
          </cell>
          <cell r="D371">
            <v>15818</v>
          </cell>
          <cell r="E371" t="str">
            <v>ME5</v>
          </cell>
          <cell r="F371">
            <v>16650235</v>
          </cell>
          <cell r="G371" t="str">
            <v>Sillas Rimax Blanca</v>
          </cell>
        </row>
        <row r="372">
          <cell r="A372" t="str">
            <v>Sillas Rimax Blanca</v>
          </cell>
          <cell r="B372" t="str">
            <v>MEEO</v>
          </cell>
          <cell r="C372">
            <v>14000</v>
          </cell>
          <cell r="D372">
            <v>15818</v>
          </cell>
          <cell r="E372" t="str">
            <v>ME5</v>
          </cell>
          <cell r="F372">
            <v>16650236</v>
          </cell>
          <cell r="G372" t="str">
            <v>Sillas Rimax Blanca</v>
          </cell>
        </row>
        <row r="373">
          <cell r="A373" t="str">
            <v>Sillas Rimax Blanca</v>
          </cell>
          <cell r="B373" t="str">
            <v>MEEO</v>
          </cell>
          <cell r="C373">
            <v>14000</v>
          </cell>
          <cell r="D373">
            <v>15818</v>
          </cell>
          <cell r="E373" t="str">
            <v>ME5</v>
          </cell>
          <cell r="F373">
            <v>16650237</v>
          </cell>
          <cell r="G373" t="str">
            <v>Sillas Rimax Blanca</v>
          </cell>
        </row>
        <row r="374">
          <cell r="A374" t="str">
            <v>Sillas Rimax Blanca</v>
          </cell>
          <cell r="B374" t="str">
            <v>MEEO</v>
          </cell>
          <cell r="C374">
            <v>14000</v>
          </cell>
          <cell r="D374">
            <v>15818</v>
          </cell>
          <cell r="E374" t="str">
            <v>ME5</v>
          </cell>
          <cell r="F374">
            <v>16650238</v>
          </cell>
          <cell r="G374" t="str">
            <v>Sillas Rimax Blanca</v>
          </cell>
        </row>
        <row r="375">
          <cell r="A375" t="str">
            <v>Sillas Rimax Blanca</v>
          </cell>
          <cell r="B375" t="str">
            <v>MEEO</v>
          </cell>
          <cell r="C375">
            <v>14000</v>
          </cell>
          <cell r="D375">
            <v>15818</v>
          </cell>
          <cell r="E375" t="str">
            <v>ME5</v>
          </cell>
          <cell r="F375">
            <v>16650239</v>
          </cell>
          <cell r="G375" t="str">
            <v>Sillas Rimax Blanca</v>
          </cell>
        </row>
        <row r="376">
          <cell r="A376" t="str">
            <v>Sillas Rimax Blanca</v>
          </cell>
          <cell r="B376" t="str">
            <v>MEEO</v>
          </cell>
          <cell r="C376">
            <v>14000</v>
          </cell>
          <cell r="D376">
            <v>15818</v>
          </cell>
          <cell r="E376" t="str">
            <v>ME5</v>
          </cell>
          <cell r="F376">
            <v>16650240</v>
          </cell>
          <cell r="G376" t="str">
            <v>Sillas Rimax Blanca</v>
          </cell>
        </row>
        <row r="377">
          <cell r="A377" t="str">
            <v>Sillas Rimax Blanca</v>
          </cell>
          <cell r="B377" t="str">
            <v>MEEO</v>
          </cell>
          <cell r="C377">
            <v>14000</v>
          </cell>
          <cell r="D377">
            <v>15818</v>
          </cell>
          <cell r="E377" t="str">
            <v>ME5</v>
          </cell>
          <cell r="F377">
            <v>16650241</v>
          </cell>
          <cell r="G377" t="str">
            <v>Sillas Rimax Blanca</v>
          </cell>
        </row>
        <row r="378">
          <cell r="A378" t="str">
            <v>Sillas Rimax Blanca</v>
          </cell>
          <cell r="B378" t="str">
            <v>MEEO</v>
          </cell>
          <cell r="C378">
            <v>14000</v>
          </cell>
          <cell r="D378">
            <v>15818</v>
          </cell>
          <cell r="E378" t="str">
            <v>ME5</v>
          </cell>
          <cell r="F378">
            <v>16650242</v>
          </cell>
          <cell r="G378" t="str">
            <v>Sillas Rimax Blanca</v>
          </cell>
        </row>
        <row r="379">
          <cell r="A379" t="str">
            <v>Sillas Rimax Blanca</v>
          </cell>
          <cell r="B379" t="str">
            <v>MEEO</v>
          </cell>
          <cell r="C379">
            <v>14000</v>
          </cell>
          <cell r="D379">
            <v>15818</v>
          </cell>
          <cell r="E379" t="str">
            <v>ME5</v>
          </cell>
          <cell r="F379">
            <v>16650243</v>
          </cell>
          <cell r="G379" t="str">
            <v>Sillas Rimax Blanca</v>
          </cell>
        </row>
        <row r="380">
          <cell r="A380" t="str">
            <v>Sillas Rimax Blanca</v>
          </cell>
          <cell r="B380" t="str">
            <v>MEEO</v>
          </cell>
          <cell r="C380">
            <v>14000</v>
          </cell>
          <cell r="D380">
            <v>15818</v>
          </cell>
          <cell r="E380" t="str">
            <v>ME5</v>
          </cell>
          <cell r="F380">
            <v>16650244</v>
          </cell>
          <cell r="G380" t="str">
            <v>Sillas Rimax Blanca</v>
          </cell>
        </row>
        <row r="381">
          <cell r="A381" t="str">
            <v>Sillas Rimax Blanca</v>
          </cell>
          <cell r="B381" t="str">
            <v>MEEO</v>
          </cell>
          <cell r="C381">
            <v>14000</v>
          </cell>
          <cell r="D381">
            <v>15818</v>
          </cell>
          <cell r="E381" t="str">
            <v>ME5</v>
          </cell>
          <cell r="F381">
            <v>16650245</v>
          </cell>
          <cell r="G381" t="str">
            <v>Sillas Rimax Blanca</v>
          </cell>
        </row>
        <row r="382">
          <cell r="A382" t="str">
            <v>Sillas Rimax Blanca</v>
          </cell>
          <cell r="B382" t="str">
            <v>MEEO</v>
          </cell>
          <cell r="C382">
            <v>14000</v>
          </cell>
          <cell r="D382">
            <v>15818</v>
          </cell>
          <cell r="E382" t="str">
            <v>ME5</v>
          </cell>
          <cell r="F382">
            <v>16650246</v>
          </cell>
          <cell r="G382" t="str">
            <v>Sillas Rimax Blanca</v>
          </cell>
        </row>
        <row r="383">
          <cell r="A383" t="str">
            <v>Sillas Rimax Blanca</v>
          </cell>
          <cell r="B383" t="str">
            <v>MEEO</v>
          </cell>
          <cell r="C383">
            <v>14000</v>
          </cell>
          <cell r="D383">
            <v>15818</v>
          </cell>
          <cell r="E383" t="str">
            <v>ME5</v>
          </cell>
          <cell r="F383">
            <v>16650247</v>
          </cell>
          <cell r="G383" t="str">
            <v>Sillas Rimax Blanca</v>
          </cell>
        </row>
        <row r="384">
          <cell r="A384" t="str">
            <v>Sillas Rimax Blanca</v>
          </cell>
          <cell r="B384" t="str">
            <v>MEEO</v>
          </cell>
          <cell r="C384">
            <v>14000</v>
          </cell>
          <cell r="D384">
            <v>15818</v>
          </cell>
          <cell r="E384" t="str">
            <v>ME5</v>
          </cell>
          <cell r="F384">
            <v>16650248</v>
          </cell>
          <cell r="G384" t="str">
            <v>Sillas Rimax Blanca</v>
          </cell>
        </row>
        <row r="385">
          <cell r="A385" t="str">
            <v>Sillas Rimax Blanca</v>
          </cell>
          <cell r="B385" t="str">
            <v>MEEO</v>
          </cell>
          <cell r="C385">
            <v>14000</v>
          </cell>
          <cell r="D385">
            <v>15818</v>
          </cell>
          <cell r="E385" t="str">
            <v>ME5</v>
          </cell>
          <cell r="F385">
            <v>16650249</v>
          </cell>
          <cell r="G385" t="str">
            <v>Sillas Rimax Blanca</v>
          </cell>
        </row>
        <row r="386">
          <cell r="A386" t="str">
            <v>Sillas Rimax Blanca</v>
          </cell>
          <cell r="B386" t="str">
            <v>MEEO</v>
          </cell>
          <cell r="C386">
            <v>14000</v>
          </cell>
          <cell r="D386">
            <v>15818</v>
          </cell>
          <cell r="E386" t="str">
            <v>ME5</v>
          </cell>
          <cell r="F386">
            <v>16650250</v>
          </cell>
          <cell r="G386" t="str">
            <v>Sillas Rimax Blanca</v>
          </cell>
        </row>
        <row r="387">
          <cell r="A387" t="str">
            <v>Sillas Rimax Blanca</v>
          </cell>
          <cell r="B387" t="str">
            <v>MEEO</v>
          </cell>
          <cell r="C387">
            <v>14000</v>
          </cell>
          <cell r="D387">
            <v>15818</v>
          </cell>
          <cell r="E387" t="str">
            <v>ME5</v>
          </cell>
          <cell r="F387">
            <v>16650251</v>
          </cell>
          <cell r="G387" t="str">
            <v>Sillas Rimax Blanca</v>
          </cell>
        </row>
        <row r="388">
          <cell r="A388" t="str">
            <v>Sillas Rimax Blanca</v>
          </cell>
          <cell r="B388" t="str">
            <v>MEEO</v>
          </cell>
          <cell r="C388">
            <v>14000</v>
          </cell>
          <cell r="D388">
            <v>15818</v>
          </cell>
          <cell r="E388" t="str">
            <v>ME5</v>
          </cell>
          <cell r="F388">
            <v>16650252</v>
          </cell>
          <cell r="G388" t="str">
            <v>Sillas Rimax Blanca</v>
          </cell>
        </row>
        <row r="389">
          <cell r="A389" t="str">
            <v>Sillas Rimax Blanca</v>
          </cell>
          <cell r="B389" t="str">
            <v>MEEO</v>
          </cell>
          <cell r="C389">
            <v>14000</v>
          </cell>
          <cell r="D389">
            <v>15818</v>
          </cell>
          <cell r="E389" t="str">
            <v>ME5</v>
          </cell>
          <cell r="F389">
            <v>16650253</v>
          </cell>
          <cell r="G389" t="str">
            <v>Sillas Rimax Blanca</v>
          </cell>
        </row>
        <row r="390">
          <cell r="A390" t="str">
            <v>Sillas Rimax Blanca</v>
          </cell>
          <cell r="B390" t="str">
            <v>MEEO</v>
          </cell>
          <cell r="C390">
            <v>14000</v>
          </cell>
          <cell r="D390">
            <v>15818</v>
          </cell>
          <cell r="E390" t="str">
            <v>ME5</v>
          </cell>
          <cell r="F390">
            <v>16650254</v>
          </cell>
          <cell r="G390" t="str">
            <v>Sillas Rimax Blanca</v>
          </cell>
        </row>
        <row r="391">
          <cell r="A391" t="str">
            <v>Sillas Rimax Blanca</v>
          </cell>
          <cell r="B391" t="str">
            <v>MEEO</v>
          </cell>
          <cell r="C391">
            <v>14000</v>
          </cell>
          <cell r="D391">
            <v>15818</v>
          </cell>
          <cell r="E391" t="str">
            <v>ME5</v>
          </cell>
          <cell r="F391">
            <v>16650255</v>
          </cell>
          <cell r="G391" t="str">
            <v>Sillas Rimax Blanca</v>
          </cell>
        </row>
        <row r="392">
          <cell r="A392" t="str">
            <v>Sillas Rimax Blanca</v>
          </cell>
          <cell r="B392" t="str">
            <v>MEEO</v>
          </cell>
          <cell r="C392">
            <v>14000</v>
          </cell>
          <cell r="D392">
            <v>15818</v>
          </cell>
          <cell r="E392" t="str">
            <v>ME5</v>
          </cell>
          <cell r="F392">
            <v>16650256</v>
          </cell>
          <cell r="G392" t="str">
            <v>Sillas Rimax Blanca</v>
          </cell>
        </row>
        <row r="393">
          <cell r="A393" t="str">
            <v>Sillas Rimax Blanca</v>
          </cell>
          <cell r="B393" t="str">
            <v>MEEO</v>
          </cell>
          <cell r="C393">
            <v>14000</v>
          </cell>
          <cell r="D393">
            <v>15818</v>
          </cell>
          <cell r="E393" t="str">
            <v>ME5</v>
          </cell>
          <cell r="F393">
            <v>16650257</v>
          </cell>
          <cell r="G393" t="str">
            <v>Sillas Rimax Blanca</v>
          </cell>
        </row>
        <row r="394">
          <cell r="A394" t="str">
            <v>Sillas Rimax Blanca</v>
          </cell>
          <cell r="B394" t="str">
            <v>MEEO</v>
          </cell>
          <cell r="C394">
            <v>14000</v>
          </cell>
          <cell r="D394">
            <v>15818</v>
          </cell>
          <cell r="E394" t="str">
            <v>ME5</v>
          </cell>
          <cell r="F394">
            <v>16650258</v>
          </cell>
          <cell r="G394" t="str">
            <v>Sillas Rimax Blanca</v>
          </cell>
        </row>
        <row r="395">
          <cell r="A395" t="str">
            <v>Sillas Rimax Blanca</v>
          </cell>
          <cell r="B395" t="str">
            <v>MEEO</v>
          </cell>
          <cell r="C395">
            <v>14000</v>
          </cell>
          <cell r="D395">
            <v>15818</v>
          </cell>
          <cell r="E395" t="str">
            <v>ME5</v>
          </cell>
          <cell r="F395">
            <v>16650259</v>
          </cell>
          <cell r="G395" t="str">
            <v>Sillas Rimax Blanca</v>
          </cell>
        </row>
        <row r="396">
          <cell r="A396" t="str">
            <v>Sillas Rimax Blanca</v>
          </cell>
          <cell r="B396" t="str">
            <v>MEEO</v>
          </cell>
          <cell r="C396">
            <v>14000</v>
          </cell>
          <cell r="D396">
            <v>15818</v>
          </cell>
          <cell r="E396" t="str">
            <v>ME5</v>
          </cell>
          <cell r="F396">
            <v>16650260</v>
          </cell>
          <cell r="G396" t="str">
            <v>Sillas Rimax Blanca</v>
          </cell>
        </row>
        <row r="397">
          <cell r="A397" t="str">
            <v>Sillas Rimax Blanca</v>
          </cell>
          <cell r="B397" t="str">
            <v>MEEO</v>
          </cell>
          <cell r="C397">
            <v>14000</v>
          </cell>
          <cell r="D397">
            <v>15818</v>
          </cell>
          <cell r="E397" t="str">
            <v>ME5</v>
          </cell>
          <cell r="F397">
            <v>16650261</v>
          </cell>
          <cell r="G397" t="str">
            <v>Sillas Rimax Blanca</v>
          </cell>
        </row>
        <row r="398">
          <cell r="A398" t="str">
            <v>Sillas Rimax Blanca</v>
          </cell>
          <cell r="B398" t="str">
            <v>MEEO</v>
          </cell>
          <cell r="C398">
            <v>14000</v>
          </cell>
          <cell r="D398">
            <v>15818</v>
          </cell>
          <cell r="E398" t="str">
            <v>ME5</v>
          </cell>
          <cell r="F398">
            <v>16650262</v>
          </cell>
          <cell r="G398" t="str">
            <v>Sillas Rimax Blanca</v>
          </cell>
        </row>
        <row r="399">
          <cell r="A399" t="str">
            <v>Sillas Rimax Blanca</v>
          </cell>
          <cell r="B399" t="str">
            <v>MEEO</v>
          </cell>
          <cell r="C399">
            <v>14000</v>
          </cell>
          <cell r="D399">
            <v>15818</v>
          </cell>
          <cell r="E399" t="str">
            <v>ME5</v>
          </cell>
          <cell r="F399">
            <v>16650263</v>
          </cell>
          <cell r="G399" t="str">
            <v>Sillas Rimax Blanca</v>
          </cell>
        </row>
        <row r="400">
          <cell r="A400" t="str">
            <v>Sillas Rimax Blanca</v>
          </cell>
          <cell r="B400" t="str">
            <v>MEEO</v>
          </cell>
          <cell r="C400">
            <v>14000</v>
          </cell>
          <cell r="D400">
            <v>15818</v>
          </cell>
          <cell r="E400" t="str">
            <v>ME5</v>
          </cell>
          <cell r="F400">
            <v>16650264</v>
          </cell>
          <cell r="G400" t="str">
            <v>Sillas Rimax Blanca</v>
          </cell>
        </row>
        <row r="401">
          <cell r="A401" t="str">
            <v>Sillas Rimax Blanca</v>
          </cell>
          <cell r="B401" t="str">
            <v>MEEO</v>
          </cell>
          <cell r="C401">
            <v>14000</v>
          </cell>
          <cell r="D401">
            <v>15818</v>
          </cell>
          <cell r="E401" t="str">
            <v>ME5</v>
          </cell>
          <cell r="F401">
            <v>16650265</v>
          </cell>
          <cell r="G401" t="str">
            <v>Sillas Rimax Blanca</v>
          </cell>
        </row>
        <row r="402">
          <cell r="A402" t="str">
            <v>Sillas Rimax Blanca</v>
          </cell>
          <cell r="B402" t="str">
            <v>MEEO</v>
          </cell>
          <cell r="C402">
            <v>14000</v>
          </cell>
          <cell r="D402">
            <v>15818</v>
          </cell>
          <cell r="E402" t="str">
            <v>ME5</v>
          </cell>
          <cell r="F402">
            <v>16650266</v>
          </cell>
          <cell r="G402" t="str">
            <v>Sillas Rimax Blanca</v>
          </cell>
        </row>
        <row r="403">
          <cell r="A403" t="str">
            <v>Sillas Rimax Blanca</v>
          </cell>
          <cell r="B403" t="str">
            <v>MEEO</v>
          </cell>
          <cell r="C403">
            <v>14000</v>
          </cell>
          <cell r="D403">
            <v>15818</v>
          </cell>
          <cell r="E403" t="str">
            <v>ME5</v>
          </cell>
          <cell r="F403">
            <v>16650267</v>
          </cell>
          <cell r="G403" t="str">
            <v>Sillas Rimax Blanca</v>
          </cell>
        </row>
        <row r="404">
          <cell r="A404" t="str">
            <v>Sillas Rimax Blanca</v>
          </cell>
          <cell r="B404" t="str">
            <v>MEEO</v>
          </cell>
          <cell r="C404">
            <v>14000</v>
          </cell>
          <cell r="D404">
            <v>15818</v>
          </cell>
          <cell r="E404" t="str">
            <v>ME5</v>
          </cell>
          <cell r="F404">
            <v>16650268</v>
          </cell>
          <cell r="G404" t="str">
            <v>Sillas Rimax Blanca</v>
          </cell>
        </row>
        <row r="405">
          <cell r="A405" t="str">
            <v>Sillas Rimax Blanca</v>
          </cell>
          <cell r="B405" t="str">
            <v>MEEO</v>
          </cell>
          <cell r="C405">
            <v>14000</v>
          </cell>
          <cell r="D405">
            <v>15818</v>
          </cell>
          <cell r="E405" t="str">
            <v>ME5</v>
          </cell>
          <cell r="F405">
            <v>16650269</v>
          </cell>
          <cell r="G405" t="str">
            <v>Sillas Rimax Blanca</v>
          </cell>
        </row>
        <row r="406">
          <cell r="A406" t="str">
            <v>Sillas Rimax Blanca</v>
          </cell>
          <cell r="B406" t="str">
            <v>MEEO</v>
          </cell>
          <cell r="C406">
            <v>14000</v>
          </cell>
          <cell r="D406">
            <v>15818</v>
          </cell>
          <cell r="E406" t="str">
            <v>ME5</v>
          </cell>
          <cell r="F406">
            <v>16650270</v>
          </cell>
          <cell r="G406" t="str">
            <v>Sillas Rimax Blanca</v>
          </cell>
        </row>
        <row r="407">
          <cell r="A407" t="str">
            <v>Sillas Rimax Blanca</v>
          </cell>
          <cell r="B407" t="str">
            <v>MEEO</v>
          </cell>
          <cell r="C407">
            <v>14000</v>
          </cell>
          <cell r="D407">
            <v>15818</v>
          </cell>
          <cell r="E407" t="str">
            <v>ME5</v>
          </cell>
          <cell r="F407">
            <v>16650271</v>
          </cell>
          <cell r="G407" t="str">
            <v>Sillas Rimax Blanca</v>
          </cell>
        </row>
        <row r="408">
          <cell r="A408" t="str">
            <v>Sillas Rimax Blanca</v>
          </cell>
          <cell r="B408" t="str">
            <v>MEEO</v>
          </cell>
          <cell r="C408">
            <v>14000</v>
          </cell>
          <cell r="D408">
            <v>15818</v>
          </cell>
          <cell r="E408" t="str">
            <v>ME5</v>
          </cell>
          <cell r="F408">
            <v>16650272</v>
          </cell>
          <cell r="G408" t="str">
            <v>Sillas Rimax Blanca</v>
          </cell>
        </row>
        <row r="409">
          <cell r="A409" t="str">
            <v>Sillas Rimax Blanca</v>
          </cell>
          <cell r="B409" t="str">
            <v>MEEO</v>
          </cell>
          <cell r="C409">
            <v>14000</v>
          </cell>
          <cell r="D409">
            <v>15818</v>
          </cell>
          <cell r="E409" t="str">
            <v>ME5</v>
          </cell>
          <cell r="F409">
            <v>16650273</v>
          </cell>
          <cell r="G409" t="str">
            <v>Sillas Rimax Blanca</v>
          </cell>
        </row>
        <row r="410">
          <cell r="A410" t="str">
            <v>Sillas Rimax Blanca</v>
          </cell>
          <cell r="B410" t="str">
            <v>MEEO</v>
          </cell>
          <cell r="C410">
            <v>14000</v>
          </cell>
          <cell r="D410">
            <v>15818</v>
          </cell>
          <cell r="E410" t="str">
            <v>ME5</v>
          </cell>
          <cell r="F410">
            <v>16650274</v>
          </cell>
          <cell r="G410" t="str">
            <v>Sillas Rimax Blanca</v>
          </cell>
        </row>
        <row r="411">
          <cell r="A411" t="str">
            <v>Sillas Rimax Blanca</v>
          </cell>
          <cell r="B411" t="str">
            <v>MEEO</v>
          </cell>
          <cell r="C411">
            <v>14000</v>
          </cell>
          <cell r="D411">
            <v>15818</v>
          </cell>
          <cell r="E411" t="str">
            <v>ME5</v>
          </cell>
          <cell r="F411">
            <v>16650275</v>
          </cell>
          <cell r="G411" t="str">
            <v>Sillas Rimax Blanca</v>
          </cell>
          <cell r="H411">
            <v>1</v>
          </cell>
        </row>
        <row r="412">
          <cell r="A412" t="str">
            <v>Sillas Rimax Blanca</v>
          </cell>
          <cell r="B412" t="str">
            <v>MEEO</v>
          </cell>
          <cell r="C412">
            <v>14000</v>
          </cell>
          <cell r="D412">
            <v>15818</v>
          </cell>
          <cell r="E412" t="str">
            <v>ME5</v>
          </cell>
          <cell r="F412">
            <v>16650276</v>
          </cell>
          <cell r="G412" t="str">
            <v>Sillas Rimax Blanca</v>
          </cell>
        </row>
        <row r="413">
          <cell r="A413" t="str">
            <v>Sillas Rimax Blanca</v>
          </cell>
          <cell r="B413" t="str">
            <v>MEEO</v>
          </cell>
          <cell r="C413">
            <v>14000</v>
          </cell>
          <cell r="D413">
            <v>15818</v>
          </cell>
          <cell r="E413" t="str">
            <v>ME5</v>
          </cell>
          <cell r="F413">
            <v>16650277</v>
          </cell>
          <cell r="G413" t="str">
            <v>Sillas Rimax Blanca</v>
          </cell>
        </row>
        <row r="414">
          <cell r="A414" t="str">
            <v>Sillas Rimax Blanca</v>
          </cell>
          <cell r="B414" t="str">
            <v>MEEO</v>
          </cell>
          <cell r="C414">
            <v>14000</v>
          </cell>
          <cell r="D414">
            <v>15818</v>
          </cell>
          <cell r="E414" t="str">
            <v>ME5</v>
          </cell>
          <cell r="F414">
            <v>16650278</v>
          </cell>
          <cell r="G414" t="str">
            <v>Sillas Rimax Blanca</v>
          </cell>
        </row>
        <row r="415">
          <cell r="A415" t="str">
            <v>Sillas Rimax Blanca</v>
          </cell>
          <cell r="B415" t="str">
            <v>MEEO</v>
          </cell>
          <cell r="C415">
            <v>14000</v>
          </cell>
          <cell r="D415">
            <v>15818</v>
          </cell>
          <cell r="E415" t="str">
            <v>ME5</v>
          </cell>
          <cell r="F415">
            <v>16650279</v>
          </cell>
          <cell r="G415" t="str">
            <v>Sillas Rimax Blanca</v>
          </cell>
        </row>
        <row r="416">
          <cell r="A416" t="str">
            <v>Sillas Rimax Blanca</v>
          </cell>
          <cell r="B416" t="str">
            <v>MEEO</v>
          </cell>
          <cell r="C416">
            <v>14000</v>
          </cell>
          <cell r="D416">
            <v>34148</v>
          </cell>
          <cell r="E416" t="str">
            <v>ME5</v>
          </cell>
          <cell r="F416">
            <v>16650280</v>
          </cell>
          <cell r="G416" t="str">
            <v>Sillas Rimax Blanca</v>
          </cell>
        </row>
        <row r="417">
          <cell r="A417" t="str">
            <v>Sillas Rimax Blanca</v>
          </cell>
          <cell r="B417" t="str">
            <v>MEEO</v>
          </cell>
          <cell r="C417">
            <v>14000</v>
          </cell>
          <cell r="D417">
            <v>15818</v>
          </cell>
          <cell r="E417" t="str">
            <v>ME5</v>
          </cell>
          <cell r="F417">
            <v>16650281</v>
          </cell>
          <cell r="G417" t="str">
            <v>Sillas Rimax Blanca</v>
          </cell>
        </row>
        <row r="418">
          <cell r="A418" t="str">
            <v>Sillas Rimax Blanca</v>
          </cell>
          <cell r="B418" t="str">
            <v>MEEO</v>
          </cell>
          <cell r="C418">
            <v>14000</v>
          </cell>
          <cell r="D418">
            <v>15818</v>
          </cell>
          <cell r="E418" t="str">
            <v>ME5</v>
          </cell>
          <cell r="F418">
            <v>16650282</v>
          </cell>
          <cell r="G418" t="str">
            <v>Sillas Rimax Blanca</v>
          </cell>
        </row>
        <row r="419">
          <cell r="A419" t="str">
            <v>Sillas Rimax Blanca</v>
          </cell>
          <cell r="B419" t="str">
            <v>MEEO</v>
          </cell>
          <cell r="C419">
            <v>14000</v>
          </cell>
          <cell r="D419">
            <v>15818</v>
          </cell>
          <cell r="E419" t="str">
            <v>ME5</v>
          </cell>
          <cell r="F419">
            <v>16650283</v>
          </cell>
          <cell r="G419" t="str">
            <v>Sillas Rimax Blanca</v>
          </cell>
        </row>
        <row r="420">
          <cell r="A420" t="str">
            <v>Sillas Rimax Blanca</v>
          </cell>
          <cell r="B420" t="str">
            <v>MEEO</v>
          </cell>
          <cell r="C420">
            <v>14000</v>
          </cell>
          <cell r="D420">
            <v>15818</v>
          </cell>
          <cell r="E420" t="str">
            <v>ME5</v>
          </cell>
          <cell r="F420">
            <v>16650284</v>
          </cell>
          <cell r="G420" t="str">
            <v>Sillas Rimax Blanca</v>
          </cell>
        </row>
        <row r="421">
          <cell r="A421" t="str">
            <v>Sillas Rimax Blanca</v>
          </cell>
          <cell r="B421" t="str">
            <v>MEEO</v>
          </cell>
          <cell r="C421">
            <v>14000</v>
          </cell>
          <cell r="D421">
            <v>15818</v>
          </cell>
          <cell r="E421" t="str">
            <v>ME5</v>
          </cell>
          <cell r="F421">
            <v>16650285</v>
          </cell>
          <cell r="G421" t="str">
            <v>Sillas Rimax Blanca</v>
          </cell>
        </row>
        <row r="422">
          <cell r="A422" t="str">
            <v>Sillas Rimax Blanca</v>
          </cell>
          <cell r="B422" t="str">
            <v>MEEO</v>
          </cell>
          <cell r="C422">
            <v>14000</v>
          </cell>
          <cell r="D422">
            <v>15818</v>
          </cell>
          <cell r="E422" t="str">
            <v>ME5</v>
          </cell>
          <cell r="F422">
            <v>16650286</v>
          </cell>
          <cell r="G422" t="str">
            <v>Sillas Rimax Blanca</v>
          </cell>
        </row>
        <row r="423">
          <cell r="A423" t="str">
            <v>Sillas Rimax Blanca</v>
          </cell>
          <cell r="B423" t="str">
            <v>MEEO</v>
          </cell>
          <cell r="C423">
            <v>14000</v>
          </cell>
          <cell r="D423">
            <v>15818</v>
          </cell>
          <cell r="E423" t="str">
            <v>ME5</v>
          </cell>
          <cell r="F423">
            <v>16650287</v>
          </cell>
          <cell r="G423" t="str">
            <v>Sillas Rimax Blanca</v>
          </cell>
        </row>
        <row r="424">
          <cell r="A424" t="str">
            <v>Sillas Rimax Blanca</v>
          </cell>
          <cell r="B424" t="str">
            <v>MEEO</v>
          </cell>
          <cell r="C424">
            <v>14000</v>
          </cell>
          <cell r="D424">
            <v>15818</v>
          </cell>
          <cell r="E424" t="str">
            <v>ME5</v>
          </cell>
          <cell r="F424">
            <v>16650288</v>
          </cell>
          <cell r="G424" t="str">
            <v>Sillas Rimax Blanca</v>
          </cell>
        </row>
        <row r="425">
          <cell r="A425" t="str">
            <v>Sillas Rimax Blanca</v>
          </cell>
          <cell r="B425" t="str">
            <v>MEEO</v>
          </cell>
          <cell r="C425">
            <v>14000</v>
          </cell>
          <cell r="D425">
            <v>15818</v>
          </cell>
          <cell r="E425" t="str">
            <v>ME5</v>
          </cell>
          <cell r="F425">
            <v>16650289</v>
          </cell>
          <cell r="G425" t="str">
            <v>Sillas Rimax Blanca</v>
          </cell>
          <cell r="H425">
            <v>1</v>
          </cell>
        </row>
        <row r="426">
          <cell r="A426" t="str">
            <v>Sillas Rimax Blanca</v>
          </cell>
          <cell r="B426" t="str">
            <v>MEEO</v>
          </cell>
          <cell r="C426">
            <v>14000</v>
          </cell>
          <cell r="D426">
            <v>15818</v>
          </cell>
          <cell r="E426" t="str">
            <v>ME5</v>
          </cell>
          <cell r="F426">
            <v>16650290</v>
          </cell>
          <cell r="G426" t="str">
            <v>Sillas Rimax Blanca</v>
          </cell>
          <cell r="H426">
            <v>1</v>
          </cell>
        </row>
        <row r="427">
          <cell r="A427" t="str">
            <v>Sillas Rimax Blanca</v>
          </cell>
          <cell r="B427" t="str">
            <v>MEEO</v>
          </cell>
          <cell r="C427">
            <v>14000</v>
          </cell>
          <cell r="D427">
            <v>15818</v>
          </cell>
          <cell r="E427" t="str">
            <v>ME5</v>
          </cell>
          <cell r="F427">
            <v>16650291</v>
          </cell>
          <cell r="G427" t="str">
            <v>Sillas Rimax Blanca</v>
          </cell>
        </row>
        <row r="428">
          <cell r="A428" t="str">
            <v>Sillas Rimax Blanca</v>
          </cell>
          <cell r="B428" t="str">
            <v>MEEO</v>
          </cell>
          <cell r="C428">
            <v>14000</v>
          </cell>
          <cell r="D428">
            <v>15818</v>
          </cell>
          <cell r="E428" t="str">
            <v>ME5</v>
          </cell>
          <cell r="F428">
            <v>16650292</v>
          </cell>
          <cell r="G428" t="str">
            <v>Sillas Rimax Blanca</v>
          </cell>
        </row>
        <row r="429">
          <cell r="A429" t="str">
            <v>Sillas Rimax Blanca</v>
          </cell>
          <cell r="B429" t="str">
            <v>MEEO</v>
          </cell>
          <cell r="C429">
            <v>14000</v>
          </cell>
          <cell r="D429">
            <v>15818</v>
          </cell>
          <cell r="E429" t="str">
            <v>ME5</v>
          </cell>
          <cell r="F429">
            <v>16650293</v>
          </cell>
          <cell r="G429" t="str">
            <v>Sillas Rimax Blanca</v>
          </cell>
        </row>
        <row r="430">
          <cell r="A430" t="str">
            <v>Sillas Rimax Blanca</v>
          </cell>
          <cell r="B430" t="str">
            <v>MEEO</v>
          </cell>
          <cell r="C430">
            <v>14000</v>
          </cell>
          <cell r="D430">
            <v>15818</v>
          </cell>
          <cell r="E430" t="str">
            <v>ME5</v>
          </cell>
          <cell r="F430">
            <v>16650294</v>
          </cell>
          <cell r="G430" t="str">
            <v>Sillas Rimax Blanca</v>
          </cell>
        </row>
        <row r="431">
          <cell r="A431" t="str">
            <v>Sillas Rimax Blanca</v>
          </cell>
          <cell r="B431" t="str">
            <v>MEEO</v>
          </cell>
          <cell r="C431">
            <v>14000</v>
          </cell>
          <cell r="D431">
            <v>15818</v>
          </cell>
          <cell r="E431" t="str">
            <v>ME5</v>
          </cell>
          <cell r="F431">
            <v>16650295</v>
          </cell>
          <cell r="G431" t="str">
            <v>Sillas Rimax Blanca</v>
          </cell>
        </row>
        <row r="432">
          <cell r="A432" t="str">
            <v>Sillas Rimax Blanca</v>
          </cell>
          <cell r="B432" t="str">
            <v>MEEO</v>
          </cell>
          <cell r="C432">
            <v>14000</v>
          </cell>
          <cell r="D432">
            <v>15818</v>
          </cell>
          <cell r="E432" t="str">
            <v>ME5</v>
          </cell>
          <cell r="F432">
            <v>16650296</v>
          </cell>
          <cell r="G432" t="str">
            <v>Sillas Rimax Blanca</v>
          </cell>
        </row>
        <row r="433">
          <cell r="A433" t="str">
            <v>Sillas Rimax Blanca</v>
          </cell>
          <cell r="B433" t="str">
            <v>MEEO</v>
          </cell>
          <cell r="C433">
            <v>14000</v>
          </cell>
          <cell r="D433">
            <v>15818</v>
          </cell>
          <cell r="E433" t="str">
            <v>ME5</v>
          </cell>
          <cell r="F433">
            <v>16650297</v>
          </cell>
          <cell r="G433" t="str">
            <v>Sillas Rimax Blanca</v>
          </cell>
        </row>
        <row r="434">
          <cell r="A434" t="str">
            <v>Sillas Rimax Blanca</v>
          </cell>
          <cell r="B434" t="str">
            <v>MEEO</v>
          </cell>
          <cell r="C434">
            <v>14000</v>
          </cell>
          <cell r="D434">
            <v>15818</v>
          </cell>
          <cell r="E434" t="str">
            <v>ME5</v>
          </cell>
          <cell r="F434">
            <v>16650298</v>
          </cell>
          <cell r="G434" t="str">
            <v>Sillas Rimax Blanca</v>
          </cell>
        </row>
        <row r="435">
          <cell r="A435" t="str">
            <v>Sillas Rimax Blanca</v>
          </cell>
          <cell r="B435" t="str">
            <v>MEEO</v>
          </cell>
          <cell r="C435">
            <v>14000</v>
          </cell>
          <cell r="D435">
            <v>15818</v>
          </cell>
          <cell r="E435" t="str">
            <v>ME5</v>
          </cell>
          <cell r="F435">
            <v>16650299</v>
          </cell>
          <cell r="G435" t="str">
            <v>Sillas Rimax Blanca</v>
          </cell>
        </row>
        <row r="436">
          <cell r="A436" t="str">
            <v>Sillas Rimax Blanca</v>
          </cell>
          <cell r="B436" t="str">
            <v>MEEO</v>
          </cell>
          <cell r="C436">
            <v>14000</v>
          </cell>
          <cell r="D436">
            <v>15818</v>
          </cell>
          <cell r="E436" t="str">
            <v>ME5</v>
          </cell>
          <cell r="F436">
            <v>16650300</v>
          </cell>
          <cell r="G436" t="str">
            <v>Sillas Rimax Blanca</v>
          </cell>
        </row>
        <row r="437">
          <cell r="A437" t="str">
            <v>Sillas Rimax Blanca</v>
          </cell>
          <cell r="B437" t="str">
            <v>MEEO</v>
          </cell>
          <cell r="C437">
            <v>14000</v>
          </cell>
          <cell r="D437">
            <v>15818</v>
          </cell>
          <cell r="E437" t="str">
            <v>ME5</v>
          </cell>
          <cell r="F437">
            <v>16650301</v>
          </cell>
          <cell r="G437" t="str">
            <v>Sillas Rimax Blanca</v>
          </cell>
        </row>
        <row r="438">
          <cell r="A438" t="str">
            <v>Sillas Rimax Blanca</v>
          </cell>
          <cell r="B438" t="str">
            <v>MEEO</v>
          </cell>
          <cell r="C438">
            <v>14000</v>
          </cell>
          <cell r="D438">
            <v>15818</v>
          </cell>
          <cell r="E438" t="str">
            <v>ME5</v>
          </cell>
          <cell r="F438">
            <v>16650302</v>
          </cell>
          <cell r="G438" t="str">
            <v>Sillas Rimax Blanca</v>
          </cell>
        </row>
        <row r="439">
          <cell r="A439" t="str">
            <v>Sillas Rimax Blanca</v>
          </cell>
          <cell r="B439" t="str">
            <v>MEEO</v>
          </cell>
          <cell r="C439">
            <v>14000</v>
          </cell>
          <cell r="D439">
            <v>15818</v>
          </cell>
          <cell r="E439" t="str">
            <v>ME5</v>
          </cell>
          <cell r="F439">
            <v>16650303</v>
          </cell>
          <cell r="G439" t="str">
            <v>Sillas Rimax Blanca</v>
          </cell>
        </row>
        <row r="440">
          <cell r="A440" t="str">
            <v>Sillas Rimax Blanca</v>
          </cell>
          <cell r="B440" t="str">
            <v>MEEO</v>
          </cell>
          <cell r="C440">
            <v>14000</v>
          </cell>
          <cell r="D440">
            <v>15818</v>
          </cell>
          <cell r="E440" t="str">
            <v>ME5</v>
          </cell>
          <cell r="F440">
            <v>16650304</v>
          </cell>
          <cell r="G440" t="str">
            <v>Sillas Rimax Blanca</v>
          </cell>
        </row>
        <row r="441">
          <cell r="A441" t="str">
            <v>Sillas Rimax Blanca</v>
          </cell>
          <cell r="B441" t="str">
            <v>MEEO</v>
          </cell>
          <cell r="C441">
            <v>14000</v>
          </cell>
          <cell r="D441">
            <v>15818</v>
          </cell>
          <cell r="E441" t="str">
            <v>ME5</v>
          </cell>
          <cell r="F441">
            <v>16650305</v>
          </cell>
          <cell r="G441" t="str">
            <v>Sillas Rimax Blanca</v>
          </cell>
        </row>
        <row r="442">
          <cell r="A442" t="str">
            <v>Sillas Rimax Blanca</v>
          </cell>
          <cell r="B442" t="str">
            <v>MEEO</v>
          </cell>
          <cell r="C442">
            <v>14000</v>
          </cell>
          <cell r="D442">
            <v>15818</v>
          </cell>
          <cell r="E442" t="str">
            <v>ME5</v>
          </cell>
          <cell r="F442">
            <v>16650306</v>
          </cell>
          <cell r="G442" t="str">
            <v>Sillas Rimax Blanca</v>
          </cell>
        </row>
        <row r="443">
          <cell r="A443" t="str">
            <v>Sillas Rimax Blanca</v>
          </cell>
          <cell r="B443" t="str">
            <v>MEEO</v>
          </cell>
          <cell r="C443">
            <v>14000</v>
          </cell>
          <cell r="D443">
            <v>15818</v>
          </cell>
          <cell r="E443" t="str">
            <v>ME5</v>
          </cell>
          <cell r="F443">
            <v>16650307</v>
          </cell>
          <cell r="G443" t="str">
            <v>Sillas Rimax Blanca</v>
          </cell>
        </row>
        <row r="444">
          <cell r="A444" t="str">
            <v>Sillas Rimax Blanca</v>
          </cell>
          <cell r="B444" t="str">
            <v>MEEO</v>
          </cell>
          <cell r="C444">
            <v>14000</v>
          </cell>
          <cell r="D444">
            <v>15818</v>
          </cell>
          <cell r="E444" t="str">
            <v>ME5</v>
          </cell>
          <cell r="F444">
            <v>16650308</v>
          </cell>
          <cell r="G444" t="str">
            <v>Sillas Rimax Blanca</v>
          </cell>
        </row>
        <row r="445">
          <cell r="A445" t="str">
            <v>Sillas Rimax Blanca</v>
          </cell>
          <cell r="B445" t="str">
            <v>MEEO</v>
          </cell>
          <cell r="C445">
            <v>14000</v>
          </cell>
          <cell r="D445">
            <v>15818</v>
          </cell>
          <cell r="E445" t="str">
            <v>ME5</v>
          </cell>
          <cell r="F445">
            <v>16650309</v>
          </cell>
          <cell r="G445" t="str">
            <v>Sillas Rimax Blanca</v>
          </cell>
        </row>
        <row r="446">
          <cell r="A446" t="str">
            <v>Sillas Rimax Blanca</v>
          </cell>
          <cell r="B446" t="str">
            <v>MEEO</v>
          </cell>
          <cell r="C446">
            <v>14000</v>
          </cell>
          <cell r="D446">
            <v>15818</v>
          </cell>
          <cell r="E446" t="str">
            <v>ME5</v>
          </cell>
          <cell r="F446">
            <v>16650310</v>
          </cell>
          <cell r="G446" t="str">
            <v>Sillas Rimax Blanca</v>
          </cell>
        </row>
        <row r="447">
          <cell r="A447" t="str">
            <v>Sillas Rimax Blanca</v>
          </cell>
          <cell r="B447" t="str">
            <v>MEEO</v>
          </cell>
          <cell r="C447">
            <v>14000</v>
          </cell>
          <cell r="D447">
            <v>15818</v>
          </cell>
          <cell r="E447" t="str">
            <v>ME5</v>
          </cell>
          <cell r="F447">
            <v>16650311</v>
          </cell>
          <cell r="G447" t="str">
            <v>Sillas Rimax Blanca</v>
          </cell>
        </row>
        <row r="448">
          <cell r="A448" t="str">
            <v>Sillas Rimax Blanca</v>
          </cell>
          <cell r="B448" t="str">
            <v>MEEO</v>
          </cell>
          <cell r="C448">
            <v>14000</v>
          </cell>
          <cell r="D448">
            <v>15818</v>
          </cell>
          <cell r="E448" t="str">
            <v>ME5</v>
          </cell>
          <cell r="F448">
            <v>16650312</v>
          </cell>
          <cell r="G448" t="str">
            <v>Sillas Rimax Blanca</v>
          </cell>
        </row>
        <row r="449">
          <cell r="A449" t="str">
            <v>Mesa de computador e impresora metalica</v>
          </cell>
          <cell r="B449" t="str">
            <v>MEEO</v>
          </cell>
          <cell r="C449">
            <v>110000</v>
          </cell>
          <cell r="D449">
            <v>125240</v>
          </cell>
          <cell r="E449" t="str">
            <v>ME5</v>
          </cell>
          <cell r="F449">
            <v>16650313</v>
          </cell>
          <cell r="G449" t="str">
            <v>Mesa de computador e impresora metalica</v>
          </cell>
        </row>
        <row r="450">
          <cell r="A450" t="str">
            <v>Mesa de computador metalica</v>
          </cell>
          <cell r="B450" t="str">
            <v>MEEO</v>
          </cell>
          <cell r="C450">
            <v>90000</v>
          </cell>
          <cell r="D450">
            <v>102467</v>
          </cell>
          <cell r="E450" t="str">
            <v>ME5</v>
          </cell>
          <cell r="F450">
            <v>16650314</v>
          </cell>
          <cell r="G450" t="str">
            <v>Mesa de computador metalica</v>
          </cell>
        </row>
        <row r="451">
          <cell r="A451" t="str">
            <v>Mobiliario para Adecuacion Oficinas administración(contrato #007-03)</v>
          </cell>
          <cell r="B451" t="str">
            <v>MEEO</v>
          </cell>
          <cell r="C451">
            <v>88946120</v>
          </cell>
          <cell r="D451">
            <v>96215675</v>
          </cell>
          <cell r="E451" t="str">
            <v>ME5</v>
          </cell>
          <cell r="F451">
            <v>16650315</v>
          </cell>
          <cell r="G451" t="str">
            <v>Mobiliario para Adecuacion Oficinas administración(contrato #007-03)</v>
          </cell>
        </row>
        <row r="452">
          <cell r="A452" t="str">
            <v>Biblioteca de 1.20</v>
          </cell>
          <cell r="B452" t="str">
            <v>MEEO</v>
          </cell>
          <cell r="C452">
            <v>108266</v>
          </cell>
          <cell r="D452">
            <v>117117</v>
          </cell>
          <cell r="E452" t="str">
            <v>ME5</v>
          </cell>
          <cell r="F452">
            <v>16650316</v>
          </cell>
          <cell r="G452" t="str">
            <v>Biblioteca de 1.20</v>
          </cell>
        </row>
        <row r="453">
          <cell r="A453" t="str">
            <v>Biblioteca de 1.20</v>
          </cell>
          <cell r="B453" t="str">
            <v>MEEO</v>
          </cell>
          <cell r="C453">
            <v>108266</v>
          </cell>
          <cell r="D453">
            <v>117117</v>
          </cell>
          <cell r="E453" t="str">
            <v>ME5</v>
          </cell>
          <cell r="F453">
            <v>16650317</v>
          </cell>
          <cell r="G453" t="str">
            <v>Biblioteca de 1.20</v>
          </cell>
        </row>
        <row r="454">
          <cell r="A454" t="str">
            <v>Biblioteca de 1.20</v>
          </cell>
          <cell r="B454" t="str">
            <v>MEEO</v>
          </cell>
          <cell r="C454">
            <v>108266</v>
          </cell>
          <cell r="D454">
            <v>117117</v>
          </cell>
          <cell r="E454" t="str">
            <v>ME5</v>
          </cell>
          <cell r="F454">
            <v>16650318</v>
          </cell>
          <cell r="G454" t="str">
            <v>Biblioteca de 1.20</v>
          </cell>
        </row>
        <row r="455">
          <cell r="A455" t="str">
            <v>Vitrina de 1.20</v>
          </cell>
          <cell r="B455" t="str">
            <v>MEEO</v>
          </cell>
          <cell r="C455">
            <v>324800</v>
          </cell>
          <cell r="D455">
            <v>351352</v>
          </cell>
          <cell r="E455" t="str">
            <v>ME5</v>
          </cell>
          <cell r="F455">
            <v>16650319</v>
          </cell>
          <cell r="G455" t="str">
            <v>Vitrina de 1.20</v>
          </cell>
        </row>
        <row r="456">
          <cell r="A456" t="str">
            <v>Papelera sistema</v>
          </cell>
          <cell r="B456" t="str">
            <v>MEEO</v>
          </cell>
          <cell r="C456">
            <v>7346</v>
          </cell>
          <cell r="D456">
            <v>7949</v>
          </cell>
          <cell r="E456" t="str">
            <v>ME5</v>
          </cell>
          <cell r="F456">
            <v>16650320</v>
          </cell>
          <cell r="G456" t="str">
            <v>Papelera sistema</v>
          </cell>
        </row>
        <row r="457">
          <cell r="A457" t="str">
            <v>Papelera sistema</v>
          </cell>
          <cell r="B457" t="str">
            <v>MEEO</v>
          </cell>
          <cell r="C457">
            <v>7346</v>
          </cell>
          <cell r="D457">
            <v>7949</v>
          </cell>
          <cell r="E457" t="str">
            <v>ME5</v>
          </cell>
          <cell r="F457">
            <v>16650321</v>
          </cell>
          <cell r="G457" t="str">
            <v>Papelera sistema</v>
          </cell>
        </row>
        <row r="458">
          <cell r="A458" t="str">
            <v>Papelera sistema</v>
          </cell>
          <cell r="B458" t="str">
            <v>MEEO</v>
          </cell>
          <cell r="C458">
            <v>7346</v>
          </cell>
          <cell r="D458">
            <v>7949</v>
          </cell>
          <cell r="E458" t="str">
            <v>ME5</v>
          </cell>
          <cell r="F458">
            <v>16650322</v>
          </cell>
          <cell r="G458" t="str">
            <v>Papelera sistema</v>
          </cell>
        </row>
        <row r="459">
          <cell r="A459" t="str">
            <v>Archivador 2x2 doble</v>
          </cell>
          <cell r="B459" t="str">
            <v>MEEO</v>
          </cell>
          <cell r="C459">
            <v>374680</v>
          </cell>
          <cell r="D459">
            <v>405305</v>
          </cell>
          <cell r="E459" t="str">
            <v>ME5</v>
          </cell>
          <cell r="F459">
            <v>16650323</v>
          </cell>
          <cell r="G459" t="e">
            <v>#N/A</v>
          </cell>
          <cell r="I459">
            <v>-14713846</v>
          </cell>
        </row>
        <row r="460">
          <cell r="A460" t="str">
            <v>Archivador 2x2 doble</v>
          </cell>
          <cell r="B460" t="str">
            <v>MEEO</v>
          </cell>
          <cell r="C460">
            <v>374680</v>
          </cell>
          <cell r="D460">
            <v>405305</v>
          </cell>
          <cell r="E460" t="str">
            <v>ME5</v>
          </cell>
          <cell r="F460">
            <v>16650324</v>
          </cell>
          <cell r="G460" t="e">
            <v>#N/A</v>
          </cell>
        </row>
        <row r="461">
          <cell r="A461" t="str">
            <v>Cartelera</v>
          </cell>
          <cell r="B461" t="str">
            <v>MEEO</v>
          </cell>
          <cell r="C461">
            <v>61866</v>
          </cell>
          <cell r="D461">
            <v>66922</v>
          </cell>
          <cell r="E461" t="str">
            <v>ME5</v>
          </cell>
          <cell r="F461">
            <v>16650325</v>
          </cell>
          <cell r="G461" t="str">
            <v>Cartelera</v>
          </cell>
        </row>
        <row r="462">
          <cell r="A462" t="str">
            <v>Cartelera</v>
          </cell>
          <cell r="B462" t="str">
            <v>MEEO</v>
          </cell>
          <cell r="C462">
            <v>61866</v>
          </cell>
          <cell r="D462">
            <v>66922</v>
          </cell>
          <cell r="E462" t="str">
            <v>ME5</v>
          </cell>
          <cell r="F462">
            <v>16650326</v>
          </cell>
          <cell r="G462" t="str">
            <v>Cartelera</v>
          </cell>
        </row>
        <row r="463">
          <cell r="A463" t="str">
            <v>Cartelera</v>
          </cell>
          <cell r="B463" t="str">
            <v>MEEO</v>
          </cell>
          <cell r="C463">
            <v>61866</v>
          </cell>
          <cell r="D463">
            <v>66922</v>
          </cell>
          <cell r="E463" t="str">
            <v>ME5</v>
          </cell>
          <cell r="F463">
            <v>16650327</v>
          </cell>
          <cell r="G463" t="str">
            <v>Cartelera</v>
          </cell>
        </row>
        <row r="464">
          <cell r="A464" t="str">
            <v>Papelera sistema doble</v>
          </cell>
          <cell r="B464" t="str">
            <v>MEEO</v>
          </cell>
          <cell r="C464">
            <v>44080</v>
          </cell>
          <cell r="D464">
            <v>47688</v>
          </cell>
          <cell r="E464" t="str">
            <v>ME5</v>
          </cell>
          <cell r="F464">
            <v>16650328</v>
          </cell>
          <cell r="G464" t="str">
            <v>Papelera sistema doble</v>
          </cell>
        </row>
        <row r="465">
          <cell r="A465" t="str">
            <v>Papelera sistema doble</v>
          </cell>
          <cell r="B465" t="str">
            <v>MEEO</v>
          </cell>
          <cell r="C465">
            <v>44080</v>
          </cell>
          <cell r="D465">
            <v>47688</v>
          </cell>
          <cell r="E465" t="str">
            <v>ME5</v>
          </cell>
          <cell r="F465">
            <v>16650329</v>
          </cell>
          <cell r="G465" t="str">
            <v>Papelera sistema doble</v>
          </cell>
        </row>
        <row r="466">
          <cell r="A466" t="str">
            <v>Papelera sistema doble</v>
          </cell>
          <cell r="B466" t="str">
            <v>MEEO</v>
          </cell>
          <cell r="C466">
            <v>44080</v>
          </cell>
          <cell r="D466">
            <v>47688</v>
          </cell>
          <cell r="E466" t="str">
            <v>ME5</v>
          </cell>
          <cell r="F466">
            <v>16650330</v>
          </cell>
          <cell r="G466" t="str">
            <v>Papelera sistema doble</v>
          </cell>
        </row>
        <row r="467">
          <cell r="A467" t="str">
            <v>Papelera sistema doble</v>
          </cell>
          <cell r="B467" t="str">
            <v>MEEO</v>
          </cell>
          <cell r="C467">
            <v>44080</v>
          </cell>
          <cell r="D467">
            <v>47688</v>
          </cell>
          <cell r="E467" t="str">
            <v>ME5</v>
          </cell>
          <cell r="F467">
            <v>16650331</v>
          </cell>
          <cell r="G467" t="str">
            <v>Papelera sistema doble</v>
          </cell>
        </row>
        <row r="468">
          <cell r="A468" t="str">
            <v>Biblioteca de 1.00</v>
          </cell>
          <cell r="B468" t="str">
            <v>MEEO</v>
          </cell>
          <cell r="C468">
            <v>324800</v>
          </cell>
          <cell r="D468">
            <v>351352</v>
          </cell>
          <cell r="E468" t="str">
            <v>ME5</v>
          </cell>
          <cell r="F468">
            <v>16650332</v>
          </cell>
          <cell r="G468" t="str">
            <v>Biblioteca de 1.00</v>
          </cell>
        </row>
        <row r="469">
          <cell r="A469" t="str">
            <v>Mueble especial archivo</v>
          </cell>
          <cell r="B469" t="str">
            <v>MEEO</v>
          </cell>
          <cell r="C469">
            <v>254040</v>
          </cell>
          <cell r="D469">
            <v>274806</v>
          </cell>
          <cell r="E469" t="str">
            <v>ME5</v>
          </cell>
          <cell r="F469">
            <v>16650333</v>
          </cell>
          <cell r="G469" t="str">
            <v>Mueble especial archivo</v>
          </cell>
        </row>
        <row r="470">
          <cell r="A470" t="str">
            <v>Mueble especial archivo</v>
          </cell>
          <cell r="B470" t="str">
            <v>MEEO</v>
          </cell>
          <cell r="C470">
            <v>254040</v>
          </cell>
          <cell r="D470">
            <v>274806</v>
          </cell>
          <cell r="E470" t="str">
            <v>ME5</v>
          </cell>
          <cell r="F470">
            <v>16650334</v>
          </cell>
          <cell r="G470" t="str">
            <v>Mueble especial archivo</v>
          </cell>
        </row>
        <row r="471">
          <cell r="A471" t="str">
            <v>Porta teclado</v>
          </cell>
          <cell r="B471" t="str">
            <v>MEEO</v>
          </cell>
          <cell r="C471">
            <v>82360</v>
          </cell>
          <cell r="D471">
            <v>89082</v>
          </cell>
          <cell r="E471" t="str">
            <v>ME5</v>
          </cell>
          <cell r="F471">
            <v>16650335</v>
          </cell>
          <cell r="G471" t="str">
            <v>Porta teclado</v>
          </cell>
        </row>
        <row r="472">
          <cell r="A472" t="str">
            <v>Porta teclado</v>
          </cell>
          <cell r="B472" t="str">
            <v>MEEO</v>
          </cell>
          <cell r="C472">
            <v>82360</v>
          </cell>
          <cell r="D472">
            <v>89082</v>
          </cell>
          <cell r="E472" t="str">
            <v>ME5</v>
          </cell>
          <cell r="F472">
            <v>16650336</v>
          </cell>
          <cell r="G472" t="str">
            <v>Porta teclado</v>
          </cell>
        </row>
        <row r="473">
          <cell r="A473" t="str">
            <v>Porta teclado</v>
          </cell>
          <cell r="B473" t="str">
            <v>MEEO</v>
          </cell>
          <cell r="C473">
            <v>82360</v>
          </cell>
          <cell r="D473">
            <v>89082</v>
          </cell>
          <cell r="E473" t="str">
            <v>ME5</v>
          </cell>
          <cell r="F473">
            <v>16650337</v>
          </cell>
          <cell r="G473" t="str">
            <v>Porta teclado</v>
          </cell>
        </row>
        <row r="474">
          <cell r="A474" t="str">
            <v>Porta teclado</v>
          </cell>
          <cell r="B474" t="str">
            <v>MEEO</v>
          </cell>
          <cell r="C474">
            <v>82360</v>
          </cell>
          <cell r="D474">
            <v>89082</v>
          </cell>
          <cell r="E474" t="str">
            <v>ME5</v>
          </cell>
          <cell r="F474">
            <v>16650338</v>
          </cell>
          <cell r="G474" t="str">
            <v>Porta teclado</v>
          </cell>
        </row>
        <row r="475">
          <cell r="A475" t="str">
            <v>Porta teclado</v>
          </cell>
          <cell r="B475" t="str">
            <v>MEEO</v>
          </cell>
          <cell r="C475">
            <v>82360</v>
          </cell>
          <cell r="D475">
            <v>89082</v>
          </cell>
          <cell r="E475" t="str">
            <v>ME5</v>
          </cell>
          <cell r="F475">
            <v>16650339</v>
          </cell>
          <cell r="G475" t="str">
            <v>Porta teclado</v>
          </cell>
        </row>
        <row r="476">
          <cell r="A476" t="str">
            <v>Gato cierra puerta</v>
          </cell>
          <cell r="B476" t="str">
            <v>MEEO</v>
          </cell>
          <cell r="C476">
            <v>203000</v>
          </cell>
          <cell r="D476">
            <v>219589</v>
          </cell>
          <cell r="E476" t="str">
            <v>OME5</v>
          </cell>
          <cell r="F476">
            <v>16650340</v>
          </cell>
          <cell r="G476" t="str">
            <v>Gato cierra puerta</v>
          </cell>
        </row>
        <row r="477">
          <cell r="A477" t="str">
            <v>Mueble herramienta</v>
          </cell>
          <cell r="B477" t="str">
            <v>MEEO</v>
          </cell>
          <cell r="C477">
            <v>310880</v>
          </cell>
          <cell r="D477">
            <v>336291</v>
          </cell>
          <cell r="E477" t="str">
            <v>ME5</v>
          </cell>
          <cell r="F477">
            <v>16650341</v>
          </cell>
          <cell r="G477" t="str">
            <v>Mueble herramienta</v>
          </cell>
        </row>
        <row r="478">
          <cell r="A478" t="str">
            <v>Caneca doble</v>
          </cell>
          <cell r="B478" t="str">
            <v>MEEO</v>
          </cell>
          <cell r="C478">
            <v>67280</v>
          </cell>
          <cell r="D478">
            <v>72776</v>
          </cell>
          <cell r="E478" t="str">
            <v>ME5</v>
          </cell>
          <cell r="F478">
            <v>16650342</v>
          </cell>
          <cell r="G478" t="str">
            <v>Caneca doble</v>
          </cell>
        </row>
        <row r="479">
          <cell r="A479" t="str">
            <v>Caneca doble</v>
          </cell>
          <cell r="B479" t="str">
            <v>MEEO</v>
          </cell>
          <cell r="C479">
            <v>67280</v>
          </cell>
          <cell r="D479">
            <v>72776</v>
          </cell>
          <cell r="E479" t="str">
            <v>ME5</v>
          </cell>
          <cell r="F479">
            <v>16650343</v>
          </cell>
          <cell r="G479" t="str">
            <v>Caneca doble</v>
          </cell>
        </row>
        <row r="480">
          <cell r="A480" t="str">
            <v>Minipersiana 46.9x1.00</v>
          </cell>
          <cell r="B480" t="str">
            <v>MEEO</v>
          </cell>
          <cell r="C480">
            <v>81200</v>
          </cell>
          <cell r="D480">
            <v>87832</v>
          </cell>
          <cell r="E480" t="str">
            <v>ME5</v>
          </cell>
          <cell r="F480">
            <v>16650344</v>
          </cell>
          <cell r="G480" t="e">
            <v>#N/A</v>
          </cell>
        </row>
        <row r="481">
          <cell r="A481" t="str">
            <v>Minipersiana 82.4x1.115</v>
          </cell>
          <cell r="B481" t="str">
            <v>MEEO</v>
          </cell>
          <cell r="C481">
            <v>92800</v>
          </cell>
          <cell r="D481">
            <v>100381</v>
          </cell>
          <cell r="E481" t="str">
            <v>ME5</v>
          </cell>
          <cell r="F481">
            <v>16650345</v>
          </cell>
          <cell r="G481" t="e">
            <v>#N/A</v>
          </cell>
        </row>
        <row r="482">
          <cell r="A482" t="str">
            <v>Minipersiana 82.4x1.115</v>
          </cell>
          <cell r="B482" t="str">
            <v>MEEO</v>
          </cell>
          <cell r="C482">
            <v>92800</v>
          </cell>
          <cell r="D482">
            <v>100381</v>
          </cell>
          <cell r="E482" t="str">
            <v>ME5</v>
          </cell>
          <cell r="F482">
            <v>16650346</v>
          </cell>
          <cell r="G482" t="e">
            <v>#N/A</v>
          </cell>
        </row>
        <row r="483">
          <cell r="A483" t="str">
            <v>Minipersiana 61.9x1.115</v>
          </cell>
          <cell r="B483" t="str">
            <v>MEEO</v>
          </cell>
          <cell r="C483">
            <v>84680</v>
          </cell>
          <cell r="D483">
            <v>91595</v>
          </cell>
          <cell r="E483" t="str">
            <v>ME5</v>
          </cell>
          <cell r="F483">
            <v>16650347</v>
          </cell>
          <cell r="G483" t="e">
            <v>#N/A</v>
          </cell>
          <cell r="H483">
            <v>1</v>
          </cell>
        </row>
        <row r="484">
          <cell r="A484" t="str">
            <v>Minipersiana 67.4x1.115</v>
          </cell>
          <cell r="B484" t="str">
            <v>MEEO</v>
          </cell>
          <cell r="C484">
            <v>84680</v>
          </cell>
          <cell r="D484">
            <v>91595</v>
          </cell>
          <cell r="E484" t="str">
            <v>ME5</v>
          </cell>
          <cell r="F484">
            <v>16650348</v>
          </cell>
          <cell r="G484" t="e">
            <v>#N/A</v>
          </cell>
        </row>
        <row r="485">
          <cell r="A485" t="str">
            <v>Minipersiana 67.4x1.115</v>
          </cell>
          <cell r="B485" t="str">
            <v>MEEO</v>
          </cell>
          <cell r="C485">
            <v>84680</v>
          </cell>
          <cell r="D485">
            <v>91595</v>
          </cell>
          <cell r="E485" t="str">
            <v>ME5</v>
          </cell>
          <cell r="F485">
            <v>16650349</v>
          </cell>
          <cell r="G485" t="e">
            <v>#N/A</v>
          </cell>
        </row>
        <row r="486">
          <cell r="A486" t="str">
            <v>Minipersiana 67.4x1.115</v>
          </cell>
          <cell r="B486" t="str">
            <v>MEEO</v>
          </cell>
          <cell r="C486">
            <v>84680</v>
          </cell>
          <cell r="D486">
            <v>91595</v>
          </cell>
          <cell r="E486" t="str">
            <v>ME5</v>
          </cell>
          <cell r="F486">
            <v>16650350</v>
          </cell>
          <cell r="G486" t="e">
            <v>#N/A</v>
          </cell>
        </row>
        <row r="487">
          <cell r="A487" t="str">
            <v>Minipersiana 67.4x1.115</v>
          </cell>
          <cell r="B487" t="str">
            <v>MEEO</v>
          </cell>
          <cell r="C487">
            <v>84680</v>
          </cell>
          <cell r="D487">
            <v>91595</v>
          </cell>
          <cell r="E487" t="str">
            <v>ME5</v>
          </cell>
          <cell r="F487">
            <v>16650351</v>
          </cell>
          <cell r="G487" t="e">
            <v>#N/A</v>
          </cell>
        </row>
        <row r="488">
          <cell r="A488" t="str">
            <v>Minipersiana 67.4x1.115</v>
          </cell>
          <cell r="B488" t="str">
            <v>MEEO</v>
          </cell>
          <cell r="C488">
            <v>84680</v>
          </cell>
          <cell r="D488">
            <v>91595</v>
          </cell>
          <cell r="E488" t="str">
            <v>ME5</v>
          </cell>
          <cell r="F488">
            <v>16650352</v>
          </cell>
          <cell r="G488" t="e">
            <v>#N/A</v>
          </cell>
        </row>
        <row r="489">
          <cell r="A489" t="str">
            <v>Minipersiana 52.4x1.115</v>
          </cell>
          <cell r="B489" t="str">
            <v>MEEO</v>
          </cell>
          <cell r="C489">
            <v>84680</v>
          </cell>
          <cell r="D489">
            <v>91595</v>
          </cell>
          <cell r="E489" t="str">
            <v>ME5</v>
          </cell>
          <cell r="F489">
            <v>16650353</v>
          </cell>
          <cell r="G489" t="e">
            <v>#N/A</v>
          </cell>
        </row>
        <row r="490">
          <cell r="A490" t="str">
            <v>Minipersiana 52.4x1.115</v>
          </cell>
          <cell r="B490" t="str">
            <v>MEEO</v>
          </cell>
          <cell r="C490">
            <v>84680</v>
          </cell>
          <cell r="D490">
            <v>91595</v>
          </cell>
          <cell r="E490" t="str">
            <v>ME5</v>
          </cell>
          <cell r="F490">
            <v>16650354</v>
          </cell>
          <cell r="G490" t="e">
            <v>#N/A</v>
          </cell>
        </row>
        <row r="491">
          <cell r="A491" t="str">
            <v xml:space="preserve">Mueble especial </v>
          </cell>
          <cell r="B491" t="str">
            <v>MEEO</v>
          </cell>
          <cell r="C491">
            <v>508080</v>
          </cell>
          <cell r="D491">
            <v>549612</v>
          </cell>
          <cell r="E491" t="str">
            <v>ME5</v>
          </cell>
          <cell r="F491">
            <v>16650355</v>
          </cell>
          <cell r="G491" t="str">
            <v xml:space="preserve">Mueble especial </v>
          </cell>
        </row>
        <row r="492">
          <cell r="A492" t="str">
            <v>Archivo 4*4 full ext.</v>
          </cell>
          <cell r="B492" t="str">
            <v>MEEO</v>
          </cell>
          <cell r="C492">
            <v>596240</v>
          </cell>
          <cell r="D492">
            <v>644974</v>
          </cell>
          <cell r="E492" t="str">
            <v>ME5</v>
          </cell>
          <cell r="F492">
            <v>16650356</v>
          </cell>
          <cell r="G492" t="str">
            <v>Archivo 4*4 full ext.</v>
          </cell>
        </row>
        <row r="493">
          <cell r="A493" t="str">
            <v>Archivo 4*4 full ext.</v>
          </cell>
          <cell r="B493" t="str">
            <v>MEEO</v>
          </cell>
          <cell r="C493">
            <v>596240</v>
          </cell>
          <cell r="D493">
            <v>644974</v>
          </cell>
          <cell r="E493" t="str">
            <v>ME5</v>
          </cell>
          <cell r="F493">
            <v>16650357</v>
          </cell>
          <cell r="G493" t="str">
            <v>Archivo 4*4 full ext.</v>
          </cell>
        </row>
        <row r="494">
          <cell r="A494" t="str">
            <v>Minipersiana 61.9*1.00</v>
          </cell>
          <cell r="B494" t="str">
            <v>MEEO</v>
          </cell>
          <cell r="C494">
            <v>81200</v>
          </cell>
          <cell r="D494">
            <v>87832</v>
          </cell>
          <cell r="E494" t="str">
            <v>ME5</v>
          </cell>
          <cell r="F494">
            <v>16650358</v>
          </cell>
          <cell r="G494" t="str">
            <v>Minipersiana 61.9*1.00</v>
          </cell>
        </row>
        <row r="495">
          <cell r="A495" t="str">
            <v>Minipersiana 69.4*1.115</v>
          </cell>
          <cell r="B495" t="str">
            <v>MEEO</v>
          </cell>
          <cell r="C495">
            <v>84680</v>
          </cell>
          <cell r="D495">
            <v>91595</v>
          </cell>
          <cell r="E495" t="str">
            <v>ME5</v>
          </cell>
          <cell r="F495">
            <v>16650359</v>
          </cell>
          <cell r="G495" t="str">
            <v>Minipersiana 69.4*1.115</v>
          </cell>
        </row>
        <row r="496">
          <cell r="A496" t="str">
            <v>Minipersiana 169.9*1.770</v>
          </cell>
          <cell r="B496" t="str">
            <v>MEEO</v>
          </cell>
          <cell r="C496">
            <v>219240</v>
          </cell>
          <cell r="D496">
            <v>237156</v>
          </cell>
          <cell r="E496" t="str">
            <v>ME5</v>
          </cell>
          <cell r="F496">
            <v>16650360</v>
          </cell>
          <cell r="G496" t="str">
            <v>Minipersiana 169.9*1.770</v>
          </cell>
        </row>
        <row r="497">
          <cell r="A497" t="str">
            <v>Minipersiana 169.9*1.770</v>
          </cell>
          <cell r="B497" t="str">
            <v>MEEO</v>
          </cell>
          <cell r="C497">
            <v>219240</v>
          </cell>
          <cell r="D497">
            <v>237156</v>
          </cell>
          <cell r="E497" t="str">
            <v>ME5</v>
          </cell>
          <cell r="F497">
            <v>16650361</v>
          </cell>
          <cell r="G497" t="str">
            <v>Minipersiana 169.9*1.770</v>
          </cell>
        </row>
        <row r="498">
          <cell r="A498" t="str">
            <v>Basurera</v>
          </cell>
          <cell r="B498" t="str">
            <v>MEEO</v>
          </cell>
          <cell r="C498">
            <v>33640</v>
          </cell>
          <cell r="D498">
            <v>36391</v>
          </cell>
          <cell r="E498" t="str">
            <v>ME5</v>
          </cell>
          <cell r="F498">
            <v>16650362</v>
          </cell>
          <cell r="G498" t="str">
            <v>Basurera</v>
          </cell>
        </row>
        <row r="499">
          <cell r="A499" t="str">
            <v>Basurera</v>
          </cell>
          <cell r="B499" t="str">
            <v>MEEO</v>
          </cell>
          <cell r="C499">
            <v>33640</v>
          </cell>
          <cell r="D499">
            <v>36391</v>
          </cell>
          <cell r="E499" t="str">
            <v>ME5</v>
          </cell>
          <cell r="F499">
            <v>16650363</v>
          </cell>
          <cell r="G499" t="str">
            <v>Basurera</v>
          </cell>
        </row>
        <row r="500">
          <cell r="A500" t="str">
            <v>Basurera</v>
          </cell>
          <cell r="B500" t="str">
            <v>MEEO</v>
          </cell>
          <cell r="C500">
            <v>33640</v>
          </cell>
          <cell r="D500">
            <v>36391</v>
          </cell>
          <cell r="E500" t="str">
            <v>ME5</v>
          </cell>
          <cell r="F500">
            <v>16650364</v>
          </cell>
          <cell r="G500" t="str">
            <v>Basurera</v>
          </cell>
        </row>
        <row r="501">
          <cell r="A501" t="str">
            <v>Basurera</v>
          </cell>
          <cell r="B501" t="str">
            <v>MEEO</v>
          </cell>
          <cell r="C501">
            <v>33640</v>
          </cell>
          <cell r="D501">
            <v>36391</v>
          </cell>
          <cell r="E501" t="str">
            <v>ME5</v>
          </cell>
          <cell r="F501">
            <v>16650365</v>
          </cell>
          <cell r="G501" t="str">
            <v>Basurera</v>
          </cell>
        </row>
        <row r="502">
          <cell r="A502" t="str">
            <v>Basurera</v>
          </cell>
          <cell r="B502" t="str">
            <v>MEEO</v>
          </cell>
          <cell r="C502">
            <v>33640</v>
          </cell>
          <cell r="D502">
            <v>36391</v>
          </cell>
          <cell r="E502" t="str">
            <v>ME5</v>
          </cell>
          <cell r="F502">
            <v>16650366</v>
          </cell>
          <cell r="G502" t="str">
            <v>Basurera</v>
          </cell>
        </row>
        <row r="503">
          <cell r="A503" t="str">
            <v>Basurera</v>
          </cell>
          <cell r="B503" t="str">
            <v>MEEO</v>
          </cell>
          <cell r="C503">
            <v>33640</v>
          </cell>
          <cell r="D503">
            <v>36391</v>
          </cell>
          <cell r="E503" t="str">
            <v>ME5</v>
          </cell>
          <cell r="F503">
            <v>16650367</v>
          </cell>
          <cell r="G503" t="str">
            <v>Basurera</v>
          </cell>
        </row>
        <row r="504">
          <cell r="A504" t="str">
            <v>Gabinete oficio de 0.90</v>
          </cell>
          <cell r="B504" t="str">
            <v>MEEO</v>
          </cell>
          <cell r="C504">
            <v>196040</v>
          </cell>
          <cell r="D504">
            <v>212069</v>
          </cell>
          <cell r="E504" t="str">
            <v>ME5</v>
          </cell>
          <cell r="F504">
            <v>16650368</v>
          </cell>
          <cell r="G504" t="str">
            <v>Gabinete oficio de 0.90</v>
          </cell>
        </row>
        <row r="505">
          <cell r="A505" t="str">
            <v>Gabinete oficio de 0.90</v>
          </cell>
          <cell r="B505" t="str">
            <v>MEEO</v>
          </cell>
          <cell r="C505">
            <v>196040</v>
          </cell>
          <cell r="D505">
            <v>212069</v>
          </cell>
          <cell r="E505" t="str">
            <v>ME5</v>
          </cell>
          <cell r="F505">
            <v>16650369</v>
          </cell>
          <cell r="G505" t="str">
            <v>Gabinete oficio de 0.90</v>
          </cell>
        </row>
        <row r="506">
          <cell r="A506" t="str">
            <v>Archivo 4*4 full ext.</v>
          </cell>
          <cell r="B506" t="str">
            <v>MEEO</v>
          </cell>
          <cell r="C506">
            <v>596240</v>
          </cell>
          <cell r="D506">
            <v>644974</v>
          </cell>
          <cell r="E506" t="str">
            <v>ME5</v>
          </cell>
          <cell r="F506">
            <v>16650370</v>
          </cell>
          <cell r="G506" t="str">
            <v>Archivo 4*4 full ext.</v>
          </cell>
        </row>
        <row r="507">
          <cell r="A507" t="str">
            <v>Archivo 4*4 full ext.</v>
          </cell>
          <cell r="B507" t="str">
            <v>MEEO</v>
          </cell>
          <cell r="C507">
            <v>596240</v>
          </cell>
          <cell r="D507">
            <v>644974</v>
          </cell>
          <cell r="E507" t="str">
            <v>ME5</v>
          </cell>
          <cell r="F507">
            <v>16650371</v>
          </cell>
          <cell r="G507" t="str">
            <v>Archivo 4*4 full ext.</v>
          </cell>
        </row>
        <row r="508">
          <cell r="A508" t="str">
            <v>Camara sony mavica MVC FD100</v>
          </cell>
          <cell r="B508" t="str">
            <v>MEEO</v>
          </cell>
          <cell r="C508">
            <v>1369000</v>
          </cell>
          <cell r="D508">
            <v>834531</v>
          </cell>
          <cell r="E508" t="str">
            <v>OME5</v>
          </cell>
          <cell r="F508">
            <v>16650372</v>
          </cell>
          <cell r="G508" t="str">
            <v>Camara sony mavica MVC FD100</v>
          </cell>
        </row>
        <row r="509">
          <cell r="A509" t="str">
            <v>Nevera centrales</v>
          </cell>
          <cell r="B509" t="str">
            <v>MEEO</v>
          </cell>
          <cell r="C509">
            <v>557999</v>
          </cell>
          <cell r="D509">
            <v>571873</v>
          </cell>
          <cell r="E509" t="str">
            <v>OME5</v>
          </cell>
          <cell r="F509">
            <v>16650373</v>
          </cell>
          <cell r="G509" t="str">
            <v>Nevera centrales</v>
          </cell>
        </row>
        <row r="510">
          <cell r="A510" t="str">
            <v>Estufa sobremesa</v>
          </cell>
          <cell r="B510" t="str">
            <v>MEEO</v>
          </cell>
          <cell r="C510">
            <v>64999</v>
          </cell>
          <cell r="D510">
            <v>1592</v>
          </cell>
          <cell r="E510" t="str">
            <v>OME5</v>
          </cell>
          <cell r="F510">
            <v>16650374</v>
          </cell>
          <cell r="G510" t="str">
            <v>Estufa sobremesa</v>
          </cell>
        </row>
        <row r="511">
          <cell r="A511" t="str">
            <v>Cámara aprix</v>
          </cell>
          <cell r="B511" t="str">
            <v>MEEO</v>
          </cell>
          <cell r="C511">
            <v>210000</v>
          </cell>
          <cell r="D511">
            <v>33675</v>
          </cell>
          <cell r="E511" t="str">
            <v>OME5</v>
          </cell>
          <cell r="F511">
            <v>16650375</v>
          </cell>
          <cell r="G511" t="str">
            <v>Cámara aprix</v>
          </cell>
        </row>
        <row r="512">
          <cell r="A512" t="str">
            <v>Cámara aprix</v>
          </cell>
          <cell r="B512" t="str">
            <v>MEEO</v>
          </cell>
          <cell r="C512">
            <v>210000</v>
          </cell>
          <cell r="D512">
            <v>33675</v>
          </cell>
          <cell r="E512" t="str">
            <v>OME5</v>
          </cell>
          <cell r="F512">
            <v>16650376</v>
          </cell>
          <cell r="G512" t="str">
            <v>Cámara aprix</v>
          </cell>
        </row>
        <row r="513">
          <cell r="A513" t="str">
            <v>Cama Sandy de 1 x 1.90</v>
          </cell>
          <cell r="B513" t="str">
            <v>MEEO</v>
          </cell>
          <cell r="C513">
            <v>371412</v>
          </cell>
          <cell r="D513">
            <v>342638</v>
          </cell>
          <cell r="E513" t="str">
            <v>CAHU</v>
          </cell>
          <cell r="F513">
            <v>16650377</v>
          </cell>
          <cell r="G513" t="e">
            <v>#N/A</v>
          </cell>
        </row>
        <row r="514">
          <cell r="A514" t="str">
            <v>Cama Sandy de 1 x 1.90</v>
          </cell>
          <cell r="B514" t="str">
            <v>MEEO</v>
          </cell>
          <cell r="C514">
            <v>371412</v>
          </cell>
          <cell r="D514">
            <v>342638</v>
          </cell>
          <cell r="E514" t="str">
            <v>CAHU</v>
          </cell>
          <cell r="F514">
            <v>16650378</v>
          </cell>
          <cell r="G514" t="e">
            <v>#N/A</v>
          </cell>
        </row>
        <row r="515">
          <cell r="A515" t="str">
            <v>Cama Sandy de 1 x 1.90</v>
          </cell>
          <cell r="B515" t="str">
            <v>MEEO</v>
          </cell>
          <cell r="C515">
            <v>371412</v>
          </cell>
          <cell r="D515">
            <v>342638</v>
          </cell>
          <cell r="E515" t="str">
            <v>CAHU</v>
          </cell>
          <cell r="F515">
            <v>16650379</v>
          </cell>
          <cell r="G515" t="e">
            <v>#N/A</v>
          </cell>
        </row>
        <row r="516">
          <cell r="A516" t="str">
            <v>Peinador Ref. 006</v>
          </cell>
          <cell r="B516" t="str">
            <v>MEEO</v>
          </cell>
          <cell r="C516">
            <v>300789</v>
          </cell>
          <cell r="D516">
            <v>277489</v>
          </cell>
          <cell r="E516" t="str">
            <v>CAHU</v>
          </cell>
          <cell r="F516">
            <v>16650380</v>
          </cell>
          <cell r="G516" t="e">
            <v>#N/A</v>
          </cell>
        </row>
        <row r="517">
          <cell r="A517" t="str">
            <v>Peinador Ref. 006</v>
          </cell>
          <cell r="B517" t="str">
            <v>MEEO</v>
          </cell>
          <cell r="C517">
            <v>300789</v>
          </cell>
          <cell r="D517">
            <v>277489</v>
          </cell>
          <cell r="E517" t="str">
            <v>CAHU</v>
          </cell>
          <cell r="F517">
            <v>16650381</v>
          </cell>
          <cell r="G517" t="e">
            <v>#N/A</v>
          </cell>
        </row>
        <row r="518">
          <cell r="A518" t="str">
            <v>Peinador Ref. 006</v>
          </cell>
          <cell r="B518" t="str">
            <v>MEEO</v>
          </cell>
          <cell r="C518">
            <v>300789</v>
          </cell>
          <cell r="D518">
            <v>277489</v>
          </cell>
          <cell r="E518" t="str">
            <v>CAHU</v>
          </cell>
          <cell r="F518">
            <v>16650382</v>
          </cell>
          <cell r="G518" t="e">
            <v>#N/A</v>
          </cell>
        </row>
        <row r="519">
          <cell r="A519" t="str">
            <v>Nochero Ref. 006</v>
          </cell>
          <cell r="B519" t="str">
            <v>MEEO</v>
          </cell>
          <cell r="C519">
            <v>116793</v>
          </cell>
          <cell r="D519">
            <v>107743</v>
          </cell>
          <cell r="E519" t="str">
            <v>CAHU</v>
          </cell>
          <cell r="F519">
            <v>16650383</v>
          </cell>
          <cell r="G519" t="e">
            <v>#N/A</v>
          </cell>
        </row>
        <row r="520">
          <cell r="A520" t="str">
            <v>Nochero Ref. 006</v>
          </cell>
          <cell r="B520" t="str">
            <v>MEEO</v>
          </cell>
          <cell r="C520">
            <v>116793</v>
          </cell>
          <cell r="D520">
            <v>107743</v>
          </cell>
          <cell r="E520" t="str">
            <v>CAHU</v>
          </cell>
          <cell r="F520">
            <v>16650384</v>
          </cell>
          <cell r="G520" t="e">
            <v>#N/A</v>
          </cell>
        </row>
        <row r="521">
          <cell r="A521" t="str">
            <v>Nochero Ref. 006</v>
          </cell>
          <cell r="B521" t="str">
            <v>MEEO</v>
          </cell>
          <cell r="C521">
            <v>116793</v>
          </cell>
          <cell r="D521">
            <v>107743</v>
          </cell>
          <cell r="E521" t="str">
            <v>CAHU</v>
          </cell>
          <cell r="F521">
            <v>16650385</v>
          </cell>
          <cell r="G521" t="e">
            <v>#N/A</v>
          </cell>
        </row>
        <row r="522">
          <cell r="A522" t="str">
            <v>Marco espejo Ref. 006</v>
          </cell>
          <cell r="B522" t="str">
            <v>MEEO</v>
          </cell>
          <cell r="C522">
            <v>90858</v>
          </cell>
          <cell r="D522">
            <v>83819</v>
          </cell>
          <cell r="E522" t="str">
            <v>CAHU</v>
          </cell>
          <cell r="F522">
            <v>16650386</v>
          </cell>
          <cell r="G522" t="e">
            <v>#N/A</v>
          </cell>
        </row>
        <row r="523">
          <cell r="A523" t="str">
            <v>Marco espejo Ref. 006</v>
          </cell>
          <cell r="B523" t="str">
            <v>MEEO</v>
          </cell>
          <cell r="C523">
            <v>90858</v>
          </cell>
          <cell r="D523">
            <v>83819</v>
          </cell>
          <cell r="E523" t="str">
            <v>CAHU</v>
          </cell>
          <cell r="F523">
            <v>16650387</v>
          </cell>
          <cell r="G523" t="e">
            <v>#N/A</v>
          </cell>
        </row>
        <row r="524">
          <cell r="A524" t="str">
            <v>Marco espejo Ref. 006</v>
          </cell>
          <cell r="B524" t="str">
            <v>MEEO</v>
          </cell>
          <cell r="C524">
            <v>90858</v>
          </cell>
          <cell r="D524">
            <v>83819</v>
          </cell>
          <cell r="E524" t="str">
            <v>CAHU</v>
          </cell>
          <cell r="F524">
            <v>16650388</v>
          </cell>
          <cell r="G524" t="e">
            <v>#N/A</v>
          </cell>
        </row>
        <row r="525">
          <cell r="A525" t="str">
            <v>Butaco Verónica</v>
          </cell>
          <cell r="B525" t="str">
            <v>MEEO</v>
          </cell>
          <cell r="C525">
            <v>63384</v>
          </cell>
          <cell r="D525">
            <v>58474</v>
          </cell>
          <cell r="E525" t="str">
            <v>CAHU</v>
          </cell>
          <cell r="F525">
            <v>16650389</v>
          </cell>
          <cell r="G525" t="e">
            <v>#N/A</v>
          </cell>
        </row>
        <row r="526">
          <cell r="A526" t="str">
            <v>Butaco Verónica</v>
          </cell>
          <cell r="B526" t="str">
            <v>MEEO</v>
          </cell>
          <cell r="C526">
            <v>63384</v>
          </cell>
          <cell r="D526">
            <v>58474</v>
          </cell>
          <cell r="E526" t="str">
            <v>CAHU</v>
          </cell>
          <cell r="F526">
            <v>16650390</v>
          </cell>
          <cell r="G526" t="e">
            <v>#N/A</v>
          </cell>
        </row>
        <row r="527">
          <cell r="A527" t="str">
            <v>Butaco Verónica</v>
          </cell>
          <cell r="B527" t="str">
            <v>MEEO</v>
          </cell>
          <cell r="C527">
            <v>63384</v>
          </cell>
          <cell r="D527">
            <v>58474</v>
          </cell>
          <cell r="E527" t="str">
            <v>CAHU</v>
          </cell>
          <cell r="F527">
            <v>16650391</v>
          </cell>
          <cell r="G527" t="e">
            <v>#N/A</v>
          </cell>
        </row>
        <row r="528">
          <cell r="A528" t="str">
            <v>Silla comedor 0158</v>
          </cell>
          <cell r="B528" t="str">
            <v>MEEO</v>
          </cell>
          <cell r="C528">
            <v>192261</v>
          </cell>
          <cell r="D528">
            <v>177369</v>
          </cell>
          <cell r="E528" t="str">
            <v>CAHU</v>
          </cell>
          <cell r="F528">
            <v>16650392</v>
          </cell>
          <cell r="G528" t="e">
            <v>#N/A</v>
          </cell>
        </row>
        <row r="529">
          <cell r="A529" t="str">
            <v>Silla comedor 0158</v>
          </cell>
          <cell r="B529" t="str">
            <v>MEEO</v>
          </cell>
          <cell r="C529">
            <v>192261</v>
          </cell>
          <cell r="D529">
            <v>177369</v>
          </cell>
          <cell r="E529" t="str">
            <v>CAHU</v>
          </cell>
          <cell r="F529">
            <v>16650393</v>
          </cell>
          <cell r="G529" t="e">
            <v>#N/A</v>
          </cell>
        </row>
        <row r="530">
          <cell r="A530" t="str">
            <v>Silla comedor 0158</v>
          </cell>
          <cell r="B530" t="str">
            <v>MEEO</v>
          </cell>
          <cell r="C530">
            <v>192261</v>
          </cell>
          <cell r="D530">
            <v>177369</v>
          </cell>
          <cell r="E530" t="str">
            <v>CAHU</v>
          </cell>
          <cell r="F530">
            <v>16650394</v>
          </cell>
          <cell r="G530" t="e">
            <v>#N/A</v>
          </cell>
        </row>
        <row r="531">
          <cell r="A531" t="str">
            <v>Silla comedor 0158</v>
          </cell>
          <cell r="B531" t="str">
            <v>MEEO</v>
          </cell>
          <cell r="C531">
            <v>192261</v>
          </cell>
          <cell r="D531">
            <v>177369</v>
          </cell>
          <cell r="E531" t="str">
            <v>CAHU</v>
          </cell>
          <cell r="F531">
            <v>16650395</v>
          </cell>
          <cell r="G531" t="e">
            <v>#N/A</v>
          </cell>
        </row>
        <row r="532">
          <cell r="A532" t="str">
            <v>Silla comedor 0158</v>
          </cell>
          <cell r="B532" t="str">
            <v>MEEO</v>
          </cell>
          <cell r="C532">
            <v>192261</v>
          </cell>
          <cell r="D532">
            <v>177369</v>
          </cell>
          <cell r="E532" t="str">
            <v>CAHU</v>
          </cell>
          <cell r="F532">
            <v>16650396</v>
          </cell>
          <cell r="G532" t="e">
            <v>#N/A</v>
          </cell>
        </row>
        <row r="533">
          <cell r="A533" t="str">
            <v>Silla comedor 0158</v>
          </cell>
          <cell r="B533" t="str">
            <v>MEEO</v>
          </cell>
          <cell r="C533">
            <v>192261</v>
          </cell>
          <cell r="D533">
            <v>177369</v>
          </cell>
          <cell r="E533" t="str">
            <v>CAHU</v>
          </cell>
          <cell r="F533">
            <v>16650397</v>
          </cell>
          <cell r="G533" t="e">
            <v>#N/A</v>
          </cell>
        </row>
        <row r="534">
          <cell r="A534" t="str">
            <v>Base comedor Filipo de 6 puest</v>
          </cell>
          <cell r="B534" t="str">
            <v>MEEO</v>
          </cell>
          <cell r="C534">
            <v>192375</v>
          </cell>
          <cell r="D534">
            <v>177474</v>
          </cell>
          <cell r="E534" t="str">
            <v>CAHU</v>
          </cell>
          <cell r="F534">
            <v>16650398</v>
          </cell>
          <cell r="G534" t="e">
            <v>#N/A</v>
          </cell>
        </row>
        <row r="535">
          <cell r="A535" t="str">
            <v>Cubierta Filipo</v>
          </cell>
          <cell r="B535" t="str">
            <v>MEEO</v>
          </cell>
          <cell r="C535">
            <v>202692</v>
          </cell>
          <cell r="D535">
            <v>186991</v>
          </cell>
          <cell r="E535" t="str">
            <v>CAHU</v>
          </cell>
          <cell r="F535">
            <v>16650399</v>
          </cell>
          <cell r="G535" t="e">
            <v>#N/A</v>
          </cell>
        </row>
        <row r="536">
          <cell r="A536" t="str">
            <v>Cama Ref. 0042 de 1.60 x 1.90</v>
          </cell>
          <cell r="B536" t="str">
            <v>MEEO</v>
          </cell>
          <cell r="C536">
            <v>823935</v>
          </cell>
          <cell r="D536">
            <v>760111</v>
          </cell>
          <cell r="E536" t="str">
            <v>CAHU</v>
          </cell>
          <cell r="F536">
            <v>16650400</v>
          </cell>
          <cell r="G536" t="e">
            <v>#N/A</v>
          </cell>
        </row>
        <row r="537">
          <cell r="A537" t="str">
            <v>Nochero Ref. 032</v>
          </cell>
          <cell r="B537" t="str">
            <v>MEEO</v>
          </cell>
          <cell r="C537">
            <v>163590</v>
          </cell>
          <cell r="D537">
            <v>150918</v>
          </cell>
          <cell r="E537" t="str">
            <v>CAHU</v>
          </cell>
          <cell r="F537">
            <v>16650401</v>
          </cell>
          <cell r="G537" t="e">
            <v>#N/A</v>
          </cell>
        </row>
        <row r="538">
          <cell r="A538" t="str">
            <v>Nochero Ref. 032</v>
          </cell>
          <cell r="B538" t="str">
            <v>MEEO</v>
          </cell>
          <cell r="C538">
            <v>163590</v>
          </cell>
          <cell r="D538">
            <v>150918</v>
          </cell>
          <cell r="E538" t="str">
            <v>CAHU</v>
          </cell>
          <cell r="F538">
            <v>16650402</v>
          </cell>
          <cell r="G538" t="e">
            <v>#N/A</v>
          </cell>
        </row>
        <row r="539">
          <cell r="A539" t="str">
            <v>Peinador Ref. 032</v>
          </cell>
          <cell r="B539" t="str">
            <v>MEEO</v>
          </cell>
          <cell r="C539">
            <v>346560</v>
          </cell>
          <cell r="D539">
            <v>319716</v>
          </cell>
          <cell r="E539" t="str">
            <v>CAHU</v>
          </cell>
          <cell r="F539">
            <v>16650403</v>
          </cell>
          <cell r="G539" t="e">
            <v>#N/A</v>
          </cell>
        </row>
        <row r="540">
          <cell r="A540" t="str">
            <v>Marco espejo Ref. 042</v>
          </cell>
          <cell r="B540" t="str">
            <v>MEEO</v>
          </cell>
          <cell r="C540">
            <v>117705</v>
          </cell>
          <cell r="D540">
            <v>108585</v>
          </cell>
          <cell r="E540" t="str">
            <v>CAHU</v>
          </cell>
          <cell r="F540">
            <v>16650404</v>
          </cell>
          <cell r="G540" t="e">
            <v>#N/A</v>
          </cell>
        </row>
        <row r="541">
          <cell r="A541" t="str">
            <v>Silla de peinador Barcelona</v>
          </cell>
          <cell r="B541" t="str">
            <v>MEEO</v>
          </cell>
          <cell r="C541">
            <v>112461</v>
          </cell>
          <cell r="D541">
            <v>103748</v>
          </cell>
          <cell r="E541" t="str">
            <v>CAHU</v>
          </cell>
          <cell r="F541">
            <v>16650405</v>
          </cell>
          <cell r="G541" t="e">
            <v>#N/A</v>
          </cell>
        </row>
        <row r="542">
          <cell r="A542" t="str">
            <v>Televisor Daewoo 20</v>
          </cell>
          <cell r="B542" t="str">
            <v>MEEO</v>
          </cell>
          <cell r="C542">
            <v>480000</v>
          </cell>
          <cell r="D542">
            <v>443134</v>
          </cell>
          <cell r="E542" t="str">
            <v>CAHU</v>
          </cell>
          <cell r="F542">
            <v>16650406</v>
          </cell>
          <cell r="G542" t="e">
            <v>#N/A</v>
          </cell>
        </row>
        <row r="543">
          <cell r="A543" t="str">
            <v>Colchón Relax ortopéd. 1 x 1.9</v>
          </cell>
          <cell r="B543" t="str">
            <v>MEEO</v>
          </cell>
          <cell r="C543">
            <v>290000</v>
          </cell>
          <cell r="D543">
            <v>267537</v>
          </cell>
          <cell r="E543" t="str">
            <v>CAHU</v>
          </cell>
          <cell r="F543">
            <v>16650407</v>
          </cell>
          <cell r="G543" t="e">
            <v>#N/A</v>
          </cell>
        </row>
        <row r="544">
          <cell r="A544" t="str">
            <v>Colchón Relax ortopéd. 1 x 1.9</v>
          </cell>
          <cell r="B544" t="str">
            <v>MEEO</v>
          </cell>
          <cell r="C544">
            <v>290000</v>
          </cell>
          <cell r="D544">
            <v>267537</v>
          </cell>
          <cell r="E544" t="str">
            <v>CAHU</v>
          </cell>
          <cell r="F544">
            <v>16650408</v>
          </cell>
          <cell r="G544" t="e">
            <v>#N/A</v>
          </cell>
        </row>
        <row r="545">
          <cell r="A545" t="str">
            <v>Colchón Relax ortopéd. 1 x 1.9</v>
          </cell>
          <cell r="B545" t="str">
            <v>MEEO</v>
          </cell>
          <cell r="C545">
            <v>290000</v>
          </cell>
          <cell r="D545">
            <v>267537</v>
          </cell>
          <cell r="E545" t="str">
            <v>CAHU</v>
          </cell>
          <cell r="F545">
            <v>16650409</v>
          </cell>
          <cell r="G545" t="e">
            <v>#N/A</v>
          </cell>
        </row>
        <row r="546">
          <cell r="A546" t="str">
            <v>Colchón Cliniflex 1.6 x 1.9 Co</v>
          </cell>
          <cell r="B546" t="str">
            <v>MEEO</v>
          </cell>
          <cell r="C546">
            <v>730000</v>
          </cell>
          <cell r="D546">
            <v>673450</v>
          </cell>
          <cell r="E546" t="str">
            <v>CAHU</v>
          </cell>
          <cell r="F546">
            <v>16650410</v>
          </cell>
          <cell r="G546" t="e">
            <v>#N/A</v>
          </cell>
        </row>
        <row r="547">
          <cell r="A547" t="str">
            <v>Nochero Ref. 006</v>
          </cell>
          <cell r="B547" t="str">
            <v>MEEO</v>
          </cell>
          <cell r="C547">
            <v>116793</v>
          </cell>
          <cell r="D547">
            <v>107743</v>
          </cell>
          <cell r="E547" t="str">
            <v>CAHU</v>
          </cell>
          <cell r="F547">
            <v>16650411</v>
          </cell>
          <cell r="G547" t="e">
            <v>#N/A</v>
          </cell>
        </row>
        <row r="548">
          <cell r="A548" t="str">
            <v>Nochero Ref. 006</v>
          </cell>
          <cell r="B548" t="str">
            <v>MEEO</v>
          </cell>
          <cell r="C548">
            <v>116793</v>
          </cell>
          <cell r="D548">
            <v>107743</v>
          </cell>
          <cell r="E548" t="str">
            <v>CAHU</v>
          </cell>
          <cell r="F548">
            <v>16650412</v>
          </cell>
          <cell r="G548" t="e">
            <v>#N/A</v>
          </cell>
        </row>
        <row r="549">
          <cell r="A549" t="str">
            <v>Nochero Ref. 006</v>
          </cell>
          <cell r="B549" t="str">
            <v>MEEO</v>
          </cell>
          <cell r="C549">
            <v>116793</v>
          </cell>
          <cell r="D549">
            <v>107743</v>
          </cell>
          <cell r="E549" t="str">
            <v>CAHU</v>
          </cell>
          <cell r="F549">
            <v>16650413</v>
          </cell>
          <cell r="G549" t="e">
            <v>#N/A</v>
          </cell>
        </row>
        <row r="550">
          <cell r="A550" t="str">
            <v>Nevera Abba de 11 pies</v>
          </cell>
          <cell r="B550" t="str">
            <v>MEEO</v>
          </cell>
          <cell r="C550">
            <v>650000</v>
          </cell>
          <cell r="D550">
            <v>608736</v>
          </cell>
          <cell r="E550" t="str">
            <v>CAHU</v>
          </cell>
          <cell r="F550">
            <v>16650414</v>
          </cell>
          <cell r="G550" t="e">
            <v>#N/A</v>
          </cell>
        </row>
        <row r="551">
          <cell r="A551" t="str">
            <v>Aire Acondicionado LG 3/4</v>
          </cell>
          <cell r="B551" t="str">
            <v>MEEO</v>
          </cell>
          <cell r="C551">
            <v>350000</v>
          </cell>
          <cell r="D551">
            <v>327780</v>
          </cell>
          <cell r="E551" t="str">
            <v>CAHU</v>
          </cell>
          <cell r="F551">
            <v>16650415</v>
          </cell>
          <cell r="G551" t="e">
            <v>#N/A</v>
          </cell>
        </row>
        <row r="552">
          <cell r="A552" t="str">
            <v>Aire Acondicionado LG LWC1232</v>
          </cell>
          <cell r="B552" t="str">
            <v>MEEO</v>
          </cell>
          <cell r="C552">
            <v>1119400</v>
          </cell>
          <cell r="D552">
            <v>1059137</v>
          </cell>
          <cell r="E552" t="str">
            <v>CAHU</v>
          </cell>
          <cell r="F552">
            <v>16650416</v>
          </cell>
          <cell r="G552" t="e">
            <v>#N/A</v>
          </cell>
        </row>
        <row r="553">
          <cell r="A553" t="str">
            <v>Aire Acondicionado LG LWC1232</v>
          </cell>
          <cell r="B553" t="str">
            <v>MEEO</v>
          </cell>
          <cell r="C553">
            <v>1119400</v>
          </cell>
          <cell r="D553">
            <v>1059137</v>
          </cell>
          <cell r="E553" t="str">
            <v>CAHU</v>
          </cell>
          <cell r="F553">
            <v>16650417</v>
          </cell>
          <cell r="G553" t="e">
            <v>#N/A</v>
          </cell>
        </row>
        <row r="554">
          <cell r="A554" t="str">
            <v>Aire acondicionado LG LWG0811A</v>
          </cell>
          <cell r="B554" t="str">
            <v>MEEO</v>
          </cell>
          <cell r="C554">
            <v>775000</v>
          </cell>
          <cell r="D554">
            <v>738458</v>
          </cell>
          <cell r="E554" t="str">
            <v>CAHU</v>
          </cell>
          <cell r="F554">
            <v>16650418</v>
          </cell>
          <cell r="G554" t="e">
            <v>#N/A</v>
          </cell>
        </row>
        <row r="555">
          <cell r="A555" t="str">
            <v>Televisor LG RP20CB20A</v>
          </cell>
          <cell r="B555" t="str">
            <v>MEEO</v>
          </cell>
          <cell r="C555">
            <v>584350</v>
          </cell>
          <cell r="D555">
            <v>556799</v>
          </cell>
          <cell r="E555" t="str">
            <v>CAHU</v>
          </cell>
          <cell r="F555">
            <v>16650419</v>
          </cell>
          <cell r="G555" t="e">
            <v>#N/A</v>
          </cell>
        </row>
        <row r="556">
          <cell r="A556" t="str">
            <v>Televisor LG RP20CB20A</v>
          </cell>
          <cell r="B556" t="str">
            <v>MEEO</v>
          </cell>
          <cell r="C556">
            <v>584350</v>
          </cell>
          <cell r="D556">
            <v>556799</v>
          </cell>
          <cell r="E556" t="str">
            <v>CAHU</v>
          </cell>
          <cell r="F556">
            <v>16650420</v>
          </cell>
          <cell r="G556" t="e">
            <v>#N/A</v>
          </cell>
        </row>
        <row r="557">
          <cell r="A557" t="str">
            <v>Televisor LG RPROCB20A</v>
          </cell>
          <cell r="B557" t="str">
            <v>MEEO</v>
          </cell>
          <cell r="C557">
            <v>584350</v>
          </cell>
          <cell r="D557">
            <v>571449</v>
          </cell>
          <cell r="E557" t="str">
            <v>CAGE</v>
          </cell>
          <cell r="F557">
            <v>16650421</v>
          </cell>
          <cell r="G557" t="e">
            <v>#N/A</v>
          </cell>
        </row>
        <row r="558">
          <cell r="A558" t="str">
            <v>Televisor LG RPROCB20A</v>
          </cell>
          <cell r="B558" t="str">
            <v>MEEO</v>
          </cell>
          <cell r="C558">
            <v>584350</v>
          </cell>
          <cell r="D558">
            <v>571449</v>
          </cell>
          <cell r="E558" t="str">
            <v>CAGE</v>
          </cell>
          <cell r="F558">
            <v>16650422</v>
          </cell>
          <cell r="G558" t="e">
            <v>#N/A</v>
          </cell>
        </row>
        <row r="559">
          <cell r="A559" t="str">
            <v>Puesto de Trabajo Interventor</v>
          </cell>
          <cell r="B559" t="str">
            <v>MEEO</v>
          </cell>
          <cell r="C559">
            <v>1711000</v>
          </cell>
          <cell r="D559">
            <v>1687531</v>
          </cell>
          <cell r="E559" t="str">
            <v>ME7AL</v>
          </cell>
          <cell r="F559">
            <v>16650423</v>
          </cell>
          <cell r="G559" t="e">
            <v>#N/A</v>
          </cell>
        </row>
        <row r="560">
          <cell r="A560" t="str">
            <v>Cama Ref: Sandy de 1.40</v>
          </cell>
          <cell r="B560" t="str">
            <v>MEEO</v>
          </cell>
          <cell r="C560">
            <v>783752</v>
          </cell>
          <cell r="D560">
            <v>778063</v>
          </cell>
          <cell r="E560" t="str">
            <v>CAGE</v>
          </cell>
          <cell r="F560">
            <v>16650424</v>
          </cell>
          <cell r="G560" t="e">
            <v>#N/A</v>
          </cell>
        </row>
        <row r="561">
          <cell r="A561" t="str">
            <v>Cama Ref: Sandy de 1.40</v>
          </cell>
          <cell r="B561" t="str">
            <v>MEEO</v>
          </cell>
          <cell r="C561">
            <v>195938</v>
          </cell>
          <cell r="D561">
            <v>194516</v>
          </cell>
          <cell r="E561" t="str">
            <v>CAGE</v>
          </cell>
          <cell r="F561">
            <v>16650425</v>
          </cell>
          <cell r="G561" t="e">
            <v>#N/A</v>
          </cell>
        </row>
        <row r="562">
          <cell r="A562" t="str">
            <v>Peinador Coqueto con Espejo</v>
          </cell>
          <cell r="B562" t="str">
            <v>MEEO</v>
          </cell>
          <cell r="C562">
            <v>533275</v>
          </cell>
          <cell r="D562">
            <v>529404</v>
          </cell>
          <cell r="E562" t="str">
            <v>CAGE</v>
          </cell>
          <cell r="F562">
            <v>16650426</v>
          </cell>
          <cell r="G562" t="e">
            <v>#N/A</v>
          </cell>
        </row>
        <row r="563">
          <cell r="A563" t="str">
            <v>Peinador Coqueto con Espejo</v>
          </cell>
          <cell r="B563" t="str">
            <v>MEEO</v>
          </cell>
          <cell r="C563">
            <v>133319</v>
          </cell>
          <cell r="D563">
            <v>132351</v>
          </cell>
          <cell r="E563" t="str">
            <v>CAGE</v>
          </cell>
          <cell r="F563">
            <v>16650427</v>
          </cell>
          <cell r="G563" t="e">
            <v>#N/A</v>
          </cell>
        </row>
        <row r="564">
          <cell r="A564" t="str">
            <v>Butaco Veronica</v>
          </cell>
          <cell r="B564" t="str">
            <v>MEEO</v>
          </cell>
          <cell r="C564">
            <v>120211</v>
          </cell>
          <cell r="D564">
            <v>119339</v>
          </cell>
          <cell r="E564" t="str">
            <v>CAGE</v>
          </cell>
          <cell r="F564">
            <v>16650428</v>
          </cell>
          <cell r="G564" t="e">
            <v>#N/A</v>
          </cell>
        </row>
        <row r="565">
          <cell r="A565" t="str">
            <v>Butaco Veronica</v>
          </cell>
          <cell r="B565" t="str">
            <v>MEEO</v>
          </cell>
          <cell r="C565">
            <v>30053</v>
          </cell>
          <cell r="D565">
            <v>29835</v>
          </cell>
          <cell r="E565" t="str">
            <v>CAGE</v>
          </cell>
          <cell r="F565">
            <v>16650429</v>
          </cell>
          <cell r="G565" t="e">
            <v>#N/A</v>
          </cell>
        </row>
        <row r="566">
          <cell r="A566" t="str">
            <v>Nochero Ref: 006</v>
          </cell>
          <cell r="B566" t="str">
            <v>MEEO</v>
          </cell>
          <cell r="C566">
            <v>221505</v>
          </cell>
          <cell r="D566">
            <v>219897</v>
          </cell>
          <cell r="E566" t="str">
            <v>CAGE</v>
          </cell>
          <cell r="F566">
            <v>16650430</v>
          </cell>
          <cell r="G566" t="e">
            <v>#N/A</v>
          </cell>
        </row>
        <row r="567">
          <cell r="A567" t="str">
            <v>Nochero Ref: 006</v>
          </cell>
          <cell r="B567" t="str">
            <v>MEEO</v>
          </cell>
          <cell r="C567">
            <v>55376</v>
          </cell>
          <cell r="D567">
            <v>54974</v>
          </cell>
          <cell r="E567" t="str">
            <v>CAGE</v>
          </cell>
          <cell r="F567">
            <v>16650431</v>
          </cell>
          <cell r="G567" t="e">
            <v>#N/A</v>
          </cell>
        </row>
        <row r="568">
          <cell r="A568" t="str">
            <v>Nochero Ref: 006</v>
          </cell>
          <cell r="B568" t="str">
            <v>MEEO</v>
          </cell>
          <cell r="C568">
            <v>221505</v>
          </cell>
          <cell r="D568">
            <v>219897</v>
          </cell>
          <cell r="E568" t="str">
            <v>CAGE</v>
          </cell>
          <cell r="F568">
            <v>16650432</v>
          </cell>
          <cell r="G568" t="e">
            <v>#N/A</v>
          </cell>
        </row>
        <row r="569">
          <cell r="A569" t="str">
            <v>Nochero Ref: 006</v>
          </cell>
          <cell r="B569" t="str">
            <v>MEEO</v>
          </cell>
          <cell r="C569">
            <v>55376</v>
          </cell>
          <cell r="D569">
            <v>54974</v>
          </cell>
          <cell r="E569" t="str">
            <v>CAGE</v>
          </cell>
          <cell r="F569">
            <v>16650433</v>
          </cell>
          <cell r="G569" t="e">
            <v>#N/A</v>
          </cell>
        </row>
        <row r="570">
          <cell r="A570" t="str">
            <v>Colchon Orto. Aurora de 1.40</v>
          </cell>
          <cell r="B570" t="str">
            <v>MEEO</v>
          </cell>
          <cell r="C570">
            <v>648623</v>
          </cell>
          <cell r="D570">
            <v>643915</v>
          </cell>
          <cell r="E570" t="str">
            <v>CAGE</v>
          </cell>
          <cell r="F570">
            <v>16650434</v>
          </cell>
          <cell r="G570" t="e">
            <v>#N/A</v>
          </cell>
        </row>
        <row r="571">
          <cell r="A571" t="str">
            <v>Colchon Orto. Aurora de 1.40</v>
          </cell>
          <cell r="B571" t="str">
            <v>MEEO</v>
          </cell>
          <cell r="C571">
            <v>162156</v>
          </cell>
          <cell r="D571">
            <v>160979</v>
          </cell>
          <cell r="E571" t="str">
            <v>CAGE</v>
          </cell>
          <cell r="F571">
            <v>16650435</v>
          </cell>
          <cell r="G571" t="e">
            <v>#N/A</v>
          </cell>
        </row>
        <row r="572">
          <cell r="A572" t="str">
            <v>División piso techo, perfil al</v>
          </cell>
          <cell r="B572" t="str">
            <v>MEEO</v>
          </cell>
          <cell r="C572">
            <v>8029056</v>
          </cell>
          <cell r="D572">
            <v>7970781</v>
          </cell>
          <cell r="E572" t="str">
            <v>ME7AC</v>
          </cell>
          <cell r="F572">
            <v>16650436</v>
          </cell>
          <cell r="G572" t="e">
            <v>#N/A</v>
          </cell>
        </row>
        <row r="573">
          <cell r="A573" t="str">
            <v>División piso techo, perfil al</v>
          </cell>
          <cell r="B573" t="str">
            <v>MEEO</v>
          </cell>
          <cell r="C573">
            <v>2007264</v>
          </cell>
          <cell r="D573">
            <v>1992695</v>
          </cell>
          <cell r="E573" t="str">
            <v>ME7AL</v>
          </cell>
          <cell r="F573">
            <v>16650437</v>
          </cell>
          <cell r="G573" t="e">
            <v>#N/A</v>
          </cell>
        </row>
        <row r="574">
          <cell r="A574" t="str">
            <v>Proliant ML 370 G3</v>
          </cell>
          <cell r="B574" t="str">
            <v>ECC</v>
          </cell>
          <cell r="C574">
            <v>9821262</v>
          </cell>
          <cell r="D574">
            <v>6305231</v>
          </cell>
          <cell r="E574" t="str">
            <v>ECM5</v>
          </cell>
          <cell r="F574">
            <v>16700002</v>
          </cell>
          <cell r="G574" t="str">
            <v>Proliant ML 370 G3</v>
          </cell>
        </row>
        <row r="575">
          <cell r="A575" t="str">
            <v>2048MB Advanced Ecc</v>
          </cell>
          <cell r="B575" t="str">
            <v>ECC</v>
          </cell>
          <cell r="C575">
            <v>5778800</v>
          </cell>
          <cell r="D575">
            <v>3709979</v>
          </cell>
          <cell r="E575" t="str">
            <v>ECM5</v>
          </cell>
          <cell r="F575">
            <v>16700003</v>
          </cell>
          <cell r="G575" t="str">
            <v>2048MB Advanced Ecc</v>
          </cell>
        </row>
        <row r="576">
          <cell r="A576" t="str">
            <v>2048MB Advanced Ecc</v>
          </cell>
          <cell r="B576" t="str">
            <v>ECC</v>
          </cell>
          <cell r="C576">
            <v>5778800</v>
          </cell>
          <cell r="D576">
            <v>3709979</v>
          </cell>
          <cell r="E576" t="str">
            <v>ECM5</v>
          </cell>
          <cell r="F576">
            <v>16700004</v>
          </cell>
          <cell r="G576" t="str">
            <v>2048MB Advanced Ecc</v>
          </cell>
        </row>
        <row r="577">
          <cell r="A577" t="str">
            <v>Disco Duro de 73 GB para servidor compaq proliant  ML570</v>
          </cell>
          <cell r="B577" t="str">
            <v>ECC</v>
          </cell>
          <cell r="C577">
            <v>2016174</v>
          </cell>
          <cell r="D577">
            <v>1294377</v>
          </cell>
          <cell r="E577" t="str">
            <v>ECM5</v>
          </cell>
          <cell r="F577">
            <v>16700005</v>
          </cell>
          <cell r="G577" t="str">
            <v>Disco Duro de 73 GB para servidor compaq proliant  ML570</v>
          </cell>
        </row>
        <row r="578">
          <cell r="A578" t="str">
            <v>Disco Duro de 73 GB para servidor compaq proliant  ML570</v>
          </cell>
          <cell r="B578" t="str">
            <v>ECC</v>
          </cell>
          <cell r="C578">
            <v>2016174</v>
          </cell>
          <cell r="D578">
            <v>1294377</v>
          </cell>
          <cell r="E578" t="str">
            <v>ECM5</v>
          </cell>
          <cell r="F578">
            <v>16700006</v>
          </cell>
          <cell r="G578" t="str">
            <v>Disco Duro de 73 GB para servidor compaq proliant  ML570</v>
          </cell>
        </row>
        <row r="579">
          <cell r="A579" t="str">
            <v>Disco Duro de 73 GB para servidor compaq proliant  ML570</v>
          </cell>
          <cell r="B579" t="str">
            <v>ECC</v>
          </cell>
          <cell r="C579">
            <v>2016174</v>
          </cell>
          <cell r="D579">
            <v>2045266</v>
          </cell>
          <cell r="E579" t="str">
            <v>ECM5</v>
          </cell>
          <cell r="F579">
            <v>16700007</v>
          </cell>
          <cell r="G579" t="str">
            <v>Disco Duro de 73 GB para servidor compaq proliant  ML570</v>
          </cell>
        </row>
        <row r="580">
          <cell r="A580" t="str">
            <v>64 Bit PCI Smart Array 532 Controller</v>
          </cell>
          <cell r="B580" t="str">
            <v>ECC</v>
          </cell>
          <cell r="C580">
            <v>2627794</v>
          </cell>
          <cell r="D580">
            <v>1687036</v>
          </cell>
          <cell r="E580" t="str">
            <v>ECM5</v>
          </cell>
          <cell r="F580">
            <v>16700008</v>
          </cell>
          <cell r="G580" t="str">
            <v>64 Bit PCI Smart Array 532 Controller</v>
          </cell>
        </row>
        <row r="581">
          <cell r="A581" t="str">
            <v>Compaq S 5500 15" Monitor</v>
          </cell>
          <cell r="B581" t="str">
            <v>ECC</v>
          </cell>
          <cell r="C581">
            <v>519215</v>
          </cell>
          <cell r="D581">
            <v>333327</v>
          </cell>
          <cell r="E581" t="str">
            <v>ECM5</v>
          </cell>
          <cell r="F581">
            <v>16700009</v>
          </cell>
          <cell r="G581" t="str">
            <v>Compaq S 5500 15" Monitor</v>
          </cell>
        </row>
        <row r="582">
          <cell r="A582" t="str">
            <v>Intel Xeon 2.4 GHZ-512 KB-Procesador Option</v>
          </cell>
          <cell r="B582" t="str">
            <v>ECC</v>
          </cell>
          <cell r="C582">
            <v>2354902</v>
          </cell>
          <cell r="D582">
            <v>1511851</v>
          </cell>
          <cell r="E582" t="str">
            <v>ECM5</v>
          </cell>
          <cell r="F582">
            <v>16700010</v>
          </cell>
          <cell r="G582" t="str">
            <v>Intel Xeon 2.4 GHZ-512 KB-Procesador Option</v>
          </cell>
        </row>
        <row r="583">
          <cell r="A583" t="str">
            <v>CPU  IBM</v>
          </cell>
          <cell r="B583" t="str">
            <v>ECC</v>
          </cell>
          <cell r="C583">
            <v>1500000</v>
          </cell>
          <cell r="D583">
            <v>1009493</v>
          </cell>
          <cell r="E583" t="str">
            <v>ECM5</v>
          </cell>
          <cell r="F583">
            <v>16700011</v>
          </cell>
          <cell r="G583" t="str">
            <v>CPU  IBM</v>
          </cell>
        </row>
        <row r="584">
          <cell r="A584" t="str">
            <v>CPU  IBM</v>
          </cell>
          <cell r="B584" t="str">
            <v>ECC</v>
          </cell>
          <cell r="C584">
            <v>1500000</v>
          </cell>
          <cell r="D584">
            <v>1009493</v>
          </cell>
          <cell r="E584" t="str">
            <v>ECM5</v>
          </cell>
          <cell r="F584">
            <v>16700012</v>
          </cell>
          <cell r="G584" t="str">
            <v>CPU  IBM</v>
          </cell>
        </row>
        <row r="585">
          <cell r="A585" t="str">
            <v>CPU  IBM</v>
          </cell>
          <cell r="B585" t="str">
            <v>ECC</v>
          </cell>
          <cell r="C585">
            <v>1500000</v>
          </cell>
          <cell r="D585">
            <v>1009493</v>
          </cell>
          <cell r="E585" t="str">
            <v>ECM5</v>
          </cell>
          <cell r="F585">
            <v>16700013</v>
          </cell>
          <cell r="G585" t="str">
            <v>CPU  IBM</v>
          </cell>
        </row>
        <row r="586">
          <cell r="A586" t="str">
            <v>CPU</v>
          </cell>
          <cell r="B586" t="str">
            <v>ECC</v>
          </cell>
          <cell r="C586">
            <v>200000</v>
          </cell>
          <cell r="D586">
            <v>134602</v>
          </cell>
          <cell r="E586" t="str">
            <v>ECM5</v>
          </cell>
          <cell r="F586">
            <v>16700014</v>
          </cell>
          <cell r="G586" t="str">
            <v>CPU</v>
          </cell>
        </row>
        <row r="587">
          <cell r="A587" t="str">
            <v>CPU</v>
          </cell>
          <cell r="B587" t="str">
            <v>ECC</v>
          </cell>
          <cell r="C587">
            <v>200000</v>
          </cell>
          <cell r="D587">
            <v>134602</v>
          </cell>
          <cell r="E587" t="str">
            <v>ECM5</v>
          </cell>
          <cell r="F587">
            <v>16700015</v>
          </cell>
          <cell r="G587" t="str">
            <v>CPU</v>
          </cell>
        </row>
        <row r="588">
          <cell r="A588" t="str">
            <v>CPU</v>
          </cell>
          <cell r="B588" t="str">
            <v>ECC</v>
          </cell>
          <cell r="C588">
            <v>200000</v>
          </cell>
          <cell r="D588">
            <v>134602</v>
          </cell>
          <cell r="E588" t="str">
            <v>ECM5</v>
          </cell>
          <cell r="F588">
            <v>16700016</v>
          </cell>
          <cell r="G588" t="str">
            <v>CPU</v>
          </cell>
        </row>
        <row r="589">
          <cell r="A589" t="str">
            <v>CPU</v>
          </cell>
          <cell r="B589" t="str">
            <v>ECC</v>
          </cell>
          <cell r="C589">
            <v>200000</v>
          </cell>
          <cell r="D589">
            <v>134602</v>
          </cell>
          <cell r="E589" t="str">
            <v>ECM5</v>
          </cell>
          <cell r="F589">
            <v>16700017</v>
          </cell>
          <cell r="G589" t="str">
            <v>CPU</v>
          </cell>
        </row>
        <row r="590">
          <cell r="A590" t="str">
            <v>CPU</v>
          </cell>
          <cell r="B590" t="str">
            <v>ECC</v>
          </cell>
          <cell r="C590">
            <v>1500000</v>
          </cell>
          <cell r="D590">
            <v>1009493</v>
          </cell>
          <cell r="E590" t="str">
            <v>ECM5</v>
          </cell>
          <cell r="F590">
            <v>16700018</v>
          </cell>
          <cell r="G590" t="str">
            <v>CPU</v>
          </cell>
        </row>
        <row r="591">
          <cell r="A591" t="str">
            <v>CPU</v>
          </cell>
          <cell r="B591" t="str">
            <v>ECC</v>
          </cell>
          <cell r="C591">
            <v>1500000</v>
          </cell>
          <cell r="D591">
            <v>1009493</v>
          </cell>
          <cell r="E591" t="str">
            <v>ECM5</v>
          </cell>
          <cell r="F591">
            <v>16700019</v>
          </cell>
          <cell r="G591" t="str">
            <v>CPU</v>
          </cell>
        </row>
        <row r="592">
          <cell r="A592" t="str">
            <v>CPU</v>
          </cell>
          <cell r="B592" t="str">
            <v>ECC</v>
          </cell>
          <cell r="C592">
            <v>1500000</v>
          </cell>
          <cell r="D592">
            <v>1009493</v>
          </cell>
          <cell r="E592" t="str">
            <v>ECM5</v>
          </cell>
          <cell r="F592">
            <v>16700020</v>
          </cell>
          <cell r="G592" t="str">
            <v>CPU</v>
          </cell>
        </row>
        <row r="593">
          <cell r="A593" t="str">
            <v>CPU</v>
          </cell>
          <cell r="B593" t="str">
            <v>ECC</v>
          </cell>
          <cell r="C593">
            <v>1500000</v>
          </cell>
          <cell r="D593">
            <v>1009493</v>
          </cell>
          <cell r="E593" t="str">
            <v>ECM5</v>
          </cell>
          <cell r="F593">
            <v>16700021</v>
          </cell>
          <cell r="G593" t="str">
            <v>CPU</v>
          </cell>
        </row>
        <row r="594">
          <cell r="A594" t="str">
            <v>CPU</v>
          </cell>
          <cell r="B594" t="str">
            <v>ECC</v>
          </cell>
          <cell r="C594">
            <v>1500000</v>
          </cell>
          <cell r="D594">
            <v>1009493</v>
          </cell>
          <cell r="E594" t="str">
            <v>ECM5</v>
          </cell>
          <cell r="F594">
            <v>16700022</v>
          </cell>
          <cell r="G594" t="str">
            <v>CPU</v>
          </cell>
        </row>
        <row r="595">
          <cell r="A595" t="str">
            <v>CPU Compaq Deskpro(DPD)</v>
          </cell>
          <cell r="B595" t="str">
            <v>ECC</v>
          </cell>
          <cell r="C595">
            <v>200000</v>
          </cell>
          <cell r="D595">
            <v>134602</v>
          </cell>
          <cell r="E595" t="str">
            <v>ECM5</v>
          </cell>
          <cell r="F595">
            <v>16700023</v>
          </cell>
          <cell r="G595" t="str">
            <v>CPU Compaq Deskpro(DPD)</v>
          </cell>
        </row>
        <row r="596">
          <cell r="A596" t="str">
            <v>CPU Compaq Deskpro(DPD)</v>
          </cell>
          <cell r="B596" t="str">
            <v>ECC</v>
          </cell>
          <cell r="C596">
            <v>350000</v>
          </cell>
          <cell r="D596">
            <v>235548</v>
          </cell>
          <cell r="E596" t="str">
            <v>ECM5</v>
          </cell>
          <cell r="F596">
            <v>16700024</v>
          </cell>
          <cell r="G596" t="str">
            <v>CPU Compaq Deskpro(DPD)</v>
          </cell>
        </row>
        <row r="597">
          <cell r="A597" t="str">
            <v>CPU Compaq Deskpro(DPD)</v>
          </cell>
          <cell r="B597" t="str">
            <v>ECC</v>
          </cell>
          <cell r="C597">
            <v>150000</v>
          </cell>
          <cell r="D597">
            <v>100952</v>
          </cell>
          <cell r="E597" t="str">
            <v>ECM5</v>
          </cell>
          <cell r="F597">
            <v>16700025</v>
          </cell>
          <cell r="G597" t="str">
            <v>CPU Compaq Deskpro(DPD)</v>
          </cell>
        </row>
        <row r="598">
          <cell r="A598" t="str">
            <v>CPU Hewlet Packard Brio(DPD)</v>
          </cell>
          <cell r="B598" t="str">
            <v>ECC</v>
          </cell>
          <cell r="C598">
            <v>350000</v>
          </cell>
          <cell r="D598">
            <v>235548</v>
          </cell>
          <cell r="E598" t="str">
            <v>ECM5</v>
          </cell>
          <cell r="F598">
            <v>16700026</v>
          </cell>
          <cell r="G598" t="str">
            <v>CPU Hewlet Packard Brio(DPD)</v>
          </cell>
        </row>
        <row r="599">
          <cell r="A599" t="str">
            <v>CPU Hewlet Packard Brio(DPD)</v>
          </cell>
          <cell r="B599" t="str">
            <v>ECC</v>
          </cell>
          <cell r="C599">
            <v>350000</v>
          </cell>
          <cell r="D599">
            <v>235548</v>
          </cell>
          <cell r="E599" t="str">
            <v>ECM5</v>
          </cell>
          <cell r="F599">
            <v>16700027</v>
          </cell>
          <cell r="G599" t="str">
            <v>CPU Hewlet Packard Brio(DPD)</v>
          </cell>
        </row>
        <row r="600">
          <cell r="A600" t="str">
            <v>CPU Hewlet Packard Brio(DPD)</v>
          </cell>
          <cell r="B600" t="str">
            <v>ECC</v>
          </cell>
          <cell r="C600">
            <v>350000</v>
          </cell>
          <cell r="D600">
            <v>235548</v>
          </cell>
          <cell r="E600" t="str">
            <v>ECM5</v>
          </cell>
          <cell r="F600">
            <v>16700028</v>
          </cell>
          <cell r="G600" t="str">
            <v>CPU Hewlet Packard Brio(DPD)</v>
          </cell>
        </row>
        <row r="601">
          <cell r="A601" t="str">
            <v>CPU Hewlet Packard M-500(DPD)</v>
          </cell>
          <cell r="B601" t="str">
            <v>ECC</v>
          </cell>
          <cell r="C601">
            <v>200000</v>
          </cell>
          <cell r="D601">
            <v>134602</v>
          </cell>
          <cell r="E601" t="str">
            <v>ECM5</v>
          </cell>
          <cell r="F601">
            <v>16700029</v>
          </cell>
          <cell r="G601" t="str">
            <v>CPU Hewlet Packard M-500(DPD)</v>
          </cell>
        </row>
        <row r="602">
          <cell r="A602" t="str">
            <v>CPU Hughes Network System</v>
          </cell>
          <cell r="B602" t="str">
            <v>ECC</v>
          </cell>
          <cell r="C602">
            <v>600000</v>
          </cell>
          <cell r="D602">
            <v>403788</v>
          </cell>
          <cell r="E602" t="str">
            <v>ECM5</v>
          </cell>
          <cell r="F602">
            <v>16700030</v>
          </cell>
          <cell r="G602" t="str">
            <v>CPU Hughes Network System</v>
          </cell>
        </row>
        <row r="603">
          <cell r="A603" t="str">
            <v>Impresora Burbuja</v>
          </cell>
          <cell r="B603" t="str">
            <v>ECC</v>
          </cell>
          <cell r="C603">
            <v>100000</v>
          </cell>
          <cell r="D603">
            <v>67307</v>
          </cell>
          <cell r="E603" t="str">
            <v>ECM5</v>
          </cell>
          <cell r="F603">
            <v>16700031</v>
          </cell>
          <cell r="G603" t="str">
            <v>Impresora Burbuja</v>
          </cell>
        </row>
        <row r="604">
          <cell r="A604" t="str">
            <v>Impresora Epson fx-1170(DPD)</v>
          </cell>
          <cell r="B604" t="str">
            <v>ECC</v>
          </cell>
          <cell r="C604">
            <v>150000</v>
          </cell>
          <cell r="D604">
            <v>100952</v>
          </cell>
          <cell r="E604" t="str">
            <v>ECM5</v>
          </cell>
          <cell r="F604">
            <v>16700032</v>
          </cell>
          <cell r="G604" t="str">
            <v>Impresora Epson fx-1170(DPD)</v>
          </cell>
        </row>
        <row r="605">
          <cell r="A605" t="str">
            <v>Impresora Laser</v>
          </cell>
          <cell r="B605" t="str">
            <v>ECC</v>
          </cell>
          <cell r="C605">
            <v>850000</v>
          </cell>
          <cell r="D605">
            <v>572045</v>
          </cell>
          <cell r="E605" t="str">
            <v>ECM5</v>
          </cell>
          <cell r="F605">
            <v>16700033</v>
          </cell>
          <cell r="G605" t="str">
            <v>Impresora Laser</v>
          </cell>
        </row>
        <row r="606">
          <cell r="A606" t="str">
            <v>Impresora Laser</v>
          </cell>
          <cell r="B606" t="str">
            <v>ECC</v>
          </cell>
          <cell r="C606">
            <v>150000</v>
          </cell>
          <cell r="D606">
            <v>100952</v>
          </cell>
          <cell r="E606" t="str">
            <v>ECM5</v>
          </cell>
          <cell r="F606">
            <v>16700034</v>
          </cell>
          <cell r="G606" t="str">
            <v>Impresora Laser</v>
          </cell>
        </row>
        <row r="607">
          <cell r="A607" t="str">
            <v>Impresora Laser 4512</v>
          </cell>
          <cell r="B607" t="str">
            <v>ECC</v>
          </cell>
          <cell r="C607">
            <v>800000</v>
          </cell>
          <cell r="D607">
            <v>538392</v>
          </cell>
          <cell r="E607" t="str">
            <v>ECM5</v>
          </cell>
          <cell r="F607">
            <v>16700035</v>
          </cell>
          <cell r="G607" t="str">
            <v>Impresora Laser 4512</v>
          </cell>
        </row>
        <row r="608">
          <cell r="A608" t="str">
            <v>Impresora Multifuncional</v>
          </cell>
          <cell r="B608" t="str">
            <v>ECC</v>
          </cell>
          <cell r="C608">
            <v>350000</v>
          </cell>
          <cell r="D608">
            <v>235548</v>
          </cell>
          <cell r="E608" t="str">
            <v>ECM5</v>
          </cell>
          <cell r="F608">
            <v>16700036</v>
          </cell>
          <cell r="G608" t="str">
            <v>Impresora Multifuncional</v>
          </cell>
        </row>
        <row r="609">
          <cell r="A609" t="str">
            <v>Impresora Multifuncional</v>
          </cell>
          <cell r="B609" t="str">
            <v>ECC</v>
          </cell>
          <cell r="C609">
            <v>350000</v>
          </cell>
          <cell r="D609">
            <v>235548</v>
          </cell>
          <cell r="E609" t="str">
            <v>ECM5</v>
          </cell>
          <cell r="F609">
            <v>16700037</v>
          </cell>
          <cell r="G609" t="str">
            <v>Impresora Multifuncional</v>
          </cell>
        </row>
        <row r="610">
          <cell r="A610" t="str">
            <v>Impresora Multifuncional</v>
          </cell>
          <cell r="B610" t="str">
            <v>ECC</v>
          </cell>
          <cell r="C610">
            <v>350000</v>
          </cell>
          <cell r="D610">
            <v>235548</v>
          </cell>
          <cell r="E610" t="str">
            <v>ECM5</v>
          </cell>
          <cell r="F610">
            <v>16700038</v>
          </cell>
          <cell r="G610" t="str">
            <v>Impresora Multifuncional</v>
          </cell>
        </row>
        <row r="611">
          <cell r="A611" t="str">
            <v>Impresora-Fotocpiadora Tarjeta de red para  Xerox 4512(DPD)</v>
          </cell>
          <cell r="B611" t="str">
            <v>ECC</v>
          </cell>
          <cell r="C611">
            <v>700000</v>
          </cell>
          <cell r="D611">
            <v>471101</v>
          </cell>
          <cell r="E611" t="str">
            <v>ECM5</v>
          </cell>
          <cell r="F611">
            <v>16700039</v>
          </cell>
          <cell r="G611" t="str">
            <v>Impresora-Fotocpiadora Tarjeta de red para  Xerox 4512(DPD)</v>
          </cell>
        </row>
        <row r="612">
          <cell r="A612" t="str">
            <v>Lector Cheques</v>
          </cell>
          <cell r="B612" t="str">
            <v>ECC</v>
          </cell>
          <cell r="C612">
            <v>30000</v>
          </cell>
          <cell r="D612">
            <v>20185</v>
          </cell>
          <cell r="E612" t="str">
            <v>ECM5</v>
          </cell>
          <cell r="F612">
            <v>16700040</v>
          </cell>
          <cell r="G612" t="str">
            <v>Lector Cheques</v>
          </cell>
        </row>
        <row r="613">
          <cell r="A613" t="str">
            <v>Lector Cheques</v>
          </cell>
          <cell r="B613" t="str">
            <v>ECC</v>
          </cell>
          <cell r="C613">
            <v>30000</v>
          </cell>
          <cell r="D613">
            <v>20185</v>
          </cell>
          <cell r="E613" t="str">
            <v>ECM5</v>
          </cell>
          <cell r="F613">
            <v>16700041</v>
          </cell>
          <cell r="G613" t="str">
            <v>Lector Cheques</v>
          </cell>
        </row>
        <row r="614">
          <cell r="A614" t="str">
            <v>Lector Cheques</v>
          </cell>
          <cell r="B614" t="str">
            <v>ECC</v>
          </cell>
          <cell r="C614">
            <v>30000</v>
          </cell>
          <cell r="D614">
            <v>20185</v>
          </cell>
          <cell r="E614" t="str">
            <v>ECM5</v>
          </cell>
          <cell r="F614">
            <v>16700042</v>
          </cell>
          <cell r="G614" t="str">
            <v>Lector Cheques</v>
          </cell>
        </row>
        <row r="615">
          <cell r="A615" t="str">
            <v>Lector Cheques</v>
          </cell>
          <cell r="B615" t="str">
            <v>ECC</v>
          </cell>
          <cell r="C615">
            <v>30000</v>
          </cell>
          <cell r="D615">
            <v>20185</v>
          </cell>
          <cell r="E615" t="str">
            <v>ECM5</v>
          </cell>
          <cell r="F615">
            <v>16700043</v>
          </cell>
          <cell r="G615" t="str">
            <v>Lector Cheques</v>
          </cell>
        </row>
        <row r="616">
          <cell r="A616" t="str">
            <v>Lector Cheques</v>
          </cell>
          <cell r="B616" t="str">
            <v>ECC</v>
          </cell>
          <cell r="C616">
            <v>30000</v>
          </cell>
          <cell r="D616">
            <v>20185</v>
          </cell>
          <cell r="E616" t="str">
            <v>ECM5</v>
          </cell>
          <cell r="F616">
            <v>16700044</v>
          </cell>
          <cell r="G616" t="str">
            <v>Lector Cheques</v>
          </cell>
        </row>
        <row r="617">
          <cell r="A617" t="str">
            <v>Lector Cheques</v>
          </cell>
          <cell r="B617" t="str">
            <v>ECC</v>
          </cell>
          <cell r="C617">
            <v>30000</v>
          </cell>
          <cell r="D617">
            <v>20185</v>
          </cell>
          <cell r="E617" t="str">
            <v>ECM5</v>
          </cell>
          <cell r="F617">
            <v>16700045</v>
          </cell>
          <cell r="G617" t="str">
            <v>Lector Cheques</v>
          </cell>
        </row>
        <row r="618">
          <cell r="A618" t="str">
            <v>Lector Cheques</v>
          </cell>
          <cell r="B618" t="str">
            <v>ECC</v>
          </cell>
          <cell r="C618">
            <v>30000</v>
          </cell>
          <cell r="D618">
            <v>20185</v>
          </cell>
          <cell r="E618" t="str">
            <v>ECM5</v>
          </cell>
          <cell r="F618">
            <v>16700046</v>
          </cell>
          <cell r="G618" t="str">
            <v>Lector Cheques</v>
          </cell>
        </row>
        <row r="619">
          <cell r="A619" t="str">
            <v>Lector Cheques</v>
          </cell>
          <cell r="B619" t="str">
            <v>ECC</v>
          </cell>
          <cell r="C619">
            <v>30000</v>
          </cell>
          <cell r="D619">
            <v>20185</v>
          </cell>
          <cell r="E619" t="str">
            <v>ECM5</v>
          </cell>
          <cell r="F619">
            <v>16700047</v>
          </cell>
          <cell r="G619" t="str">
            <v>Lector Cheques</v>
          </cell>
        </row>
        <row r="620">
          <cell r="A620" t="str">
            <v>Lector Cheques</v>
          </cell>
          <cell r="B620" t="str">
            <v>ECC</v>
          </cell>
          <cell r="C620">
            <v>30000</v>
          </cell>
          <cell r="D620">
            <v>20185</v>
          </cell>
          <cell r="E620" t="str">
            <v>ECM5</v>
          </cell>
          <cell r="F620">
            <v>16700048</v>
          </cell>
          <cell r="G620" t="str">
            <v>Lector Cheques</v>
          </cell>
        </row>
        <row r="621">
          <cell r="A621" t="str">
            <v>Lector Cheques</v>
          </cell>
          <cell r="B621" t="str">
            <v>ECC</v>
          </cell>
          <cell r="C621">
            <v>30000</v>
          </cell>
          <cell r="D621">
            <v>20185</v>
          </cell>
          <cell r="E621" t="str">
            <v>ECM5</v>
          </cell>
          <cell r="F621">
            <v>16700049</v>
          </cell>
          <cell r="G621" t="str">
            <v>Lector Cheques</v>
          </cell>
        </row>
        <row r="622">
          <cell r="A622" t="str">
            <v>Lector Cheques</v>
          </cell>
          <cell r="B622" t="str">
            <v>ECC</v>
          </cell>
          <cell r="C622">
            <v>30000</v>
          </cell>
          <cell r="D622">
            <v>20185</v>
          </cell>
          <cell r="E622" t="str">
            <v>ECM5</v>
          </cell>
          <cell r="F622">
            <v>16700050</v>
          </cell>
          <cell r="G622" t="str">
            <v>Lector Cheques</v>
          </cell>
        </row>
        <row r="623">
          <cell r="A623" t="str">
            <v>Lector Cheques</v>
          </cell>
          <cell r="B623" t="str">
            <v>ECC</v>
          </cell>
          <cell r="C623">
            <v>30000</v>
          </cell>
          <cell r="D623">
            <v>20185</v>
          </cell>
          <cell r="E623" t="str">
            <v>ECM5</v>
          </cell>
          <cell r="F623">
            <v>16700051</v>
          </cell>
          <cell r="G623" t="str">
            <v>Lector Cheques</v>
          </cell>
        </row>
        <row r="624">
          <cell r="A624" t="str">
            <v>Lector Cheques</v>
          </cell>
          <cell r="B624" t="str">
            <v>ECC</v>
          </cell>
          <cell r="C624">
            <v>30000</v>
          </cell>
          <cell r="D624">
            <v>20185</v>
          </cell>
          <cell r="E624" t="str">
            <v>ECM5</v>
          </cell>
          <cell r="F624">
            <v>16700052</v>
          </cell>
          <cell r="G624" t="str">
            <v>Lector Cheques</v>
          </cell>
        </row>
        <row r="625">
          <cell r="A625" t="str">
            <v>Lector Barras</v>
          </cell>
          <cell r="B625" t="str">
            <v>ECC</v>
          </cell>
          <cell r="C625">
            <v>30000</v>
          </cell>
          <cell r="D625">
            <v>20185</v>
          </cell>
          <cell r="E625" t="str">
            <v>ECM5</v>
          </cell>
          <cell r="F625">
            <v>16700053</v>
          </cell>
          <cell r="G625" t="str">
            <v>Lector Barras</v>
          </cell>
        </row>
        <row r="626">
          <cell r="A626" t="str">
            <v>Lector Barras</v>
          </cell>
          <cell r="B626" t="str">
            <v>ECC</v>
          </cell>
          <cell r="C626">
            <v>30000</v>
          </cell>
          <cell r="D626">
            <v>20185</v>
          </cell>
          <cell r="E626" t="str">
            <v>ECM5</v>
          </cell>
          <cell r="F626">
            <v>16700054</v>
          </cell>
          <cell r="G626" t="str">
            <v>Lector Barras</v>
          </cell>
        </row>
        <row r="627">
          <cell r="A627" t="str">
            <v>Lector Barras</v>
          </cell>
          <cell r="B627" t="str">
            <v>ECC</v>
          </cell>
          <cell r="C627">
            <v>30000</v>
          </cell>
          <cell r="D627">
            <v>20185</v>
          </cell>
          <cell r="E627" t="str">
            <v>ECM5</v>
          </cell>
          <cell r="F627">
            <v>16700055</v>
          </cell>
          <cell r="G627" t="str">
            <v>Lector Barras</v>
          </cell>
        </row>
        <row r="628">
          <cell r="A628" t="str">
            <v>Lector Barras</v>
          </cell>
          <cell r="B628" t="str">
            <v>ECC</v>
          </cell>
          <cell r="C628">
            <v>30000</v>
          </cell>
          <cell r="D628">
            <v>20185</v>
          </cell>
          <cell r="E628" t="str">
            <v>ECM5</v>
          </cell>
          <cell r="F628">
            <v>16700056</v>
          </cell>
          <cell r="G628" t="str">
            <v>Lector Barras</v>
          </cell>
        </row>
        <row r="629">
          <cell r="A629" t="str">
            <v>Lector Barras</v>
          </cell>
          <cell r="B629" t="str">
            <v>ECC</v>
          </cell>
          <cell r="C629">
            <v>30000</v>
          </cell>
          <cell r="D629">
            <v>20185</v>
          </cell>
          <cell r="E629" t="str">
            <v>ECM5</v>
          </cell>
          <cell r="F629">
            <v>16700057</v>
          </cell>
          <cell r="G629" t="str">
            <v>Lector Barras</v>
          </cell>
        </row>
        <row r="630">
          <cell r="A630" t="str">
            <v>Microfilmadora Desktop 3(DPD)</v>
          </cell>
          <cell r="B630" t="str">
            <v>ECC</v>
          </cell>
          <cell r="C630">
            <v>1500000</v>
          </cell>
          <cell r="D630">
            <v>1009493</v>
          </cell>
          <cell r="E630" t="str">
            <v>ECM5</v>
          </cell>
          <cell r="F630">
            <v>16700058</v>
          </cell>
          <cell r="G630" t="str">
            <v>Microfilmadora Desktop 3(DPD)</v>
          </cell>
        </row>
        <row r="631">
          <cell r="A631" t="str">
            <v>Modem</v>
          </cell>
          <cell r="B631" t="str">
            <v>ECC</v>
          </cell>
          <cell r="C631">
            <v>100000</v>
          </cell>
          <cell r="D631">
            <v>67307</v>
          </cell>
          <cell r="E631" t="str">
            <v>ECM5</v>
          </cell>
          <cell r="F631">
            <v>16700059</v>
          </cell>
          <cell r="G631" t="str">
            <v>Modem</v>
          </cell>
        </row>
        <row r="632">
          <cell r="A632" t="str">
            <v>Monitor</v>
          </cell>
          <cell r="B632" t="str">
            <v>ECC</v>
          </cell>
          <cell r="C632">
            <v>150000</v>
          </cell>
          <cell r="D632">
            <v>100952</v>
          </cell>
          <cell r="E632" t="str">
            <v>ECM5</v>
          </cell>
          <cell r="F632">
            <v>16700060</v>
          </cell>
          <cell r="G632" t="str">
            <v>Monitor</v>
          </cell>
        </row>
        <row r="633">
          <cell r="A633" t="str">
            <v>Monitor</v>
          </cell>
          <cell r="B633" t="str">
            <v>ECC</v>
          </cell>
          <cell r="C633">
            <v>150000</v>
          </cell>
          <cell r="D633">
            <v>100952</v>
          </cell>
          <cell r="E633" t="str">
            <v>ECM5</v>
          </cell>
          <cell r="F633">
            <v>16700061</v>
          </cell>
          <cell r="G633" t="str">
            <v>Monitor</v>
          </cell>
        </row>
        <row r="634">
          <cell r="A634" t="str">
            <v>Monitor</v>
          </cell>
          <cell r="B634" t="str">
            <v>ECC</v>
          </cell>
          <cell r="C634">
            <v>150000</v>
          </cell>
          <cell r="D634">
            <v>100952</v>
          </cell>
          <cell r="E634" t="str">
            <v>ECM5</v>
          </cell>
          <cell r="F634">
            <v>16700062</v>
          </cell>
          <cell r="G634" t="str">
            <v>Monitor</v>
          </cell>
        </row>
        <row r="635">
          <cell r="A635" t="str">
            <v>Monitor</v>
          </cell>
          <cell r="B635" t="str">
            <v>ECC</v>
          </cell>
          <cell r="C635">
            <v>150000</v>
          </cell>
          <cell r="D635">
            <v>100952</v>
          </cell>
          <cell r="E635" t="str">
            <v>ECM5</v>
          </cell>
          <cell r="F635">
            <v>16700063</v>
          </cell>
          <cell r="G635" t="str">
            <v>Monitor</v>
          </cell>
        </row>
        <row r="636">
          <cell r="A636" t="str">
            <v>Monitor</v>
          </cell>
          <cell r="B636" t="str">
            <v>ECC</v>
          </cell>
          <cell r="C636">
            <v>150000</v>
          </cell>
          <cell r="D636">
            <v>100952</v>
          </cell>
          <cell r="E636" t="str">
            <v>ECM5</v>
          </cell>
          <cell r="F636">
            <v>16700064</v>
          </cell>
          <cell r="G636" t="str">
            <v>Monitor</v>
          </cell>
        </row>
        <row r="637">
          <cell r="A637" t="str">
            <v>Monitor</v>
          </cell>
          <cell r="B637" t="str">
            <v>ECC</v>
          </cell>
          <cell r="C637">
            <v>200000</v>
          </cell>
          <cell r="D637">
            <v>134602</v>
          </cell>
          <cell r="E637" t="str">
            <v>ECM5</v>
          </cell>
          <cell r="F637">
            <v>16700065</v>
          </cell>
          <cell r="G637" t="str">
            <v>Monitor</v>
          </cell>
        </row>
        <row r="638">
          <cell r="A638" t="str">
            <v>Monitor</v>
          </cell>
          <cell r="B638" t="str">
            <v>ECC</v>
          </cell>
          <cell r="C638">
            <v>200000</v>
          </cell>
          <cell r="D638">
            <v>134602</v>
          </cell>
          <cell r="E638" t="str">
            <v>ECM5</v>
          </cell>
          <cell r="F638">
            <v>16700066</v>
          </cell>
          <cell r="G638" t="str">
            <v>Monitor</v>
          </cell>
        </row>
        <row r="639">
          <cell r="A639" t="str">
            <v>Monitor</v>
          </cell>
          <cell r="B639" t="str">
            <v>ECC</v>
          </cell>
          <cell r="C639">
            <v>200000</v>
          </cell>
          <cell r="D639">
            <v>134602</v>
          </cell>
          <cell r="E639" t="str">
            <v>ECM5</v>
          </cell>
          <cell r="F639">
            <v>16700067</v>
          </cell>
          <cell r="G639" t="str">
            <v>Monitor</v>
          </cell>
        </row>
        <row r="640">
          <cell r="A640" t="str">
            <v>Monitor</v>
          </cell>
          <cell r="B640" t="str">
            <v>ECC</v>
          </cell>
          <cell r="C640">
            <v>200000</v>
          </cell>
          <cell r="D640">
            <v>134602</v>
          </cell>
          <cell r="E640" t="str">
            <v>ECM5</v>
          </cell>
          <cell r="F640">
            <v>16700068</v>
          </cell>
          <cell r="G640" t="str">
            <v>Monitor</v>
          </cell>
        </row>
        <row r="641">
          <cell r="A641" t="str">
            <v>Monitor</v>
          </cell>
          <cell r="B641" t="str">
            <v>ECC</v>
          </cell>
          <cell r="C641">
            <v>200000</v>
          </cell>
          <cell r="D641">
            <v>134602</v>
          </cell>
          <cell r="E641" t="str">
            <v>ECM5</v>
          </cell>
          <cell r="F641">
            <v>16700069</v>
          </cell>
          <cell r="G641" t="str">
            <v>Monitor</v>
          </cell>
        </row>
        <row r="642">
          <cell r="A642" t="str">
            <v>Monitor</v>
          </cell>
          <cell r="B642" t="str">
            <v>ECC</v>
          </cell>
          <cell r="C642">
            <v>200000</v>
          </cell>
          <cell r="D642">
            <v>134602</v>
          </cell>
          <cell r="E642" t="str">
            <v>ECM5</v>
          </cell>
          <cell r="F642">
            <v>16700070</v>
          </cell>
          <cell r="G642" t="str">
            <v>Monitor</v>
          </cell>
        </row>
        <row r="643">
          <cell r="A643" t="str">
            <v>Monitor</v>
          </cell>
          <cell r="B643" t="str">
            <v>ECC</v>
          </cell>
          <cell r="C643">
            <v>200000</v>
          </cell>
          <cell r="D643">
            <v>134602</v>
          </cell>
          <cell r="E643" t="str">
            <v>ECM5</v>
          </cell>
          <cell r="F643">
            <v>16700071</v>
          </cell>
          <cell r="G643" t="str">
            <v>Monitor</v>
          </cell>
        </row>
        <row r="644">
          <cell r="A644" t="str">
            <v>Monitor</v>
          </cell>
          <cell r="B644" t="str">
            <v>ECC</v>
          </cell>
          <cell r="C644">
            <v>200000</v>
          </cell>
          <cell r="D644">
            <v>134602</v>
          </cell>
          <cell r="E644" t="str">
            <v>ECM5</v>
          </cell>
          <cell r="F644">
            <v>16700072</v>
          </cell>
          <cell r="G644" t="str">
            <v>Monitor</v>
          </cell>
        </row>
        <row r="645">
          <cell r="A645" t="str">
            <v>Monitor Compaq 140(DPD)</v>
          </cell>
          <cell r="B645" t="str">
            <v>ECC</v>
          </cell>
          <cell r="C645">
            <v>150000</v>
          </cell>
          <cell r="D645">
            <v>100952</v>
          </cell>
          <cell r="E645" t="str">
            <v>ECM5</v>
          </cell>
          <cell r="F645">
            <v>16700073</v>
          </cell>
          <cell r="G645" t="str">
            <v>Monitor Compaq 140(DPD)</v>
          </cell>
        </row>
        <row r="646">
          <cell r="A646" t="str">
            <v>Monitor Compaq 140(DPD)</v>
          </cell>
          <cell r="B646" t="str">
            <v>ECC</v>
          </cell>
          <cell r="C646">
            <v>150000</v>
          </cell>
          <cell r="D646">
            <v>100952</v>
          </cell>
          <cell r="E646" t="str">
            <v>ECM5</v>
          </cell>
          <cell r="F646">
            <v>16700074</v>
          </cell>
          <cell r="G646" t="str">
            <v>Monitor Compaq 140(DPD)</v>
          </cell>
        </row>
        <row r="647">
          <cell r="A647" t="str">
            <v>Monitor Compaq V-50(DPD)</v>
          </cell>
          <cell r="B647" t="str">
            <v>ECC</v>
          </cell>
          <cell r="C647">
            <v>150000</v>
          </cell>
          <cell r="D647">
            <v>100952</v>
          </cell>
          <cell r="E647" t="str">
            <v>ECM5</v>
          </cell>
          <cell r="F647">
            <v>16700075</v>
          </cell>
          <cell r="G647" t="str">
            <v>Monitor Compaq V-50(DPD)</v>
          </cell>
        </row>
        <row r="648">
          <cell r="A648" t="str">
            <v>Monitor Hewlet Packard m-500(DPD)</v>
          </cell>
          <cell r="B648" t="str">
            <v>ECC</v>
          </cell>
          <cell r="C648">
            <v>150000</v>
          </cell>
          <cell r="D648">
            <v>100952</v>
          </cell>
          <cell r="E648" t="str">
            <v>ECM5</v>
          </cell>
          <cell r="F648">
            <v>16700076</v>
          </cell>
          <cell r="G648" t="str">
            <v>Monitor Hewlet Packard m-500(DPD)</v>
          </cell>
        </row>
        <row r="649">
          <cell r="A649" t="str">
            <v>Monitor Hewlet Packard m-500(DPD)</v>
          </cell>
          <cell r="B649" t="str">
            <v>ECC</v>
          </cell>
          <cell r="C649">
            <v>150000</v>
          </cell>
          <cell r="D649">
            <v>100952</v>
          </cell>
          <cell r="E649" t="str">
            <v>ECM5</v>
          </cell>
          <cell r="F649">
            <v>16700077</v>
          </cell>
          <cell r="G649" t="str">
            <v>Monitor Hewlet Packard m-500(DPD)</v>
          </cell>
        </row>
        <row r="650">
          <cell r="A650" t="str">
            <v>Monitor Hewlet Packard m-500(DPD)</v>
          </cell>
          <cell r="B650" t="str">
            <v>ECC</v>
          </cell>
          <cell r="C650">
            <v>150000</v>
          </cell>
          <cell r="D650">
            <v>100952</v>
          </cell>
          <cell r="E650" t="str">
            <v>ECM5</v>
          </cell>
          <cell r="F650">
            <v>16700078</v>
          </cell>
          <cell r="G650" t="str">
            <v>Monitor Hewlet Packard m-500(DPD)</v>
          </cell>
        </row>
        <row r="651">
          <cell r="A651" t="str">
            <v>Monitor Hewlet Packard m-500(DPD)</v>
          </cell>
          <cell r="B651" t="str">
            <v>ECC</v>
          </cell>
          <cell r="C651">
            <v>15000</v>
          </cell>
          <cell r="D651">
            <v>10095</v>
          </cell>
          <cell r="E651" t="str">
            <v>ECM5</v>
          </cell>
          <cell r="F651">
            <v>16700079</v>
          </cell>
          <cell r="G651" t="str">
            <v>Monitor Hewlet Packard m-500(DPD)</v>
          </cell>
        </row>
        <row r="652">
          <cell r="A652" t="str">
            <v>Monitor IBM G-42(DPD)</v>
          </cell>
          <cell r="B652" t="str">
            <v>ECC</v>
          </cell>
          <cell r="C652">
            <v>150000</v>
          </cell>
          <cell r="D652">
            <v>100952</v>
          </cell>
          <cell r="E652" t="str">
            <v>ECM5</v>
          </cell>
          <cell r="F652">
            <v>16700080</v>
          </cell>
          <cell r="G652" t="str">
            <v>Monitor IBM G-42(DPD)</v>
          </cell>
        </row>
        <row r="653">
          <cell r="A653" t="str">
            <v>Pind-Pad</v>
          </cell>
          <cell r="B653" t="str">
            <v>ECC</v>
          </cell>
          <cell r="C653">
            <v>30000</v>
          </cell>
          <cell r="D653">
            <v>20185</v>
          </cell>
          <cell r="E653" t="str">
            <v>ECM5</v>
          </cell>
          <cell r="F653">
            <v>16700081</v>
          </cell>
          <cell r="G653" t="str">
            <v>Pind-Pad</v>
          </cell>
        </row>
        <row r="654">
          <cell r="A654" t="str">
            <v>Pind-Pad</v>
          </cell>
          <cell r="B654" t="str">
            <v>ECC</v>
          </cell>
          <cell r="C654">
            <v>30000</v>
          </cell>
          <cell r="D654">
            <v>20185</v>
          </cell>
          <cell r="E654" t="str">
            <v>ECM5</v>
          </cell>
          <cell r="F654">
            <v>16700082</v>
          </cell>
          <cell r="G654" t="str">
            <v>Pind-Pad</v>
          </cell>
        </row>
        <row r="655">
          <cell r="A655" t="str">
            <v>Pind-Pad</v>
          </cell>
          <cell r="B655" t="str">
            <v>ECC</v>
          </cell>
          <cell r="C655">
            <v>30000</v>
          </cell>
          <cell r="D655">
            <v>20185</v>
          </cell>
          <cell r="E655" t="str">
            <v>ECM5</v>
          </cell>
          <cell r="F655">
            <v>16700083</v>
          </cell>
          <cell r="G655" t="str">
            <v>Pind-Pad</v>
          </cell>
        </row>
        <row r="656">
          <cell r="A656" t="str">
            <v>Pind-Pad</v>
          </cell>
          <cell r="B656" t="str">
            <v>ECC</v>
          </cell>
          <cell r="C656">
            <v>30000</v>
          </cell>
          <cell r="D656">
            <v>20185</v>
          </cell>
          <cell r="E656" t="str">
            <v>ECM5</v>
          </cell>
          <cell r="F656">
            <v>16700084</v>
          </cell>
          <cell r="G656" t="str">
            <v>Pind-Pad</v>
          </cell>
        </row>
        <row r="657">
          <cell r="A657" t="str">
            <v>Pind-Pad</v>
          </cell>
          <cell r="B657" t="str">
            <v>ECC</v>
          </cell>
          <cell r="C657">
            <v>30000</v>
          </cell>
          <cell r="D657">
            <v>20185</v>
          </cell>
          <cell r="E657" t="str">
            <v>ECM5</v>
          </cell>
          <cell r="F657">
            <v>16700085</v>
          </cell>
          <cell r="G657" t="str">
            <v>Pind-Pad</v>
          </cell>
        </row>
        <row r="658">
          <cell r="A658" t="str">
            <v>Pind-Pad</v>
          </cell>
          <cell r="B658" t="str">
            <v>ECC</v>
          </cell>
          <cell r="C658">
            <v>30000</v>
          </cell>
          <cell r="D658">
            <v>20185</v>
          </cell>
          <cell r="E658" t="str">
            <v>ECM5</v>
          </cell>
          <cell r="F658">
            <v>16700086</v>
          </cell>
          <cell r="G658" t="str">
            <v>Pind-Pad</v>
          </cell>
        </row>
        <row r="659">
          <cell r="A659" t="str">
            <v>Servidor</v>
          </cell>
          <cell r="B659" t="str">
            <v>ECC</v>
          </cell>
          <cell r="C659">
            <v>1000000</v>
          </cell>
          <cell r="D659">
            <v>673002</v>
          </cell>
          <cell r="E659" t="str">
            <v>ECM5</v>
          </cell>
          <cell r="F659">
            <v>16700087</v>
          </cell>
          <cell r="G659" t="str">
            <v>Servidor</v>
          </cell>
        </row>
        <row r="660">
          <cell r="A660" t="str">
            <v>Servidor IBM Netfinity-5000 (DPD)</v>
          </cell>
          <cell r="B660" t="str">
            <v>ECC</v>
          </cell>
          <cell r="C660">
            <v>2000000</v>
          </cell>
          <cell r="D660">
            <v>1345987</v>
          </cell>
          <cell r="E660" t="str">
            <v>ECM5</v>
          </cell>
          <cell r="F660">
            <v>16700088</v>
          </cell>
          <cell r="G660" t="str">
            <v>Servidor IBM Netfinity-5000 (DPD)</v>
          </cell>
        </row>
        <row r="661">
          <cell r="A661" t="str">
            <v>UPS</v>
          </cell>
          <cell r="B661" t="str">
            <v>ECC</v>
          </cell>
          <cell r="C661">
            <v>1000000</v>
          </cell>
          <cell r="D661">
            <v>673002</v>
          </cell>
          <cell r="E661" t="str">
            <v>ECM5</v>
          </cell>
          <cell r="F661">
            <v>16700089</v>
          </cell>
          <cell r="G661" t="str">
            <v>UPS</v>
          </cell>
        </row>
        <row r="662">
          <cell r="A662" t="str">
            <v>UPS</v>
          </cell>
          <cell r="B662" t="str">
            <v>ECC</v>
          </cell>
          <cell r="C662">
            <v>1000000</v>
          </cell>
          <cell r="D662">
            <v>673002</v>
          </cell>
          <cell r="E662" t="str">
            <v>ECM5</v>
          </cell>
          <cell r="F662">
            <v>16700090</v>
          </cell>
          <cell r="G662" t="str">
            <v>UPS</v>
          </cell>
        </row>
        <row r="663">
          <cell r="A663" t="str">
            <v>UPS</v>
          </cell>
          <cell r="B663" t="str">
            <v>ECC</v>
          </cell>
          <cell r="C663">
            <v>1000000</v>
          </cell>
          <cell r="D663">
            <v>673002</v>
          </cell>
          <cell r="E663" t="str">
            <v>ECM5</v>
          </cell>
          <cell r="F663">
            <v>16700091</v>
          </cell>
          <cell r="G663" t="str">
            <v>UPS</v>
          </cell>
        </row>
        <row r="664">
          <cell r="A664" t="str">
            <v>UPS</v>
          </cell>
          <cell r="B664" t="str">
            <v>ECC</v>
          </cell>
          <cell r="C664">
            <v>1000000</v>
          </cell>
          <cell r="D664">
            <v>673002</v>
          </cell>
          <cell r="E664" t="str">
            <v>ECM5</v>
          </cell>
          <cell r="F664">
            <v>16700092</v>
          </cell>
          <cell r="G664" t="str">
            <v>UPS</v>
          </cell>
        </row>
        <row r="665">
          <cell r="A665" t="str">
            <v>UPS</v>
          </cell>
          <cell r="B665" t="str">
            <v>ECC</v>
          </cell>
          <cell r="C665">
            <v>1000000</v>
          </cell>
          <cell r="D665">
            <v>673002</v>
          </cell>
          <cell r="E665" t="str">
            <v>ECM5</v>
          </cell>
          <cell r="F665">
            <v>16700093</v>
          </cell>
          <cell r="G665" t="str">
            <v>UPS</v>
          </cell>
        </row>
        <row r="666">
          <cell r="A666" t="str">
            <v>UPS MGE UPS Systeem</v>
          </cell>
          <cell r="B666" t="str">
            <v>ECC</v>
          </cell>
          <cell r="C666">
            <v>800000</v>
          </cell>
          <cell r="D666">
            <v>538392</v>
          </cell>
          <cell r="E666" t="str">
            <v>ECM5</v>
          </cell>
          <cell r="F666">
            <v>16700094</v>
          </cell>
          <cell r="G666" t="str">
            <v>UPS MGE UPS Systeem</v>
          </cell>
        </row>
        <row r="667">
          <cell r="A667" t="str">
            <v>HUB</v>
          </cell>
          <cell r="B667" t="str">
            <v>ECC</v>
          </cell>
          <cell r="C667">
            <v>300000</v>
          </cell>
          <cell r="D667">
            <v>201899</v>
          </cell>
          <cell r="E667" t="str">
            <v>ECM5</v>
          </cell>
          <cell r="F667">
            <v>16700095</v>
          </cell>
          <cell r="G667" t="str">
            <v>HUB</v>
          </cell>
        </row>
        <row r="668">
          <cell r="A668" t="str">
            <v>HUB</v>
          </cell>
          <cell r="B668" t="str">
            <v>ECC</v>
          </cell>
          <cell r="C668">
            <v>300000</v>
          </cell>
          <cell r="D668">
            <v>201899</v>
          </cell>
          <cell r="E668" t="str">
            <v>ECM5</v>
          </cell>
          <cell r="F668">
            <v>16700096</v>
          </cell>
          <cell r="G668" t="str">
            <v>HUB</v>
          </cell>
        </row>
        <row r="669">
          <cell r="A669" t="str">
            <v>Ipaq Pocket PC</v>
          </cell>
          <cell r="B669" t="str">
            <v>ECC</v>
          </cell>
          <cell r="C669">
            <v>1181612</v>
          </cell>
          <cell r="D669">
            <v>732091</v>
          </cell>
          <cell r="E669" t="str">
            <v>ECM5</v>
          </cell>
          <cell r="F669">
            <v>16700097</v>
          </cell>
          <cell r="G669" t="str">
            <v>Ipaq Pocket PC</v>
          </cell>
        </row>
        <row r="670">
          <cell r="A670" t="str">
            <v>Memoria de 64MB para Toshiba Satelite 2540 CDS</v>
          </cell>
          <cell r="B670" t="str">
            <v>ECC</v>
          </cell>
          <cell r="C670">
            <v>136836</v>
          </cell>
          <cell r="D670">
            <v>84781</v>
          </cell>
          <cell r="E670" t="str">
            <v>ECM5</v>
          </cell>
          <cell r="F670">
            <v>16700098</v>
          </cell>
          <cell r="G670" t="str">
            <v>Memoria de 64MB para Toshiba Satelite 2540 CDS</v>
          </cell>
        </row>
        <row r="671">
          <cell r="A671" t="str">
            <v>UPS Tripplite Smart DataCenter 5000 VA (S/N: 00147-50001,00149-50077)</v>
          </cell>
          <cell r="B671" t="str">
            <v>ECC</v>
          </cell>
          <cell r="C671">
            <v>12078723</v>
          </cell>
          <cell r="D671">
            <v>7076583</v>
          </cell>
          <cell r="E671" t="str">
            <v>ECM5</v>
          </cell>
          <cell r="F671">
            <v>16700099</v>
          </cell>
          <cell r="G671" t="str">
            <v>UPS Tripplite Smart DataCenter 5000 VA (S/N: 00147-50001,00149-50077)</v>
          </cell>
        </row>
        <row r="672">
          <cell r="A672" t="str">
            <v>UPS Tripplite Smart DataCenter 5000 VA (S/N: 00147-50001,00149-50077)</v>
          </cell>
          <cell r="B672" t="str">
            <v>ECC</v>
          </cell>
          <cell r="C672">
            <v>12078723</v>
          </cell>
          <cell r="D672">
            <v>7076583</v>
          </cell>
          <cell r="E672" t="str">
            <v>ECM5</v>
          </cell>
          <cell r="F672">
            <v>16700100</v>
          </cell>
          <cell r="G672" t="str">
            <v>UPS Tripplite Smart DataCenter 5000 VA (S/N: 00147-50001,00149-50077)</v>
          </cell>
        </row>
        <row r="673">
          <cell r="A673" t="str">
            <v>Disco duro compaq 4.3GB hot pluggable proliant 1600</v>
          </cell>
          <cell r="B673" t="str">
            <v>ECC</v>
          </cell>
          <cell r="C673">
            <v>497115</v>
          </cell>
          <cell r="D673">
            <v>282244</v>
          </cell>
          <cell r="E673" t="str">
            <v>ECM5</v>
          </cell>
          <cell r="F673">
            <v>16700101</v>
          </cell>
          <cell r="G673" t="str">
            <v>Disco duro compaq 4.3GB hot pluggable proliant 1600</v>
          </cell>
        </row>
        <row r="674">
          <cell r="A674" t="str">
            <v>DIMM memoria 256MB proliant 1600</v>
          </cell>
          <cell r="B674" t="str">
            <v>ECC</v>
          </cell>
          <cell r="C674">
            <v>1077082</v>
          </cell>
          <cell r="D674">
            <v>611554</v>
          </cell>
          <cell r="E674" t="str">
            <v>ECM5</v>
          </cell>
          <cell r="F674">
            <v>16700102</v>
          </cell>
          <cell r="G674" t="str">
            <v>DIMM memoria 256MB proliant 1600</v>
          </cell>
          <cell r="H674">
            <v>1</v>
          </cell>
        </row>
        <row r="675">
          <cell r="A675" t="str">
            <v>Impresora Epson FX  1180 Plus(S/N: ozuy033012)</v>
          </cell>
          <cell r="B675" t="str">
            <v>ECC</v>
          </cell>
          <cell r="C675">
            <v>1767244</v>
          </cell>
          <cell r="D675">
            <v>1015813</v>
          </cell>
          <cell r="E675" t="str">
            <v>ECM5</v>
          </cell>
          <cell r="F675">
            <v>16700103</v>
          </cell>
          <cell r="G675" t="str">
            <v>Impresora Epson FX  1180 Plus(S/N: ozuy033012)</v>
          </cell>
        </row>
        <row r="676">
          <cell r="A676" t="str">
            <v>Teléfono celular  Samsung Azul</v>
          </cell>
          <cell r="B676" t="str">
            <v>ECC</v>
          </cell>
          <cell r="C676">
            <v>226200</v>
          </cell>
          <cell r="D676">
            <v>87460</v>
          </cell>
          <cell r="E676" t="str">
            <v>EDC5</v>
          </cell>
          <cell r="F676">
            <v>16700104</v>
          </cell>
          <cell r="G676" t="str">
            <v>Teléfono celular  Samsung Azul</v>
          </cell>
        </row>
        <row r="677">
          <cell r="A677" t="str">
            <v>Tel celular Nokia1220</v>
          </cell>
          <cell r="B677" t="str">
            <v>ECC</v>
          </cell>
          <cell r="C677">
            <v>89000</v>
          </cell>
          <cell r="D677">
            <v>34410</v>
          </cell>
          <cell r="E677" t="str">
            <v>EDC5</v>
          </cell>
          <cell r="F677">
            <v>16700105</v>
          </cell>
          <cell r="G677" t="str">
            <v>Tel celular Nokia1220</v>
          </cell>
        </row>
        <row r="678">
          <cell r="A678" t="str">
            <v>Telefonos celulares</v>
          </cell>
          <cell r="B678" t="str">
            <v>ECC</v>
          </cell>
          <cell r="C678">
            <v>87000</v>
          </cell>
          <cell r="D678">
            <v>33635</v>
          </cell>
          <cell r="E678" t="str">
            <v>EDC5</v>
          </cell>
          <cell r="F678">
            <v>16700106</v>
          </cell>
          <cell r="G678" t="str">
            <v>Telefonos celulares</v>
          </cell>
        </row>
        <row r="679">
          <cell r="A679" t="str">
            <v>Telefonos celulares</v>
          </cell>
          <cell r="B679" t="str">
            <v>ECC</v>
          </cell>
          <cell r="C679">
            <v>87000</v>
          </cell>
          <cell r="D679">
            <v>33635</v>
          </cell>
          <cell r="E679" t="str">
            <v>EDC5</v>
          </cell>
          <cell r="F679">
            <v>16700107</v>
          </cell>
          <cell r="G679" t="str">
            <v>Telefonos celulares</v>
          </cell>
        </row>
        <row r="680">
          <cell r="A680" t="str">
            <v>Telefonos celulares</v>
          </cell>
          <cell r="B680" t="str">
            <v>ECC</v>
          </cell>
          <cell r="C680">
            <v>87000</v>
          </cell>
          <cell r="D680">
            <v>33635</v>
          </cell>
          <cell r="E680" t="str">
            <v>EDC5</v>
          </cell>
          <cell r="F680">
            <v>16700108</v>
          </cell>
          <cell r="G680" t="str">
            <v>Telefonos celulares</v>
          </cell>
        </row>
        <row r="681">
          <cell r="A681" t="str">
            <v>Telefonos celulares</v>
          </cell>
          <cell r="B681" t="str">
            <v>ECC</v>
          </cell>
          <cell r="C681">
            <v>87000</v>
          </cell>
          <cell r="D681">
            <v>-180887</v>
          </cell>
          <cell r="E681" t="str">
            <v>EDC5</v>
          </cell>
          <cell r="F681">
            <v>16700109</v>
          </cell>
          <cell r="G681" t="str">
            <v>Telefonos celulares</v>
          </cell>
        </row>
        <row r="682">
          <cell r="A682" t="str">
            <v>Telefonos celulares</v>
          </cell>
          <cell r="B682" t="str">
            <v>ECC</v>
          </cell>
          <cell r="C682">
            <v>87000</v>
          </cell>
          <cell r="D682">
            <v>33635</v>
          </cell>
          <cell r="E682" t="str">
            <v>EDC5</v>
          </cell>
          <cell r="F682">
            <v>16700110</v>
          </cell>
          <cell r="G682" t="str">
            <v>Telefonos celulares</v>
          </cell>
        </row>
        <row r="683">
          <cell r="A683" t="str">
            <v>Telefonos celulares</v>
          </cell>
          <cell r="B683" t="str">
            <v>ECC</v>
          </cell>
          <cell r="C683">
            <v>87000</v>
          </cell>
          <cell r="D683">
            <v>33635</v>
          </cell>
          <cell r="E683" t="str">
            <v>EDC5</v>
          </cell>
          <cell r="F683">
            <v>16700111</v>
          </cell>
          <cell r="G683" t="str">
            <v>Telefonos celulares</v>
          </cell>
        </row>
        <row r="684">
          <cell r="A684" t="str">
            <v>Telefonos celulares</v>
          </cell>
          <cell r="B684" t="str">
            <v>ECC</v>
          </cell>
          <cell r="C684">
            <v>87000</v>
          </cell>
          <cell r="D684">
            <v>33635</v>
          </cell>
          <cell r="E684" t="str">
            <v>EDC5</v>
          </cell>
          <cell r="F684">
            <v>16700112</v>
          </cell>
          <cell r="G684" t="str">
            <v>Telefonos celulares</v>
          </cell>
        </row>
        <row r="685">
          <cell r="A685" t="str">
            <v>Telefonos celulares</v>
          </cell>
          <cell r="B685" t="str">
            <v>ECC</v>
          </cell>
          <cell r="C685">
            <v>87000</v>
          </cell>
          <cell r="D685">
            <v>33635</v>
          </cell>
          <cell r="E685" t="str">
            <v>EDC5</v>
          </cell>
          <cell r="F685">
            <v>16700113</v>
          </cell>
          <cell r="G685" t="str">
            <v>Telefonos celulares</v>
          </cell>
        </row>
        <row r="686">
          <cell r="A686" t="str">
            <v>Telefonos celulares</v>
          </cell>
          <cell r="B686" t="str">
            <v>ECC</v>
          </cell>
          <cell r="C686">
            <v>87000</v>
          </cell>
          <cell r="D686">
            <v>33635</v>
          </cell>
          <cell r="E686" t="str">
            <v>EDC5</v>
          </cell>
          <cell r="F686">
            <v>16700114</v>
          </cell>
          <cell r="G686" t="str">
            <v>Telefonos celulares</v>
          </cell>
        </row>
        <row r="687">
          <cell r="A687" t="str">
            <v>Telefonos celulares</v>
          </cell>
          <cell r="B687" t="str">
            <v>ECC</v>
          </cell>
          <cell r="C687">
            <v>87000</v>
          </cell>
          <cell r="D687">
            <v>33635</v>
          </cell>
          <cell r="E687" t="str">
            <v>EDC5</v>
          </cell>
          <cell r="F687">
            <v>16700115</v>
          </cell>
          <cell r="G687" t="str">
            <v>Telefonos celulares</v>
          </cell>
        </row>
        <row r="688">
          <cell r="A688" t="str">
            <v xml:space="preserve">Teléfono  </v>
          </cell>
          <cell r="B688" t="str">
            <v>ECC</v>
          </cell>
          <cell r="C688">
            <v>20000</v>
          </cell>
          <cell r="D688">
            <v>20103</v>
          </cell>
          <cell r="E688" t="str">
            <v>EDC5</v>
          </cell>
          <cell r="F688">
            <v>16700116</v>
          </cell>
          <cell r="G688" t="str">
            <v xml:space="preserve">Teléfono  </v>
          </cell>
        </row>
        <row r="689">
          <cell r="A689" t="str">
            <v xml:space="preserve">Teléfono  </v>
          </cell>
          <cell r="B689" t="str">
            <v>ECC</v>
          </cell>
          <cell r="C689">
            <v>20000</v>
          </cell>
          <cell r="D689">
            <v>20103</v>
          </cell>
          <cell r="E689" t="str">
            <v>EDC5</v>
          </cell>
          <cell r="F689">
            <v>16700117</v>
          </cell>
          <cell r="G689" t="str">
            <v xml:space="preserve">Teléfono  </v>
          </cell>
        </row>
        <row r="690">
          <cell r="A690" t="str">
            <v xml:space="preserve">Teléfono  </v>
          </cell>
          <cell r="B690" t="str">
            <v>ECC</v>
          </cell>
          <cell r="C690">
            <v>20000</v>
          </cell>
          <cell r="D690">
            <v>20103</v>
          </cell>
          <cell r="E690" t="str">
            <v>EDC5</v>
          </cell>
          <cell r="F690">
            <v>16700118</v>
          </cell>
          <cell r="G690" t="str">
            <v xml:space="preserve">Teléfono  </v>
          </cell>
        </row>
        <row r="691">
          <cell r="A691" t="str">
            <v xml:space="preserve">Teléfono  </v>
          </cell>
          <cell r="B691" t="str">
            <v>ECC</v>
          </cell>
          <cell r="C691">
            <v>20000</v>
          </cell>
          <cell r="D691">
            <v>20103</v>
          </cell>
          <cell r="E691" t="str">
            <v>EDC5</v>
          </cell>
          <cell r="F691">
            <v>16700119</v>
          </cell>
          <cell r="G691" t="str">
            <v xml:space="preserve">Teléfono  </v>
          </cell>
        </row>
        <row r="692">
          <cell r="A692" t="str">
            <v xml:space="preserve">Teléfono  </v>
          </cell>
          <cell r="B692" t="str">
            <v>ECC</v>
          </cell>
          <cell r="C692">
            <v>20000</v>
          </cell>
          <cell r="D692">
            <v>20103</v>
          </cell>
          <cell r="E692" t="str">
            <v>EDC5</v>
          </cell>
          <cell r="F692">
            <v>16700120</v>
          </cell>
          <cell r="G692" t="str">
            <v xml:space="preserve">Teléfono  </v>
          </cell>
        </row>
        <row r="693">
          <cell r="A693" t="str">
            <v xml:space="preserve">Teléfono  </v>
          </cell>
          <cell r="B693" t="str">
            <v>ECC</v>
          </cell>
          <cell r="C693">
            <v>20000</v>
          </cell>
          <cell r="D693">
            <v>20103</v>
          </cell>
          <cell r="E693" t="str">
            <v>EDC5</v>
          </cell>
          <cell r="F693">
            <v>16700121</v>
          </cell>
          <cell r="G693" t="str">
            <v xml:space="preserve">Teléfono  </v>
          </cell>
        </row>
        <row r="694">
          <cell r="A694" t="str">
            <v xml:space="preserve">Teléfono  </v>
          </cell>
          <cell r="B694" t="str">
            <v>ECC</v>
          </cell>
          <cell r="C694">
            <v>20000</v>
          </cell>
          <cell r="D694">
            <v>20103</v>
          </cell>
          <cell r="E694" t="str">
            <v>EDC5</v>
          </cell>
          <cell r="F694">
            <v>16700122</v>
          </cell>
          <cell r="G694" t="str">
            <v xml:space="preserve">Teléfono  </v>
          </cell>
        </row>
        <row r="695">
          <cell r="A695" t="str">
            <v xml:space="preserve">Teléfono  </v>
          </cell>
          <cell r="B695" t="str">
            <v>ECC</v>
          </cell>
          <cell r="C695">
            <v>20000</v>
          </cell>
          <cell r="D695">
            <v>20103</v>
          </cell>
          <cell r="E695" t="str">
            <v>EDC5</v>
          </cell>
          <cell r="F695">
            <v>16700123</v>
          </cell>
          <cell r="G695" t="str">
            <v xml:space="preserve">Teléfono  </v>
          </cell>
        </row>
        <row r="696">
          <cell r="A696" t="str">
            <v xml:space="preserve">Teléfono  </v>
          </cell>
          <cell r="B696" t="str">
            <v>ECC</v>
          </cell>
          <cell r="C696">
            <v>20000</v>
          </cell>
          <cell r="D696">
            <v>20103</v>
          </cell>
          <cell r="E696" t="str">
            <v>EDC5</v>
          </cell>
          <cell r="F696">
            <v>16700124</v>
          </cell>
          <cell r="G696" t="str">
            <v xml:space="preserve">Teléfono  </v>
          </cell>
        </row>
        <row r="697">
          <cell r="A697" t="str">
            <v xml:space="preserve">Teléfono  </v>
          </cell>
          <cell r="B697" t="str">
            <v>ECC</v>
          </cell>
          <cell r="C697">
            <v>20000</v>
          </cell>
          <cell r="D697">
            <v>20103</v>
          </cell>
          <cell r="E697" t="str">
            <v>EDC5</v>
          </cell>
          <cell r="F697">
            <v>16700125</v>
          </cell>
          <cell r="G697" t="str">
            <v xml:space="preserve">Teléfono  </v>
          </cell>
        </row>
        <row r="698">
          <cell r="A698" t="str">
            <v xml:space="preserve">Teléfono  </v>
          </cell>
          <cell r="B698" t="str">
            <v>ECC</v>
          </cell>
          <cell r="C698">
            <v>20000</v>
          </cell>
          <cell r="D698">
            <v>20103</v>
          </cell>
          <cell r="E698" t="str">
            <v>EDC5</v>
          </cell>
          <cell r="F698">
            <v>16700126</v>
          </cell>
          <cell r="G698" t="str">
            <v xml:space="preserve">Teléfono  </v>
          </cell>
        </row>
        <row r="699">
          <cell r="A699" t="str">
            <v xml:space="preserve">Teléfono  </v>
          </cell>
          <cell r="B699" t="str">
            <v>ECC</v>
          </cell>
          <cell r="C699">
            <v>20000</v>
          </cell>
          <cell r="D699">
            <v>20103</v>
          </cell>
          <cell r="E699" t="str">
            <v>EDC5</v>
          </cell>
          <cell r="F699">
            <v>16700127</v>
          </cell>
          <cell r="G699" t="str">
            <v xml:space="preserve">Teléfono  </v>
          </cell>
        </row>
        <row r="700">
          <cell r="A700" t="str">
            <v>Fax Panasónic</v>
          </cell>
          <cell r="B700" t="str">
            <v>ECC</v>
          </cell>
          <cell r="C700">
            <v>250000</v>
          </cell>
          <cell r="D700">
            <v>251215</v>
          </cell>
          <cell r="E700" t="str">
            <v>EDC5</v>
          </cell>
          <cell r="F700">
            <v>16700128</v>
          </cell>
          <cell r="G700" t="str">
            <v>Fax Panasónic</v>
          </cell>
        </row>
        <row r="701">
          <cell r="A701" t="str">
            <v>Fax Panasónic-Panafax UF-V-60</v>
          </cell>
          <cell r="B701" t="str">
            <v>ECC</v>
          </cell>
          <cell r="C701">
            <v>250000</v>
          </cell>
          <cell r="D701">
            <v>251215</v>
          </cell>
          <cell r="E701" t="str">
            <v>EDC5</v>
          </cell>
          <cell r="F701">
            <v>16700129</v>
          </cell>
          <cell r="G701" t="str">
            <v>Fax Panasónic-Panafax UF-V-60</v>
          </cell>
        </row>
        <row r="702">
          <cell r="A702" t="str">
            <v>Rack de comunicaciones</v>
          </cell>
          <cell r="B702" t="str">
            <v>ECC</v>
          </cell>
          <cell r="C702">
            <v>350000</v>
          </cell>
          <cell r="D702">
            <v>351697</v>
          </cell>
          <cell r="E702" t="str">
            <v>EDC5</v>
          </cell>
          <cell r="F702">
            <v>16700131</v>
          </cell>
          <cell r="G702" t="str">
            <v>Rack de comunicaciones</v>
          </cell>
        </row>
        <row r="703">
          <cell r="A703" t="str">
            <v>Router</v>
          </cell>
          <cell r="B703" t="str">
            <v>ECC</v>
          </cell>
          <cell r="C703">
            <v>400000</v>
          </cell>
          <cell r="D703">
            <v>401934</v>
          </cell>
          <cell r="E703" t="str">
            <v>EDC5</v>
          </cell>
          <cell r="F703">
            <v>16700132</v>
          </cell>
          <cell r="G703" t="str">
            <v>Router</v>
          </cell>
        </row>
        <row r="704">
          <cell r="A704" t="str">
            <v>Telefono General Electric Digital Ref:29254GE2-A</v>
          </cell>
          <cell r="B704" t="str">
            <v>ECC</v>
          </cell>
          <cell r="C704">
            <v>44000</v>
          </cell>
          <cell r="D704">
            <v>42279</v>
          </cell>
          <cell r="E704" t="str">
            <v>EDC5</v>
          </cell>
          <cell r="F704">
            <v>16700133</v>
          </cell>
          <cell r="G704" t="str">
            <v>Telefono General Electric Digital Ref:29254GE2-A</v>
          </cell>
        </row>
        <row r="705">
          <cell r="A705" t="str">
            <v>Telefono General Electric Digital Ref:29254GE2-A</v>
          </cell>
          <cell r="B705" t="str">
            <v>ECC</v>
          </cell>
          <cell r="C705">
            <v>44000</v>
          </cell>
          <cell r="D705">
            <v>42279</v>
          </cell>
          <cell r="E705" t="str">
            <v>EDC5</v>
          </cell>
          <cell r="F705">
            <v>16700134</v>
          </cell>
          <cell r="G705" t="str">
            <v>Telefono General Electric Digital Ref:29254GE2-A</v>
          </cell>
        </row>
        <row r="706">
          <cell r="A706" t="str">
            <v>Housing Chasis (incluye ventilador y fuente)</v>
          </cell>
          <cell r="B706" t="str">
            <v>ECC</v>
          </cell>
          <cell r="C706">
            <v>2953576</v>
          </cell>
          <cell r="D706">
            <v>2134495</v>
          </cell>
          <cell r="E706" t="str">
            <v>EDC5</v>
          </cell>
          <cell r="F706">
            <v>16700135</v>
          </cell>
          <cell r="G706" t="str">
            <v>Housing Chasis (incluye ventilador y fuente)</v>
          </cell>
        </row>
        <row r="707">
          <cell r="A707" t="str">
            <v>Radio PRO 3100 VHF 25vatios</v>
          </cell>
          <cell r="B707" t="str">
            <v>ECC</v>
          </cell>
          <cell r="C707">
            <v>1244446</v>
          </cell>
          <cell r="D707">
            <v>899341</v>
          </cell>
          <cell r="E707" t="str">
            <v>EDC5</v>
          </cell>
          <cell r="F707">
            <v>16700136</v>
          </cell>
          <cell r="G707" t="str">
            <v>Radio PRO 3100 VHF 25vatios</v>
          </cell>
        </row>
        <row r="708">
          <cell r="A708" t="str">
            <v>Radio PRO 3100 VHF 25vatios</v>
          </cell>
          <cell r="B708" t="str">
            <v>ECC</v>
          </cell>
          <cell r="C708">
            <v>1244446</v>
          </cell>
          <cell r="D708">
            <v>899341</v>
          </cell>
          <cell r="E708" t="str">
            <v>EDC5</v>
          </cell>
          <cell r="F708">
            <v>16700137</v>
          </cell>
          <cell r="G708" t="str">
            <v>Radio PRO 3100 VHF 25vatios</v>
          </cell>
        </row>
        <row r="709">
          <cell r="A709" t="str">
            <v>Antena 4 dipolos</v>
          </cell>
          <cell r="B709" t="str">
            <v>ECC</v>
          </cell>
          <cell r="C709">
            <v>972711</v>
          </cell>
          <cell r="D709">
            <v>702953</v>
          </cell>
          <cell r="E709" t="str">
            <v>EDC5</v>
          </cell>
          <cell r="F709">
            <v>16700138</v>
          </cell>
          <cell r="G709" t="str">
            <v>Antena 4 dipolos</v>
          </cell>
        </row>
        <row r="710">
          <cell r="A710" t="str">
            <v>Duplexer marca wacom de cuatro cavidades</v>
          </cell>
          <cell r="B710" t="str">
            <v>ECC</v>
          </cell>
          <cell r="C710">
            <v>2685785</v>
          </cell>
          <cell r="D710">
            <v>1940970</v>
          </cell>
          <cell r="E710" t="str">
            <v>EDC5</v>
          </cell>
          <cell r="F710">
            <v>16700139</v>
          </cell>
          <cell r="G710" t="str">
            <v>Duplexer marca wacom de cuatro cavidades</v>
          </cell>
        </row>
        <row r="711">
          <cell r="A711" t="str">
            <v xml:space="preserve">Controlador de Grupos i20R </v>
          </cell>
          <cell r="B711" t="str">
            <v>ECC</v>
          </cell>
          <cell r="C711">
            <v>1791837</v>
          </cell>
          <cell r="D711">
            <v>1294934</v>
          </cell>
          <cell r="E711" t="str">
            <v>EDC5</v>
          </cell>
          <cell r="F711">
            <v>16700140</v>
          </cell>
          <cell r="G711" t="str">
            <v xml:space="preserve">Controlador de Grupos i20R </v>
          </cell>
        </row>
        <row r="712">
          <cell r="A712" t="str">
            <v>Radio Motorola Pro 5150, S/N: 672TCWJ938</v>
          </cell>
          <cell r="B712" t="str">
            <v>ECC</v>
          </cell>
          <cell r="C712">
            <v>1477825</v>
          </cell>
          <cell r="D712">
            <v>1067997</v>
          </cell>
          <cell r="E712" t="str">
            <v>EDC5</v>
          </cell>
          <cell r="F712">
            <v>16700141</v>
          </cell>
          <cell r="G712" t="str">
            <v>Radio Motorola Pro 5150, S/N: 672TCWJ938</v>
          </cell>
        </row>
        <row r="713">
          <cell r="A713" t="str">
            <v>Fax Panasonic KX-FT71LA-B</v>
          </cell>
          <cell r="B713" t="str">
            <v>ECC</v>
          </cell>
          <cell r="C713">
            <v>449000</v>
          </cell>
          <cell r="D713">
            <v>324483</v>
          </cell>
          <cell r="E713" t="str">
            <v>EDC5</v>
          </cell>
          <cell r="F713">
            <v>16700142</v>
          </cell>
          <cell r="G713" t="str">
            <v>Fax Panasonic KX-FT71LA-B</v>
          </cell>
        </row>
        <row r="714">
          <cell r="A714" t="str">
            <v>Fax Panasonic KX-FT71LA-B</v>
          </cell>
          <cell r="B714" t="str">
            <v>ECC</v>
          </cell>
          <cell r="C714">
            <v>449000</v>
          </cell>
          <cell r="D714">
            <v>324483</v>
          </cell>
          <cell r="E714" t="str">
            <v>EDC5</v>
          </cell>
          <cell r="F714">
            <v>16700143</v>
          </cell>
          <cell r="G714" t="str">
            <v>Fax Panasonic KX-FT71LA-B</v>
          </cell>
        </row>
        <row r="715">
          <cell r="A715" t="str">
            <v>Pacht panel 16 puertos</v>
          </cell>
          <cell r="B715" t="str">
            <v>ECC</v>
          </cell>
          <cell r="C715">
            <v>176400</v>
          </cell>
          <cell r="D715">
            <v>127484</v>
          </cell>
          <cell r="E715" t="str">
            <v>EDC5</v>
          </cell>
          <cell r="F715">
            <v>16700144</v>
          </cell>
          <cell r="G715" t="str">
            <v>Pacht panel 16 puertos</v>
          </cell>
        </row>
        <row r="716">
          <cell r="A716" t="str">
            <v>Rack 19"45.5 FT</v>
          </cell>
          <cell r="B716" t="str">
            <v>ECC</v>
          </cell>
          <cell r="C716">
            <v>346900</v>
          </cell>
          <cell r="D716">
            <v>250694</v>
          </cell>
          <cell r="E716" t="str">
            <v>EDC5</v>
          </cell>
          <cell r="F716">
            <v>16700145</v>
          </cell>
          <cell r="G716" t="str">
            <v>Rack 19"45.5 FT</v>
          </cell>
        </row>
        <row r="717">
          <cell r="A717" t="str">
            <v>Pacht Panel 16 puertos</v>
          </cell>
          <cell r="B717" t="str">
            <v>ECC</v>
          </cell>
          <cell r="C717">
            <v>130000</v>
          </cell>
          <cell r="D717">
            <v>93950</v>
          </cell>
          <cell r="E717" t="str">
            <v>EDC5</v>
          </cell>
          <cell r="F717">
            <v>16700146</v>
          </cell>
          <cell r="G717" t="str">
            <v>Pacht panel 16 puertos</v>
          </cell>
        </row>
        <row r="718">
          <cell r="A718" t="str">
            <v>Pacht Panel 16 puertos</v>
          </cell>
          <cell r="B718" t="str">
            <v>ECC</v>
          </cell>
          <cell r="C718">
            <v>130000</v>
          </cell>
          <cell r="D718">
            <v>93950</v>
          </cell>
          <cell r="E718" t="str">
            <v>EDC5</v>
          </cell>
          <cell r="F718">
            <v>16700147</v>
          </cell>
          <cell r="G718" t="str">
            <v>Pacht panel 16 puertos</v>
          </cell>
        </row>
        <row r="719">
          <cell r="A719" t="str">
            <v>Radio Motorola PRO 5150 S/N:672TDC0098, 672TDC0104, 672TDC0102,672TDC0115,672TDC0117</v>
          </cell>
          <cell r="B719" t="str">
            <v>ECC</v>
          </cell>
          <cell r="C719">
            <v>1474702</v>
          </cell>
          <cell r="D719">
            <v>1092601</v>
          </cell>
          <cell r="E719" t="str">
            <v>EDC5</v>
          </cell>
          <cell r="F719">
            <v>16700148</v>
          </cell>
          <cell r="G719" t="str">
            <v>Radio Motorola PRO 5150 S/N:672TDC0098, 672TDC0104, 672TDC0102,672TDC0115,672TDC0117</v>
          </cell>
        </row>
        <row r="720">
          <cell r="A720" t="str">
            <v>Radio Motorola PRO 5150 S/N:672TDC0098, 672TDC0104, 672TDC0102,672TDC0115,672TDC0117</v>
          </cell>
          <cell r="B720" t="str">
            <v>ECC</v>
          </cell>
          <cell r="C720">
            <v>1474702</v>
          </cell>
          <cell r="D720">
            <v>1092601</v>
          </cell>
          <cell r="E720" t="str">
            <v>EDC5</v>
          </cell>
          <cell r="F720">
            <v>16700149</v>
          </cell>
          <cell r="G720" t="str">
            <v>Radio Motorola PRO 5150 S/N:672TDC0098, 672TDC0104, 672TDC0102,672TDC0115,672TDC0117</v>
          </cell>
        </row>
        <row r="721">
          <cell r="A721" t="str">
            <v>Radio Motorola PRO 5150 S/N:672TDC0098, 672TDC0104, 672TDC0102,672TDC0115,672TDC0117</v>
          </cell>
          <cell r="B721" t="str">
            <v>ECC</v>
          </cell>
          <cell r="C721">
            <v>1474702</v>
          </cell>
          <cell r="D721">
            <v>1092601</v>
          </cell>
          <cell r="E721" t="str">
            <v>EDC5</v>
          </cell>
          <cell r="F721">
            <v>16700150</v>
          </cell>
          <cell r="G721" t="str">
            <v>Radio Motorola PRO 5150 S/N:672TDC0098, 672TDC0104, 672TDC0102,672TDC0115,672TDC0117</v>
          </cell>
        </row>
        <row r="722">
          <cell r="A722" t="str">
            <v>Radio Motorola PRO 5150 S/N:672TDC0098, 672TDC0104, 672TDC0102,672TDC0115,672TDC0117</v>
          </cell>
          <cell r="B722" t="str">
            <v>ECC</v>
          </cell>
          <cell r="C722">
            <v>1474702</v>
          </cell>
          <cell r="D722">
            <v>1092601</v>
          </cell>
          <cell r="E722" t="str">
            <v>EDC5</v>
          </cell>
          <cell r="F722">
            <v>16700151</v>
          </cell>
          <cell r="G722" t="str">
            <v>Radio Motorola PRO 5150 S/N:672TDC0098, 672TDC0104, 672TDC0102,672TDC0115,672TDC0117</v>
          </cell>
        </row>
        <row r="723">
          <cell r="A723" t="str">
            <v>Radio Motorola PRO 5150 S/N:672TDC0098, 672TDC0104, 672TDC0102,672TDC0115,672TDC0117</v>
          </cell>
          <cell r="B723" t="str">
            <v>ECC</v>
          </cell>
          <cell r="C723">
            <v>1474702</v>
          </cell>
          <cell r="D723">
            <v>1092601</v>
          </cell>
          <cell r="E723" t="str">
            <v>EDC5</v>
          </cell>
          <cell r="F723">
            <v>16700152</v>
          </cell>
          <cell r="G723" t="str">
            <v>Radio Motorola PRO 5150 S/N:672TDC0098, 672TDC0104, 672TDC0102,672TDC0115,672TDC0117</v>
          </cell>
        </row>
        <row r="724">
          <cell r="A724" t="str">
            <v>Teléfono Celular nokia 8280</v>
          </cell>
          <cell r="B724" t="str">
            <v>ECC</v>
          </cell>
          <cell r="C724">
            <v>91622</v>
          </cell>
          <cell r="D724">
            <v>5157</v>
          </cell>
          <cell r="E724" t="str">
            <v>EDC5</v>
          </cell>
          <cell r="F724">
            <v>16700153</v>
          </cell>
          <cell r="G724" t="str">
            <v>Teléfono Celular nokia 8280</v>
          </cell>
        </row>
        <row r="725">
          <cell r="A725" t="str">
            <v>Celular Nokia 8280. ESN 07204687349</v>
          </cell>
          <cell r="B725" t="str">
            <v>ECC</v>
          </cell>
          <cell r="C725">
            <v>181502</v>
          </cell>
          <cell r="D725">
            <v>38415</v>
          </cell>
          <cell r="E725" t="str">
            <v>EDC5</v>
          </cell>
          <cell r="F725">
            <v>16700154</v>
          </cell>
          <cell r="G725" t="str">
            <v>Celular Nokia 8280. ESN 07204687349</v>
          </cell>
        </row>
        <row r="726">
          <cell r="A726" t="str">
            <v>Central Telefónica y Teléfonos.Contrato # 0099-03</v>
          </cell>
          <cell r="B726" t="str">
            <v>ECC</v>
          </cell>
          <cell r="C726">
            <v>19096825</v>
          </cell>
          <cell r="D726">
            <v>16172981</v>
          </cell>
          <cell r="E726" t="str">
            <v>EDC5</v>
          </cell>
          <cell r="F726">
            <v>16700155</v>
          </cell>
          <cell r="G726" t="str">
            <v>Central Telefónica y Teléfonos.Contrato # 0099-03</v>
          </cell>
        </row>
        <row r="727">
          <cell r="A727" t="str">
            <v xml:space="preserve">Switch 3com 4226T 24 </v>
          </cell>
          <cell r="B727" t="str">
            <v>ECC</v>
          </cell>
          <cell r="C727">
            <v>2729149</v>
          </cell>
          <cell r="D727">
            <v>1554100</v>
          </cell>
          <cell r="E727" t="str">
            <v>ECM5</v>
          </cell>
          <cell r="F727">
            <v>16700156</v>
          </cell>
          <cell r="G727" t="str">
            <v xml:space="preserve">Switch 3com 4226T 24 </v>
          </cell>
        </row>
        <row r="728">
          <cell r="A728" t="str">
            <v xml:space="preserve">Switch 3com 4226T 24 </v>
          </cell>
          <cell r="B728" t="str">
            <v>ECC</v>
          </cell>
          <cell r="C728">
            <v>2729149</v>
          </cell>
          <cell r="D728">
            <v>1554100</v>
          </cell>
          <cell r="E728" t="str">
            <v>ECM5</v>
          </cell>
          <cell r="F728">
            <v>16700157</v>
          </cell>
          <cell r="G728" t="str">
            <v xml:space="preserve">Switch 3com 4226T 24 </v>
          </cell>
        </row>
        <row r="729">
          <cell r="A729" t="str">
            <v>Unidad CD writer externo backpack</v>
          </cell>
          <cell r="B729" t="str">
            <v>ECC</v>
          </cell>
          <cell r="C729">
            <v>812349</v>
          </cell>
          <cell r="D729">
            <v>505071</v>
          </cell>
          <cell r="E729" t="str">
            <v>ECM5</v>
          </cell>
          <cell r="F729">
            <v>16700158</v>
          </cell>
          <cell r="G729" t="str">
            <v>Unidad CD writer externo backpack</v>
          </cell>
        </row>
        <row r="730">
          <cell r="A730" t="str">
            <v>Modem US robotics externo con cable</v>
          </cell>
          <cell r="B730" t="str">
            <v>ECC</v>
          </cell>
          <cell r="C730">
            <v>364085</v>
          </cell>
          <cell r="D730">
            <v>226369</v>
          </cell>
          <cell r="E730" t="str">
            <v>ECM5</v>
          </cell>
          <cell r="F730">
            <v>16700159</v>
          </cell>
          <cell r="G730" t="str">
            <v>Modem US robotics externo con cable</v>
          </cell>
        </row>
        <row r="731">
          <cell r="A731" t="str">
            <v>Unidad tape backup HP 20/40 con tarjeta adaptec y cable</v>
          </cell>
          <cell r="B731" t="str">
            <v>ECC</v>
          </cell>
          <cell r="C731">
            <v>4250390</v>
          </cell>
          <cell r="D731">
            <v>3087198</v>
          </cell>
          <cell r="E731" t="str">
            <v>ECM5</v>
          </cell>
          <cell r="F731">
            <v>16700160</v>
          </cell>
          <cell r="G731" t="str">
            <v>Unidad tape backup HP 20/40 con tarjeta adaptec y cable</v>
          </cell>
        </row>
        <row r="732">
          <cell r="A732" t="str">
            <v>Impresora EPSON LX 300</v>
          </cell>
          <cell r="B732" t="str">
            <v>ECC</v>
          </cell>
          <cell r="C732">
            <v>650000</v>
          </cell>
          <cell r="D732">
            <v>523108</v>
          </cell>
          <cell r="E732" t="str">
            <v>ECM5</v>
          </cell>
          <cell r="F732">
            <v>16700161</v>
          </cell>
          <cell r="G732" t="str">
            <v>Impresora Epson LX 300</v>
          </cell>
        </row>
        <row r="733">
          <cell r="A733" t="str">
            <v>Teléfono celular Bellsouth 1125</v>
          </cell>
          <cell r="B733" t="str">
            <v>ECC</v>
          </cell>
          <cell r="C733">
            <v>118735</v>
          </cell>
          <cell r="D733">
            <v>59749</v>
          </cell>
          <cell r="E733" t="str">
            <v>EDC5</v>
          </cell>
          <cell r="F733">
            <v>16700162</v>
          </cell>
          <cell r="G733" t="str">
            <v>Teléfono celular Bellsouth 1125</v>
          </cell>
        </row>
        <row r="734">
          <cell r="A734" t="str">
            <v>Impresora EPSON LX 300</v>
          </cell>
          <cell r="B734" t="str">
            <v>ECC</v>
          </cell>
          <cell r="C734">
            <v>720000</v>
          </cell>
          <cell r="D734">
            <v>620139</v>
          </cell>
          <cell r="E734" t="str">
            <v>ECM5</v>
          </cell>
          <cell r="F734">
            <v>16700163</v>
          </cell>
          <cell r="G734" t="str">
            <v>Impresora Epson LX 300</v>
          </cell>
        </row>
        <row r="735">
          <cell r="A735" t="str">
            <v>Portatil Toshiba A10-SP100</v>
          </cell>
          <cell r="B735" t="str">
            <v>ECC</v>
          </cell>
          <cell r="C735">
            <v>4444213</v>
          </cell>
          <cell r="D735">
            <v>3827807</v>
          </cell>
          <cell r="E735" t="str">
            <v>ECM7AC</v>
          </cell>
          <cell r="F735">
            <v>16700164</v>
          </cell>
          <cell r="G735" t="e">
            <v>#N/A</v>
          </cell>
        </row>
        <row r="736">
          <cell r="A736" t="str">
            <v>Computador HP EVO D220</v>
          </cell>
          <cell r="B736" t="str">
            <v>ECC</v>
          </cell>
          <cell r="C736">
            <v>2825360</v>
          </cell>
          <cell r="D736">
            <v>2433487</v>
          </cell>
          <cell r="E736" t="str">
            <v>ECM7AC</v>
          </cell>
          <cell r="F736">
            <v>16700165</v>
          </cell>
          <cell r="G736" t="e">
            <v>#N/A</v>
          </cell>
        </row>
        <row r="737">
          <cell r="A737" t="str">
            <v>Portatil Toshiba A40-SP151</v>
          </cell>
          <cell r="B737" t="str">
            <v>ECC</v>
          </cell>
          <cell r="C737">
            <v>5737126</v>
          </cell>
          <cell r="D737">
            <v>5091825</v>
          </cell>
          <cell r="E737" t="str">
            <v>ECM7AC</v>
          </cell>
          <cell r="F737">
            <v>16700166</v>
          </cell>
          <cell r="G737" t="e">
            <v>#N/A</v>
          </cell>
        </row>
        <row r="738">
          <cell r="A738" t="str">
            <v>Computador HP EVO D220</v>
          </cell>
          <cell r="B738" t="str">
            <v>ECC</v>
          </cell>
          <cell r="C738">
            <v>2024634</v>
          </cell>
          <cell r="D738">
            <v>1861481</v>
          </cell>
          <cell r="E738" t="str">
            <v>ECM5</v>
          </cell>
          <cell r="F738">
            <v>16700167</v>
          </cell>
          <cell r="G738" t="e">
            <v>#N/A</v>
          </cell>
        </row>
        <row r="739">
          <cell r="A739" t="str">
            <v>Impresora Laser Hp 1010</v>
          </cell>
          <cell r="B739" t="str">
            <v>ECC</v>
          </cell>
          <cell r="C739">
            <v>540000</v>
          </cell>
          <cell r="D739">
            <v>533226</v>
          </cell>
          <cell r="E739" t="str">
            <v>ECM5</v>
          </cell>
          <cell r="F739">
            <v>16700168</v>
          </cell>
          <cell r="G739" t="e">
            <v>#N/A</v>
          </cell>
        </row>
        <row r="740">
          <cell r="A740" t="str">
            <v>Motocicleta DT 125 DS serial:5</v>
          </cell>
          <cell r="B740" t="str">
            <v>ETT</v>
          </cell>
          <cell r="C740">
            <v>6547107</v>
          </cell>
          <cell r="D740">
            <v>5661186</v>
          </cell>
          <cell r="E740" t="str">
            <v>EDTR7AC</v>
          </cell>
          <cell r="F740">
            <v>16750001</v>
          </cell>
          <cell r="G740" t="str">
            <v>Motocicleta DT 125 DS serial:5</v>
          </cell>
        </row>
        <row r="741">
          <cell r="A741" t="str">
            <v>Sistema puente Grua con  Monorriel de 7mts,carro con mecanismo de traslación manual,polipasto de cadena y travesaño de carga de 2 toneladas de capacidad</v>
          </cell>
          <cell r="B741" t="str">
            <v>ETT</v>
          </cell>
          <cell r="C741">
            <v>6500000</v>
          </cell>
          <cell r="D741">
            <v>5872129</v>
          </cell>
          <cell r="E741" t="str">
            <v>EDEL7</v>
          </cell>
          <cell r="F741">
            <v>16750002</v>
          </cell>
          <cell r="G741" t="str">
            <v>Sistema puente Grua con  Monorriel de 7mts,carro con mecanismo de traslación manual,polipasto de cadena y travesaño de carga de 2 toneladas de capacidad</v>
          </cell>
        </row>
        <row r="742">
          <cell r="A742" t="str">
            <v>Garrucha 3 TN 1.5 MT</v>
          </cell>
          <cell r="B742" t="str">
            <v>ETT</v>
          </cell>
          <cell r="C742">
            <v>1070460</v>
          </cell>
          <cell r="D742">
            <v>939919</v>
          </cell>
          <cell r="E742" t="str">
            <v>EDEL7</v>
          </cell>
          <cell r="F742">
            <v>16750003</v>
          </cell>
          <cell r="G742" t="str">
            <v>Garrucha 3 TN 1.5 MT</v>
          </cell>
        </row>
        <row r="743">
          <cell r="A743" t="str">
            <v>Perfil en Acero a 36.270 6mts</v>
          </cell>
          <cell r="B743" t="str">
            <v>ETT</v>
          </cell>
          <cell r="C743">
            <v>620600</v>
          </cell>
          <cell r="D743">
            <v>551476</v>
          </cell>
          <cell r="E743" t="str">
            <v>EDEL7</v>
          </cell>
          <cell r="F743">
            <v>16750004</v>
          </cell>
          <cell r="G743" t="str">
            <v>Perfil en Acero a 36.270 6mts</v>
          </cell>
        </row>
        <row r="744">
          <cell r="A744" t="str">
            <v>Motocicleta DT 125 DS</v>
          </cell>
          <cell r="B744" t="str">
            <v>ETT</v>
          </cell>
          <cell r="C744">
            <v>7039900</v>
          </cell>
          <cell r="D744">
            <v>6825652</v>
          </cell>
          <cell r="E744" t="str">
            <v>EDTR7AC</v>
          </cell>
          <cell r="F744">
            <v>16750005</v>
          </cell>
          <cell r="G744" t="e">
            <v>#N/A</v>
          </cell>
        </row>
        <row r="745">
          <cell r="D745">
            <v>-1136800</v>
          </cell>
        </row>
        <row r="746">
          <cell r="C746">
            <v>-4399999</v>
          </cell>
        </row>
        <row r="747">
          <cell r="C747">
            <v>943782006</v>
          </cell>
          <cell r="D747">
            <v>962226331</v>
          </cell>
        </row>
        <row r="748">
          <cell r="C748">
            <v>-4400000</v>
          </cell>
          <cell r="D748">
            <v>1195802192</v>
          </cell>
        </row>
        <row r="749">
          <cell r="D749">
            <v>118852016</v>
          </cell>
        </row>
        <row r="750">
          <cell r="D750">
            <v>14548039</v>
          </cell>
        </row>
        <row r="751">
          <cell r="D751">
            <v>69684402</v>
          </cell>
        </row>
        <row r="752">
          <cell r="D752">
            <v>53641931</v>
          </cell>
        </row>
        <row r="753">
          <cell r="D753">
            <v>3394716</v>
          </cell>
        </row>
        <row r="754">
          <cell r="D754">
            <v>-12500918</v>
          </cell>
        </row>
        <row r="755">
          <cell r="D755">
            <v>948182006</v>
          </cell>
        </row>
      </sheetData>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sheetName val="3.8"/>
      <sheetName val="3.9 "/>
      <sheetName val="3.10"/>
      <sheetName val="3.11"/>
      <sheetName val="3.12"/>
      <sheetName val="3.13 "/>
      <sheetName val="3.14 "/>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
      <sheetName val="3.38"/>
      <sheetName val="3.39"/>
      <sheetName val="3.40"/>
      <sheetName val="3.41"/>
      <sheetName val="4.1"/>
      <sheetName val="4.2"/>
      <sheetName val="4.3"/>
      <sheetName val="4.4"/>
      <sheetName val="Hoja1"/>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2027.34</v>
          </cell>
          <cell r="M9">
            <v>1921</v>
          </cell>
          <cell r="N9">
            <v>3894520.1399999997</v>
          </cell>
        </row>
        <row r="10">
          <cell r="C10">
            <v>1.2</v>
          </cell>
          <cell r="D10" t="str">
            <v>ETG-02-05</v>
          </cell>
          <cell r="E10" t="str">
            <v>Apiques para verificación de redes hasta 1m3</v>
          </cell>
          <cell r="F10">
            <v>0</v>
          </cell>
          <cell r="G10">
            <v>0</v>
          </cell>
          <cell r="H10">
            <v>0</v>
          </cell>
          <cell r="I10">
            <v>0</v>
          </cell>
          <cell r="J10">
            <v>0</v>
          </cell>
          <cell r="K10" t="str">
            <v>UND</v>
          </cell>
          <cell r="L10">
            <v>24</v>
          </cell>
          <cell r="M10">
            <v>14477</v>
          </cell>
          <cell r="N10">
            <v>347448</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4150.68</v>
          </cell>
          <cell r="M12">
            <v>9364</v>
          </cell>
          <cell r="N12">
            <v>38866967.520000003</v>
          </cell>
        </row>
        <row r="13">
          <cell r="C13">
            <v>1.5</v>
          </cell>
          <cell r="D13" t="str">
            <v>ETG-07-01</v>
          </cell>
          <cell r="E13" t="str">
            <v>Demolicion de pavimento rigido o flexible, incluye retiro</v>
          </cell>
          <cell r="F13">
            <v>0</v>
          </cell>
          <cell r="G13">
            <v>0</v>
          </cell>
          <cell r="H13">
            <v>0</v>
          </cell>
          <cell r="I13">
            <v>0</v>
          </cell>
          <cell r="J13">
            <v>0</v>
          </cell>
          <cell r="K13" t="str">
            <v>M2</v>
          </cell>
          <cell r="L13">
            <v>1289.9999999999998</v>
          </cell>
          <cell r="M13">
            <v>19260</v>
          </cell>
          <cell r="N13">
            <v>24845399.999999996</v>
          </cell>
        </row>
        <row r="14">
          <cell r="C14">
            <v>1.6</v>
          </cell>
          <cell r="D14" t="str">
            <v>ETG-07-01</v>
          </cell>
          <cell r="E14" t="str">
            <v>Demolicion de andenes, incluye retiro</v>
          </cell>
          <cell r="F14">
            <v>0</v>
          </cell>
          <cell r="G14">
            <v>0</v>
          </cell>
          <cell r="H14">
            <v>0</v>
          </cell>
          <cell r="I14">
            <v>0</v>
          </cell>
          <cell r="J14">
            <v>0</v>
          </cell>
          <cell r="K14" t="str">
            <v>M2</v>
          </cell>
          <cell r="L14">
            <v>69.900000000000006</v>
          </cell>
          <cell r="M14">
            <v>14755</v>
          </cell>
          <cell r="N14">
            <v>1031374.5000000001</v>
          </cell>
        </row>
        <row r="15">
          <cell r="C15">
            <v>1.7</v>
          </cell>
          <cell r="D15" t="str">
            <v>ETG-07-01</v>
          </cell>
          <cell r="E15" t="str">
            <v>Demolicion de sardineles, incluye retiro</v>
          </cell>
          <cell r="F15">
            <v>0</v>
          </cell>
          <cell r="G15">
            <v>0</v>
          </cell>
          <cell r="H15">
            <v>0</v>
          </cell>
          <cell r="I15">
            <v>0</v>
          </cell>
          <cell r="J15">
            <v>0</v>
          </cell>
          <cell r="K15" t="str">
            <v>ML</v>
          </cell>
          <cell r="L15">
            <v>69.900000000000006</v>
          </cell>
          <cell r="M15">
            <v>7753</v>
          </cell>
          <cell r="N15">
            <v>541934.70000000007</v>
          </cell>
        </row>
        <row r="16">
          <cell r="C16" t="str">
            <v xml:space="preserve">SUBTOTAL       </v>
          </cell>
          <cell r="D16">
            <v>0</v>
          </cell>
          <cell r="E16">
            <v>0</v>
          </cell>
          <cell r="F16">
            <v>0</v>
          </cell>
          <cell r="G16">
            <v>0</v>
          </cell>
          <cell r="H16">
            <v>0</v>
          </cell>
          <cell r="I16">
            <v>0</v>
          </cell>
          <cell r="J16">
            <v>0</v>
          </cell>
          <cell r="K16">
            <v>0</v>
          </cell>
          <cell r="L16">
            <v>0</v>
          </cell>
          <cell r="M16">
            <v>0</v>
          </cell>
          <cell r="N16">
            <v>71194519.859999999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1312.5999999999997</v>
          </cell>
          <cell r="M18">
            <v>18340</v>
          </cell>
          <cell r="N18">
            <v>24073083.999999993</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63.299999999999983</v>
          </cell>
          <cell r="M19">
            <v>61206</v>
          </cell>
          <cell r="N19">
            <v>3874339.7999999989</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1090.9691770610975</v>
          </cell>
          <cell r="M20">
            <v>17576</v>
          </cell>
          <cell r="N20">
            <v>19174874.256025851</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221.63082293890227</v>
          </cell>
          <cell r="M21">
            <v>20871</v>
          </cell>
          <cell r="N21">
            <v>4625656.905557829</v>
          </cell>
        </row>
        <row r="22">
          <cell r="C22" t="str">
            <v xml:space="preserve">SUBTOTAL       </v>
          </cell>
          <cell r="D22">
            <v>0</v>
          </cell>
          <cell r="E22">
            <v>0</v>
          </cell>
          <cell r="F22">
            <v>0</v>
          </cell>
          <cell r="G22">
            <v>0</v>
          </cell>
          <cell r="H22">
            <v>0</v>
          </cell>
          <cell r="I22">
            <v>0</v>
          </cell>
          <cell r="J22">
            <v>0</v>
          </cell>
          <cell r="K22">
            <v>0</v>
          </cell>
          <cell r="L22">
            <v>0</v>
          </cell>
          <cell r="M22">
            <v>0</v>
          </cell>
          <cell r="N22">
            <v>51747954.961583667</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786.3</v>
          </cell>
          <cell r="M24">
            <v>26333</v>
          </cell>
          <cell r="N24">
            <v>20705637.899999999</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795.72</v>
          </cell>
          <cell r="M25">
            <v>37157</v>
          </cell>
          <cell r="N25">
            <v>29566568.040000003</v>
          </cell>
        </row>
        <row r="26">
          <cell r="C26">
            <v>3.3</v>
          </cell>
          <cell r="D26" t="str">
            <v>ETG-08-01.6</v>
          </cell>
          <cell r="E26" t="str">
            <v>Suministro e instalacion tuberia PEAD 160 mm 6" PN 10 PE 100, incluye prueba hidrostatica</v>
          </cell>
          <cell r="F26">
            <v>0</v>
          </cell>
          <cell r="G26">
            <v>0</v>
          </cell>
          <cell r="H26">
            <v>0</v>
          </cell>
          <cell r="I26">
            <v>0</v>
          </cell>
          <cell r="J26">
            <v>0</v>
          </cell>
          <cell r="K26" t="str">
            <v>ML</v>
          </cell>
          <cell r="L26">
            <v>197.33999999999997</v>
          </cell>
          <cell r="M26">
            <v>76838</v>
          </cell>
          <cell r="N26">
            <v>15163210.919999998</v>
          </cell>
        </row>
        <row r="27">
          <cell r="C27">
            <v>3.4</v>
          </cell>
          <cell r="D27" t="str">
            <v>ETG-08-01.6</v>
          </cell>
          <cell r="E27" t="str">
            <v>Suministro e instalacion tuberia PEAD 315 mm 12" PN 10 PE 100, incluye prueba hidrostatica</v>
          </cell>
          <cell r="F27">
            <v>0</v>
          </cell>
          <cell r="G27">
            <v>0</v>
          </cell>
          <cell r="H27">
            <v>0</v>
          </cell>
          <cell r="I27">
            <v>0</v>
          </cell>
          <cell r="J27">
            <v>0</v>
          </cell>
          <cell r="K27" t="str">
            <v>ML</v>
          </cell>
          <cell r="L27">
            <v>247.98</v>
          </cell>
          <cell r="M27">
            <v>297045</v>
          </cell>
          <cell r="N27">
            <v>73661219.099999994</v>
          </cell>
        </row>
        <row r="28">
          <cell r="C28">
            <v>3.5</v>
          </cell>
          <cell r="D28" t="str">
            <v>ETG-03-00</v>
          </cell>
          <cell r="E28" t="str">
            <v>Cama de arena para tubería e= 0,1 m</v>
          </cell>
          <cell r="F28">
            <v>0</v>
          </cell>
          <cell r="G28">
            <v>0</v>
          </cell>
          <cell r="H28">
            <v>0</v>
          </cell>
          <cell r="I28">
            <v>0</v>
          </cell>
          <cell r="J28">
            <v>0</v>
          </cell>
          <cell r="K28" t="str">
            <v>M3</v>
          </cell>
          <cell r="L28">
            <v>128.92999999999998</v>
          </cell>
          <cell r="M28">
            <v>74942</v>
          </cell>
          <cell r="N28">
            <v>9662272.0599999987</v>
          </cell>
        </row>
        <row r="29">
          <cell r="C29">
            <v>3.6</v>
          </cell>
          <cell r="D29" t="str">
            <v>ETG-15-01 Y ETG-15-03</v>
          </cell>
          <cell r="E29"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9">
            <v>0</v>
          </cell>
          <cell r="G29">
            <v>0</v>
          </cell>
          <cell r="H29">
            <v>0</v>
          </cell>
          <cell r="I29">
            <v>0</v>
          </cell>
          <cell r="J29">
            <v>0</v>
          </cell>
          <cell r="K29" t="str">
            <v>UND</v>
          </cell>
          <cell r="L29">
            <v>42</v>
          </cell>
          <cell r="M29">
            <v>421526</v>
          </cell>
          <cell r="N29">
            <v>17704092</v>
          </cell>
        </row>
        <row r="30">
          <cell r="C30">
            <v>3.7</v>
          </cell>
          <cell r="D30" t="str">
            <v>ETG-08-09</v>
          </cell>
          <cell r="E30" t="str">
            <v>Suministro e instalacion de acometida domiciliaria (tramo corto menor de 3m de longitud) D=1/2" (20 mm) sobre tuberia madre hasta D=12". (INCLUYE TENDIDO DE TUBERIA Y MEDIDOR. NO INCLUYE EMPALME EN INSTALACION DE ABRAZADERA) CON PAVIMENTO.</v>
          </cell>
          <cell r="F30">
            <v>0</v>
          </cell>
          <cell r="G30">
            <v>0</v>
          </cell>
          <cell r="H30">
            <v>0</v>
          </cell>
          <cell r="I30">
            <v>0</v>
          </cell>
          <cell r="J30">
            <v>0</v>
          </cell>
          <cell r="K30" t="str">
            <v xml:space="preserve"> UND</v>
          </cell>
          <cell r="L30">
            <v>116</v>
          </cell>
          <cell r="M30">
            <v>377276</v>
          </cell>
          <cell r="N30">
            <v>43764016</v>
          </cell>
        </row>
        <row r="31">
          <cell r="C31">
            <v>3.8</v>
          </cell>
          <cell r="D31" t="str">
            <v>ETG-08-09</v>
          </cell>
          <cell r="E31" t="str">
            <v>Suministro e instalacion de acometida domiciliaria (tramo largo hasta 6m de longitud CON TOPO) D=1/2" (20 mm) sobre tuberia madre hasta D=12". (INCLUYE TENDIDO DE TUBERIA Y MEDIDOR). NO INCLUYE EMPALME EN INSTALACION DE ABRAZADERA) CON PAVIMENTO.</v>
          </cell>
          <cell r="F31">
            <v>0</v>
          </cell>
          <cell r="G31">
            <v>0</v>
          </cell>
          <cell r="H31">
            <v>0</v>
          </cell>
          <cell r="I31">
            <v>0</v>
          </cell>
          <cell r="J31">
            <v>0</v>
          </cell>
          <cell r="K31" t="str">
            <v xml:space="preserve"> UND</v>
          </cell>
          <cell r="L31">
            <v>117</v>
          </cell>
          <cell r="M31">
            <v>823407</v>
          </cell>
          <cell r="N31">
            <v>96338619</v>
          </cell>
        </row>
        <row r="32">
          <cell r="C32">
            <v>3.9</v>
          </cell>
          <cell r="D32" t="str">
            <v>ETG-08-01.6</v>
          </cell>
          <cell r="E32" t="str">
            <v>suministro e instalacion collarin de derivacion PEAD 90x1/2"</v>
          </cell>
          <cell r="F32">
            <v>0</v>
          </cell>
          <cell r="G32">
            <v>0</v>
          </cell>
          <cell r="H32">
            <v>0</v>
          </cell>
          <cell r="I32">
            <v>0</v>
          </cell>
          <cell r="J32">
            <v>0</v>
          </cell>
          <cell r="K32" t="str">
            <v xml:space="preserve"> UND</v>
          </cell>
          <cell r="L32">
            <v>122</v>
          </cell>
          <cell r="M32">
            <v>33430</v>
          </cell>
          <cell r="N32">
            <v>4078460</v>
          </cell>
        </row>
        <row r="33">
          <cell r="C33" t="str">
            <v>3.10</v>
          </cell>
          <cell r="D33" t="str">
            <v>ETG-08-01.6</v>
          </cell>
          <cell r="E33" t="str">
            <v>suministro e instalacion collarin de derivacion PEAD 110x1/2"</v>
          </cell>
          <cell r="F33">
            <v>0</v>
          </cell>
          <cell r="G33">
            <v>0</v>
          </cell>
          <cell r="H33">
            <v>0</v>
          </cell>
          <cell r="I33">
            <v>0</v>
          </cell>
          <cell r="J33">
            <v>0</v>
          </cell>
          <cell r="K33" t="str">
            <v>UND</v>
          </cell>
          <cell r="L33">
            <v>76</v>
          </cell>
          <cell r="M33">
            <v>41556</v>
          </cell>
          <cell r="N33">
            <v>3158256</v>
          </cell>
        </row>
        <row r="34">
          <cell r="C34">
            <v>3.11</v>
          </cell>
          <cell r="D34" t="str">
            <v>ETG-08-01.6</v>
          </cell>
          <cell r="E34" t="str">
            <v>suministro e instalacion collarin de derivacion PEAD 160x1/2"</v>
          </cell>
          <cell r="F34">
            <v>0</v>
          </cell>
          <cell r="G34">
            <v>0</v>
          </cell>
          <cell r="H34">
            <v>0</v>
          </cell>
          <cell r="I34">
            <v>0</v>
          </cell>
          <cell r="J34">
            <v>0</v>
          </cell>
          <cell r="K34" t="str">
            <v xml:space="preserve"> UND</v>
          </cell>
          <cell r="L34">
            <v>35</v>
          </cell>
          <cell r="M34">
            <v>99609</v>
          </cell>
          <cell r="N34">
            <v>3486315</v>
          </cell>
        </row>
        <row r="35">
          <cell r="C35">
            <v>3.12</v>
          </cell>
          <cell r="D35" t="str">
            <v>ETG-08-01.2</v>
          </cell>
          <cell r="E35" t="str">
            <v>Suministro e instalación tee bridada 4"</v>
          </cell>
          <cell r="F35">
            <v>0</v>
          </cell>
          <cell r="G35">
            <v>0</v>
          </cell>
          <cell r="H35">
            <v>0</v>
          </cell>
          <cell r="I35">
            <v>0</v>
          </cell>
          <cell r="J35">
            <v>0</v>
          </cell>
          <cell r="K35" t="str">
            <v xml:space="preserve"> UND</v>
          </cell>
          <cell r="L35">
            <v>3</v>
          </cell>
          <cell r="M35">
            <v>495522</v>
          </cell>
          <cell r="N35">
            <v>1486566</v>
          </cell>
        </row>
        <row r="36">
          <cell r="C36">
            <v>3.13</v>
          </cell>
          <cell r="D36" t="str">
            <v>ETG-08-01.2</v>
          </cell>
          <cell r="E36" t="str">
            <v>Suministro e instalación tee bridada 6"</v>
          </cell>
          <cell r="F36">
            <v>0</v>
          </cell>
          <cell r="G36">
            <v>0</v>
          </cell>
          <cell r="H36">
            <v>0</v>
          </cell>
          <cell r="I36">
            <v>0</v>
          </cell>
          <cell r="J36">
            <v>0</v>
          </cell>
          <cell r="K36" t="str">
            <v xml:space="preserve"> UND</v>
          </cell>
          <cell r="L36">
            <v>2</v>
          </cell>
          <cell r="M36">
            <v>774856</v>
          </cell>
          <cell r="N36">
            <v>1549712</v>
          </cell>
        </row>
        <row r="37">
          <cell r="C37">
            <v>3.14</v>
          </cell>
          <cell r="D37" t="str">
            <v>ETG-08-01.2</v>
          </cell>
          <cell r="E37" t="str">
            <v xml:space="preserve">suministro e instalacion union brida universal 3" </v>
          </cell>
          <cell r="F37">
            <v>0</v>
          </cell>
          <cell r="G37">
            <v>0</v>
          </cell>
          <cell r="H37">
            <v>0</v>
          </cell>
          <cell r="I37">
            <v>0</v>
          </cell>
          <cell r="J37">
            <v>0</v>
          </cell>
          <cell r="K37" t="str">
            <v xml:space="preserve"> UND</v>
          </cell>
          <cell r="L37">
            <v>10</v>
          </cell>
          <cell r="M37">
            <v>108993</v>
          </cell>
          <cell r="N37">
            <v>1089930</v>
          </cell>
        </row>
        <row r="38">
          <cell r="C38">
            <v>3.15</v>
          </cell>
          <cell r="D38" t="str">
            <v>ETG-08-01.2</v>
          </cell>
          <cell r="E38" t="str">
            <v xml:space="preserve">suministro e instalacion union brida universal 4" </v>
          </cell>
          <cell r="F38">
            <v>0</v>
          </cell>
          <cell r="G38">
            <v>0</v>
          </cell>
          <cell r="H38">
            <v>0</v>
          </cell>
          <cell r="I38">
            <v>0</v>
          </cell>
          <cell r="J38">
            <v>0</v>
          </cell>
          <cell r="K38" t="str">
            <v xml:space="preserve"> UND</v>
          </cell>
          <cell r="L38">
            <v>4</v>
          </cell>
          <cell r="M38">
            <v>127640</v>
          </cell>
          <cell r="N38">
            <v>510560</v>
          </cell>
        </row>
        <row r="39">
          <cell r="C39">
            <v>3.16</v>
          </cell>
          <cell r="D39" t="str">
            <v>ETG-08-01.2</v>
          </cell>
          <cell r="E39" t="str">
            <v xml:space="preserve">suministro e instalacion union brida universal 6" </v>
          </cell>
          <cell r="F39">
            <v>0</v>
          </cell>
          <cell r="G39">
            <v>0</v>
          </cell>
          <cell r="H39">
            <v>0</v>
          </cell>
          <cell r="I39">
            <v>0</v>
          </cell>
          <cell r="J39">
            <v>0</v>
          </cell>
          <cell r="K39" t="str">
            <v xml:space="preserve"> UND</v>
          </cell>
          <cell r="L39">
            <v>4</v>
          </cell>
          <cell r="M39">
            <v>167168</v>
          </cell>
          <cell r="N39">
            <v>668672</v>
          </cell>
        </row>
        <row r="40">
          <cell r="C40">
            <v>3.17</v>
          </cell>
          <cell r="D40" t="str">
            <v>ETG-08-01.2</v>
          </cell>
          <cell r="E40" t="str">
            <v xml:space="preserve">suministro e instalacion union brida universal 10" </v>
          </cell>
          <cell r="F40">
            <v>0</v>
          </cell>
          <cell r="G40">
            <v>0</v>
          </cell>
          <cell r="H40">
            <v>0</v>
          </cell>
          <cell r="I40">
            <v>0</v>
          </cell>
          <cell r="J40">
            <v>0</v>
          </cell>
          <cell r="K40" t="str">
            <v>UND</v>
          </cell>
          <cell r="L40">
            <v>1</v>
          </cell>
          <cell r="M40">
            <v>463329</v>
          </cell>
          <cell r="N40">
            <v>463329</v>
          </cell>
        </row>
        <row r="41">
          <cell r="C41">
            <v>3.18</v>
          </cell>
          <cell r="D41" t="str">
            <v>ETG-08-01.2</v>
          </cell>
          <cell r="E41" t="str">
            <v xml:space="preserve">suministro e instalacion union brida universal 12" </v>
          </cell>
          <cell r="F41">
            <v>0</v>
          </cell>
          <cell r="G41">
            <v>0</v>
          </cell>
          <cell r="H41">
            <v>0</v>
          </cell>
          <cell r="I41">
            <v>0</v>
          </cell>
          <cell r="J41">
            <v>0</v>
          </cell>
          <cell r="K41" t="str">
            <v>UND</v>
          </cell>
          <cell r="L41">
            <v>1</v>
          </cell>
          <cell r="M41">
            <v>624475</v>
          </cell>
          <cell r="N41">
            <v>624475</v>
          </cell>
        </row>
        <row r="42">
          <cell r="C42">
            <v>3.19</v>
          </cell>
          <cell r="D42" t="str">
            <v>ETG-08-01.2</v>
          </cell>
          <cell r="E42" t="str">
            <v>suministro e instalacion union brida universal 3" para PEAD</v>
          </cell>
          <cell r="F42">
            <v>0</v>
          </cell>
          <cell r="G42">
            <v>0</v>
          </cell>
          <cell r="H42">
            <v>0</v>
          </cell>
          <cell r="I42">
            <v>0</v>
          </cell>
          <cell r="J42">
            <v>0</v>
          </cell>
          <cell r="K42" t="str">
            <v>UND</v>
          </cell>
          <cell r="L42">
            <v>7</v>
          </cell>
          <cell r="M42">
            <v>157523</v>
          </cell>
          <cell r="N42">
            <v>1102661</v>
          </cell>
        </row>
        <row r="43">
          <cell r="C43" t="str">
            <v>3.20</v>
          </cell>
          <cell r="D43" t="str">
            <v>ETG-08-01.2</v>
          </cell>
          <cell r="E43" t="str">
            <v>suministro e instalacion union brida universal 4" para PEAD</v>
          </cell>
          <cell r="F43">
            <v>0</v>
          </cell>
          <cell r="G43">
            <v>0</v>
          </cell>
          <cell r="H43">
            <v>0</v>
          </cell>
          <cell r="I43">
            <v>0</v>
          </cell>
          <cell r="J43">
            <v>0</v>
          </cell>
          <cell r="K43" t="str">
            <v>UND</v>
          </cell>
          <cell r="L43">
            <v>12</v>
          </cell>
          <cell r="M43">
            <v>192453</v>
          </cell>
          <cell r="N43">
            <v>2309436</v>
          </cell>
        </row>
        <row r="44">
          <cell r="C44">
            <v>3.21</v>
          </cell>
          <cell r="D44" t="str">
            <v>ETG-08-01.2</v>
          </cell>
          <cell r="E44" t="str">
            <v>suministro e instalacion union brida universal 6" para PEAD</v>
          </cell>
          <cell r="F44">
            <v>0</v>
          </cell>
          <cell r="G44">
            <v>0</v>
          </cell>
          <cell r="H44">
            <v>0</v>
          </cell>
          <cell r="I44">
            <v>0</v>
          </cell>
          <cell r="J44">
            <v>0</v>
          </cell>
          <cell r="K44" t="str">
            <v xml:space="preserve"> UND</v>
          </cell>
          <cell r="L44">
            <v>6</v>
          </cell>
          <cell r="M44">
            <v>273061</v>
          </cell>
          <cell r="N44">
            <v>1638366</v>
          </cell>
        </row>
        <row r="45">
          <cell r="C45">
            <v>3.22</v>
          </cell>
          <cell r="D45" t="str">
            <v>ETG-08-01.2</v>
          </cell>
          <cell r="E45" t="str">
            <v>suministro e instalacion union brida universal 10" para PEAD</v>
          </cell>
          <cell r="F45">
            <v>0</v>
          </cell>
          <cell r="G45">
            <v>0</v>
          </cell>
          <cell r="H45">
            <v>0</v>
          </cell>
          <cell r="I45">
            <v>0</v>
          </cell>
          <cell r="J45">
            <v>0</v>
          </cell>
          <cell r="K45" t="str">
            <v xml:space="preserve"> UND</v>
          </cell>
          <cell r="L45">
            <v>2</v>
          </cell>
          <cell r="M45">
            <v>460255</v>
          </cell>
          <cell r="N45">
            <v>920510</v>
          </cell>
        </row>
        <row r="46">
          <cell r="C46">
            <v>3.23</v>
          </cell>
          <cell r="D46" t="str">
            <v>ETG-08-01.2</v>
          </cell>
          <cell r="E46" t="str">
            <v>suministro e instalacion union brida universal 12" para PEAD</v>
          </cell>
          <cell r="F46">
            <v>0</v>
          </cell>
          <cell r="G46">
            <v>0</v>
          </cell>
          <cell r="H46">
            <v>0</v>
          </cell>
          <cell r="I46">
            <v>0</v>
          </cell>
          <cell r="J46">
            <v>0</v>
          </cell>
          <cell r="K46" t="str">
            <v xml:space="preserve"> UND</v>
          </cell>
          <cell r="L46">
            <v>4</v>
          </cell>
          <cell r="M46">
            <v>642654</v>
          </cell>
          <cell r="N46">
            <v>2570616</v>
          </cell>
        </row>
        <row r="47">
          <cell r="C47">
            <v>3.24</v>
          </cell>
          <cell r="D47" t="str">
            <v>ETG-08-01.2</v>
          </cell>
          <cell r="E47" t="str">
            <v xml:space="preserve">Suministro e instalacion reduccion 110x90mm bridada (4X3") </v>
          </cell>
          <cell r="F47">
            <v>0</v>
          </cell>
          <cell r="G47">
            <v>0</v>
          </cell>
          <cell r="H47">
            <v>0</v>
          </cell>
          <cell r="I47">
            <v>0</v>
          </cell>
          <cell r="J47">
            <v>0</v>
          </cell>
          <cell r="K47" t="str">
            <v xml:space="preserve"> UND</v>
          </cell>
          <cell r="L47">
            <v>13</v>
          </cell>
          <cell r="M47">
            <v>236993</v>
          </cell>
          <cell r="N47">
            <v>3080909</v>
          </cell>
        </row>
        <row r="48">
          <cell r="C48">
            <v>3.25</v>
          </cell>
          <cell r="D48" t="str">
            <v>ETG-08-01.2</v>
          </cell>
          <cell r="E48" t="str">
            <v xml:space="preserve">Suministro e instalacion reduccion 160x90mm bridada (6X3") </v>
          </cell>
          <cell r="F48">
            <v>0</v>
          </cell>
          <cell r="G48">
            <v>0</v>
          </cell>
          <cell r="H48">
            <v>0</v>
          </cell>
          <cell r="I48">
            <v>0</v>
          </cell>
          <cell r="J48">
            <v>0</v>
          </cell>
          <cell r="K48" t="str">
            <v xml:space="preserve"> UND</v>
          </cell>
          <cell r="L48">
            <v>2</v>
          </cell>
          <cell r="M48">
            <v>324038</v>
          </cell>
          <cell r="N48">
            <v>648076</v>
          </cell>
        </row>
        <row r="49">
          <cell r="C49">
            <v>3.26</v>
          </cell>
          <cell r="D49" t="str">
            <v>ETG-08-01.2</v>
          </cell>
          <cell r="E49" t="str">
            <v xml:space="preserve">Suministro e instalacion reduccion 160x90mm bridada (6X4") </v>
          </cell>
          <cell r="F49">
            <v>0</v>
          </cell>
          <cell r="G49">
            <v>0</v>
          </cell>
          <cell r="H49">
            <v>0</v>
          </cell>
          <cell r="I49">
            <v>0</v>
          </cell>
          <cell r="J49">
            <v>0</v>
          </cell>
          <cell r="K49" t="str">
            <v xml:space="preserve"> UND</v>
          </cell>
          <cell r="L49">
            <v>1</v>
          </cell>
          <cell r="M49">
            <v>352179</v>
          </cell>
          <cell r="N49">
            <v>352179</v>
          </cell>
        </row>
        <row r="50">
          <cell r="C50">
            <v>3.27</v>
          </cell>
          <cell r="D50" t="str">
            <v>ETG-08-01.2</v>
          </cell>
          <cell r="E50" t="str">
            <v>Suministro e instalacion reduccion 250x160mm bridada (10X6")</v>
          </cell>
          <cell r="F50">
            <v>0</v>
          </cell>
          <cell r="G50">
            <v>0</v>
          </cell>
          <cell r="H50">
            <v>0</v>
          </cell>
          <cell r="I50">
            <v>0</v>
          </cell>
          <cell r="J50">
            <v>0</v>
          </cell>
          <cell r="K50" t="str">
            <v xml:space="preserve"> UND</v>
          </cell>
          <cell r="L50">
            <v>1</v>
          </cell>
          <cell r="M50">
            <v>833907</v>
          </cell>
          <cell r="N50">
            <v>833907</v>
          </cell>
        </row>
        <row r="51">
          <cell r="C51">
            <v>3.28</v>
          </cell>
          <cell r="D51" t="str">
            <v>ETG-08-01.2</v>
          </cell>
          <cell r="E51" t="str">
            <v xml:space="preserve">Suministro e instalacion reduccion 315x110mm bridada (12X4") </v>
          </cell>
          <cell r="F51">
            <v>0</v>
          </cell>
          <cell r="G51">
            <v>0</v>
          </cell>
          <cell r="H51">
            <v>0</v>
          </cell>
          <cell r="I51">
            <v>0</v>
          </cell>
          <cell r="J51">
            <v>0</v>
          </cell>
          <cell r="K51" t="str">
            <v xml:space="preserve"> UND</v>
          </cell>
          <cell r="L51">
            <v>1</v>
          </cell>
          <cell r="M51">
            <v>1097515</v>
          </cell>
          <cell r="N51">
            <v>1097515</v>
          </cell>
        </row>
        <row r="52">
          <cell r="C52">
            <v>3.29</v>
          </cell>
          <cell r="D52" t="str">
            <v>ETG-08-01.2</v>
          </cell>
          <cell r="E52" t="str">
            <v>Suministro e instalacion reduccion 315x160mm bridada (12X6")</v>
          </cell>
          <cell r="F52">
            <v>0</v>
          </cell>
          <cell r="G52">
            <v>0</v>
          </cell>
          <cell r="H52">
            <v>0</v>
          </cell>
          <cell r="I52">
            <v>0</v>
          </cell>
          <cell r="J52">
            <v>0</v>
          </cell>
          <cell r="K52" t="str">
            <v xml:space="preserve"> UND</v>
          </cell>
          <cell r="L52">
            <v>2</v>
          </cell>
          <cell r="M52">
            <v>1097515</v>
          </cell>
          <cell r="N52">
            <v>2195030</v>
          </cell>
        </row>
        <row r="53">
          <cell r="C53" t="str">
            <v>3.30</v>
          </cell>
          <cell r="D53" t="str">
            <v>ETG-08-01.2</v>
          </cell>
          <cell r="E53" t="str">
            <v xml:space="preserve">Suministro e instalacion reduccion 315x250mm bridada (12X10") </v>
          </cell>
          <cell r="F53">
            <v>0</v>
          </cell>
          <cell r="G53">
            <v>0</v>
          </cell>
          <cell r="H53">
            <v>0</v>
          </cell>
          <cell r="I53">
            <v>0</v>
          </cell>
          <cell r="J53">
            <v>0</v>
          </cell>
          <cell r="K53" t="str">
            <v xml:space="preserve"> UND</v>
          </cell>
          <cell r="L53">
            <v>1</v>
          </cell>
          <cell r="M53">
            <v>1272675</v>
          </cell>
          <cell r="N53">
            <v>1272675</v>
          </cell>
        </row>
        <row r="54">
          <cell r="C54">
            <v>3.31</v>
          </cell>
          <cell r="D54" t="str">
            <v>ETG-08-01.2</v>
          </cell>
          <cell r="E54" t="str">
            <v>Suministro e instalacion cruz bridada 4"</v>
          </cell>
          <cell r="F54">
            <v>0</v>
          </cell>
          <cell r="G54">
            <v>0</v>
          </cell>
          <cell r="H54">
            <v>0</v>
          </cell>
          <cell r="I54">
            <v>0</v>
          </cell>
          <cell r="J54">
            <v>0</v>
          </cell>
          <cell r="K54" t="str">
            <v xml:space="preserve"> UND</v>
          </cell>
          <cell r="L54">
            <v>5</v>
          </cell>
          <cell r="M54">
            <v>507797</v>
          </cell>
          <cell r="N54">
            <v>2538985</v>
          </cell>
        </row>
        <row r="55">
          <cell r="C55">
            <v>3.32</v>
          </cell>
          <cell r="D55" t="str">
            <v>ETG-08-01.2</v>
          </cell>
          <cell r="E55" t="str">
            <v>Suministro e instalacion cruz bridada 6"</v>
          </cell>
          <cell r="F55">
            <v>0</v>
          </cell>
          <cell r="G55">
            <v>0</v>
          </cell>
          <cell r="H55">
            <v>0</v>
          </cell>
          <cell r="I55">
            <v>0</v>
          </cell>
          <cell r="J55">
            <v>0</v>
          </cell>
          <cell r="K55" t="str">
            <v xml:space="preserve"> UND</v>
          </cell>
          <cell r="L55">
            <v>2</v>
          </cell>
          <cell r="M55">
            <v>1079439</v>
          </cell>
          <cell r="N55">
            <v>2158878</v>
          </cell>
        </row>
        <row r="56">
          <cell r="C56">
            <v>3.33</v>
          </cell>
          <cell r="D56" t="str">
            <v>ETG-08-01.2</v>
          </cell>
          <cell r="E56" t="str">
            <v>Suministro e instalacion cruz bridada 12"</v>
          </cell>
          <cell r="F56">
            <v>0</v>
          </cell>
          <cell r="G56">
            <v>0</v>
          </cell>
          <cell r="H56">
            <v>0</v>
          </cell>
          <cell r="I56">
            <v>0</v>
          </cell>
          <cell r="J56">
            <v>0</v>
          </cell>
          <cell r="K56" t="str">
            <v xml:space="preserve"> UND</v>
          </cell>
          <cell r="L56">
            <v>1</v>
          </cell>
          <cell r="M56">
            <v>3878845</v>
          </cell>
          <cell r="N56">
            <v>3878845</v>
          </cell>
        </row>
        <row r="57">
          <cell r="C57">
            <v>3.34</v>
          </cell>
          <cell r="D57" t="str">
            <v>ETG-08-01.2</v>
          </cell>
          <cell r="E57" t="str">
            <v>suministro e instalacion codo bridado 90° (3")</v>
          </cell>
          <cell r="F57">
            <v>0</v>
          </cell>
          <cell r="G57">
            <v>0</v>
          </cell>
          <cell r="H57">
            <v>0</v>
          </cell>
          <cell r="I57">
            <v>0</v>
          </cell>
          <cell r="J57">
            <v>0</v>
          </cell>
          <cell r="K57" t="str">
            <v xml:space="preserve"> UND</v>
          </cell>
          <cell r="L57">
            <v>1</v>
          </cell>
          <cell r="M57">
            <v>187873</v>
          </cell>
          <cell r="N57">
            <v>187873</v>
          </cell>
        </row>
        <row r="58">
          <cell r="C58">
            <v>3.35</v>
          </cell>
          <cell r="D58" t="str">
            <v>ETG-08-01.6</v>
          </cell>
          <cell r="E58" t="str">
            <v>Suministro e instalacion reduccion PEAD 4X3" PE100 PN10</v>
          </cell>
          <cell r="F58">
            <v>0</v>
          </cell>
          <cell r="G58">
            <v>0</v>
          </cell>
          <cell r="H58">
            <v>0</v>
          </cell>
          <cell r="I58">
            <v>0</v>
          </cell>
          <cell r="J58">
            <v>0</v>
          </cell>
          <cell r="K58" t="str">
            <v xml:space="preserve"> UND</v>
          </cell>
          <cell r="L58">
            <v>2</v>
          </cell>
          <cell r="M58">
            <v>51284</v>
          </cell>
          <cell r="N58">
            <v>102568</v>
          </cell>
        </row>
        <row r="59">
          <cell r="C59">
            <v>3.36</v>
          </cell>
          <cell r="D59" t="str">
            <v>ETG-08-01.6</v>
          </cell>
          <cell r="E59" t="str">
            <v>Suministro e instalacion tee PEAD  90mm (3") PE 100 PN10</v>
          </cell>
          <cell r="F59">
            <v>0</v>
          </cell>
          <cell r="G59">
            <v>0</v>
          </cell>
          <cell r="H59">
            <v>0</v>
          </cell>
          <cell r="I59">
            <v>0</v>
          </cell>
          <cell r="J59">
            <v>0</v>
          </cell>
          <cell r="K59" t="str">
            <v xml:space="preserve"> UND</v>
          </cell>
          <cell r="L59">
            <v>6</v>
          </cell>
          <cell r="M59">
            <v>80347</v>
          </cell>
          <cell r="N59">
            <v>482082</v>
          </cell>
        </row>
        <row r="60">
          <cell r="C60">
            <v>3.37</v>
          </cell>
          <cell r="D60" t="str">
            <v>ETG-08-01.6</v>
          </cell>
          <cell r="E60" t="str">
            <v>Suministro e instalacion tee PEAD  315mm (12") PE 100 PN10</v>
          </cell>
          <cell r="F60">
            <v>0</v>
          </cell>
          <cell r="G60">
            <v>0</v>
          </cell>
          <cell r="H60">
            <v>0</v>
          </cell>
          <cell r="I60">
            <v>0</v>
          </cell>
          <cell r="J60">
            <v>0</v>
          </cell>
          <cell r="K60" t="str">
            <v>UND</v>
          </cell>
          <cell r="L60">
            <v>1</v>
          </cell>
          <cell r="M60">
            <v>1674703</v>
          </cell>
          <cell r="N60">
            <v>1674703</v>
          </cell>
        </row>
        <row r="61">
          <cell r="C61">
            <v>3.38</v>
          </cell>
          <cell r="D61" t="str">
            <v>ETG-08-02</v>
          </cell>
          <cell r="E61" t="str">
            <v>Suministro e instalacion valvula compuerta elastica brida iso o brida ansi con vastago no ascendente de 12"</v>
          </cell>
          <cell r="F61">
            <v>0</v>
          </cell>
          <cell r="G61">
            <v>0</v>
          </cell>
          <cell r="H61">
            <v>0</v>
          </cell>
          <cell r="I61">
            <v>0</v>
          </cell>
          <cell r="J61">
            <v>0</v>
          </cell>
          <cell r="K61" t="str">
            <v xml:space="preserve"> UND</v>
          </cell>
          <cell r="L61">
            <v>2</v>
          </cell>
          <cell r="M61">
            <v>4036470</v>
          </cell>
          <cell r="N61">
            <v>8072940</v>
          </cell>
        </row>
        <row r="62">
          <cell r="C62">
            <v>3.39</v>
          </cell>
          <cell r="D62" t="str">
            <v>ETG-08-01.6</v>
          </cell>
          <cell r="E62" t="str">
            <v>Suministro e instalacion reduccion PEAD 12X10" PE100 PN10</v>
          </cell>
          <cell r="F62">
            <v>0</v>
          </cell>
          <cell r="G62">
            <v>0</v>
          </cell>
          <cell r="H62">
            <v>0</v>
          </cell>
          <cell r="I62">
            <v>0</v>
          </cell>
          <cell r="J62">
            <v>0</v>
          </cell>
          <cell r="K62" t="str">
            <v xml:space="preserve"> UND</v>
          </cell>
          <cell r="L62">
            <v>1</v>
          </cell>
          <cell r="M62">
            <v>476064</v>
          </cell>
          <cell r="N62">
            <v>476064</v>
          </cell>
        </row>
        <row r="63">
          <cell r="C63" t="str">
            <v>3.40</v>
          </cell>
          <cell r="D63" t="str">
            <v>ETG-08-01.6</v>
          </cell>
          <cell r="E63" t="str">
            <v>Suministro e instalacion reduccion PEAD 10X6" PE100 PN10</v>
          </cell>
          <cell r="F63">
            <v>0</v>
          </cell>
          <cell r="G63">
            <v>0</v>
          </cell>
          <cell r="H63">
            <v>0</v>
          </cell>
          <cell r="I63">
            <v>0</v>
          </cell>
          <cell r="J63">
            <v>0</v>
          </cell>
          <cell r="K63" t="str">
            <v xml:space="preserve"> UND</v>
          </cell>
          <cell r="L63">
            <v>1</v>
          </cell>
          <cell r="M63">
            <v>509799</v>
          </cell>
          <cell r="N63">
            <v>509799</v>
          </cell>
        </row>
        <row r="64">
          <cell r="C64">
            <v>3.41</v>
          </cell>
          <cell r="D64" t="str">
            <v>ETG-08-01.6</v>
          </cell>
          <cell r="E64" t="str">
            <v>Suministro e instalacion reduccion PEAD 6X4" PE100 PN10</v>
          </cell>
          <cell r="F64">
            <v>0</v>
          </cell>
          <cell r="G64">
            <v>0</v>
          </cell>
          <cell r="H64">
            <v>0</v>
          </cell>
          <cell r="I64">
            <v>0</v>
          </cell>
          <cell r="J64">
            <v>0</v>
          </cell>
          <cell r="K64" t="str">
            <v xml:space="preserve"> UND</v>
          </cell>
          <cell r="L64">
            <v>1</v>
          </cell>
          <cell r="M64">
            <v>112845</v>
          </cell>
          <cell r="N64">
            <v>112845</v>
          </cell>
        </row>
        <row r="65">
          <cell r="C65" t="str">
            <v xml:space="preserve">SUBTOTAL       </v>
          </cell>
          <cell r="D65">
            <v>0</v>
          </cell>
          <cell r="E65">
            <v>0</v>
          </cell>
          <cell r="F65">
            <v>0</v>
          </cell>
          <cell r="G65">
            <v>0</v>
          </cell>
          <cell r="H65">
            <v>0</v>
          </cell>
          <cell r="I65">
            <v>0</v>
          </cell>
          <cell r="J65">
            <v>0</v>
          </cell>
          <cell r="K65">
            <v>0</v>
          </cell>
          <cell r="L65">
            <v>0</v>
          </cell>
          <cell r="M65">
            <v>0</v>
          </cell>
          <cell r="N65">
            <v>361899372.01999998</v>
          </cell>
        </row>
        <row r="66">
          <cell r="C66">
            <v>4</v>
          </cell>
          <cell r="D66">
            <v>0</v>
          </cell>
          <cell r="E66" t="str">
            <v>OBRA CIVIL COMPLEMENTARIA</v>
          </cell>
          <cell r="F66">
            <v>0</v>
          </cell>
          <cell r="G66">
            <v>0</v>
          </cell>
          <cell r="H66">
            <v>0</v>
          </cell>
          <cell r="I66">
            <v>0</v>
          </cell>
          <cell r="J66">
            <v>0</v>
          </cell>
          <cell r="K66">
            <v>0</v>
          </cell>
          <cell r="L66">
            <v>0</v>
          </cell>
          <cell r="M66">
            <v>0</v>
          </cell>
          <cell r="N66">
            <v>0</v>
          </cell>
        </row>
        <row r="67">
          <cell r="C67">
            <v>4.0999999999999996</v>
          </cell>
          <cell r="D67" t="str">
            <v>ETG-04-01</v>
          </cell>
          <cell r="E67" t="str">
            <v>Sub-base granular mopt compactada en capas de 10 cm, E= 0.20 M</v>
          </cell>
          <cell r="F67">
            <v>0</v>
          </cell>
          <cell r="G67">
            <v>0</v>
          </cell>
          <cell r="H67">
            <v>0</v>
          </cell>
          <cell r="I67">
            <v>0</v>
          </cell>
          <cell r="J67">
            <v>0</v>
          </cell>
          <cell r="K67" t="str">
            <v>M3</v>
          </cell>
          <cell r="L67">
            <v>257.99999999999994</v>
          </cell>
          <cell r="M67">
            <v>68740</v>
          </cell>
          <cell r="N67">
            <v>17734919.999999996</v>
          </cell>
        </row>
        <row r="68">
          <cell r="C68">
            <v>4.2</v>
          </cell>
          <cell r="D68" t="str">
            <v>ETG-05-07</v>
          </cell>
          <cell r="E68" t="str">
            <v xml:space="preserve">Construcción pavimento rígido 3000 PSI e= 0,15 incluye refuerzo y juntas en asfalto </v>
          </cell>
          <cell r="F68">
            <v>0</v>
          </cell>
          <cell r="G68">
            <v>0</v>
          </cell>
          <cell r="H68">
            <v>0</v>
          </cell>
          <cell r="I68">
            <v>0</v>
          </cell>
          <cell r="J68">
            <v>0</v>
          </cell>
          <cell r="K68" t="str">
            <v>M2</v>
          </cell>
          <cell r="L68">
            <v>1289.9999999999998</v>
          </cell>
          <cell r="M68">
            <v>95693</v>
          </cell>
          <cell r="N68">
            <v>123443969.99999999</v>
          </cell>
        </row>
        <row r="69">
          <cell r="C69">
            <v>4.3</v>
          </cell>
          <cell r="D69" t="str">
            <v>ETG-07-03</v>
          </cell>
          <cell r="E69" t="str">
            <v>Construcción Sardinel en concreto 3000 psi 0,15*0,30M. Incluye refuerzo</v>
          </cell>
          <cell r="F69">
            <v>0</v>
          </cell>
          <cell r="G69">
            <v>0</v>
          </cell>
          <cell r="H69">
            <v>0</v>
          </cell>
          <cell r="I69">
            <v>0</v>
          </cell>
          <cell r="J69">
            <v>0</v>
          </cell>
          <cell r="K69" t="str">
            <v>ML</v>
          </cell>
          <cell r="L69">
            <v>69.900000000000006</v>
          </cell>
          <cell r="M69">
            <v>48058</v>
          </cell>
          <cell r="N69">
            <v>3359254.2</v>
          </cell>
        </row>
        <row r="70">
          <cell r="C70">
            <v>4.4000000000000004</v>
          </cell>
          <cell r="D70" t="str">
            <v>ETG-07-03</v>
          </cell>
          <cell r="E70" t="str">
            <v>Construcción andén en concreto, fc= 21 Mpa, e=0,10 m</v>
          </cell>
          <cell r="F70">
            <v>0</v>
          </cell>
          <cell r="G70">
            <v>0</v>
          </cell>
          <cell r="H70">
            <v>0</v>
          </cell>
          <cell r="I70">
            <v>0</v>
          </cell>
          <cell r="J70">
            <v>0</v>
          </cell>
          <cell r="K70" t="str">
            <v>M2</v>
          </cell>
          <cell r="L70">
            <v>69.900000000000006</v>
          </cell>
          <cell r="M70">
            <v>51231</v>
          </cell>
          <cell r="N70">
            <v>3581046.9000000004</v>
          </cell>
        </row>
        <row r="71">
          <cell r="C71" t="str">
            <v xml:space="preserve">SUBTOTAL       </v>
          </cell>
          <cell r="D71">
            <v>0</v>
          </cell>
          <cell r="E71">
            <v>0</v>
          </cell>
          <cell r="F71">
            <v>0</v>
          </cell>
          <cell r="G71">
            <v>0</v>
          </cell>
          <cell r="H71">
            <v>0</v>
          </cell>
          <cell r="I71">
            <v>0</v>
          </cell>
          <cell r="J71">
            <v>0</v>
          </cell>
          <cell r="K71">
            <v>0</v>
          </cell>
          <cell r="L71">
            <v>0</v>
          </cell>
          <cell r="M71">
            <v>0</v>
          </cell>
          <cell r="N71">
            <v>148119191.09999996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sheetName val="3.8"/>
      <sheetName val="3.9 "/>
      <sheetName val="3.10"/>
      <sheetName val="3.11"/>
      <sheetName val="3.12"/>
      <sheetName val="3.13 "/>
      <sheetName val="3.14 "/>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
      <sheetName val="3.38"/>
      <sheetName val="3.39"/>
      <sheetName val="3.40"/>
      <sheetName val="3.41"/>
      <sheetName val="4.1"/>
      <sheetName val="4.2"/>
      <sheetName val="4.3"/>
      <sheetName val="4.4"/>
      <sheetName val="Hoja1"/>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2027.34</v>
          </cell>
          <cell r="M9">
            <v>1921</v>
          </cell>
          <cell r="N9">
            <v>3894520.1399999997</v>
          </cell>
        </row>
        <row r="10">
          <cell r="C10">
            <v>1.2</v>
          </cell>
          <cell r="D10" t="str">
            <v>ETG-02-05</v>
          </cell>
          <cell r="E10" t="str">
            <v>Apiques para verificación de redes hasta 1m3</v>
          </cell>
          <cell r="F10">
            <v>0</v>
          </cell>
          <cell r="G10">
            <v>0</v>
          </cell>
          <cell r="H10">
            <v>0</v>
          </cell>
          <cell r="I10">
            <v>0</v>
          </cell>
          <cell r="J10">
            <v>0</v>
          </cell>
          <cell r="K10" t="str">
            <v>UND</v>
          </cell>
          <cell r="L10">
            <v>24</v>
          </cell>
          <cell r="M10">
            <v>14477</v>
          </cell>
          <cell r="N10">
            <v>347448</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4150.68</v>
          </cell>
          <cell r="M12">
            <v>9364</v>
          </cell>
          <cell r="N12">
            <v>38866967.520000003</v>
          </cell>
        </row>
        <row r="13">
          <cell r="C13">
            <v>1.5</v>
          </cell>
          <cell r="D13" t="str">
            <v>ETG-07-01</v>
          </cell>
          <cell r="E13" t="str">
            <v>Demolicion de pavimento rigido o flexible, incluye retiro</v>
          </cell>
          <cell r="F13">
            <v>0</v>
          </cell>
          <cell r="G13">
            <v>0</v>
          </cell>
          <cell r="H13">
            <v>0</v>
          </cell>
          <cell r="I13">
            <v>0</v>
          </cell>
          <cell r="J13">
            <v>0</v>
          </cell>
          <cell r="K13" t="str">
            <v>M2</v>
          </cell>
          <cell r="L13">
            <v>1289.9999999999998</v>
          </cell>
          <cell r="M13">
            <v>19260</v>
          </cell>
          <cell r="N13">
            <v>24845399.999999996</v>
          </cell>
        </row>
        <row r="14">
          <cell r="C14">
            <v>1.6</v>
          </cell>
          <cell r="D14" t="str">
            <v>ETG-07-01</v>
          </cell>
          <cell r="E14" t="str">
            <v>Demolicion de andenes, incluye retiro</v>
          </cell>
          <cell r="F14">
            <v>0</v>
          </cell>
          <cell r="G14">
            <v>0</v>
          </cell>
          <cell r="H14">
            <v>0</v>
          </cell>
          <cell r="I14">
            <v>0</v>
          </cell>
          <cell r="J14">
            <v>0</v>
          </cell>
          <cell r="K14" t="str">
            <v>M2</v>
          </cell>
          <cell r="L14">
            <v>69.900000000000006</v>
          </cell>
          <cell r="M14">
            <v>14755</v>
          </cell>
          <cell r="N14">
            <v>1031374.5000000001</v>
          </cell>
        </row>
        <row r="15">
          <cell r="C15">
            <v>1.7</v>
          </cell>
          <cell r="D15" t="str">
            <v>ETG-07-01</v>
          </cell>
          <cell r="E15" t="str">
            <v>Demolicion de sardineles, incluye retiro</v>
          </cell>
          <cell r="F15">
            <v>0</v>
          </cell>
          <cell r="G15">
            <v>0</v>
          </cell>
          <cell r="H15">
            <v>0</v>
          </cell>
          <cell r="I15">
            <v>0</v>
          </cell>
          <cell r="J15">
            <v>0</v>
          </cell>
          <cell r="K15" t="str">
            <v>ML</v>
          </cell>
          <cell r="L15">
            <v>69.900000000000006</v>
          </cell>
          <cell r="M15">
            <v>7753</v>
          </cell>
          <cell r="N15">
            <v>541934.70000000007</v>
          </cell>
        </row>
        <row r="16">
          <cell r="C16" t="str">
            <v xml:space="preserve">SUBTOTAL       </v>
          </cell>
          <cell r="D16">
            <v>0</v>
          </cell>
          <cell r="E16">
            <v>0</v>
          </cell>
          <cell r="F16">
            <v>0</v>
          </cell>
          <cell r="G16">
            <v>0</v>
          </cell>
          <cell r="H16">
            <v>0</v>
          </cell>
          <cell r="I16">
            <v>0</v>
          </cell>
          <cell r="J16">
            <v>0</v>
          </cell>
          <cell r="K16">
            <v>0</v>
          </cell>
          <cell r="L16">
            <v>0</v>
          </cell>
          <cell r="M16">
            <v>0</v>
          </cell>
          <cell r="N16">
            <v>71194519.859999999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1312.5999999999997</v>
          </cell>
          <cell r="M18">
            <v>18340</v>
          </cell>
          <cell r="N18">
            <v>24073083.999999993</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63.299999999999983</v>
          </cell>
          <cell r="M19">
            <v>61206</v>
          </cell>
          <cell r="N19">
            <v>3874339.7999999989</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1090.9691770610975</v>
          </cell>
          <cell r="M20">
            <v>17576</v>
          </cell>
          <cell r="N20">
            <v>19174874.256025851</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221.63082293890227</v>
          </cell>
          <cell r="M21">
            <v>20871</v>
          </cell>
          <cell r="N21">
            <v>4625656.905557829</v>
          </cell>
        </row>
        <row r="22">
          <cell r="C22" t="str">
            <v xml:space="preserve">SUBTOTAL       </v>
          </cell>
          <cell r="D22">
            <v>0</v>
          </cell>
          <cell r="E22">
            <v>0</v>
          </cell>
          <cell r="F22">
            <v>0</v>
          </cell>
          <cell r="G22">
            <v>0</v>
          </cell>
          <cell r="H22">
            <v>0</v>
          </cell>
          <cell r="I22">
            <v>0</v>
          </cell>
          <cell r="J22">
            <v>0</v>
          </cell>
          <cell r="K22">
            <v>0</v>
          </cell>
          <cell r="L22">
            <v>0</v>
          </cell>
          <cell r="M22">
            <v>0</v>
          </cell>
          <cell r="N22">
            <v>51747954.961583667</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786.3</v>
          </cell>
          <cell r="M24">
            <v>26333</v>
          </cell>
          <cell r="N24">
            <v>20705637.899999999</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795.72</v>
          </cell>
          <cell r="M25">
            <v>37157</v>
          </cell>
          <cell r="N25">
            <v>29566568.040000003</v>
          </cell>
        </row>
        <row r="26">
          <cell r="C26">
            <v>3.3</v>
          </cell>
          <cell r="D26" t="str">
            <v>ETG-08-01.6</v>
          </cell>
          <cell r="E26" t="str">
            <v>Suministro e instalacion tuberia PEAD 160 mm 6" PN 10 PE 100, incluye prueba hidrostatica</v>
          </cell>
          <cell r="F26">
            <v>0</v>
          </cell>
          <cell r="G26">
            <v>0</v>
          </cell>
          <cell r="H26">
            <v>0</v>
          </cell>
          <cell r="I26">
            <v>0</v>
          </cell>
          <cell r="J26">
            <v>0</v>
          </cell>
          <cell r="K26" t="str">
            <v>ML</v>
          </cell>
          <cell r="L26">
            <v>197.33999999999997</v>
          </cell>
          <cell r="M26">
            <v>76838</v>
          </cell>
          <cell r="N26">
            <v>15163210.919999998</v>
          </cell>
        </row>
        <row r="27">
          <cell r="C27">
            <v>3.4</v>
          </cell>
          <cell r="D27" t="str">
            <v>ETG-08-01.6</v>
          </cell>
          <cell r="E27" t="str">
            <v>Suministro e instalacion tuberia PEAD 315 mm 12" PN 10 PE 100, incluye prueba hidrostatica</v>
          </cell>
          <cell r="F27">
            <v>0</v>
          </cell>
          <cell r="G27">
            <v>0</v>
          </cell>
          <cell r="H27">
            <v>0</v>
          </cell>
          <cell r="I27">
            <v>0</v>
          </cell>
          <cell r="J27">
            <v>0</v>
          </cell>
          <cell r="K27" t="str">
            <v>ML</v>
          </cell>
          <cell r="L27">
            <v>247.98</v>
          </cell>
          <cell r="M27">
            <v>297045</v>
          </cell>
          <cell r="N27">
            <v>73661219.099999994</v>
          </cell>
        </row>
        <row r="28">
          <cell r="C28">
            <v>3.5</v>
          </cell>
          <cell r="D28" t="str">
            <v>ETG-03-00</v>
          </cell>
          <cell r="E28" t="str">
            <v>Cama de arena para tubería e= 0,1 m</v>
          </cell>
          <cell r="F28">
            <v>0</v>
          </cell>
          <cell r="G28">
            <v>0</v>
          </cell>
          <cell r="H28">
            <v>0</v>
          </cell>
          <cell r="I28">
            <v>0</v>
          </cell>
          <cell r="J28">
            <v>0</v>
          </cell>
          <cell r="K28" t="str">
            <v>M3</v>
          </cell>
          <cell r="L28">
            <v>128.92999999999998</v>
          </cell>
          <cell r="M28">
            <v>74942</v>
          </cell>
          <cell r="N28">
            <v>9662272.0599999987</v>
          </cell>
        </row>
        <row r="29">
          <cell r="C29">
            <v>3.6</v>
          </cell>
          <cell r="D29" t="str">
            <v>ETG-15-01 Y ETG-15-03</v>
          </cell>
          <cell r="E29"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9">
            <v>0</v>
          </cell>
          <cell r="G29">
            <v>0</v>
          </cell>
          <cell r="H29">
            <v>0</v>
          </cell>
          <cell r="I29">
            <v>0</v>
          </cell>
          <cell r="J29">
            <v>0</v>
          </cell>
          <cell r="K29" t="str">
            <v>UND</v>
          </cell>
          <cell r="L29">
            <v>42</v>
          </cell>
          <cell r="M29">
            <v>421526</v>
          </cell>
          <cell r="N29">
            <v>17704092</v>
          </cell>
        </row>
        <row r="30">
          <cell r="C30">
            <v>3.7</v>
          </cell>
          <cell r="D30" t="str">
            <v>ETG-08-09</v>
          </cell>
          <cell r="E30" t="str">
            <v>Suministro e instalacion de acometida domiciliaria (tramo corto menor de 3m de longitud) D=1/2" (20 mm) sobre tuberia madre hasta D=12". (INCLUYE TENDIDO DE TUBERIA Y MEDIDOR. NO INCLUYE EMPALME EN INSTALACION DE ABRAZADERA) CON PAVIMENTO.</v>
          </cell>
          <cell r="F30">
            <v>0</v>
          </cell>
          <cell r="G30">
            <v>0</v>
          </cell>
          <cell r="H30">
            <v>0</v>
          </cell>
          <cell r="I30">
            <v>0</v>
          </cell>
          <cell r="J30">
            <v>0</v>
          </cell>
          <cell r="K30" t="str">
            <v xml:space="preserve"> UND</v>
          </cell>
          <cell r="L30">
            <v>116</v>
          </cell>
          <cell r="M30">
            <v>377276</v>
          </cell>
          <cell r="N30">
            <v>43764016</v>
          </cell>
        </row>
        <row r="31">
          <cell r="C31">
            <v>3.8</v>
          </cell>
          <cell r="D31" t="str">
            <v>ETG-08-09</v>
          </cell>
          <cell r="E31" t="str">
            <v>Suministro e instalacion de acometida domiciliaria (tramo largo hasta 6m de longitud CON TOPO) D=1/2" (20 mm) sobre tuberia madre hasta D=12". (INCLUYE TENDIDO DE TUBERIA Y MEDIDOR). NO INCLUYE EMPALME EN INSTALACION DE ABRAZADERA) CON PAVIMENTO.</v>
          </cell>
          <cell r="F31">
            <v>0</v>
          </cell>
          <cell r="G31">
            <v>0</v>
          </cell>
          <cell r="H31">
            <v>0</v>
          </cell>
          <cell r="I31">
            <v>0</v>
          </cell>
          <cell r="J31">
            <v>0</v>
          </cell>
          <cell r="K31" t="str">
            <v xml:space="preserve"> UND</v>
          </cell>
          <cell r="L31">
            <v>117</v>
          </cell>
          <cell r="M31">
            <v>823407</v>
          </cell>
          <cell r="N31">
            <v>96338619</v>
          </cell>
        </row>
        <row r="32">
          <cell r="C32">
            <v>3.9</v>
          </cell>
          <cell r="D32" t="str">
            <v>ETG-08-01.6</v>
          </cell>
          <cell r="E32" t="str">
            <v>suministro e instalacion collarin de derivacion PEAD 90x1/2"</v>
          </cell>
          <cell r="F32">
            <v>0</v>
          </cell>
          <cell r="G32">
            <v>0</v>
          </cell>
          <cell r="H32">
            <v>0</v>
          </cell>
          <cell r="I32">
            <v>0</v>
          </cell>
          <cell r="J32">
            <v>0</v>
          </cell>
          <cell r="K32" t="str">
            <v xml:space="preserve"> UND</v>
          </cell>
          <cell r="L32">
            <v>122</v>
          </cell>
          <cell r="M32">
            <v>33430</v>
          </cell>
          <cell r="N32">
            <v>4078460</v>
          </cell>
        </row>
        <row r="33">
          <cell r="C33" t="str">
            <v>3.10</v>
          </cell>
          <cell r="D33" t="str">
            <v>ETG-08-01.6</v>
          </cell>
          <cell r="E33" t="str">
            <v>suministro e instalacion collarin de derivacion PEAD 110x1/2"</v>
          </cell>
          <cell r="F33">
            <v>0</v>
          </cell>
          <cell r="G33">
            <v>0</v>
          </cell>
          <cell r="H33">
            <v>0</v>
          </cell>
          <cell r="I33">
            <v>0</v>
          </cell>
          <cell r="J33">
            <v>0</v>
          </cell>
          <cell r="K33" t="str">
            <v>UND</v>
          </cell>
          <cell r="L33">
            <v>76</v>
          </cell>
          <cell r="M33">
            <v>41556</v>
          </cell>
          <cell r="N33">
            <v>3158256</v>
          </cell>
        </row>
        <row r="34">
          <cell r="C34">
            <v>3.11</v>
          </cell>
          <cell r="D34" t="str">
            <v>ETG-08-01.6</v>
          </cell>
          <cell r="E34" t="str">
            <v>suministro e instalacion collarin de derivacion PEAD 160x1/2"</v>
          </cell>
          <cell r="F34">
            <v>0</v>
          </cell>
          <cell r="G34">
            <v>0</v>
          </cell>
          <cell r="H34">
            <v>0</v>
          </cell>
          <cell r="I34">
            <v>0</v>
          </cell>
          <cell r="J34">
            <v>0</v>
          </cell>
          <cell r="K34" t="str">
            <v xml:space="preserve"> UND</v>
          </cell>
          <cell r="L34">
            <v>35</v>
          </cell>
          <cell r="M34">
            <v>99609</v>
          </cell>
          <cell r="N34">
            <v>3486315</v>
          </cell>
        </row>
        <row r="35">
          <cell r="C35">
            <v>3.12</v>
          </cell>
          <cell r="D35" t="str">
            <v>ETG-08-01.2</v>
          </cell>
          <cell r="E35" t="str">
            <v>Suministro e instalación tee bridada 4"</v>
          </cell>
          <cell r="F35">
            <v>0</v>
          </cell>
          <cell r="G35">
            <v>0</v>
          </cell>
          <cell r="H35">
            <v>0</v>
          </cell>
          <cell r="I35">
            <v>0</v>
          </cell>
          <cell r="J35">
            <v>0</v>
          </cell>
          <cell r="K35" t="str">
            <v xml:space="preserve"> UND</v>
          </cell>
          <cell r="L35">
            <v>3</v>
          </cell>
          <cell r="M35">
            <v>495522</v>
          </cell>
          <cell r="N35">
            <v>1486566</v>
          </cell>
        </row>
        <row r="36">
          <cell r="C36">
            <v>3.13</v>
          </cell>
          <cell r="D36" t="str">
            <v>ETG-08-01.2</v>
          </cell>
          <cell r="E36" t="str">
            <v>Suministro e instalación tee bridada 6"</v>
          </cell>
          <cell r="F36">
            <v>0</v>
          </cell>
          <cell r="G36">
            <v>0</v>
          </cell>
          <cell r="H36">
            <v>0</v>
          </cell>
          <cell r="I36">
            <v>0</v>
          </cell>
          <cell r="J36">
            <v>0</v>
          </cell>
          <cell r="K36" t="str">
            <v xml:space="preserve"> UND</v>
          </cell>
          <cell r="L36">
            <v>2</v>
          </cell>
          <cell r="M36">
            <v>774856</v>
          </cell>
          <cell r="N36">
            <v>1549712</v>
          </cell>
        </row>
        <row r="37">
          <cell r="C37">
            <v>3.14</v>
          </cell>
          <cell r="D37" t="str">
            <v>ETG-08-01.2</v>
          </cell>
          <cell r="E37" t="str">
            <v xml:space="preserve">suministro e instalacion union brida universal 3" </v>
          </cell>
          <cell r="F37">
            <v>0</v>
          </cell>
          <cell r="G37">
            <v>0</v>
          </cell>
          <cell r="H37">
            <v>0</v>
          </cell>
          <cell r="I37">
            <v>0</v>
          </cell>
          <cell r="J37">
            <v>0</v>
          </cell>
          <cell r="K37" t="str">
            <v xml:space="preserve"> UND</v>
          </cell>
          <cell r="L37">
            <v>10</v>
          </cell>
          <cell r="M37">
            <v>108993</v>
          </cell>
          <cell r="N37">
            <v>1089930</v>
          </cell>
        </row>
        <row r="38">
          <cell r="C38">
            <v>3.15</v>
          </cell>
          <cell r="D38" t="str">
            <v>ETG-08-01.2</v>
          </cell>
          <cell r="E38" t="str">
            <v xml:space="preserve">suministro e instalacion union brida universal 4" </v>
          </cell>
          <cell r="F38">
            <v>0</v>
          </cell>
          <cell r="G38">
            <v>0</v>
          </cell>
          <cell r="H38">
            <v>0</v>
          </cell>
          <cell r="I38">
            <v>0</v>
          </cell>
          <cell r="J38">
            <v>0</v>
          </cell>
          <cell r="K38" t="str">
            <v xml:space="preserve"> UND</v>
          </cell>
          <cell r="L38">
            <v>4</v>
          </cell>
          <cell r="M38">
            <v>127640</v>
          </cell>
          <cell r="N38">
            <v>510560</v>
          </cell>
        </row>
        <row r="39">
          <cell r="C39">
            <v>3.16</v>
          </cell>
          <cell r="D39" t="str">
            <v>ETG-08-01.2</v>
          </cell>
          <cell r="E39" t="str">
            <v xml:space="preserve">suministro e instalacion union brida universal 6" </v>
          </cell>
          <cell r="F39">
            <v>0</v>
          </cell>
          <cell r="G39">
            <v>0</v>
          </cell>
          <cell r="H39">
            <v>0</v>
          </cell>
          <cell r="I39">
            <v>0</v>
          </cell>
          <cell r="J39">
            <v>0</v>
          </cell>
          <cell r="K39" t="str">
            <v xml:space="preserve"> UND</v>
          </cell>
          <cell r="L39">
            <v>4</v>
          </cell>
          <cell r="M39">
            <v>167168</v>
          </cell>
          <cell r="N39">
            <v>668672</v>
          </cell>
        </row>
        <row r="40">
          <cell r="C40">
            <v>3.17</v>
          </cell>
          <cell r="D40" t="str">
            <v>ETG-08-01.2</v>
          </cell>
          <cell r="E40" t="str">
            <v xml:space="preserve">suministro e instalacion union brida universal 10" </v>
          </cell>
          <cell r="F40">
            <v>0</v>
          </cell>
          <cell r="G40">
            <v>0</v>
          </cell>
          <cell r="H40">
            <v>0</v>
          </cell>
          <cell r="I40">
            <v>0</v>
          </cell>
          <cell r="J40">
            <v>0</v>
          </cell>
          <cell r="K40" t="str">
            <v>UND</v>
          </cell>
          <cell r="L40">
            <v>1</v>
          </cell>
          <cell r="M40">
            <v>463329</v>
          </cell>
          <cell r="N40">
            <v>463329</v>
          </cell>
        </row>
        <row r="41">
          <cell r="C41">
            <v>3.18</v>
          </cell>
          <cell r="D41" t="str">
            <v>ETG-08-01.2</v>
          </cell>
          <cell r="E41" t="str">
            <v xml:space="preserve">suministro e instalacion union brida universal 12" </v>
          </cell>
          <cell r="F41">
            <v>0</v>
          </cell>
          <cell r="G41">
            <v>0</v>
          </cell>
          <cell r="H41">
            <v>0</v>
          </cell>
          <cell r="I41">
            <v>0</v>
          </cell>
          <cell r="J41">
            <v>0</v>
          </cell>
          <cell r="K41" t="str">
            <v>UND</v>
          </cell>
          <cell r="L41">
            <v>1</v>
          </cell>
          <cell r="M41">
            <v>624475</v>
          </cell>
          <cell r="N41">
            <v>624475</v>
          </cell>
        </row>
        <row r="42">
          <cell r="C42">
            <v>3.19</v>
          </cell>
          <cell r="D42" t="str">
            <v>ETG-08-01.2</v>
          </cell>
          <cell r="E42" t="str">
            <v>suministro e instalacion union brida universal 3" para PEAD</v>
          </cell>
          <cell r="F42">
            <v>0</v>
          </cell>
          <cell r="G42">
            <v>0</v>
          </cell>
          <cell r="H42">
            <v>0</v>
          </cell>
          <cell r="I42">
            <v>0</v>
          </cell>
          <cell r="J42">
            <v>0</v>
          </cell>
          <cell r="K42" t="str">
            <v>UND</v>
          </cell>
          <cell r="L42">
            <v>7</v>
          </cell>
          <cell r="M42">
            <v>157523</v>
          </cell>
          <cell r="N42">
            <v>1102661</v>
          </cell>
        </row>
        <row r="43">
          <cell r="C43" t="str">
            <v>3.20</v>
          </cell>
          <cell r="D43" t="str">
            <v>ETG-08-01.2</v>
          </cell>
          <cell r="E43" t="str">
            <v>suministro e instalacion union brida universal 4" para PEAD</v>
          </cell>
          <cell r="F43">
            <v>0</v>
          </cell>
          <cell r="G43">
            <v>0</v>
          </cell>
          <cell r="H43">
            <v>0</v>
          </cell>
          <cell r="I43">
            <v>0</v>
          </cell>
          <cell r="J43">
            <v>0</v>
          </cell>
          <cell r="K43" t="str">
            <v>UND</v>
          </cell>
          <cell r="L43">
            <v>12</v>
          </cell>
          <cell r="M43">
            <v>192453</v>
          </cell>
          <cell r="N43">
            <v>2309436</v>
          </cell>
        </row>
        <row r="44">
          <cell r="C44">
            <v>3.21</v>
          </cell>
          <cell r="D44" t="str">
            <v>ETG-08-01.2</v>
          </cell>
          <cell r="E44" t="str">
            <v>suministro e instalacion union brida universal 6" para PEAD</v>
          </cell>
          <cell r="F44">
            <v>0</v>
          </cell>
          <cell r="G44">
            <v>0</v>
          </cell>
          <cell r="H44">
            <v>0</v>
          </cell>
          <cell r="I44">
            <v>0</v>
          </cell>
          <cell r="J44">
            <v>0</v>
          </cell>
          <cell r="K44" t="str">
            <v xml:space="preserve"> UND</v>
          </cell>
          <cell r="L44">
            <v>6</v>
          </cell>
          <cell r="M44">
            <v>273061</v>
          </cell>
          <cell r="N44">
            <v>1638366</v>
          </cell>
        </row>
        <row r="45">
          <cell r="C45">
            <v>3.22</v>
          </cell>
          <cell r="D45" t="str">
            <v>ETG-08-01.2</v>
          </cell>
          <cell r="E45" t="str">
            <v>suministro e instalacion union brida universal 10" para PEAD</v>
          </cell>
          <cell r="F45">
            <v>0</v>
          </cell>
          <cell r="G45">
            <v>0</v>
          </cell>
          <cell r="H45">
            <v>0</v>
          </cell>
          <cell r="I45">
            <v>0</v>
          </cell>
          <cell r="J45">
            <v>0</v>
          </cell>
          <cell r="K45" t="str">
            <v xml:space="preserve"> UND</v>
          </cell>
          <cell r="L45">
            <v>2</v>
          </cell>
          <cell r="M45">
            <v>460255</v>
          </cell>
          <cell r="N45">
            <v>920510</v>
          </cell>
        </row>
        <row r="46">
          <cell r="C46">
            <v>3.23</v>
          </cell>
          <cell r="D46" t="str">
            <v>ETG-08-01.2</v>
          </cell>
          <cell r="E46" t="str">
            <v>suministro e instalacion union brida universal 12" para PEAD</v>
          </cell>
          <cell r="F46">
            <v>0</v>
          </cell>
          <cell r="G46">
            <v>0</v>
          </cell>
          <cell r="H46">
            <v>0</v>
          </cell>
          <cell r="I46">
            <v>0</v>
          </cell>
          <cell r="J46">
            <v>0</v>
          </cell>
          <cell r="K46" t="str">
            <v xml:space="preserve"> UND</v>
          </cell>
          <cell r="L46">
            <v>4</v>
          </cell>
          <cell r="M46">
            <v>642654</v>
          </cell>
          <cell r="N46">
            <v>2570616</v>
          </cell>
        </row>
        <row r="47">
          <cell r="C47">
            <v>3.24</v>
          </cell>
          <cell r="D47" t="str">
            <v>ETG-08-01.2</v>
          </cell>
          <cell r="E47" t="str">
            <v xml:space="preserve">Suministro e instalacion reduccion 110x90mm bridada (4X3") </v>
          </cell>
          <cell r="F47">
            <v>0</v>
          </cell>
          <cell r="G47">
            <v>0</v>
          </cell>
          <cell r="H47">
            <v>0</v>
          </cell>
          <cell r="I47">
            <v>0</v>
          </cell>
          <cell r="J47">
            <v>0</v>
          </cell>
          <cell r="K47" t="str">
            <v xml:space="preserve"> UND</v>
          </cell>
          <cell r="L47">
            <v>13</v>
          </cell>
          <cell r="M47">
            <v>236993</v>
          </cell>
          <cell r="N47">
            <v>3080909</v>
          </cell>
        </row>
        <row r="48">
          <cell r="C48">
            <v>3.25</v>
          </cell>
          <cell r="D48" t="str">
            <v>ETG-08-01.2</v>
          </cell>
          <cell r="E48" t="str">
            <v xml:space="preserve">Suministro e instalacion reduccion 160x90mm bridada (6X3") </v>
          </cell>
          <cell r="F48">
            <v>0</v>
          </cell>
          <cell r="G48">
            <v>0</v>
          </cell>
          <cell r="H48">
            <v>0</v>
          </cell>
          <cell r="I48">
            <v>0</v>
          </cell>
          <cell r="J48">
            <v>0</v>
          </cell>
          <cell r="K48" t="str">
            <v xml:space="preserve"> UND</v>
          </cell>
          <cell r="L48">
            <v>2</v>
          </cell>
          <cell r="M48">
            <v>324038</v>
          </cell>
          <cell r="N48">
            <v>648076</v>
          </cell>
        </row>
        <row r="49">
          <cell r="C49">
            <v>3.26</v>
          </cell>
          <cell r="D49" t="str">
            <v>ETG-08-01.2</v>
          </cell>
          <cell r="E49" t="str">
            <v xml:space="preserve">Suministro e instalacion reduccion 160x90mm bridada (6X4") </v>
          </cell>
          <cell r="F49">
            <v>0</v>
          </cell>
          <cell r="G49">
            <v>0</v>
          </cell>
          <cell r="H49">
            <v>0</v>
          </cell>
          <cell r="I49">
            <v>0</v>
          </cell>
          <cell r="J49">
            <v>0</v>
          </cell>
          <cell r="K49" t="str">
            <v xml:space="preserve"> UND</v>
          </cell>
          <cell r="L49">
            <v>1</v>
          </cell>
          <cell r="M49">
            <v>352179</v>
          </cell>
          <cell r="N49">
            <v>352179</v>
          </cell>
        </row>
        <row r="50">
          <cell r="C50">
            <v>3.27</v>
          </cell>
          <cell r="D50" t="str">
            <v>ETG-08-01.2</v>
          </cell>
          <cell r="E50" t="str">
            <v>Suministro e instalacion reduccion 250x160mm bridada (10X6")</v>
          </cell>
          <cell r="F50">
            <v>0</v>
          </cell>
          <cell r="G50">
            <v>0</v>
          </cell>
          <cell r="H50">
            <v>0</v>
          </cell>
          <cell r="I50">
            <v>0</v>
          </cell>
          <cell r="J50">
            <v>0</v>
          </cell>
          <cell r="K50" t="str">
            <v xml:space="preserve"> UND</v>
          </cell>
          <cell r="L50">
            <v>1</v>
          </cell>
          <cell r="M50">
            <v>833907</v>
          </cell>
          <cell r="N50">
            <v>833907</v>
          </cell>
        </row>
        <row r="51">
          <cell r="C51">
            <v>3.28</v>
          </cell>
          <cell r="D51" t="str">
            <v>ETG-08-01.2</v>
          </cell>
          <cell r="E51" t="str">
            <v xml:space="preserve">Suministro e instalacion reduccion 315x110mm bridada (12X4") </v>
          </cell>
          <cell r="F51">
            <v>0</v>
          </cell>
          <cell r="G51">
            <v>0</v>
          </cell>
          <cell r="H51">
            <v>0</v>
          </cell>
          <cell r="I51">
            <v>0</v>
          </cell>
          <cell r="J51">
            <v>0</v>
          </cell>
          <cell r="K51" t="str">
            <v xml:space="preserve"> UND</v>
          </cell>
          <cell r="L51">
            <v>1</v>
          </cell>
          <cell r="M51">
            <v>1097515</v>
          </cell>
          <cell r="N51">
            <v>1097515</v>
          </cell>
        </row>
        <row r="52">
          <cell r="C52">
            <v>3.29</v>
          </cell>
          <cell r="D52" t="str">
            <v>ETG-08-01.2</v>
          </cell>
          <cell r="E52" t="str">
            <v>Suministro e instalacion reduccion 315x160mm bridada (12X6")</v>
          </cell>
          <cell r="F52">
            <v>0</v>
          </cell>
          <cell r="G52">
            <v>0</v>
          </cell>
          <cell r="H52">
            <v>0</v>
          </cell>
          <cell r="I52">
            <v>0</v>
          </cell>
          <cell r="J52">
            <v>0</v>
          </cell>
          <cell r="K52" t="str">
            <v xml:space="preserve"> UND</v>
          </cell>
          <cell r="L52">
            <v>2</v>
          </cell>
          <cell r="M52">
            <v>1097515</v>
          </cell>
          <cell r="N52">
            <v>2195030</v>
          </cell>
        </row>
        <row r="53">
          <cell r="C53" t="str">
            <v>3.30</v>
          </cell>
          <cell r="D53" t="str">
            <v>ETG-08-01.2</v>
          </cell>
          <cell r="E53" t="str">
            <v xml:space="preserve">Suministro e instalacion reduccion 315x250mm bridada (12X10") </v>
          </cell>
          <cell r="F53">
            <v>0</v>
          </cell>
          <cell r="G53">
            <v>0</v>
          </cell>
          <cell r="H53">
            <v>0</v>
          </cell>
          <cell r="I53">
            <v>0</v>
          </cell>
          <cell r="J53">
            <v>0</v>
          </cell>
          <cell r="K53" t="str">
            <v xml:space="preserve"> UND</v>
          </cell>
          <cell r="L53">
            <v>1</v>
          </cell>
          <cell r="M53">
            <v>1272675</v>
          </cell>
          <cell r="N53">
            <v>1272675</v>
          </cell>
        </row>
        <row r="54">
          <cell r="C54">
            <v>3.31</v>
          </cell>
          <cell r="D54" t="str">
            <v>ETG-08-01.2</v>
          </cell>
          <cell r="E54" t="str">
            <v>Suministro e instalacion cruz bridada 4"</v>
          </cell>
          <cell r="F54">
            <v>0</v>
          </cell>
          <cell r="G54">
            <v>0</v>
          </cell>
          <cell r="H54">
            <v>0</v>
          </cell>
          <cell r="I54">
            <v>0</v>
          </cell>
          <cell r="J54">
            <v>0</v>
          </cell>
          <cell r="K54" t="str">
            <v xml:space="preserve"> UND</v>
          </cell>
          <cell r="L54">
            <v>5</v>
          </cell>
          <cell r="M54">
            <v>507797</v>
          </cell>
          <cell r="N54">
            <v>2538985</v>
          </cell>
        </row>
        <row r="55">
          <cell r="C55">
            <v>3.32</v>
          </cell>
          <cell r="D55" t="str">
            <v>ETG-08-01.2</v>
          </cell>
          <cell r="E55" t="str">
            <v>Suministro e instalacion cruz bridada 6"</v>
          </cell>
          <cell r="F55">
            <v>0</v>
          </cell>
          <cell r="G55">
            <v>0</v>
          </cell>
          <cell r="H55">
            <v>0</v>
          </cell>
          <cell r="I55">
            <v>0</v>
          </cell>
          <cell r="J55">
            <v>0</v>
          </cell>
          <cell r="K55" t="str">
            <v xml:space="preserve"> UND</v>
          </cell>
          <cell r="L55">
            <v>2</v>
          </cell>
          <cell r="M55">
            <v>1079439</v>
          </cell>
          <cell r="N55">
            <v>2158878</v>
          </cell>
        </row>
        <row r="56">
          <cell r="C56">
            <v>3.33</v>
          </cell>
          <cell r="D56" t="str">
            <v>ETG-08-01.2</v>
          </cell>
          <cell r="E56" t="str">
            <v>Suministro e instalacion cruz bridada 12"</v>
          </cell>
          <cell r="F56">
            <v>0</v>
          </cell>
          <cell r="G56">
            <v>0</v>
          </cell>
          <cell r="H56">
            <v>0</v>
          </cell>
          <cell r="I56">
            <v>0</v>
          </cell>
          <cell r="J56">
            <v>0</v>
          </cell>
          <cell r="K56" t="str">
            <v xml:space="preserve"> UND</v>
          </cell>
          <cell r="L56">
            <v>1</v>
          </cell>
          <cell r="M56">
            <v>3878845</v>
          </cell>
          <cell r="N56">
            <v>3878845</v>
          </cell>
        </row>
        <row r="57">
          <cell r="C57">
            <v>3.34</v>
          </cell>
          <cell r="D57" t="str">
            <v>ETG-08-01.2</v>
          </cell>
          <cell r="E57" t="str">
            <v>suministro e instalacion codo bridado 90° (3")</v>
          </cell>
          <cell r="F57">
            <v>0</v>
          </cell>
          <cell r="G57">
            <v>0</v>
          </cell>
          <cell r="H57">
            <v>0</v>
          </cell>
          <cell r="I57">
            <v>0</v>
          </cell>
          <cell r="J57">
            <v>0</v>
          </cell>
          <cell r="K57" t="str">
            <v xml:space="preserve"> UND</v>
          </cell>
          <cell r="L57">
            <v>1</v>
          </cell>
          <cell r="M57">
            <v>187873</v>
          </cell>
          <cell r="N57">
            <v>187873</v>
          </cell>
        </row>
        <row r="58">
          <cell r="C58">
            <v>3.35</v>
          </cell>
          <cell r="D58" t="str">
            <v>ETG-08-01.6</v>
          </cell>
          <cell r="E58" t="str">
            <v>Suministro e instalacion reduccion PEAD 4X3" PE100 PN10</v>
          </cell>
          <cell r="F58">
            <v>0</v>
          </cell>
          <cell r="G58">
            <v>0</v>
          </cell>
          <cell r="H58">
            <v>0</v>
          </cell>
          <cell r="I58">
            <v>0</v>
          </cell>
          <cell r="J58">
            <v>0</v>
          </cell>
          <cell r="K58" t="str">
            <v xml:space="preserve"> UND</v>
          </cell>
          <cell r="L58">
            <v>2</v>
          </cell>
          <cell r="M58">
            <v>51284</v>
          </cell>
          <cell r="N58">
            <v>102568</v>
          </cell>
        </row>
        <row r="59">
          <cell r="C59">
            <v>3.36</v>
          </cell>
          <cell r="D59" t="str">
            <v>ETG-08-01.6</v>
          </cell>
          <cell r="E59" t="str">
            <v>Suministro e instalacion tee PEAD  90mm (3") PE 100 PN10</v>
          </cell>
          <cell r="F59">
            <v>0</v>
          </cell>
          <cell r="G59">
            <v>0</v>
          </cell>
          <cell r="H59">
            <v>0</v>
          </cell>
          <cell r="I59">
            <v>0</v>
          </cell>
          <cell r="J59">
            <v>0</v>
          </cell>
          <cell r="K59" t="str">
            <v xml:space="preserve"> UND</v>
          </cell>
          <cell r="L59">
            <v>6</v>
          </cell>
          <cell r="M59">
            <v>80347</v>
          </cell>
          <cell r="N59">
            <v>482082</v>
          </cell>
        </row>
        <row r="60">
          <cell r="C60">
            <v>3.37</v>
          </cell>
          <cell r="D60" t="str">
            <v>ETG-08-01.6</v>
          </cell>
          <cell r="E60" t="str">
            <v>Suministro e instalacion tee PEAD  315mm (12") PE 100 PN10</v>
          </cell>
          <cell r="F60">
            <v>0</v>
          </cell>
          <cell r="G60">
            <v>0</v>
          </cell>
          <cell r="H60">
            <v>0</v>
          </cell>
          <cell r="I60">
            <v>0</v>
          </cell>
          <cell r="J60">
            <v>0</v>
          </cell>
          <cell r="K60" t="str">
            <v>UND</v>
          </cell>
          <cell r="L60">
            <v>1</v>
          </cell>
          <cell r="M60">
            <v>1674703</v>
          </cell>
          <cell r="N60">
            <v>1674703</v>
          </cell>
        </row>
        <row r="61">
          <cell r="C61">
            <v>3.38</v>
          </cell>
          <cell r="D61" t="str">
            <v>ETG-08-02</v>
          </cell>
          <cell r="E61" t="str">
            <v>Suministro e instalacion valvula compuerta elastica brida iso o brida ansi con vastago no ascendente de 12"</v>
          </cell>
          <cell r="F61">
            <v>0</v>
          </cell>
          <cell r="G61">
            <v>0</v>
          </cell>
          <cell r="H61">
            <v>0</v>
          </cell>
          <cell r="I61">
            <v>0</v>
          </cell>
          <cell r="J61">
            <v>0</v>
          </cell>
          <cell r="K61" t="str">
            <v xml:space="preserve"> UND</v>
          </cell>
          <cell r="L61">
            <v>2</v>
          </cell>
          <cell r="M61">
            <v>4036470</v>
          </cell>
          <cell r="N61">
            <v>8072940</v>
          </cell>
        </row>
        <row r="62">
          <cell r="C62">
            <v>3.39</v>
          </cell>
          <cell r="D62" t="str">
            <v>ETG-08-01.6</v>
          </cell>
          <cell r="E62" t="str">
            <v>Suministro e instalacion reduccion PEAD 12X10" PE100 PN10</v>
          </cell>
          <cell r="F62">
            <v>0</v>
          </cell>
          <cell r="G62">
            <v>0</v>
          </cell>
          <cell r="H62">
            <v>0</v>
          </cell>
          <cell r="I62">
            <v>0</v>
          </cell>
          <cell r="J62">
            <v>0</v>
          </cell>
          <cell r="K62" t="str">
            <v xml:space="preserve"> UND</v>
          </cell>
          <cell r="L62">
            <v>1</v>
          </cell>
          <cell r="M62">
            <v>476064</v>
          </cell>
          <cell r="N62">
            <v>476064</v>
          </cell>
        </row>
        <row r="63">
          <cell r="C63" t="str">
            <v>3.40</v>
          </cell>
          <cell r="D63" t="str">
            <v>ETG-08-01.6</v>
          </cell>
          <cell r="E63" t="str">
            <v>Suministro e instalacion reduccion PEAD 10X6" PE100 PN10</v>
          </cell>
          <cell r="F63">
            <v>0</v>
          </cell>
          <cell r="G63">
            <v>0</v>
          </cell>
          <cell r="H63">
            <v>0</v>
          </cell>
          <cell r="I63">
            <v>0</v>
          </cell>
          <cell r="J63">
            <v>0</v>
          </cell>
          <cell r="K63" t="str">
            <v xml:space="preserve"> UND</v>
          </cell>
          <cell r="L63">
            <v>1</v>
          </cell>
          <cell r="M63">
            <v>509799</v>
          </cell>
          <cell r="N63">
            <v>509799</v>
          </cell>
        </row>
        <row r="64">
          <cell r="C64">
            <v>3.41</v>
          </cell>
          <cell r="D64" t="str">
            <v>ETG-08-01.6</v>
          </cell>
          <cell r="E64" t="str">
            <v>Suministro e instalacion reduccion PEAD 6X4" PE100 PN10</v>
          </cell>
          <cell r="F64">
            <v>0</v>
          </cell>
          <cell r="G64">
            <v>0</v>
          </cell>
          <cell r="H64">
            <v>0</v>
          </cell>
          <cell r="I64">
            <v>0</v>
          </cell>
          <cell r="J64">
            <v>0</v>
          </cell>
          <cell r="K64" t="str">
            <v xml:space="preserve"> UND</v>
          </cell>
          <cell r="L64">
            <v>1</v>
          </cell>
          <cell r="M64">
            <v>112845</v>
          </cell>
          <cell r="N64">
            <v>112845</v>
          </cell>
        </row>
        <row r="65">
          <cell r="C65" t="str">
            <v xml:space="preserve">SUBTOTAL       </v>
          </cell>
          <cell r="D65">
            <v>0</v>
          </cell>
          <cell r="E65">
            <v>0</v>
          </cell>
          <cell r="F65">
            <v>0</v>
          </cell>
          <cell r="G65">
            <v>0</v>
          </cell>
          <cell r="H65">
            <v>0</v>
          </cell>
          <cell r="I65">
            <v>0</v>
          </cell>
          <cell r="J65">
            <v>0</v>
          </cell>
          <cell r="K65">
            <v>0</v>
          </cell>
          <cell r="L65">
            <v>0</v>
          </cell>
          <cell r="M65">
            <v>0</v>
          </cell>
          <cell r="N65">
            <v>361899372.01999998</v>
          </cell>
        </row>
        <row r="66">
          <cell r="C66">
            <v>4</v>
          </cell>
          <cell r="D66">
            <v>0</v>
          </cell>
          <cell r="E66" t="str">
            <v>OBRA CIVIL COMPLEMENTARIA</v>
          </cell>
          <cell r="F66">
            <v>0</v>
          </cell>
          <cell r="G66">
            <v>0</v>
          </cell>
          <cell r="H66">
            <v>0</v>
          </cell>
          <cell r="I66">
            <v>0</v>
          </cell>
          <cell r="J66">
            <v>0</v>
          </cell>
          <cell r="K66">
            <v>0</v>
          </cell>
          <cell r="L66">
            <v>0</v>
          </cell>
          <cell r="M66">
            <v>0</v>
          </cell>
          <cell r="N66">
            <v>0</v>
          </cell>
        </row>
        <row r="67">
          <cell r="C67">
            <v>4.0999999999999996</v>
          </cell>
          <cell r="D67" t="str">
            <v>ETG-04-01</v>
          </cell>
          <cell r="E67" t="str">
            <v>Sub-base granular mopt compactada en capas de 10 cm, E= 0.20 M</v>
          </cell>
          <cell r="F67">
            <v>0</v>
          </cell>
          <cell r="G67">
            <v>0</v>
          </cell>
          <cell r="H67">
            <v>0</v>
          </cell>
          <cell r="I67">
            <v>0</v>
          </cell>
          <cell r="J67">
            <v>0</v>
          </cell>
          <cell r="K67" t="str">
            <v>M3</v>
          </cell>
          <cell r="L67">
            <v>257.99999999999994</v>
          </cell>
          <cell r="M67">
            <v>68740</v>
          </cell>
          <cell r="N67">
            <v>17734919.999999996</v>
          </cell>
        </row>
        <row r="68">
          <cell r="C68">
            <v>4.2</v>
          </cell>
          <cell r="D68" t="str">
            <v>ETG-05-07</v>
          </cell>
          <cell r="E68" t="str">
            <v xml:space="preserve">Construcción pavimento rígido 3000 PSI e= 0,15 incluye refuerzo y juntas en asfalto </v>
          </cell>
          <cell r="F68">
            <v>0</v>
          </cell>
          <cell r="G68">
            <v>0</v>
          </cell>
          <cell r="H68">
            <v>0</v>
          </cell>
          <cell r="I68">
            <v>0</v>
          </cell>
          <cell r="J68">
            <v>0</v>
          </cell>
          <cell r="K68" t="str">
            <v>M2</v>
          </cell>
          <cell r="L68">
            <v>1289.9999999999998</v>
          </cell>
          <cell r="M68">
            <v>95693</v>
          </cell>
          <cell r="N68">
            <v>123443969.99999999</v>
          </cell>
        </row>
        <row r="69">
          <cell r="C69">
            <v>4.3</v>
          </cell>
          <cell r="D69" t="str">
            <v>ETG-07-03</v>
          </cell>
          <cell r="E69" t="str">
            <v>Construcción Sardinel en concreto 3000 psi 0,15*0,30M. Incluye refuerzo</v>
          </cell>
          <cell r="F69">
            <v>0</v>
          </cell>
          <cell r="G69">
            <v>0</v>
          </cell>
          <cell r="H69">
            <v>0</v>
          </cell>
          <cell r="I69">
            <v>0</v>
          </cell>
          <cell r="J69">
            <v>0</v>
          </cell>
          <cell r="K69" t="str">
            <v>ML</v>
          </cell>
          <cell r="L69">
            <v>69.900000000000006</v>
          </cell>
          <cell r="M69">
            <v>48058</v>
          </cell>
          <cell r="N69">
            <v>3359254.2</v>
          </cell>
        </row>
        <row r="70">
          <cell r="C70">
            <v>4.4000000000000004</v>
          </cell>
          <cell r="D70" t="str">
            <v>ETG-07-03</v>
          </cell>
          <cell r="E70" t="str">
            <v>Construcción andén en concreto, fc= 21 Mpa, e=0,10 m</v>
          </cell>
          <cell r="F70">
            <v>0</v>
          </cell>
          <cell r="G70">
            <v>0</v>
          </cell>
          <cell r="H70">
            <v>0</v>
          </cell>
          <cell r="I70">
            <v>0</v>
          </cell>
          <cell r="J70">
            <v>0</v>
          </cell>
          <cell r="K70" t="str">
            <v>M2</v>
          </cell>
          <cell r="L70">
            <v>69.900000000000006</v>
          </cell>
          <cell r="M70">
            <v>51231</v>
          </cell>
          <cell r="N70">
            <v>3581046.9000000004</v>
          </cell>
        </row>
        <row r="71">
          <cell r="C71" t="str">
            <v xml:space="preserve">SUBTOTAL       </v>
          </cell>
          <cell r="D71">
            <v>0</v>
          </cell>
          <cell r="E71">
            <v>0</v>
          </cell>
          <cell r="F71">
            <v>0</v>
          </cell>
          <cell r="G71">
            <v>0</v>
          </cell>
          <cell r="H71">
            <v>0</v>
          </cell>
          <cell r="I71">
            <v>0</v>
          </cell>
          <cell r="J71">
            <v>0</v>
          </cell>
          <cell r="K71">
            <v>0</v>
          </cell>
          <cell r="L71">
            <v>0</v>
          </cell>
          <cell r="M71">
            <v>0</v>
          </cell>
          <cell r="N71">
            <v>148119191.09999996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TRAMOS"/>
      <sheetName val="CANTIDADES."/>
      <sheetName val="FICHA TÉCNICA"/>
      <sheetName val="1.1"/>
      <sheetName val="1.2"/>
      <sheetName val="2.1"/>
      <sheetName val="2.2"/>
      <sheetName val="2.3"/>
      <sheetName val="3.1"/>
      <sheetName val="3.2"/>
      <sheetName val="3.3"/>
      <sheetName val="3.4"/>
      <sheetName val="3.5"/>
      <sheetName val="3.6"/>
      <sheetName val="3,6"/>
      <sheetName val="3.7"/>
      <sheetName val="3.8"/>
      <sheetName val="3.9"/>
      <sheetName val="3.10"/>
      <sheetName val="3.11"/>
      <sheetName val="3.12"/>
      <sheetName val="3,13"/>
      <sheetName val="3.13"/>
    </sheetNames>
    <sheetDataSet>
      <sheetData sheetId="0"/>
      <sheetData sheetId="1">
        <row r="5">
          <cell r="E5" t="str">
            <v>CONSTRUCCIÓN DEL ALCANTARILLADO SANITARIO EN LA CRA 40 ENTRE CLL 14J 1 Y 15, BARRIO LOS DESEOS DEL DISTRITO DE RIOHACHA, LA GUAJIRA, CARIBE.</v>
          </cell>
        </row>
        <row r="9">
          <cell r="C9" t="str">
            <v>1.1</v>
          </cell>
          <cell r="D9" t="str">
            <v>ETG-02-03</v>
          </cell>
          <cell r="E9" t="str">
            <v>Localizacion y replanteo</v>
          </cell>
          <cell r="K9" t="str">
            <v>ML</v>
          </cell>
          <cell r="L9">
            <v>559.38</v>
          </cell>
          <cell r="M9">
            <v>1914</v>
          </cell>
          <cell r="N9">
            <v>1070653.32</v>
          </cell>
        </row>
        <row r="10">
          <cell r="C10" t="str">
            <v>1.2</v>
          </cell>
          <cell r="D10" t="str">
            <v>ETG-02-07</v>
          </cell>
          <cell r="E10" t="str">
            <v>Valla publicitaria en estructura metálica, marco 2.5 x 4.0 m</v>
          </cell>
          <cell r="K10" t="str">
            <v>UND</v>
          </cell>
          <cell r="L10">
            <v>1</v>
          </cell>
          <cell r="M10">
            <v>1666875</v>
          </cell>
          <cell r="N10">
            <v>1666875</v>
          </cell>
        </row>
        <row r="11">
          <cell r="C11" t="str">
            <v xml:space="preserve">SUBTOTAL       </v>
          </cell>
          <cell r="N11">
            <v>2737528.3200000003</v>
          </cell>
        </row>
        <row r="12">
          <cell r="C12">
            <v>2</v>
          </cell>
          <cell r="E12" t="str">
            <v>MOVIMIENTOS DE TIERRAS</v>
          </cell>
        </row>
        <row r="13">
          <cell r="C13" t="str">
            <v>2.1</v>
          </cell>
          <cell r="D13" t="str">
            <v>ETG-03-01</v>
          </cell>
          <cell r="E13" t="str">
            <v>Excavación en material común, colector domiciliarias y redes de alcantarillado  (h=0-2m) sin entibado</v>
          </cell>
          <cell r="K13" t="str">
            <v>M3</v>
          </cell>
          <cell r="L13">
            <v>1312.8748709999998</v>
          </cell>
          <cell r="M13">
            <v>20577</v>
          </cell>
          <cell r="N13">
            <v>27015026.220566995</v>
          </cell>
        </row>
        <row r="14">
          <cell r="C14">
            <v>2.2000000000000002</v>
          </cell>
          <cell r="D14" t="str">
            <v>ETG-03-05</v>
          </cell>
          <cell r="E14" t="str">
            <v>Relleno conformado y vibrocompactado con material seleccionado  de excavación</v>
          </cell>
          <cell r="K14" t="str">
            <v>M3</v>
          </cell>
          <cell r="L14">
            <v>1228.616574131323</v>
          </cell>
          <cell r="M14">
            <v>17576</v>
          </cell>
          <cell r="N14">
            <v>21594164.906932134</v>
          </cell>
        </row>
        <row r="15">
          <cell r="C15">
            <v>2.2999999999999998</v>
          </cell>
          <cell r="D15" t="str">
            <v>ETG-03-06</v>
          </cell>
          <cell r="E15" t="str">
            <v>Retiro y disposición de material sobrante y/o escombros.</v>
          </cell>
          <cell r="K15" t="str">
            <v>M3</v>
          </cell>
          <cell r="L15">
            <v>84.258296868676865</v>
          </cell>
          <cell r="M15">
            <v>28216</v>
          </cell>
          <cell r="N15">
            <v>2377432.1044465862</v>
          </cell>
        </row>
        <row r="16">
          <cell r="C16" t="str">
            <v xml:space="preserve">SUBTOTAL       </v>
          </cell>
          <cell r="N16">
            <v>50986623.231945723</v>
          </cell>
        </row>
        <row r="17">
          <cell r="C17">
            <v>3</v>
          </cell>
          <cell r="E17" t="str">
            <v>INSTALACION RED DE ALCANTARILLADO</v>
          </cell>
        </row>
        <row r="18">
          <cell r="C18">
            <v>3.1</v>
          </cell>
          <cell r="D18" t="str">
            <v>ETG-09-01</v>
          </cell>
          <cell r="E18" t="str">
            <v>Suministro e instalación de tubería PVC, alcantarillado 6" tipo novafort</v>
          </cell>
          <cell r="K18" t="str">
            <v>ML</v>
          </cell>
          <cell r="L18">
            <v>294</v>
          </cell>
          <cell r="M18">
            <v>34853</v>
          </cell>
          <cell r="N18">
            <v>10246782</v>
          </cell>
        </row>
        <row r="19">
          <cell r="C19">
            <v>3.2</v>
          </cell>
          <cell r="D19" t="str">
            <v>ETG-09-01</v>
          </cell>
          <cell r="E19" t="str">
            <v>Suministro e instalación de tubería PVC, alcantarillado 8" tipo novafort</v>
          </cell>
          <cell r="K19" t="str">
            <v>ML</v>
          </cell>
          <cell r="L19">
            <v>416.96999999999997</v>
          </cell>
          <cell r="M19">
            <v>55273</v>
          </cell>
          <cell r="N19">
            <v>23047182.809999999</v>
          </cell>
        </row>
        <row r="20">
          <cell r="C20">
            <v>3.3</v>
          </cell>
          <cell r="D20" t="str">
            <v>ETG-09-01</v>
          </cell>
          <cell r="E20" t="str">
            <v>Suministro e instalación de tubería PVC, alcantarillado 12" tipo novafort</v>
          </cell>
          <cell r="K20" t="str">
            <v>ML</v>
          </cell>
          <cell r="L20">
            <v>142.41</v>
          </cell>
          <cell r="M20">
            <v>108556</v>
          </cell>
          <cell r="N20">
            <v>15459459.959999999</v>
          </cell>
        </row>
        <row r="21">
          <cell r="C21">
            <v>3.4</v>
          </cell>
          <cell r="D21" t="str">
            <v>ETG-03-05</v>
          </cell>
          <cell r="E21" t="str">
            <v>Cama de arena para tuberías e= 0,15</v>
          </cell>
          <cell r="K21" t="str">
            <v>M3</v>
          </cell>
          <cell r="L21">
            <v>78.940349999999995</v>
          </cell>
          <cell r="M21">
            <v>63068</v>
          </cell>
          <cell r="N21">
            <v>4978609.9937999994</v>
          </cell>
        </row>
        <row r="22">
          <cell r="C22">
            <v>3.5</v>
          </cell>
          <cell r="D22" t="str">
            <v>ETG-04-01</v>
          </cell>
          <cell r="E22" t="str">
            <v>Solado de fondo para pozos 1500psi e=0,05</v>
          </cell>
          <cell r="K22" t="str">
            <v>M2</v>
          </cell>
          <cell r="L22">
            <v>32</v>
          </cell>
          <cell r="M22">
            <v>22328</v>
          </cell>
          <cell r="N22">
            <v>714496</v>
          </cell>
        </row>
        <row r="23">
          <cell r="C23">
            <v>3.6</v>
          </cell>
          <cell r="D23" t="str">
            <v>ETG-09-01</v>
          </cell>
          <cell r="E23" t="str">
            <v>Suministro e Instalación de Kit silla YEE de 8"x6"</v>
          </cell>
          <cell r="K23" t="str">
            <v xml:space="preserve"> UND</v>
          </cell>
          <cell r="L23">
            <v>28</v>
          </cell>
          <cell r="M23">
            <v>150369</v>
          </cell>
          <cell r="N23">
            <v>4210332</v>
          </cell>
        </row>
        <row r="24">
          <cell r="C24">
            <v>3.7</v>
          </cell>
          <cell r="D24" t="str">
            <v>ETG-09-01</v>
          </cell>
          <cell r="E24" t="str">
            <v>Suministro e Instalación de Kit silla YEE de 12"x6"</v>
          </cell>
          <cell r="K24" t="str">
            <v xml:space="preserve"> UND</v>
          </cell>
          <cell r="L24">
            <v>21</v>
          </cell>
          <cell r="M24">
            <v>224326</v>
          </cell>
          <cell r="N24">
            <v>4710846</v>
          </cell>
        </row>
        <row r="25">
          <cell r="C25">
            <v>3.8</v>
          </cell>
          <cell r="D25" t="str">
            <v>ETG-09-03</v>
          </cell>
          <cell r="E25" t="str">
            <v>Cuerpo reforzado pozo de inspección D=1.2 M, 3000 PSI, e= 0,20 M. Incluye peldaño varilla 3/4 cada 40 cm</v>
          </cell>
          <cell r="K25" t="str">
            <v>ML</v>
          </cell>
          <cell r="L25">
            <v>10.429</v>
          </cell>
          <cell r="M25">
            <v>625102</v>
          </cell>
          <cell r="N25">
            <v>6519188.7580000004</v>
          </cell>
        </row>
        <row r="26">
          <cell r="C26">
            <v>3.9</v>
          </cell>
          <cell r="D26" t="str">
            <v>ETG-09-04</v>
          </cell>
          <cell r="E26" t="str">
            <v>Corona reforzada para pozo de inspección D=1,2 m, incluye tapa y aro, f'= 24  Mpa, e= 0,20M</v>
          </cell>
          <cell r="K26" t="str">
            <v xml:space="preserve"> UND</v>
          </cell>
          <cell r="L26">
            <v>8</v>
          </cell>
          <cell r="M26">
            <v>840419</v>
          </cell>
          <cell r="N26">
            <v>6723352</v>
          </cell>
        </row>
        <row r="27">
          <cell r="C27">
            <v>3.1</v>
          </cell>
          <cell r="D27" t="str">
            <v>ETG-09-05</v>
          </cell>
          <cell r="E27" t="str">
            <v>Base reforzada pozo de inspección D=2m incluye cañuela en concreto y emboquillado, 3000 PSI</v>
          </cell>
          <cell r="K27" t="str">
            <v xml:space="preserve"> UND</v>
          </cell>
          <cell r="L27">
            <v>8</v>
          </cell>
          <cell r="M27">
            <v>533210</v>
          </cell>
          <cell r="N27">
            <v>4265680</v>
          </cell>
        </row>
        <row r="28">
          <cell r="C28">
            <v>3.11</v>
          </cell>
          <cell r="D28" t="str">
            <v>ETG-09-04</v>
          </cell>
          <cell r="E28" t="str">
            <v>Caja de inspección en concreto de (0,5mx0,5mx0,5m int. ) e=0,1m, incluye tapa reforzada y cañuela.</v>
          </cell>
          <cell r="K28" t="str">
            <v xml:space="preserve"> UND</v>
          </cell>
          <cell r="L28">
            <v>49</v>
          </cell>
          <cell r="M28">
            <v>175849</v>
          </cell>
          <cell r="N28">
            <v>8616601</v>
          </cell>
        </row>
        <row r="29">
          <cell r="C29">
            <v>3.12</v>
          </cell>
          <cell r="D29" t="str">
            <v>ETG-04-01</v>
          </cell>
          <cell r="E29" t="str">
            <v>Impermeabilización de paredes exteriores de pozos</v>
          </cell>
          <cell r="K29" t="str">
            <v>ML</v>
          </cell>
          <cell r="L29">
            <v>10.429</v>
          </cell>
          <cell r="M29">
            <v>36987</v>
          </cell>
          <cell r="N29">
            <v>385737.42300000001</v>
          </cell>
        </row>
        <row r="30">
          <cell r="C30">
            <v>3.13</v>
          </cell>
          <cell r="D30" t="str">
            <v>ETG-09-01</v>
          </cell>
          <cell r="E30" t="str">
            <v>Empalme de tubería a pozo existente, incluye demolición y emboquillado</v>
          </cell>
          <cell r="K30" t="str">
            <v xml:space="preserve"> UND</v>
          </cell>
          <cell r="L30">
            <v>1</v>
          </cell>
          <cell r="M30">
            <v>95824</v>
          </cell>
          <cell r="N30">
            <v>95824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2ALT."/>
      <sheetName val="PRESUPUESTO"/>
      <sheetName val="Hoja1"/>
      <sheetName val="TRAMOS"/>
      <sheetName val="CANTIDADES."/>
      <sheetName val="FICHA TÉCNICA"/>
      <sheetName val="1,1"/>
      <sheetName val="1,2"/>
      <sheetName val="1,3"/>
      <sheetName val="1,4"/>
      <sheetName val="1,5"/>
      <sheetName val="1,6"/>
      <sheetName val="2,1"/>
      <sheetName val="2,2"/>
      <sheetName val="2,3"/>
      <sheetName val="2,4"/>
      <sheetName val="2,5"/>
      <sheetName val="3,1"/>
      <sheetName val="3,2"/>
      <sheetName val="3,3"/>
      <sheetName val="3,4"/>
      <sheetName val="3,5"/>
      <sheetName val="3.6"/>
      <sheetName val="3,7"/>
      <sheetName val="3,8"/>
      <sheetName val="3,6"/>
      <sheetName val="3,9"/>
      <sheetName val="3,10"/>
      <sheetName val="3,11"/>
      <sheetName val="3,12"/>
      <sheetName val="3,13"/>
      <sheetName val="3,14"/>
      <sheetName val="3,15"/>
      <sheetName val="3,16"/>
      <sheetName val="3,17"/>
      <sheetName val="3,18"/>
      <sheetName val="3,19"/>
      <sheetName val="3,20"/>
      <sheetName val="3,21"/>
      <sheetName val="3,22"/>
      <sheetName val="4,1"/>
      <sheetName val="4.2"/>
      <sheetName val="3.13"/>
    </sheetNames>
    <sheetDataSet>
      <sheetData sheetId="0"/>
      <sheetData sheetId="1">
        <row r="9">
          <cell r="C9" t="str">
            <v>1,1</v>
          </cell>
          <cell r="D9" t="str">
            <v>ETG-02-03</v>
          </cell>
          <cell r="E9" t="str">
            <v>LOCALIZACION Y REPLANTEO</v>
          </cell>
          <cell r="F9">
            <v>0</v>
          </cell>
          <cell r="G9">
            <v>0</v>
          </cell>
          <cell r="H9">
            <v>0</v>
          </cell>
          <cell r="I9">
            <v>0</v>
          </cell>
          <cell r="J9">
            <v>0</v>
          </cell>
          <cell r="K9" t="str">
            <v>ML</v>
          </cell>
          <cell r="L9">
            <v>1206.55</v>
          </cell>
          <cell r="M9">
            <v>1944</v>
          </cell>
          <cell r="N9">
            <v>2345533.1999999997</v>
          </cell>
        </row>
        <row r="10">
          <cell r="C10" t="str">
            <v>1,2</v>
          </cell>
          <cell r="D10" t="str">
            <v>ETG-02-07</v>
          </cell>
          <cell r="E10" t="str">
            <v xml:space="preserve">VALLA PUBLICITARIA EN ESTRUCTURA METÁLICA, MARCO 2.5 X 4.0 M </v>
          </cell>
          <cell r="F10">
            <v>0</v>
          </cell>
          <cell r="G10">
            <v>0</v>
          </cell>
          <cell r="H10">
            <v>0</v>
          </cell>
          <cell r="I10">
            <v>0</v>
          </cell>
          <cell r="J10">
            <v>0</v>
          </cell>
          <cell r="K10" t="str">
            <v>UND</v>
          </cell>
          <cell r="L10">
            <v>1</v>
          </cell>
          <cell r="M10">
            <v>1686132</v>
          </cell>
          <cell r="N10">
            <v>1686132</v>
          </cell>
        </row>
        <row r="11">
          <cell r="C11" t="str">
            <v>1,3</v>
          </cell>
          <cell r="D11" t="str">
            <v>ETG-05-01</v>
          </cell>
          <cell r="E11" t="str">
            <v>CORTE DE PAVIMENTO</v>
          </cell>
          <cell r="F11">
            <v>0</v>
          </cell>
          <cell r="G11">
            <v>0</v>
          </cell>
          <cell r="H11">
            <v>0</v>
          </cell>
          <cell r="I11">
            <v>0</v>
          </cell>
          <cell r="J11">
            <v>0</v>
          </cell>
          <cell r="K11" t="str">
            <v>ML</v>
          </cell>
          <cell r="L11">
            <v>48</v>
          </cell>
          <cell r="M11">
            <v>10690</v>
          </cell>
          <cell r="N11">
            <v>513120</v>
          </cell>
        </row>
        <row r="12">
          <cell r="C12" t="str">
            <v>1,4</v>
          </cell>
          <cell r="D12" t="str">
            <v>ETG-07-01</v>
          </cell>
          <cell r="E12" t="str">
            <v>DEMOLICIÓN DE PAVIMENTO RIGIDO, INCLUYE RETIRO</v>
          </cell>
          <cell r="F12">
            <v>0</v>
          </cell>
          <cell r="G12">
            <v>0</v>
          </cell>
          <cell r="H12">
            <v>0</v>
          </cell>
          <cell r="I12">
            <v>0</v>
          </cell>
          <cell r="J12">
            <v>0</v>
          </cell>
          <cell r="K12" t="str">
            <v>M2</v>
          </cell>
          <cell r="L12">
            <v>72</v>
          </cell>
          <cell r="M12">
            <v>21695</v>
          </cell>
          <cell r="N12">
            <v>1562040</v>
          </cell>
        </row>
        <row r="13">
          <cell r="C13" t="str">
            <v>1,5</v>
          </cell>
          <cell r="D13" t="str">
            <v>ETG-07-01</v>
          </cell>
          <cell r="E13" t="str">
            <v>DEMOLICIÓN DE POZOS EXISTENTES EN CONCRETO O  LADRILLO, INCLUYE RETIRO</v>
          </cell>
          <cell r="F13">
            <v>0</v>
          </cell>
          <cell r="G13">
            <v>0</v>
          </cell>
          <cell r="H13">
            <v>0</v>
          </cell>
          <cell r="I13">
            <v>0</v>
          </cell>
          <cell r="J13">
            <v>0</v>
          </cell>
          <cell r="K13" t="str">
            <v>ML</v>
          </cell>
          <cell r="L13">
            <v>28.029000000000003</v>
          </cell>
          <cell r="M13">
            <v>83741</v>
          </cell>
          <cell r="N13">
            <v>2347176.4890000001</v>
          </cell>
        </row>
        <row r="14">
          <cell r="C14" t="str">
            <v>1,6</v>
          </cell>
          <cell r="D14" t="str">
            <v>ETG-05-01</v>
          </cell>
          <cell r="E14" t="str">
            <v>Corte de pavimento</v>
          </cell>
          <cell r="F14">
            <v>0</v>
          </cell>
          <cell r="G14">
            <v>0</v>
          </cell>
          <cell r="H14">
            <v>0</v>
          </cell>
          <cell r="I14">
            <v>0</v>
          </cell>
          <cell r="J14">
            <v>0</v>
          </cell>
          <cell r="K14" t="str">
            <v>UND</v>
          </cell>
          <cell r="L14">
            <v>0</v>
          </cell>
          <cell r="M14">
            <v>9364</v>
          </cell>
          <cell r="N14">
            <v>0</v>
          </cell>
        </row>
        <row r="15">
          <cell r="C15" t="str">
            <v>1,7</v>
          </cell>
          <cell r="D15" t="str">
            <v>ETG-07-01</v>
          </cell>
          <cell r="E15" t="str">
            <v>Demolicion de pavimento rigido o flexible, incluye retiro</v>
          </cell>
          <cell r="F15">
            <v>0</v>
          </cell>
          <cell r="G15">
            <v>0</v>
          </cell>
          <cell r="H15">
            <v>0</v>
          </cell>
          <cell r="I15">
            <v>0</v>
          </cell>
          <cell r="J15">
            <v>0</v>
          </cell>
          <cell r="K15" t="str">
            <v>UND</v>
          </cell>
          <cell r="L15">
            <v>0</v>
          </cell>
          <cell r="M15">
            <v>19260</v>
          </cell>
          <cell r="N15">
            <v>0</v>
          </cell>
        </row>
        <row r="16">
          <cell r="C16" t="str">
            <v>1,8</v>
          </cell>
          <cell r="D16" t="str">
            <v>ETG-07-01</v>
          </cell>
          <cell r="E16" t="str">
            <v>Demolicion de pozos existentes en concreto o ladrillo, incluye retiro</v>
          </cell>
          <cell r="F16">
            <v>0</v>
          </cell>
          <cell r="G16">
            <v>0</v>
          </cell>
          <cell r="H16">
            <v>0</v>
          </cell>
          <cell r="I16">
            <v>0</v>
          </cell>
          <cell r="J16">
            <v>0</v>
          </cell>
          <cell r="K16" t="str">
            <v>UND</v>
          </cell>
          <cell r="L16">
            <v>0</v>
          </cell>
          <cell r="M16">
            <v>80371</v>
          </cell>
          <cell r="N16">
            <v>0</v>
          </cell>
        </row>
        <row r="17">
          <cell r="C17" t="str">
            <v>1,9</v>
          </cell>
          <cell r="D17" t="str">
            <v>ETG-07-01</v>
          </cell>
          <cell r="E17" t="str">
            <v>Demolicion de registro sanitario</v>
          </cell>
          <cell r="F17">
            <v>0</v>
          </cell>
          <cell r="G17">
            <v>0</v>
          </cell>
          <cell r="H17">
            <v>0</v>
          </cell>
          <cell r="I17">
            <v>0</v>
          </cell>
          <cell r="J17">
            <v>0</v>
          </cell>
          <cell r="K17" t="str">
            <v>UND</v>
          </cell>
          <cell r="L17">
            <v>0</v>
          </cell>
          <cell r="M17">
            <v>13959</v>
          </cell>
          <cell r="N17">
            <v>0</v>
          </cell>
        </row>
        <row r="18">
          <cell r="C18" t="str">
            <v>1,6</v>
          </cell>
          <cell r="D18" t="str">
            <v>ETG-02-05</v>
          </cell>
          <cell r="E18" t="str">
            <v>APIQUES PARA VERIFICACIÓN DE REDES HASTA 1M3</v>
          </cell>
          <cell r="F18">
            <v>0</v>
          </cell>
          <cell r="G18">
            <v>0</v>
          </cell>
          <cell r="H18">
            <v>0</v>
          </cell>
          <cell r="I18">
            <v>0</v>
          </cell>
          <cell r="J18">
            <v>0</v>
          </cell>
          <cell r="K18" t="str">
            <v>UND</v>
          </cell>
          <cell r="L18">
            <v>23</v>
          </cell>
          <cell r="M18">
            <v>15340</v>
          </cell>
          <cell r="N18">
            <v>352820</v>
          </cell>
        </row>
        <row r="19">
          <cell r="C19" t="str">
            <v xml:space="preserve">SUBTOTAL       </v>
          </cell>
          <cell r="D19">
            <v>0</v>
          </cell>
          <cell r="E19">
            <v>0</v>
          </cell>
          <cell r="F19">
            <v>0</v>
          </cell>
          <cell r="G19">
            <v>0</v>
          </cell>
          <cell r="H19">
            <v>0</v>
          </cell>
          <cell r="I19">
            <v>0</v>
          </cell>
          <cell r="J19">
            <v>0</v>
          </cell>
          <cell r="K19">
            <v>0</v>
          </cell>
          <cell r="L19">
            <v>0</v>
          </cell>
          <cell r="M19">
            <v>0</v>
          </cell>
          <cell r="N19">
            <v>8806821.6889999993</v>
          </cell>
        </row>
        <row r="20">
          <cell r="C20">
            <v>2</v>
          </cell>
          <cell r="D20">
            <v>0</v>
          </cell>
          <cell r="E20" t="str">
            <v>MOVIMIENTOS DE TIERRAS</v>
          </cell>
          <cell r="F20">
            <v>0</v>
          </cell>
          <cell r="G20">
            <v>0</v>
          </cell>
          <cell r="H20">
            <v>0</v>
          </cell>
          <cell r="I20">
            <v>0</v>
          </cell>
          <cell r="J20">
            <v>0</v>
          </cell>
          <cell r="K20">
            <v>0</v>
          </cell>
          <cell r="L20">
            <v>0</v>
          </cell>
          <cell r="M20">
            <v>0</v>
          </cell>
          <cell r="N20">
            <v>0</v>
          </cell>
        </row>
        <row r="21">
          <cell r="C21" t="str">
            <v>2,1</v>
          </cell>
          <cell r="D21" t="str">
            <v>ETG-03-01</v>
          </cell>
          <cell r="E21" t="str">
            <v>EXCAVACIÓN MANUAL EN MATERIAL COMÚN COLECTOR DOMICILIARIAS H (0- 2M) SIN ENTIBADO</v>
          </cell>
          <cell r="F21">
            <v>0</v>
          </cell>
          <cell r="G21">
            <v>0</v>
          </cell>
          <cell r="H21">
            <v>0</v>
          </cell>
          <cell r="I21">
            <v>0</v>
          </cell>
          <cell r="J21">
            <v>0</v>
          </cell>
          <cell r="K21" t="str">
            <v>M3</v>
          </cell>
          <cell r="L21">
            <v>1575.0450871691332</v>
          </cell>
          <cell r="M21">
            <v>22017</v>
          </cell>
          <cell r="N21">
            <v>34677767.684202805</v>
          </cell>
        </row>
        <row r="22">
          <cell r="C22" t="str">
            <v>2,2</v>
          </cell>
          <cell r="D22" t="str">
            <v>ETG-03-01</v>
          </cell>
          <cell r="E22" t="str">
            <v>EXCAVACIÓN MECÁNICA EN MATERIAL COMÚN COLECTOR PRINCIPAL H (2 - 4M) SIN ENTIBADO (INCLUYE MAQUINARIA)</v>
          </cell>
          <cell r="F22">
            <v>0</v>
          </cell>
          <cell r="G22">
            <v>0</v>
          </cell>
          <cell r="H22">
            <v>0</v>
          </cell>
          <cell r="I22">
            <v>0</v>
          </cell>
          <cell r="J22">
            <v>0</v>
          </cell>
          <cell r="K22" t="str">
            <v>M3</v>
          </cell>
          <cell r="L22">
            <v>1287.2349999437638</v>
          </cell>
          <cell r="M22">
            <v>38117</v>
          </cell>
          <cell r="N22">
            <v>49065536.492856443</v>
          </cell>
        </row>
        <row r="23">
          <cell r="C23" t="str">
            <v>2,3</v>
          </cell>
          <cell r="D23" t="str">
            <v>ETG-03-05</v>
          </cell>
          <cell r="E23" t="str">
            <v>RELLENO CONFORMADO Y VIBROCOMPACTADO EN CAPA DE 0,10 M CON MATERIAL SELECCIONADO DEL SITIO</v>
          </cell>
          <cell r="F23">
            <v>0</v>
          </cell>
          <cell r="G23">
            <v>0</v>
          </cell>
          <cell r="H23">
            <v>0</v>
          </cell>
          <cell r="I23">
            <v>0</v>
          </cell>
          <cell r="J23">
            <v>0</v>
          </cell>
          <cell r="K23" t="str">
            <v>M3</v>
          </cell>
          <cell r="L23">
            <v>465.48802970199688</v>
          </cell>
          <cell r="M23">
            <v>18603</v>
          </cell>
          <cell r="N23">
            <v>8659473.8165462483</v>
          </cell>
        </row>
        <row r="24">
          <cell r="C24" t="str">
            <v>2,4</v>
          </cell>
          <cell r="D24" t="str">
            <v>ETG-03-05</v>
          </cell>
          <cell r="E24" t="str">
            <v>RELLENO CONFORMADO Y VIBROCOMPACTADO EN CAPAS DE 0,10 M CON MATERIAL DE PRÉSTAMO</v>
          </cell>
          <cell r="F24">
            <v>0</v>
          </cell>
          <cell r="G24">
            <v>0</v>
          </cell>
          <cell r="H24">
            <v>0</v>
          </cell>
          <cell r="I24">
            <v>0</v>
          </cell>
          <cell r="J24">
            <v>0</v>
          </cell>
          <cell r="K24" t="str">
            <v>M3</v>
          </cell>
          <cell r="L24">
            <v>1861.9521188079875</v>
          </cell>
          <cell r="M24">
            <v>62490</v>
          </cell>
          <cell r="N24">
            <v>116353387.90431114</v>
          </cell>
        </row>
        <row r="25">
          <cell r="C25" t="str">
            <v>2,5</v>
          </cell>
          <cell r="D25" t="str">
            <v>ETG-03-06</v>
          </cell>
          <cell r="E25" t="str">
            <v>RETIRO Y DISPOSICIÓN DE MATERIAL SOBRANTE Y/O ESCOMBROS</v>
          </cell>
          <cell r="F25">
            <v>0</v>
          </cell>
          <cell r="G25">
            <v>0</v>
          </cell>
          <cell r="H25">
            <v>0</v>
          </cell>
          <cell r="I25">
            <v>0</v>
          </cell>
          <cell r="J25">
            <v>0</v>
          </cell>
          <cell r="K25" t="str">
            <v>M3</v>
          </cell>
          <cell r="L25">
            <v>523.21604578462996</v>
          </cell>
          <cell r="M25">
            <v>20929</v>
          </cell>
          <cell r="N25">
            <v>10950388.62222652</v>
          </cell>
        </row>
        <row r="26">
          <cell r="C26" t="str">
            <v xml:space="preserve">SUBTOTAL       </v>
          </cell>
          <cell r="D26">
            <v>0</v>
          </cell>
          <cell r="E26">
            <v>0</v>
          </cell>
          <cell r="F26">
            <v>0</v>
          </cell>
          <cell r="G26">
            <v>0</v>
          </cell>
          <cell r="H26">
            <v>0</v>
          </cell>
          <cell r="I26">
            <v>0</v>
          </cell>
          <cell r="J26">
            <v>0</v>
          </cell>
          <cell r="K26">
            <v>0</v>
          </cell>
          <cell r="L26">
            <v>0</v>
          </cell>
          <cell r="M26">
            <v>0</v>
          </cell>
          <cell r="N26">
            <v>219706554.52014312</v>
          </cell>
        </row>
        <row r="27">
          <cell r="C27">
            <v>3</v>
          </cell>
          <cell r="D27">
            <v>0</v>
          </cell>
          <cell r="E27" t="str">
            <v>SUMINISTRO E INSTALACION RED DE ALCANTARILLADO</v>
          </cell>
          <cell r="F27">
            <v>0</v>
          </cell>
          <cell r="G27">
            <v>0</v>
          </cell>
          <cell r="H27">
            <v>0</v>
          </cell>
          <cell r="I27">
            <v>0</v>
          </cell>
          <cell r="J27">
            <v>0</v>
          </cell>
          <cell r="K27">
            <v>0</v>
          </cell>
          <cell r="L27">
            <v>0</v>
          </cell>
          <cell r="M27">
            <v>0</v>
          </cell>
          <cell r="N27">
            <v>0</v>
          </cell>
        </row>
        <row r="28">
          <cell r="C28" t="str">
            <v>3,1</v>
          </cell>
          <cell r="D28" t="str">
            <v>ETG-07-01</v>
          </cell>
          <cell r="E28" t="str">
            <v>DESINSTALACIÓN E INSTALACIÓN LÍNEA DE IMPULSIÓN DE ALCANTARILLADO DE 42"</v>
          </cell>
          <cell r="F28">
            <v>0</v>
          </cell>
          <cell r="G28">
            <v>0</v>
          </cell>
          <cell r="H28">
            <v>0</v>
          </cell>
          <cell r="I28">
            <v>0</v>
          </cell>
          <cell r="J28">
            <v>0</v>
          </cell>
          <cell r="K28" t="str">
            <v>ML</v>
          </cell>
          <cell r="L28">
            <v>131.05000000000001</v>
          </cell>
          <cell r="M28">
            <v>181166</v>
          </cell>
          <cell r="N28">
            <v>23741804.300000001</v>
          </cell>
        </row>
        <row r="29">
          <cell r="C29" t="str">
            <v>3,2</v>
          </cell>
          <cell r="D29" t="str">
            <v>ETG-07-01</v>
          </cell>
          <cell r="E29" t="str">
            <v>Desinstalación e instalación linea de alcantarillado pluvial de 42"</v>
          </cell>
          <cell r="F29">
            <v>0</v>
          </cell>
          <cell r="G29">
            <v>0</v>
          </cell>
          <cell r="H29">
            <v>0</v>
          </cell>
          <cell r="I29">
            <v>0</v>
          </cell>
          <cell r="J29">
            <v>0</v>
          </cell>
          <cell r="K29" t="str">
            <v>ML</v>
          </cell>
          <cell r="L29">
            <v>131.05000000000001</v>
          </cell>
          <cell r="M29">
            <v>181166</v>
          </cell>
          <cell r="N29">
            <v>23741804.300000001</v>
          </cell>
        </row>
        <row r="30">
          <cell r="C30" t="str">
            <v>3,3</v>
          </cell>
          <cell r="D30" t="str">
            <v>ETG-09-01</v>
          </cell>
          <cell r="E30" t="str">
            <v>SUMINISTRO E INSTALACIÓN DE TUBERÍA PVC, ALCANTARILLADO 6" TIPO NOVAFORT</v>
          </cell>
          <cell r="F30">
            <v>0</v>
          </cell>
          <cell r="G30">
            <v>0</v>
          </cell>
          <cell r="H30">
            <v>0</v>
          </cell>
          <cell r="I30">
            <v>0</v>
          </cell>
          <cell r="J30">
            <v>0</v>
          </cell>
          <cell r="K30" t="str">
            <v>ML</v>
          </cell>
          <cell r="L30">
            <v>318</v>
          </cell>
          <cell r="M30">
            <v>41959</v>
          </cell>
          <cell r="N30">
            <v>13342962</v>
          </cell>
        </row>
        <row r="31">
          <cell r="C31" t="str">
            <v>3,4</v>
          </cell>
          <cell r="D31" t="str">
            <v>ETG-09-01</v>
          </cell>
          <cell r="E31" t="str">
            <v>SUMINISTRO E INSTALACIÓN DE TUBERÍA PVC, ALCANTARILLADO 8" TIPO NOVAFORT</v>
          </cell>
          <cell r="F31">
            <v>0</v>
          </cell>
          <cell r="G31">
            <v>0</v>
          </cell>
          <cell r="H31">
            <v>0</v>
          </cell>
          <cell r="I31">
            <v>0</v>
          </cell>
          <cell r="J31">
            <v>0</v>
          </cell>
          <cell r="K31" t="str">
            <v>ML</v>
          </cell>
          <cell r="L31">
            <v>588.01</v>
          </cell>
          <cell r="M31">
            <v>55835</v>
          </cell>
          <cell r="N31">
            <v>32831538.349999998</v>
          </cell>
        </row>
        <row r="32">
          <cell r="C32" t="str">
            <v>3,5</v>
          </cell>
          <cell r="D32" t="str">
            <v>ETG-09-01</v>
          </cell>
          <cell r="E32" t="str">
            <v>SUMINISTRO E INSTALACIÓN DE TUBERÍA PVC, ALCANTARILLADO 39" TIPO NOVAFORT</v>
          </cell>
          <cell r="F32">
            <v>0</v>
          </cell>
          <cell r="G32">
            <v>0</v>
          </cell>
          <cell r="H32">
            <v>0</v>
          </cell>
          <cell r="I32">
            <v>0</v>
          </cell>
          <cell r="J32">
            <v>0</v>
          </cell>
          <cell r="K32" t="str">
            <v>ML</v>
          </cell>
          <cell r="L32">
            <v>300.53999999999996</v>
          </cell>
          <cell r="M32">
            <v>1705995</v>
          </cell>
          <cell r="N32">
            <v>512719737.29999995</v>
          </cell>
        </row>
        <row r="33">
          <cell r="C33" t="str">
            <v>3,6</v>
          </cell>
          <cell r="D33" t="str">
            <v>ETG-03-05</v>
          </cell>
          <cell r="E33" t="str">
            <v>CAMA DE ARENA PARA TUBERÍAS E= 0,15</v>
          </cell>
          <cell r="F33">
            <v>0</v>
          </cell>
          <cell r="G33">
            <v>0</v>
          </cell>
          <cell r="H33">
            <v>0</v>
          </cell>
          <cell r="I33">
            <v>0</v>
          </cell>
          <cell r="J33">
            <v>0</v>
          </cell>
          <cell r="K33" t="str">
            <v>M3</v>
          </cell>
          <cell r="L33">
            <v>222.60239999999999</v>
          </cell>
          <cell r="M33">
            <v>63699</v>
          </cell>
          <cell r="N33">
            <v>14179550.2776</v>
          </cell>
        </row>
        <row r="34">
          <cell r="C34" t="str">
            <v>3,7</v>
          </cell>
          <cell r="D34" t="str">
            <v>ETG-04-01</v>
          </cell>
          <cell r="E34" t="str">
            <v>SOLADO DE FONDO PARA POZOS 1500 PSI E=0,05</v>
          </cell>
          <cell r="F34">
            <v>0</v>
          </cell>
          <cell r="G34">
            <v>0</v>
          </cell>
          <cell r="H34">
            <v>0</v>
          </cell>
          <cell r="I34">
            <v>0</v>
          </cell>
          <cell r="J34">
            <v>0</v>
          </cell>
          <cell r="K34" t="str">
            <v>M2</v>
          </cell>
          <cell r="L34">
            <v>63.7751653534214</v>
          </cell>
          <cell r="M34">
            <v>22609</v>
          </cell>
          <cell r="N34">
            <v>1441892.7134755044</v>
          </cell>
        </row>
        <row r="35">
          <cell r="C35" t="str">
            <v>3,8</v>
          </cell>
          <cell r="D35" t="str">
            <v>ETG-09-01</v>
          </cell>
          <cell r="E35" t="str">
            <v>SUMINISTRO E INSTALACIÓN DE KIT SILLA YEE DE 8"X6"</v>
          </cell>
          <cell r="F35">
            <v>0</v>
          </cell>
          <cell r="G35">
            <v>0</v>
          </cell>
          <cell r="H35">
            <v>0</v>
          </cell>
          <cell r="I35">
            <v>0</v>
          </cell>
          <cell r="J35">
            <v>0</v>
          </cell>
          <cell r="K35" t="str">
            <v xml:space="preserve"> UND</v>
          </cell>
          <cell r="L35">
            <v>53</v>
          </cell>
          <cell r="M35">
            <v>151653</v>
          </cell>
          <cell r="N35">
            <v>8037609</v>
          </cell>
        </row>
        <row r="36">
          <cell r="C36" t="str">
            <v>3,9</v>
          </cell>
          <cell r="D36" t="str">
            <v>ETG-09-03</v>
          </cell>
          <cell r="E36" t="str">
            <v>CUERPO REFORZADO POZO DE INSPECCIÓN D=1.2M INTERNO, E= 0,20 M PARA H&lt;3, 3000 PSI,. INCLUYE PELDAÑO VARILLA 5/8" CADA 15 CM</v>
          </cell>
          <cell r="F36">
            <v>0</v>
          </cell>
          <cell r="G36">
            <v>0</v>
          </cell>
          <cell r="H36">
            <v>0</v>
          </cell>
          <cell r="I36">
            <v>0</v>
          </cell>
          <cell r="J36">
            <v>0</v>
          </cell>
          <cell r="K36" t="str">
            <v>ML</v>
          </cell>
          <cell r="L36">
            <v>3.468</v>
          </cell>
          <cell r="M36">
            <v>660295</v>
          </cell>
          <cell r="N36">
            <v>2289903.06</v>
          </cell>
        </row>
        <row r="37">
          <cell r="C37" t="str">
            <v>3,10</v>
          </cell>
          <cell r="D37" t="str">
            <v>ETG-09-04</v>
          </cell>
          <cell r="E37" t="str">
            <v>CUERPO REFORZADO POZO DE INSPECCIÓN D= 2M INTERNO, E= 0,30 M PARA H&gt;3 3000 PSI .INCLUYE PELDAÑO VARILLA 5/8"CADA 15 CM</v>
          </cell>
          <cell r="F37">
            <v>0</v>
          </cell>
          <cell r="G37">
            <v>0</v>
          </cell>
          <cell r="H37">
            <v>0</v>
          </cell>
          <cell r="I37">
            <v>0</v>
          </cell>
          <cell r="J37">
            <v>0</v>
          </cell>
          <cell r="K37" t="str">
            <v>ML</v>
          </cell>
          <cell r="L37">
            <v>25.733000000000001</v>
          </cell>
          <cell r="M37">
            <v>2300123</v>
          </cell>
          <cell r="N37">
            <v>59189065.159000002</v>
          </cell>
        </row>
        <row r="38">
          <cell r="C38" t="str">
            <v>3,11</v>
          </cell>
          <cell r="D38" t="str">
            <v>ETG-09-04</v>
          </cell>
          <cell r="E38" t="str">
            <v>CUERPO REFORZADO POZO DE INSPECCIÓN D= 1,2M INTERNO, E= 0,30 M PARA H&gt;3 3000 PSI .INCLUYE PELDAÑO VARILLA 5/8"CADA 15 CM</v>
          </cell>
          <cell r="F38">
            <v>0</v>
          </cell>
          <cell r="G38">
            <v>0</v>
          </cell>
          <cell r="H38">
            <v>0</v>
          </cell>
          <cell r="I38">
            <v>0</v>
          </cell>
          <cell r="J38">
            <v>0</v>
          </cell>
          <cell r="K38" t="str">
            <v>ML</v>
          </cell>
          <cell r="L38">
            <v>3.2300000000000004</v>
          </cell>
          <cell r="M38">
            <v>1600342</v>
          </cell>
          <cell r="N38">
            <v>5169104.6600000011</v>
          </cell>
        </row>
        <row r="39">
          <cell r="C39" t="str">
            <v>3,12</v>
          </cell>
          <cell r="D39" t="str">
            <v>ETG-09-00</v>
          </cell>
          <cell r="E39" t="str">
            <v>CORONA REFORZADA DE E= 0,2 M, F'= 24 MPA, INCLUYE TAPA Y ARO. PARA POZO DE INSPECCIÓN DIÁMETRO INTERNO D=2 M Y E=0,3</v>
          </cell>
          <cell r="F39">
            <v>0</v>
          </cell>
          <cell r="G39">
            <v>0</v>
          </cell>
          <cell r="H39">
            <v>0</v>
          </cell>
          <cell r="I39">
            <v>0</v>
          </cell>
          <cell r="J39">
            <v>0</v>
          </cell>
          <cell r="K39" t="str">
            <v xml:space="preserve"> UND</v>
          </cell>
          <cell r="L39">
            <v>6</v>
          </cell>
          <cell r="M39">
            <v>1457521</v>
          </cell>
          <cell r="N39">
            <v>8745126</v>
          </cell>
        </row>
        <row r="40">
          <cell r="C40" t="str">
            <v>3,13</v>
          </cell>
          <cell r="D40" t="str">
            <v>ETG-09-00</v>
          </cell>
          <cell r="E40" t="str">
            <v>CORONA REFORZADA DE E= 0,2 M, F'= 24 MPA, INCLUYE TAPA Y ARO. PARA POZO DE INSPECCIÓN DIÁMETRO INTERNO D=1,2 M Y E=0,3</v>
          </cell>
          <cell r="F40">
            <v>0</v>
          </cell>
          <cell r="G40">
            <v>0</v>
          </cell>
          <cell r="H40">
            <v>0</v>
          </cell>
          <cell r="I40">
            <v>0</v>
          </cell>
          <cell r="J40">
            <v>0</v>
          </cell>
          <cell r="K40" t="str">
            <v xml:space="preserve"> UND</v>
          </cell>
          <cell r="L40">
            <v>1</v>
          </cell>
          <cell r="M40">
            <v>1354384</v>
          </cell>
          <cell r="N40">
            <v>1354384</v>
          </cell>
        </row>
        <row r="41">
          <cell r="C41" t="str">
            <v>3,14</v>
          </cell>
          <cell r="D41" t="str">
            <v>ETG-09-01</v>
          </cell>
          <cell r="E41" t="str">
            <v xml:space="preserve">CORONA REFORZADA DE E= 0,2 M, F'= 24 MPA, INCLUYE TAPA Y ARO. PARA POZO DE INSPECCIÓN DIÁMETRO INTERNO D=1,2 M Y E=0,2 </v>
          </cell>
          <cell r="F41">
            <v>0</v>
          </cell>
          <cell r="G41">
            <v>0</v>
          </cell>
          <cell r="H41">
            <v>0</v>
          </cell>
          <cell r="I41">
            <v>0</v>
          </cell>
          <cell r="J41">
            <v>0</v>
          </cell>
          <cell r="K41" t="str">
            <v xml:space="preserve"> UND</v>
          </cell>
          <cell r="L41">
            <v>2</v>
          </cell>
          <cell r="M41">
            <v>869614</v>
          </cell>
          <cell r="N41">
            <v>1739228</v>
          </cell>
        </row>
        <row r="42">
          <cell r="C42" t="str">
            <v>3,15</v>
          </cell>
          <cell r="D42" t="str">
            <v>ETG-09-05</v>
          </cell>
          <cell r="E42" t="str">
            <v>BASE EN CONCRETO REFORZADO PARA POZO INSPECCIÓN CON H&gt;3 Y D=2 INTERNO,  E=0,3 INCLUYE CAÑUELA EN CONCRETO Y EMBOQUILLADO, 3000 PSI</v>
          </cell>
          <cell r="F42">
            <v>0</v>
          </cell>
          <cell r="G42">
            <v>0</v>
          </cell>
          <cell r="H42">
            <v>0</v>
          </cell>
          <cell r="I42">
            <v>0</v>
          </cell>
          <cell r="J42">
            <v>0</v>
          </cell>
          <cell r="K42" t="str">
            <v xml:space="preserve"> UND</v>
          </cell>
          <cell r="L42">
            <v>6</v>
          </cell>
          <cell r="M42">
            <v>1430137</v>
          </cell>
          <cell r="N42">
            <v>8580822</v>
          </cell>
        </row>
        <row r="43">
          <cell r="C43" t="str">
            <v>3,16</v>
          </cell>
          <cell r="D43" t="str">
            <v>ETG-09-05</v>
          </cell>
          <cell r="E43" t="str">
            <v>BASE EN CONCRETO REFORZADO PARA POZO INSPECCIÓN CON H&gt;3 Y D=1,2 INTERNO,  E=0,3 INCLUYE CAÑUELA EN CONCRETO Y EMBOQUILLADO, 3000 PSI</v>
          </cell>
          <cell r="F43">
            <v>0</v>
          </cell>
          <cell r="G43">
            <v>0</v>
          </cell>
          <cell r="H43">
            <v>0</v>
          </cell>
          <cell r="I43">
            <v>0</v>
          </cell>
          <cell r="J43">
            <v>0</v>
          </cell>
          <cell r="K43" t="str">
            <v xml:space="preserve"> UND</v>
          </cell>
          <cell r="L43">
            <v>1</v>
          </cell>
          <cell r="M43">
            <v>859080</v>
          </cell>
          <cell r="N43">
            <v>859080</v>
          </cell>
        </row>
        <row r="44">
          <cell r="C44" t="str">
            <v>3,17</v>
          </cell>
          <cell r="D44" t="str">
            <v>ETG-09-05</v>
          </cell>
          <cell r="E44" t="str">
            <v>BASE EN CONCRETO REFORZADO PARA POZO INSPECCIÓN CON H&lt;3 Y D=1,2 INTERNO,  E=0,2 INCLUYE CAÑUELA EN CONCRETO Y EMBOQUILLADO, 3000 PSI</v>
          </cell>
          <cell r="F44">
            <v>0</v>
          </cell>
          <cell r="G44">
            <v>0</v>
          </cell>
          <cell r="H44">
            <v>0</v>
          </cell>
          <cell r="I44">
            <v>0</v>
          </cell>
          <cell r="J44">
            <v>0</v>
          </cell>
          <cell r="K44" t="str">
            <v xml:space="preserve"> UND</v>
          </cell>
          <cell r="L44">
            <v>2</v>
          </cell>
          <cell r="M44">
            <v>615749</v>
          </cell>
          <cell r="N44">
            <v>1231498</v>
          </cell>
        </row>
        <row r="45">
          <cell r="C45" t="str">
            <v>3,18</v>
          </cell>
          <cell r="D45" t="str">
            <v>ETG-08-02 Y 
ETG-04-33</v>
          </cell>
          <cell r="E45" t="str">
            <v>CAJA DE INSPECCIÓN EN CONCRETO DE (0,5MX0,5MX0,5M INT. ) E=0,1M, INCLUYE TAPA REFORZADA Y CAÑUELA.</v>
          </cell>
          <cell r="F45">
            <v>0</v>
          </cell>
          <cell r="G45">
            <v>0</v>
          </cell>
          <cell r="H45">
            <v>0</v>
          </cell>
          <cell r="I45">
            <v>0</v>
          </cell>
          <cell r="J45">
            <v>0</v>
          </cell>
          <cell r="K45" t="str">
            <v xml:space="preserve"> UND</v>
          </cell>
          <cell r="L45">
            <v>53</v>
          </cell>
          <cell r="M45">
            <v>231305</v>
          </cell>
          <cell r="N45">
            <v>12259165</v>
          </cell>
        </row>
        <row r="46">
          <cell r="C46" t="str">
            <v>3,19</v>
          </cell>
          <cell r="D46" t="str">
            <v>ETG-04-01</v>
          </cell>
          <cell r="E46" t="str">
            <v>IMPERMEABILIZACIÓN DE PAREDES EXTERIORES DE POZOS E=2 CM</v>
          </cell>
          <cell r="F46">
            <v>0</v>
          </cell>
          <cell r="G46">
            <v>0</v>
          </cell>
          <cell r="H46">
            <v>0</v>
          </cell>
          <cell r="I46">
            <v>0</v>
          </cell>
          <cell r="J46">
            <v>0</v>
          </cell>
          <cell r="K46" t="str">
            <v>ML</v>
          </cell>
          <cell r="L46">
            <v>32.430999999999997</v>
          </cell>
          <cell r="M46">
            <v>38110</v>
          </cell>
          <cell r="N46">
            <v>1235945.4099999999</v>
          </cell>
        </row>
        <row r="47">
          <cell r="C47" t="str">
            <v>3,20</v>
          </cell>
          <cell r="D47" t="str">
            <v>ETG-09-01</v>
          </cell>
          <cell r="E47" t="str">
            <v>EMPALME DE TUBERÍA A POZO EXISTENTE, INCLUYE DEMOLICIÓN Y EMBOQUILLADO</v>
          </cell>
          <cell r="F47">
            <v>0</v>
          </cell>
          <cell r="G47">
            <v>0</v>
          </cell>
          <cell r="H47">
            <v>0</v>
          </cell>
          <cell r="I47">
            <v>0</v>
          </cell>
          <cell r="J47">
            <v>0</v>
          </cell>
          <cell r="K47" t="str">
            <v xml:space="preserve"> UND</v>
          </cell>
          <cell r="L47">
            <v>8</v>
          </cell>
          <cell r="M47">
            <v>102532</v>
          </cell>
          <cell r="N47">
            <v>820256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ESUPUESTO"/>
      <sheetName val="TRAMOS"/>
      <sheetName val="CANTIDADES."/>
      <sheetName val="FICHA TÉCNICA"/>
      <sheetName val="1.1"/>
      <sheetName val="1.2"/>
      <sheetName val="2.1"/>
      <sheetName val="2.2"/>
      <sheetName val="2.3"/>
      <sheetName val="2.4"/>
      <sheetName val="2.5"/>
      <sheetName val="2.6"/>
      <sheetName val="3.1"/>
      <sheetName val="3.2"/>
      <sheetName val="3.3"/>
      <sheetName val="3.4"/>
      <sheetName val="3.5"/>
      <sheetName val="3.6"/>
      <sheetName val="3.7"/>
      <sheetName val="3.8"/>
      <sheetName val="3,6"/>
      <sheetName val="3.9"/>
      <sheetName val="3.10"/>
      <sheetName val="3.11"/>
      <sheetName val="3.12"/>
      <sheetName val="3.13"/>
      <sheetName val="3.14"/>
      <sheetName val="3.15"/>
      <sheetName val="3,13"/>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t="str">
            <v>1.1</v>
          </cell>
          <cell r="D9" t="str">
            <v>ETG-02-03</v>
          </cell>
          <cell r="E9" t="str">
            <v>Localizacion y replanteo</v>
          </cell>
          <cell r="F9">
            <v>0</v>
          </cell>
          <cell r="G9">
            <v>0</v>
          </cell>
          <cell r="H9">
            <v>0</v>
          </cell>
          <cell r="I9">
            <v>0</v>
          </cell>
          <cell r="J9">
            <v>0</v>
          </cell>
          <cell r="K9" t="str">
            <v>ML</v>
          </cell>
          <cell r="L9">
            <v>5173.2899999999981</v>
          </cell>
          <cell r="M9">
            <v>1922</v>
          </cell>
          <cell r="N9">
            <v>9943063.3799999971</v>
          </cell>
        </row>
        <row r="10">
          <cell r="C10">
            <v>0</v>
          </cell>
          <cell r="D10" t="str">
            <v>ETG-02-05</v>
          </cell>
          <cell r="E10" t="str">
            <v>Apiques para verificación de redes hasta 1m3</v>
          </cell>
          <cell r="F10">
            <v>0</v>
          </cell>
          <cell r="G10">
            <v>0</v>
          </cell>
          <cell r="H10">
            <v>0</v>
          </cell>
          <cell r="I10">
            <v>0</v>
          </cell>
          <cell r="J10">
            <v>0</v>
          </cell>
          <cell r="K10" t="str">
            <v>UND</v>
          </cell>
          <cell r="L10">
            <v>0</v>
          </cell>
          <cell r="M10">
            <v>14477</v>
          </cell>
          <cell r="N10">
            <v>0</v>
          </cell>
        </row>
        <row r="11">
          <cell r="C11" t="str">
            <v>1.2</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0</v>
          </cell>
          <cell r="D12" t="str">
            <v>ETG-05-01</v>
          </cell>
          <cell r="E12" t="str">
            <v>Corte de pavimento</v>
          </cell>
          <cell r="F12">
            <v>0</v>
          </cell>
          <cell r="G12">
            <v>0</v>
          </cell>
          <cell r="H12">
            <v>0</v>
          </cell>
          <cell r="I12">
            <v>0</v>
          </cell>
          <cell r="J12">
            <v>0</v>
          </cell>
          <cell r="K12" t="str">
            <v>UND</v>
          </cell>
          <cell r="L12">
            <v>0</v>
          </cell>
          <cell r="M12">
            <v>9364</v>
          </cell>
          <cell r="N12">
            <v>0</v>
          </cell>
        </row>
        <row r="13">
          <cell r="C13">
            <v>0</v>
          </cell>
          <cell r="D13" t="str">
            <v>ETG-07-01</v>
          </cell>
          <cell r="E13" t="str">
            <v>Demolicion de pavimento rigido o flexible, incluye retiro</v>
          </cell>
          <cell r="F13">
            <v>0</v>
          </cell>
          <cell r="G13">
            <v>0</v>
          </cell>
          <cell r="H13">
            <v>0</v>
          </cell>
          <cell r="I13">
            <v>0</v>
          </cell>
          <cell r="J13">
            <v>0</v>
          </cell>
          <cell r="K13" t="str">
            <v>UND</v>
          </cell>
          <cell r="L13">
            <v>0</v>
          </cell>
          <cell r="M13">
            <v>19260</v>
          </cell>
          <cell r="N13">
            <v>0</v>
          </cell>
        </row>
        <row r="14">
          <cell r="C14" t="str">
            <v>1.4</v>
          </cell>
          <cell r="D14" t="str">
            <v>ETG-07-01</v>
          </cell>
          <cell r="E14" t="str">
            <v>Demolicion de pozos existentes en concreto o ladrillo, incluye retiro</v>
          </cell>
          <cell r="F14">
            <v>0</v>
          </cell>
          <cell r="G14">
            <v>0</v>
          </cell>
          <cell r="H14">
            <v>0</v>
          </cell>
          <cell r="I14">
            <v>0</v>
          </cell>
          <cell r="J14">
            <v>0</v>
          </cell>
          <cell r="K14" t="str">
            <v>UND</v>
          </cell>
          <cell r="L14">
            <v>0</v>
          </cell>
          <cell r="M14">
            <v>80371</v>
          </cell>
          <cell r="N14">
            <v>0</v>
          </cell>
        </row>
        <row r="15">
          <cell r="C15" t="str">
            <v>1.5</v>
          </cell>
          <cell r="D15" t="str">
            <v>ETG-07-01</v>
          </cell>
          <cell r="E15" t="str">
            <v>Demolicion de registro sanitario</v>
          </cell>
          <cell r="F15">
            <v>0</v>
          </cell>
          <cell r="G15">
            <v>0</v>
          </cell>
          <cell r="H15">
            <v>0</v>
          </cell>
          <cell r="I15">
            <v>0</v>
          </cell>
          <cell r="J15">
            <v>0</v>
          </cell>
          <cell r="K15" t="str">
            <v>UND</v>
          </cell>
          <cell r="L15">
            <v>0</v>
          </cell>
          <cell r="M15">
            <v>13959</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11609938.379999997</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ETG-03-01</v>
          </cell>
          <cell r="E18" t="str">
            <v>Excavación en material común, colector domiciliarias y redes de alcantarillado  (h=0-2m) sin entibado</v>
          </cell>
          <cell r="F18">
            <v>0</v>
          </cell>
          <cell r="G18">
            <v>0</v>
          </cell>
          <cell r="H18">
            <v>0</v>
          </cell>
          <cell r="I18">
            <v>0</v>
          </cell>
          <cell r="J18">
            <v>0</v>
          </cell>
          <cell r="K18" t="str">
            <v>M3</v>
          </cell>
          <cell r="L18">
            <v>16040.604995000002</v>
          </cell>
          <cell r="M18">
            <v>18340</v>
          </cell>
          <cell r="N18">
            <v>294184695.60830003</v>
          </cell>
        </row>
        <row r="19">
          <cell r="C19" t="str">
            <v>2.2</v>
          </cell>
          <cell r="D19" t="str">
            <v>ETG-03-01</v>
          </cell>
          <cell r="E19" t="str">
            <v>Excavación en material común, colector domiciliarias y redes de alcantarillado  (h=2-4m) con entibado</v>
          </cell>
          <cell r="F19">
            <v>0</v>
          </cell>
          <cell r="G19">
            <v>0</v>
          </cell>
          <cell r="H19">
            <v>0</v>
          </cell>
          <cell r="I19">
            <v>0</v>
          </cell>
          <cell r="J19">
            <v>0</v>
          </cell>
          <cell r="K19" t="str">
            <v>M3</v>
          </cell>
          <cell r="L19">
            <v>5326.8407800000014</v>
          </cell>
          <cell r="M19">
            <v>36930</v>
          </cell>
          <cell r="N19">
            <v>196720230.00540006</v>
          </cell>
        </row>
        <row r="20">
          <cell r="C20" t="str">
            <v>2.3</v>
          </cell>
          <cell r="D20" t="str">
            <v>ETG-03-01</v>
          </cell>
          <cell r="E20" t="str">
            <v>Excavación en material común, colector domiciliarias y redes de alcantarillado  (h=4-7m) sin entibado</v>
          </cell>
          <cell r="F20">
            <v>0</v>
          </cell>
          <cell r="G20">
            <v>0</v>
          </cell>
          <cell r="H20">
            <v>0</v>
          </cell>
          <cell r="I20">
            <v>0</v>
          </cell>
          <cell r="J20">
            <v>0</v>
          </cell>
          <cell r="K20" t="str">
            <v>M3</v>
          </cell>
          <cell r="L20">
            <v>147.92344</v>
          </cell>
          <cell r="M20">
            <v>38632</v>
          </cell>
          <cell r="N20">
            <v>5714578.3340800004</v>
          </cell>
        </row>
        <row r="21">
          <cell r="C21" t="str">
            <v>2.4</v>
          </cell>
          <cell r="D21" t="str">
            <v>ETG-03-05</v>
          </cell>
          <cell r="E21" t="str">
            <v>Relleno conformado y vibrocompactado en capas de 10 cm con material de préstamo.</v>
          </cell>
          <cell r="F21">
            <v>0</v>
          </cell>
          <cell r="G21">
            <v>0</v>
          </cell>
          <cell r="H21">
            <v>0</v>
          </cell>
          <cell r="I21">
            <v>0</v>
          </cell>
          <cell r="J21">
            <v>0</v>
          </cell>
          <cell r="K21" t="str">
            <v>M3</v>
          </cell>
          <cell r="L21">
            <v>962.89796075000038</v>
          </cell>
          <cell r="M21">
            <v>61206</v>
          </cell>
          <cell r="N21">
            <v>58935132.585664526</v>
          </cell>
        </row>
        <row r="22">
          <cell r="C22" t="str">
            <v>2.5</v>
          </cell>
          <cell r="D22" t="str">
            <v>ETG-03-05</v>
          </cell>
          <cell r="E22" t="str">
            <v>Relleno conformado y vibrocompactado con material seleccionado  de excavación</v>
          </cell>
          <cell r="F22">
            <v>0</v>
          </cell>
          <cell r="G22">
            <v>0</v>
          </cell>
          <cell r="H22">
            <v>0</v>
          </cell>
          <cell r="I22">
            <v>0</v>
          </cell>
          <cell r="J22">
            <v>0</v>
          </cell>
          <cell r="K22" t="str">
            <v>M3</v>
          </cell>
          <cell r="L22">
            <v>18304.17779160168</v>
          </cell>
          <cell r="M22">
            <v>17576</v>
          </cell>
          <cell r="N22">
            <v>321714228.8651911</v>
          </cell>
        </row>
        <row r="23">
          <cell r="C23" t="str">
            <v>2.6</v>
          </cell>
          <cell r="D23" t="str">
            <v>ETG-03-06</v>
          </cell>
          <cell r="E23" t="str">
            <v>Retiro y disposición de material sobrante y/o escombros.</v>
          </cell>
          <cell r="F23">
            <v>0</v>
          </cell>
          <cell r="G23">
            <v>0</v>
          </cell>
          <cell r="H23">
            <v>0</v>
          </cell>
          <cell r="I23">
            <v>0</v>
          </cell>
          <cell r="J23">
            <v>0</v>
          </cell>
          <cell r="K23" t="str">
            <v>M3</v>
          </cell>
          <cell r="L23">
            <v>1916.6793841483218</v>
          </cell>
          <cell r="M23">
            <v>20871</v>
          </cell>
          <cell r="N23">
            <v>40003015.426559627</v>
          </cell>
        </row>
        <row r="24">
          <cell r="C24" t="str">
            <v xml:space="preserve">SUBTOTAL       </v>
          </cell>
          <cell r="D24">
            <v>0</v>
          </cell>
          <cell r="E24">
            <v>0</v>
          </cell>
          <cell r="F24">
            <v>0</v>
          </cell>
          <cell r="G24">
            <v>0</v>
          </cell>
          <cell r="H24">
            <v>0</v>
          </cell>
          <cell r="I24">
            <v>0</v>
          </cell>
          <cell r="J24">
            <v>0</v>
          </cell>
          <cell r="K24">
            <v>0</v>
          </cell>
          <cell r="L24">
            <v>0</v>
          </cell>
          <cell r="M24">
            <v>0</v>
          </cell>
          <cell r="N24">
            <v>917271880.82519531</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t="str">
            <v>3.1</v>
          </cell>
          <cell r="D26" t="str">
            <v>ETG-09-01</v>
          </cell>
          <cell r="E26" t="str">
            <v>Suministro e instalación de tubería PVC, alcantarillado 6" tipo novafort</v>
          </cell>
          <cell r="F26">
            <v>0</v>
          </cell>
          <cell r="G26">
            <v>0</v>
          </cell>
          <cell r="H26">
            <v>0</v>
          </cell>
          <cell r="I26">
            <v>0</v>
          </cell>
          <cell r="J26">
            <v>0</v>
          </cell>
          <cell r="K26" t="str">
            <v>ML</v>
          </cell>
          <cell r="L26">
            <v>1846</v>
          </cell>
          <cell r="M26">
            <v>41493</v>
          </cell>
          <cell r="N26">
            <v>76596078</v>
          </cell>
        </row>
        <row r="27">
          <cell r="C27" t="str">
            <v>3.2</v>
          </cell>
          <cell r="D27" t="str">
            <v>ETG-09-01</v>
          </cell>
          <cell r="E27" t="str">
            <v>Suministro e instalación de tubería PVC, alcantarillado 8" tipo novafort</v>
          </cell>
          <cell r="F27">
            <v>0</v>
          </cell>
          <cell r="G27">
            <v>0</v>
          </cell>
          <cell r="H27">
            <v>0</v>
          </cell>
          <cell r="I27">
            <v>0</v>
          </cell>
          <cell r="J27">
            <v>0</v>
          </cell>
          <cell r="K27" t="str">
            <v>ML</v>
          </cell>
          <cell r="L27">
            <v>5420.48</v>
          </cell>
          <cell r="M27">
            <v>55273</v>
          </cell>
          <cell r="N27">
            <v>299606191.03999996</v>
          </cell>
        </row>
        <row r="28">
          <cell r="C28" t="str">
            <v>3.3</v>
          </cell>
          <cell r="D28" t="str">
            <v>ETG-09-01</v>
          </cell>
          <cell r="E28" t="str">
            <v>Suministro e instalación de tubería PVC, alcantarillado 10" tipo novafort</v>
          </cell>
          <cell r="F28">
            <v>0</v>
          </cell>
          <cell r="G28">
            <v>0</v>
          </cell>
          <cell r="H28">
            <v>0</v>
          </cell>
          <cell r="I28">
            <v>0</v>
          </cell>
          <cell r="J28">
            <v>0</v>
          </cell>
          <cell r="K28" t="str">
            <v>ML</v>
          </cell>
          <cell r="L28">
            <v>109.16999999999999</v>
          </cell>
          <cell r="M28">
            <v>78806</v>
          </cell>
          <cell r="N28">
            <v>8603251.0199999996</v>
          </cell>
        </row>
        <row r="29">
          <cell r="C29" t="str">
            <v>3.4</v>
          </cell>
          <cell r="D29" t="str">
            <v>ETG-09-01</v>
          </cell>
          <cell r="E29" t="str">
            <v>Suministro e instalación de tubería PVC, alcantarillado 12" tipo novafort</v>
          </cell>
          <cell r="F29">
            <v>0</v>
          </cell>
          <cell r="G29">
            <v>0</v>
          </cell>
          <cell r="H29">
            <v>0</v>
          </cell>
          <cell r="I29">
            <v>0</v>
          </cell>
          <cell r="J29">
            <v>0</v>
          </cell>
          <cell r="K29" t="str">
            <v>ML</v>
          </cell>
          <cell r="L29">
            <v>292.56</v>
          </cell>
          <cell r="M29">
            <v>112641</v>
          </cell>
          <cell r="N29">
            <v>32954250.960000001</v>
          </cell>
        </row>
        <row r="30">
          <cell r="C30" t="str">
            <v>3.5</v>
          </cell>
          <cell r="D30" t="str">
            <v>ETG-09-01</v>
          </cell>
          <cell r="E30" t="str">
            <v>Suministro e instalación de tubería PVC, alcantarillado 20" tipo novafort</v>
          </cell>
          <cell r="F30">
            <v>0</v>
          </cell>
          <cell r="G30">
            <v>0</v>
          </cell>
          <cell r="H30">
            <v>0</v>
          </cell>
          <cell r="I30">
            <v>0</v>
          </cell>
          <cell r="J30">
            <v>0</v>
          </cell>
          <cell r="K30" t="str">
            <v>ML</v>
          </cell>
          <cell r="L30">
            <v>615.2700000000001</v>
          </cell>
          <cell r="M30">
            <v>288955</v>
          </cell>
          <cell r="N30">
            <v>177785342.85000002</v>
          </cell>
        </row>
        <row r="31">
          <cell r="C31" t="str">
            <v>3.6</v>
          </cell>
          <cell r="D31" t="str">
            <v>ETG-03-05</v>
          </cell>
          <cell r="E31" t="str">
            <v>Cama de arena para tuberías e= 0,15</v>
          </cell>
          <cell r="F31">
            <v>0</v>
          </cell>
          <cell r="G31">
            <v>0</v>
          </cell>
          <cell r="H31">
            <v>0</v>
          </cell>
          <cell r="I31">
            <v>0</v>
          </cell>
          <cell r="J31">
            <v>0</v>
          </cell>
          <cell r="K31" t="str">
            <v>M3</v>
          </cell>
          <cell r="L31">
            <v>576.9085500000001</v>
          </cell>
          <cell r="M31">
            <v>74942</v>
          </cell>
          <cell r="N31">
            <v>43234680.554100007</v>
          </cell>
        </row>
        <row r="32">
          <cell r="C32" t="str">
            <v>3.7</v>
          </cell>
          <cell r="D32" t="str">
            <v>ETG-04-01</v>
          </cell>
          <cell r="E32" t="str">
            <v>Solado de fondo para pozos 1500psi e=0,05</v>
          </cell>
          <cell r="F32">
            <v>0</v>
          </cell>
          <cell r="G32">
            <v>0</v>
          </cell>
          <cell r="H32">
            <v>0</v>
          </cell>
          <cell r="I32">
            <v>0</v>
          </cell>
          <cell r="J32">
            <v>0</v>
          </cell>
          <cell r="K32" t="str">
            <v>M2</v>
          </cell>
          <cell r="L32">
            <v>432</v>
          </cell>
          <cell r="M32">
            <v>22328</v>
          </cell>
          <cell r="N32">
            <v>9645696</v>
          </cell>
        </row>
        <row r="33">
          <cell r="C33" t="str">
            <v>3.8</v>
          </cell>
          <cell r="D33" t="str">
            <v>ETG-09-01</v>
          </cell>
          <cell r="E33" t="str">
            <v>Suministro e Instalación de Kit silla YEE de 8"x6"</v>
          </cell>
          <cell r="F33">
            <v>0</v>
          </cell>
          <cell r="G33">
            <v>0</v>
          </cell>
          <cell r="H33">
            <v>0</v>
          </cell>
          <cell r="I33">
            <v>0</v>
          </cell>
          <cell r="J33">
            <v>0</v>
          </cell>
          <cell r="K33" t="str">
            <v xml:space="preserve"> UND</v>
          </cell>
          <cell r="L33">
            <v>419</v>
          </cell>
          <cell r="M33">
            <v>150369</v>
          </cell>
          <cell r="N33">
            <v>63004611</v>
          </cell>
        </row>
        <row r="34">
          <cell r="C34" t="str">
            <v>3.9</v>
          </cell>
          <cell r="D34" t="str">
            <v>ETG-09-03</v>
          </cell>
          <cell r="E34" t="str">
            <v>Cuerpo reforzado pozo de inspección D=1.4 M, 3000 PSI, e= 0,20 M. Incluye peldaño varilla 3/4 cada 40 cm</v>
          </cell>
          <cell r="F34">
            <v>0</v>
          </cell>
          <cell r="G34">
            <v>0</v>
          </cell>
          <cell r="H34">
            <v>0</v>
          </cell>
          <cell r="I34">
            <v>0</v>
          </cell>
          <cell r="J34">
            <v>0</v>
          </cell>
          <cell r="K34" t="str">
            <v>ML</v>
          </cell>
          <cell r="L34">
            <v>256.69000000000005</v>
          </cell>
          <cell r="M34">
            <v>641038</v>
          </cell>
          <cell r="N34">
            <v>164548044.22000003</v>
          </cell>
        </row>
        <row r="35">
          <cell r="C35" t="str">
            <v>3.10</v>
          </cell>
          <cell r="D35" t="str">
            <v>ETG-09-04</v>
          </cell>
          <cell r="E35" t="str">
            <v>Corona reforzada para pozo de inspección D=1,4 m, incluye tapa y aro, f'= 24  Mpa, e= 0,20M</v>
          </cell>
          <cell r="F35">
            <v>0</v>
          </cell>
          <cell r="G35">
            <v>0</v>
          </cell>
          <cell r="H35">
            <v>0</v>
          </cell>
          <cell r="I35">
            <v>0</v>
          </cell>
          <cell r="J35">
            <v>0</v>
          </cell>
          <cell r="K35" t="str">
            <v xml:space="preserve"> UND</v>
          </cell>
          <cell r="L35">
            <v>108</v>
          </cell>
          <cell r="M35">
            <v>855172</v>
          </cell>
          <cell r="N35">
            <v>92358576</v>
          </cell>
        </row>
        <row r="36">
          <cell r="C36" t="str">
            <v>3.11</v>
          </cell>
          <cell r="D36" t="str">
            <v>ETG-09-03</v>
          </cell>
          <cell r="E36" t="str">
            <v>Base reforzada pozo de inspección D=2m incluye cañuela en concreto y emboquillado, 3000 PSI</v>
          </cell>
          <cell r="F36">
            <v>0</v>
          </cell>
          <cell r="G36">
            <v>0</v>
          </cell>
          <cell r="H36">
            <v>0</v>
          </cell>
          <cell r="I36">
            <v>0</v>
          </cell>
          <cell r="J36">
            <v>0</v>
          </cell>
          <cell r="K36" t="str">
            <v xml:space="preserve"> UND</v>
          </cell>
          <cell r="L36">
            <v>108</v>
          </cell>
          <cell r="M36">
            <v>598899</v>
          </cell>
          <cell r="N36">
            <v>64681092</v>
          </cell>
        </row>
        <row r="37">
          <cell r="C37" t="str">
            <v>3.12</v>
          </cell>
          <cell r="D37" t="str">
            <v>ETG-09-04</v>
          </cell>
          <cell r="E37" t="str">
            <v>Caja de inspección en concreto de (0,5mx0,5mx0,5m int. ) e=0,1m, incluye tapa reforzada y cañuela.</v>
          </cell>
          <cell r="F37">
            <v>0</v>
          </cell>
          <cell r="G37">
            <v>0</v>
          </cell>
          <cell r="H37">
            <v>0</v>
          </cell>
          <cell r="I37">
            <v>0</v>
          </cell>
          <cell r="J37">
            <v>0</v>
          </cell>
          <cell r="K37" t="str">
            <v xml:space="preserve"> UND</v>
          </cell>
          <cell r="L37">
            <v>419</v>
          </cell>
          <cell r="M37">
            <v>205119</v>
          </cell>
          <cell r="N37">
            <v>85944861</v>
          </cell>
        </row>
        <row r="38">
          <cell r="C38" t="str">
            <v>3.13</v>
          </cell>
          <cell r="D38" t="str">
            <v>ETG-09-04</v>
          </cell>
          <cell r="E38" t="str">
            <v>Caja de inspección en concreto de (0,8mx0,8mx0,8m int. ) e=0,1m, incluye tapa reforzada y cañuela.</v>
          </cell>
          <cell r="F38">
            <v>0</v>
          </cell>
          <cell r="G38">
            <v>0</v>
          </cell>
          <cell r="H38">
            <v>0</v>
          </cell>
          <cell r="I38">
            <v>0</v>
          </cell>
          <cell r="J38">
            <v>0</v>
          </cell>
          <cell r="K38" t="str">
            <v xml:space="preserve"> UND</v>
          </cell>
          <cell r="L38">
            <v>56</v>
          </cell>
          <cell r="M38">
            <v>416644</v>
          </cell>
          <cell r="N38">
            <v>23332064</v>
          </cell>
        </row>
        <row r="39">
          <cell r="C39" t="str">
            <v>3.14</v>
          </cell>
          <cell r="D39" t="str">
            <v>ETG-04-01</v>
          </cell>
          <cell r="E39" t="str">
            <v>Impermeabilización de paredes exteriores de pozos</v>
          </cell>
          <cell r="F39">
            <v>0</v>
          </cell>
          <cell r="G39">
            <v>0</v>
          </cell>
          <cell r="H39">
            <v>0</v>
          </cell>
          <cell r="I39">
            <v>0</v>
          </cell>
          <cell r="J39">
            <v>0</v>
          </cell>
          <cell r="K39" t="str">
            <v>ML</v>
          </cell>
          <cell r="L39">
            <v>256.69000000000005</v>
          </cell>
          <cell r="M39">
            <v>36987</v>
          </cell>
          <cell r="N39">
            <v>9494193.0300000012</v>
          </cell>
        </row>
        <row r="40">
          <cell r="C40" t="str">
            <v>3.15</v>
          </cell>
          <cell r="D40" t="str">
            <v>ETG-09-03</v>
          </cell>
          <cell r="E40" t="str">
            <v>Camara de caida con silla tee 8"</v>
          </cell>
          <cell r="F40">
            <v>0</v>
          </cell>
          <cell r="G40">
            <v>0</v>
          </cell>
          <cell r="H40">
            <v>0</v>
          </cell>
          <cell r="I40">
            <v>0</v>
          </cell>
          <cell r="J40">
            <v>0</v>
          </cell>
          <cell r="K40" t="str">
            <v>UND</v>
          </cell>
          <cell r="L40">
            <v>7</v>
          </cell>
          <cell r="M40">
            <v>349663</v>
          </cell>
          <cell r="N40">
            <v>2447641</v>
          </cell>
        </row>
        <row r="41">
          <cell r="C41" t="str">
            <v xml:space="preserve">SUBTOTAL       </v>
          </cell>
          <cell r="D41">
            <v>0</v>
          </cell>
          <cell r="E41">
            <v>0</v>
          </cell>
          <cell r="F41">
            <v>0</v>
          </cell>
          <cell r="G41">
            <v>0</v>
          </cell>
          <cell r="H41">
            <v>0</v>
          </cell>
          <cell r="I41">
            <v>0</v>
          </cell>
          <cell r="J41">
            <v>0</v>
          </cell>
          <cell r="K41">
            <v>0</v>
          </cell>
          <cell r="L41">
            <v>0</v>
          </cell>
          <cell r="M41">
            <v>0</v>
          </cell>
          <cell r="N41">
            <v>1154236572.6740999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ESUPUESTO"/>
      <sheetName val="TRAMOS"/>
      <sheetName val="CANTIDADES."/>
      <sheetName val="FICHA TÉCNICA"/>
      <sheetName val="1.1"/>
      <sheetName val="1.2"/>
      <sheetName val="2.1"/>
      <sheetName val="2.2"/>
      <sheetName val="2.3"/>
      <sheetName val="2.4"/>
      <sheetName val="2.5"/>
      <sheetName val="2.6"/>
      <sheetName val="3.1"/>
      <sheetName val="3.2"/>
      <sheetName val="3.3"/>
      <sheetName val="3.4"/>
      <sheetName val="3.5"/>
      <sheetName val="3.6"/>
      <sheetName val="3.7"/>
      <sheetName val="3.8"/>
      <sheetName val="3,6"/>
      <sheetName val="3.9"/>
      <sheetName val="3.10"/>
      <sheetName val="3.11"/>
      <sheetName val="3.12"/>
      <sheetName val="3.13"/>
      <sheetName val="3.14"/>
      <sheetName val="3.15"/>
      <sheetName val="3,13"/>
    </sheetNames>
    <sheetDataSet>
      <sheetData sheetId="0"/>
      <sheetData sheetId="1">
        <row r="5">
          <cell r="E5" t="str">
            <v>EXPANSIÓN REDES DE ALCANTARILLADO ENTRE LAS CALLES 40 Y 70 CON LAS CARRERAS  7H Y 12</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t="str">
            <v>1.1</v>
          </cell>
          <cell r="D9" t="str">
            <v>ETG-02-03</v>
          </cell>
          <cell r="E9" t="str">
            <v>Localizacion y replanteo</v>
          </cell>
          <cell r="F9">
            <v>0</v>
          </cell>
          <cell r="G9">
            <v>0</v>
          </cell>
          <cell r="H9">
            <v>0</v>
          </cell>
          <cell r="I9">
            <v>0</v>
          </cell>
          <cell r="J9">
            <v>0</v>
          </cell>
          <cell r="K9" t="str">
            <v>ML</v>
          </cell>
          <cell r="L9">
            <v>5173.2899999999981</v>
          </cell>
          <cell r="M9">
            <v>1922</v>
          </cell>
          <cell r="N9">
            <v>9943063.3799999971</v>
          </cell>
        </row>
        <row r="10">
          <cell r="C10">
            <v>0</v>
          </cell>
          <cell r="D10" t="str">
            <v>ETG-02-05</v>
          </cell>
          <cell r="E10" t="str">
            <v>Apiques para verificación de redes hasta 1m3</v>
          </cell>
          <cell r="F10">
            <v>0</v>
          </cell>
          <cell r="G10">
            <v>0</v>
          </cell>
          <cell r="H10">
            <v>0</v>
          </cell>
          <cell r="I10">
            <v>0</v>
          </cell>
          <cell r="J10">
            <v>0</v>
          </cell>
          <cell r="K10" t="str">
            <v>UND</v>
          </cell>
          <cell r="L10">
            <v>0</v>
          </cell>
          <cell r="M10">
            <v>14477</v>
          </cell>
          <cell r="N10">
            <v>0</v>
          </cell>
        </row>
        <row r="11">
          <cell r="C11" t="str">
            <v>1.2</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0</v>
          </cell>
          <cell r="D12" t="str">
            <v>ETG-05-01</v>
          </cell>
          <cell r="E12" t="str">
            <v>Corte de pavimento</v>
          </cell>
          <cell r="F12">
            <v>0</v>
          </cell>
          <cell r="G12">
            <v>0</v>
          </cell>
          <cell r="H12">
            <v>0</v>
          </cell>
          <cell r="I12">
            <v>0</v>
          </cell>
          <cell r="J12">
            <v>0</v>
          </cell>
          <cell r="K12" t="str">
            <v>UND</v>
          </cell>
          <cell r="L12">
            <v>0</v>
          </cell>
          <cell r="M12">
            <v>9364</v>
          </cell>
          <cell r="N12">
            <v>0</v>
          </cell>
        </row>
        <row r="13">
          <cell r="C13">
            <v>0</v>
          </cell>
          <cell r="D13" t="str">
            <v>ETG-07-01</v>
          </cell>
          <cell r="E13" t="str">
            <v>Demolicion de pavimento rigido o flexible, incluye retiro</v>
          </cell>
          <cell r="F13">
            <v>0</v>
          </cell>
          <cell r="G13">
            <v>0</v>
          </cell>
          <cell r="H13">
            <v>0</v>
          </cell>
          <cell r="I13">
            <v>0</v>
          </cell>
          <cell r="J13">
            <v>0</v>
          </cell>
          <cell r="K13" t="str">
            <v>UND</v>
          </cell>
          <cell r="L13">
            <v>0</v>
          </cell>
          <cell r="M13">
            <v>19260</v>
          </cell>
          <cell r="N13">
            <v>0</v>
          </cell>
        </row>
        <row r="14">
          <cell r="C14" t="str">
            <v>1.4</v>
          </cell>
          <cell r="D14" t="str">
            <v>ETG-07-01</v>
          </cell>
          <cell r="E14" t="str">
            <v>Demolicion de pozos existentes en concreto o ladrillo, incluye retiro</v>
          </cell>
          <cell r="F14">
            <v>0</v>
          </cell>
          <cell r="G14">
            <v>0</v>
          </cell>
          <cell r="H14">
            <v>0</v>
          </cell>
          <cell r="I14">
            <v>0</v>
          </cell>
          <cell r="J14">
            <v>0</v>
          </cell>
          <cell r="K14" t="str">
            <v>UND</v>
          </cell>
          <cell r="L14">
            <v>0</v>
          </cell>
          <cell r="M14">
            <v>80371</v>
          </cell>
          <cell r="N14">
            <v>0</v>
          </cell>
        </row>
        <row r="15">
          <cell r="C15" t="str">
            <v>1.5</v>
          </cell>
          <cell r="D15" t="str">
            <v>ETG-07-01</v>
          </cell>
          <cell r="E15" t="str">
            <v>Demolicion de registro sanitario</v>
          </cell>
          <cell r="F15">
            <v>0</v>
          </cell>
          <cell r="G15">
            <v>0</v>
          </cell>
          <cell r="H15">
            <v>0</v>
          </cell>
          <cell r="I15">
            <v>0</v>
          </cell>
          <cell r="J15">
            <v>0</v>
          </cell>
          <cell r="K15" t="str">
            <v>UND</v>
          </cell>
          <cell r="L15">
            <v>0</v>
          </cell>
          <cell r="M15">
            <v>13959</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11609938.379999997</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ETG-03-01</v>
          </cell>
          <cell r="E18" t="str">
            <v>Excavación en material común, colector domiciliarias y redes de alcantarillado  (h=0-2m) sin entibado</v>
          </cell>
          <cell r="F18">
            <v>0</v>
          </cell>
          <cell r="G18">
            <v>0</v>
          </cell>
          <cell r="H18">
            <v>0</v>
          </cell>
          <cell r="I18">
            <v>0</v>
          </cell>
          <cell r="J18">
            <v>0</v>
          </cell>
          <cell r="K18" t="str">
            <v>M3</v>
          </cell>
          <cell r="L18">
            <v>16040.604995000002</v>
          </cell>
          <cell r="M18">
            <v>18340</v>
          </cell>
          <cell r="N18">
            <v>294184695.60830003</v>
          </cell>
        </row>
        <row r="19">
          <cell r="C19" t="str">
            <v>2.2</v>
          </cell>
          <cell r="D19" t="str">
            <v>ETG-03-01</v>
          </cell>
          <cell r="E19" t="str">
            <v>Excavación en material común, colector domiciliarias y redes de alcantarillado  (h=2-4m) con entibado</v>
          </cell>
          <cell r="F19">
            <v>0</v>
          </cell>
          <cell r="G19">
            <v>0</v>
          </cell>
          <cell r="H19">
            <v>0</v>
          </cell>
          <cell r="I19">
            <v>0</v>
          </cell>
          <cell r="J19">
            <v>0</v>
          </cell>
          <cell r="K19" t="str">
            <v>M3</v>
          </cell>
          <cell r="L19">
            <v>5326.8407800000014</v>
          </cell>
          <cell r="M19">
            <v>36930</v>
          </cell>
          <cell r="N19">
            <v>196720230.00540006</v>
          </cell>
        </row>
        <row r="20">
          <cell r="C20" t="str">
            <v>2.3</v>
          </cell>
          <cell r="D20" t="str">
            <v>ETG-03-01</v>
          </cell>
          <cell r="E20" t="str">
            <v>Excavación en material común, colector domiciliarias y redes de alcantarillado  (h=4-7m) sin entibado</v>
          </cell>
          <cell r="F20">
            <v>0</v>
          </cell>
          <cell r="G20">
            <v>0</v>
          </cell>
          <cell r="H20">
            <v>0</v>
          </cell>
          <cell r="I20">
            <v>0</v>
          </cell>
          <cell r="J20">
            <v>0</v>
          </cell>
          <cell r="K20" t="str">
            <v>M3</v>
          </cell>
          <cell r="L20">
            <v>147.92344</v>
          </cell>
          <cell r="M20">
            <v>38632</v>
          </cell>
          <cell r="N20">
            <v>5714578.3340800004</v>
          </cell>
        </row>
        <row r="21">
          <cell r="C21" t="str">
            <v>2.4</v>
          </cell>
          <cell r="D21" t="str">
            <v>ETG-03-05</v>
          </cell>
          <cell r="E21" t="str">
            <v>Relleno conformado y vibrocompactado en capas de 10 cm con material de préstamo.</v>
          </cell>
          <cell r="F21">
            <v>0</v>
          </cell>
          <cell r="G21">
            <v>0</v>
          </cell>
          <cell r="H21">
            <v>0</v>
          </cell>
          <cell r="I21">
            <v>0</v>
          </cell>
          <cell r="J21">
            <v>0</v>
          </cell>
          <cell r="K21" t="str">
            <v>M3</v>
          </cell>
          <cell r="L21">
            <v>962.89796075000038</v>
          </cell>
          <cell r="M21">
            <v>61206</v>
          </cell>
          <cell r="N21">
            <v>58935132.585664526</v>
          </cell>
        </row>
        <row r="22">
          <cell r="C22" t="str">
            <v>2.5</v>
          </cell>
          <cell r="D22" t="str">
            <v>ETG-03-05</v>
          </cell>
          <cell r="E22" t="str">
            <v>Relleno conformado y vibrocompactado con material seleccionado  de excavación</v>
          </cell>
          <cell r="F22">
            <v>0</v>
          </cell>
          <cell r="G22">
            <v>0</v>
          </cell>
          <cell r="H22">
            <v>0</v>
          </cell>
          <cell r="I22">
            <v>0</v>
          </cell>
          <cell r="J22">
            <v>0</v>
          </cell>
          <cell r="K22" t="str">
            <v>M3</v>
          </cell>
          <cell r="L22">
            <v>18304.17779160168</v>
          </cell>
          <cell r="M22">
            <v>17576</v>
          </cell>
          <cell r="N22">
            <v>321714228.8651911</v>
          </cell>
        </row>
        <row r="23">
          <cell r="C23" t="str">
            <v>2.6</v>
          </cell>
          <cell r="D23" t="str">
            <v>ETG-03-06</v>
          </cell>
          <cell r="E23" t="str">
            <v>Retiro y disposición de material sobrante y/o escombros.</v>
          </cell>
          <cell r="F23">
            <v>0</v>
          </cell>
          <cell r="G23">
            <v>0</v>
          </cell>
          <cell r="H23">
            <v>0</v>
          </cell>
          <cell r="I23">
            <v>0</v>
          </cell>
          <cell r="J23">
            <v>0</v>
          </cell>
          <cell r="K23" t="str">
            <v>M3</v>
          </cell>
          <cell r="L23">
            <v>1916.6793841483218</v>
          </cell>
          <cell r="M23">
            <v>20871</v>
          </cell>
          <cell r="N23">
            <v>40003015.426559627</v>
          </cell>
        </row>
        <row r="24">
          <cell r="C24" t="str">
            <v xml:space="preserve">SUBTOTAL       </v>
          </cell>
          <cell r="D24">
            <v>0</v>
          </cell>
          <cell r="E24">
            <v>0</v>
          </cell>
          <cell r="F24">
            <v>0</v>
          </cell>
          <cell r="G24">
            <v>0</v>
          </cell>
          <cell r="H24">
            <v>0</v>
          </cell>
          <cell r="I24">
            <v>0</v>
          </cell>
          <cell r="J24">
            <v>0</v>
          </cell>
          <cell r="K24">
            <v>0</v>
          </cell>
          <cell r="L24">
            <v>0</v>
          </cell>
          <cell r="M24">
            <v>0</v>
          </cell>
          <cell r="N24">
            <v>917271880.82519531</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t="str">
            <v>3.1</v>
          </cell>
          <cell r="D26" t="str">
            <v>ETG-09-01</v>
          </cell>
          <cell r="E26" t="str">
            <v>Suministro e instalación de tubería PVC, alcantarillado 6" tipo novafort</v>
          </cell>
          <cell r="F26">
            <v>0</v>
          </cell>
          <cell r="G26">
            <v>0</v>
          </cell>
          <cell r="H26">
            <v>0</v>
          </cell>
          <cell r="I26">
            <v>0</v>
          </cell>
          <cell r="J26">
            <v>0</v>
          </cell>
          <cell r="K26" t="str">
            <v>ML</v>
          </cell>
          <cell r="L26">
            <v>1846</v>
          </cell>
          <cell r="M26">
            <v>41493</v>
          </cell>
          <cell r="N26">
            <v>76596078</v>
          </cell>
        </row>
        <row r="27">
          <cell r="C27" t="str">
            <v>3.2</v>
          </cell>
          <cell r="D27" t="str">
            <v>ETG-09-01</v>
          </cell>
          <cell r="E27" t="str">
            <v>Suministro e instalación de tubería PVC, alcantarillado 8" tipo novafort</v>
          </cell>
          <cell r="F27">
            <v>0</v>
          </cell>
          <cell r="G27">
            <v>0</v>
          </cell>
          <cell r="H27">
            <v>0</v>
          </cell>
          <cell r="I27">
            <v>0</v>
          </cell>
          <cell r="J27">
            <v>0</v>
          </cell>
          <cell r="K27" t="str">
            <v>ML</v>
          </cell>
          <cell r="L27">
            <v>5420.48</v>
          </cell>
          <cell r="M27">
            <v>55273</v>
          </cell>
          <cell r="N27">
            <v>299606191.03999996</v>
          </cell>
        </row>
        <row r="28">
          <cell r="C28" t="str">
            <v>3.3</v>
          </cell>
          <cell r="D28" t="str">
            <v>ETG-09-01</v>
          </cell>
          <cell r="E28" t="str">
            <v>Suministro e instalación de tubería PVC, alcantarillado 10" tipo novafort</v>
          </cell>
          <cell r="F28">
            <v>0</v>
          </cell>
          <cell r="G28">
            <v>0</v>
          </cell>
          <cell r="H28">
            <v>0</v>
          </cell>
          <cell r="I28">
            <v>0</v>
          </cell>
          <cell r="J28">
            <v>0</v>
          </cell>
          <cell r="K28" t="str">
            <v>ML</v>
          </cell>
          <cell r="L28">
            <v>109.16999999999999</v>
          </cell>
          <cell r="M28">
            <v>78806</v>
          </cell>
          <cell r="N28">
            <v>8603251.0199999996</v>
          </cell>
        </row>
        <row r="29">
          <cell r="C29" t="str">
            <v>3.4</v>
          </cell>
          <cell r="D29" t="str">
            <v>ETG-09-01</v>
          </cell>
          <cell r="E29" t="str">
            <v>Suministro e instalación de tubería PVC, alcantarillado 12" tipo novafort</v>
          </cell>
          <cell r="F29">
            <v>0</v>
          </cell>
          <cell r="G29">
            <v>0</v>
          </cell>
          <cell r="H29">
            <v>0</v>
          </cell>
          <cell r="I29">
            <v>0</v>
          </cell>
          <cell r="J29">
            <v>0</v>
          </cell>
          <cell r="K29" t="str">
            <v>ML</v>
          </cell>
          <cell r="L29">
            <v>292.56</v>
          </cell>
          <cell r="M29">
            <v>112641</v>
          </cell>
          <cell r="N29">
            <v>32954250.960000001</v>
          </cell>
        </row>
        <row r="30">
          <cell r="C30" t="str">
            <v>3.5</v>
          </cell>
          <cell r="D30" t="str">
            <v>ETG-09-01</v>
          </cell>
          <cell r="E30" t="str">
            <v>Suministro e instalación de tubería PVC, alcantarillado 20" tipo novafort</v>
          </cell>
          <cell r="F30">
            <v>0</v>
          </cell>
          <cell r="G30">
            <v>0</v>
          </cell>
          <cell r="H30">
            <v>0</v>
          </cell>
          <cell r="I30">
            <v>0</v>
          </cell>
          <cell r="J30">
            <v>0</v>
          </cell>
          <cell r="K30" t="str">
            <v>ML</v>
          </cell>
          <cell r="L30">
            <v>615.2700000000001</v>
          </cell>
          <cell r="M30">
            <v>288955</v>
          </cell>
          <cell r="N30">
            <v>177785342.85000002</v>
          </cell>
        </row>
        <row r="31">
          <cell r="C31" t="str">
            <v>3.6</v>
          </cell>
          <cell r="D31" t="str">
            <v>ETG-03-05</v>
          </cell>
          <cell r="E31" t="str">
            <v>Cama de arena para tuberías e= 0,15</v>
          </cell>
          <cell r="F31">
            <v>0</v>
          </cell>
          <cell r="G31">
            <v>0</v>
          </cell>
          <cell r="H31">
            <v>0</v>
          </cell>
          <cell r="I31">
            <v>0</v>
          </cell>
          <cell r="J31">
            <v>0</v>
          </cell>
          <cell r="K31" t="str">
            <v>M3</v>
          </cell>
          <cell r="L31">
            <v>576.9085500000001</v>
          </cell>
          <cell r="M31">
            <v>74942</v>
          </cell>
          <cell r="N31">
            <v>43234680.554100007</v>
          </cell>
        </row>
        <row r="32">
          <cell r="C32" t="str">
            <v>3.7</v>
          </cell>
          <cell r="D32" t="str">
            <v>ETG-04-01</v>
          </cell>
          <cell r="E32" t="str">
            <v>Solado de fondo para pozos 1500psi e=0,05</v>
          </cell>
          <cell r="F32">
            <v>0</v>
          </cell>
          <cell r="G32">
            <v>0</v>
          </cell>
          <cell r="H32">
            <v>0</v>
          </cell>
          <cell r="I32">
            <v>0</v>
          </cell>
          <cell r="J32">
            <v>0</v>
          </cell>
          <cell r="K32" t="str">
            <v>M2</v>
          </cell>
          <cell r="L32">
            <v>432</v>
          </cell>
          <cell r="M32">
            <v>22328</v>
          </cell>
          <cell r="N32">
            <v>9645696</v>
          </cell>
        </row>
        <row r="33">
          <cell r="C33" t="str">
            <v>3.8</v>
          </cell>
          <cell r="D33" t="str">
            <v>ETG-09-01</v>
          </cell>
          <cell r="E33" t="str">
            <v>Suministro e Instalación de Kit silla YEE de 8"x6"</v>
          </cell>
          <cell r="F33">
            <v>0</v>
          </cell>
          <cell r="G33">
            <v>0</v>
          </cell>
          <cell r="H33">
            <v>0</v>
          </cell>
          <cell r="I33">
            <v>0</v>
          </cell>
          <cell r="J33">
            <v>0</v>
          </cell>
          <cell r="K33" t="str">
            <v xml:space="preserve"> UND</v>
          </cell>
          <cell r="L33">
            <v>419</v>
          </cell>
          <cell r="M33">
            <v>150369</v>
          </cell>
          <cell r="N33">
            <v>63004611</v>
          </cell>
        </row>
        <row r="34">
          <cell r="C34" t="str">
            <v>3.9</v>
          </cell>
          <cell r="D34" t="str">
            <v>ETG-09-03</v>
          </cell>
          <cell r="E34" t="str">
            <v>Cuerpo reforzado pozo de inspección D=1.4 M, 3000 PSI, e= 0,20 M. Incluye peldaño varilla 3/4 cada 40 cm</v>
          </cell>
          <cell r="F34">
            <v>0</v>
          </cell>
          <cell r="G34">
            <v>0</v>
          </cell>
          <cell r="H34">
            <v>0</v>
          </cell>
          <cell r="I34">
            <v>0</v>
          </cell>
          <cell r="J34">
            <v>0</v>
          </cell>
          <cell r="K34" t="str">
            <v>ML</v>
          </cell>
          <cell r="L34">
            <v>256.69000000000005</v>
          </cell>
          <cell r="M34">
            <v>641038</v>
          </cell>
          <cell r="N34">
            <v>164548044.22000003</v>
          </cell>
        </row>
        <row r="35">
          <cell r="C35" t="str">
            <v>3.10</v>
          </cell>
          <cell r="D35" t="str">
            <v>ETG-09-04</v>
          </cell>
          <cell r="E35" t="str">
            <v>Corona reforzada para pozo de inspección D=1,4 m, incluye tapa y aro, f'= 24  Mpa, e= 0,20M</v>
          </cell>
          <cell r="F35">
            <v>0</v>
          </cell>
          <cell r="G35">
            <v>0</v>
          </cell>
          <cell r="H35">
            <v>0</v>
          </cell>
          <cell r="I35">
            <v>0</v>
          </cell>
          <cell r="J35">
            <v>0</v>
          </cell>
          <cell r="K35" t="str">
            <v xml:space="preserve"> UND</v>
          </cell>
          <cell r="L35">
            <v>108</v>
          </cell>
          <cell r="M35">
            <v>855172</v>
          </cell>
          <cell r="N35">
            <v>92358576</v>
          </cell>
        </row>
        <row r="36">
          <cell r="C36" t="str">
            <v>3.11</v>
          </cell>
          <cell r="D36" t="str">
            <v>ETG-09-03</v>
          </cell>
          <cell r="E36" t="str">
            <v>Base reforzada pozo de inspección D=2m incluye cañuela en concreto y emboquillado, 3000 PSI</v>
          </cell>
          <cell r="F36">
            <v>0</v>
          </cell>
          <cell r="G36">
            <v>0</v>
          </cell>
          <cell r="H36">
            <v>0</v>
          </cell>
          <cell r="I36">
            <v>0</v>
          </cell>
          <cell r="J36">
            <v>0</v>
          </cell>
          <cell r="K36" t="str">
            <v xml:space="preserve"> UND</v>
          </cell>
          <cell r="L36">
            <v>108</v>
          </cell>
          <cell r="M36">
            <v>598899</v>
          </cell>
          <cell r="N36">
            <v>64681092</v>
          </cell>
        </row>
        <row r="37">
          <cell r="C37" t="str">
            <v>3.12</v>
          </cell>
          <cell r="D37" t="str">
            <v>ETG-09-04</v>
          </cell>
          <cell r="E37" t="str">
            <v>Caja de inspección en concreto de (0,5mx0,5mx0,5m int. ) e=0,1m, incluye tapa reforzada y cañuela.</v>
          </cell>
          <cell r="F37">
            <v>0</v>
          </cell>
          <cell r="G37">
            <v>0</v>
          </cell>
          <cell r="H37">
            <v>0</v>
          </cell>
          <cell r="I37">
            <v>0</v>
          </cell>
          <cell r="J37">
            <v>0</v>
          </cell>
          <cell r="K37" t="str">
            <v xml:space="preserve"> UND</v>
          </cell>
          <cell r="L37">
            <v>419</v>
          </cell>
          <cell r="M37">
            <v>205119</v>
          </cell>
          <cell r="N37">
            <v>85944861</v>
          </cell>
        </row>
        <row r="38">
          <cell r="C38" t="str">
            <v>3.13</v>
          </cell>
          <cell r="D38" t="str">
            <v>ETG-09-04</v>
          </cell>
          <cell r="E38" t="str">
            <v>Caja de inspección en concreto de (0,8mx0,8mx0,8m int. ) e=0,1m, incluye tapa reforzada y cañuela.</v>
          </cell>
          <cell r="F38">
            <v>0</v>
          </cell>
          <cell r="G38">
            <v>0</v>
          </cell>
          <cell r="H38">
            <v>0</v>
          </cell>
          <cell r="I38">
            <v>0</v>
          </cell>
          <cell r="J38">
            <v>0</v>
          </cell>
          <cell r="K38" t="str">
            <v xml:space="preserve"> UND</v>
          </cell>
          <cell r="L38">
            <v>56</v>
          </cell>
          <cell r="M38">
            <v>416644</v>
          </cell>
          <cell r="N38">
            <v>23332064</v>
          </cell>
        </row>
        <row r="39">
          <cell r="C39" t="str">
            <v>3.14</v>
          </cell>
          <cell r="D39" t="str">
            <v>ETG-04-01</v>
          </cell>
          <cell r="E39" t="str">
            <v>Impermeabilización de paredes exteriores de pozos</v>
          </cell>
          <cell r="F39">
            <v>0</v>
          </cell>
          <cell r="G39">
            <v>0</v>
          </cell>
          <cell r="H39">
            <v>0</v>
          </cell>
          <cell r="I39">
            <v>0</v>
          </cell>
          <cell r="J39">
            <v>0</v>
          </cell>
          <cell r="K39" t="str">
            <v>ML</v>
          </cell>
          <cell r="L39">
            <v>256.69000000000005</v>
          </cell>
          <cell r="M39">
            <v>36987</v>
          </cell>
          <cell r="N39">
            <v>9494193.0300000012</v>
          </cell>
        </row>
        <row r="40">
          <cell r="C40" t="str">
            <v>3.15</v>
          </cell>
          <cell r="D40" t="str">
            <v>ETG-09-03</v>
          </cell>
          <cell r="E40" t="str">
            <v>Camara de caida con silla tee 8"</v>
          </cell>
          <cell r="F40">
            <v>0</v>
          </cell>
          <cell r="G40">
            <v>0</v>
          </cell>
          <cell r="H40">
            <v>0</v>
          </cell>
          <cell r="I40">
            <v>0</v>
          </cell>
          <cell r="J40">
            <v>0</v>
          </cell>
          <cell r="K40" t="str">
            <v>UND</v>
          </cell>
          <cell r="L40">
            <v>7</v>
          </cell>
          <cell r="M40">
            <v>349663</v>
          </cell>
          <cell r="N40">
            <v>2447641</v>
          </cell>
        </row>
        <row r="41">
          <cell r="C41" t="str">
            <v xml:space="preserve">SUBTOTAL       </v>
          </cell>
          <cell r="D41">
            <v>0</v>
          </cell>
          <cell r="E41">
            <v>0</v>
          </cell>
          <cell r="F41">
            <v>0</v>
          </cell>
          <cell r="G41">
            <v>0</v>
          </cell>
          <cell r="H41">
            <v>0</v>
          </cell>
          <cell r="I41">
            <v>0</v>
          </cell>
          <cell r="J41">
            <v>0</v>
          </cell>
          <cell r="K41">
            <v>0</v>
          </cell>
          <cell r="L41">
            <v>0</v>
          </cell>
          <cell r="M41">
            <v>0</v>
          </cell>
          <cell r="N41">
            <v>1154236572.6740999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row>
      </sheetData>
      <sheetData sheetId="1"/>
      <sheetData sheetId="2">
        <row r="5">
          <cell r="B5" t="str">
            <v>Cortes y Demoliciones</v>
          </cell>
        </row>
        <row r="32">
          <cell r="A32" t="str">
            <v>CODIGO</v>
          </cell>
        </row>
        <row r="34">
          <cell r="A34">
            <v>1000</v>
          </cell>
        </row>
        <row r="35">
          <cell r="A35">
            <v>1001</v>
          </cell>
        </row>
        <row r="36">
          <cell r="A36">
            <v>1002</v>
          </cell>
        </row>
        <row r="37">
          <cell r="A37">
            <v>1003</v>
          </cell>
        </row>
        <row r="38">
          <cell r="A38">
            <v>1004</v>
          </cell>
        </row>
        <row r="39">
          <cell r="A39">
            <v>1005</v>
          </cell>
        </row>
        <row r="40">
          <cell r="A40">
            <v>1006</v>
          </cell>
        </row>
        <row r="41">
          <cell r="A41">
            <v>1007</v>
          </cell>
        </row>
        <row r="43">
          <cell r="A43">
            <v>1100</v>
          </cell>
        </row>
        <row r="44">
          <cell r="A44">
            <v>1101</v>
          </cell>
        </row>
        <row r="45">
          <cell r="A45">
            <v>1102</v>
          </cell>
        </row>
        <row r="46">
          <cell r="A46">
            <v>1103</v>
          </cell>
        </row>
        <row r="47">
          <cell r="A47">
            <v>1104</v>
          </cell>
        </row>
        <row r="48">
          <cell r="A48">
            <v>1105</v>
          </cell>
        </row>
        <row r="49">
          <cell r="A49">
            <v>1106</v>
          </cell>
        </row>
        <row r="50">
          <cell r="A50">
            <v>1107</v>
          </cell>
        </row>
        <row r="51">
          <cell r="A51">
            <v>1108</v>
          </cell>
        </row>
        <row r="52">
          <cell r="A52">
            <v>1109</v>
          </cell>
        </row>
        <row r="53">
          <cell r="A53">
            <v>1110</v>
          </cell>
        </row>
        <row r="54">
          <cell r="A54">
            <v>1111</v>
          </cell>
        </row>
        <row r="57">
          <cell r="A57">
            <v>1200</v>
          </cell>
        </row>
        <row r="58">
          <cell r="A58">
            <v>1201</v>
          </cell>
        </row>
        <row r="59">
          <cell r="A59">
            <v>1202</v>
          </cell>
        </row>
        <row r="60">
          <cell r="A60">
            <v>1203</v>
          </cell>
        </row>
        <row r="62">
          <cell r="A62">
            <v>1300</v>
          </cell>
        </row>
        <row r="63">
          <cell r="A63">
            <v>1301</v>
          </cell>
        </row>
        <row r="64">
          <cell r="A64">
            <v>1302</v>
          </cell>
        </row>
        <row r="65">
          <cell r="A65">
            <v>1303</v>
          </cell>
        </row>
        <row r="66">
          <cell r="A66">
            <v>1304</v>
          </cell>
        </row>
        <row r="67">
          <cell r="A67">
            <v>1305</v>
          </cell>
        </row>
        <row r="68">
          <cell r="A68">
            <v>1306</v>
          </cell>
        </row>
        <row r="69">
          <cell r="A69">
            <v>1307</v>
          </cell>
        </row>
        <row r="71">
          <cell r="A71">
            <v>1400</v>
          </cell>
        </row>
        <row r="72">
          <cell r="A72">
            <v>1401</v>
          </cell>
        </row>
        <row r="73">
          <cell r="A73">
            <v>1402</v>
          </cell>
        </row>
        <row r="76">
          <cell r="A76">
            <v>2000</v>
          </cell>
        </row>
        <row r="77">
          <cell r="A77">
            <v>2001</v>
          </cell>
        </row>
        <row r="78">
          <cell r="A78">
            <v>2002</v>
          </cell>
        </row>
        <row r="79">
          <cell r="A79">
            <v>2003</v>
          </cell>
        </row>
        <row r="80">
          <cell r="A80">
            <v>2004</v>
          </cell>
        </row>
        <row r="81">
          <cell r="A81">
            <v>2005</v>
          </cell>
        </row>
        <row r="82">
          <cell r="A82">
            <v>2006</v>
          </cell>
        </row>
        <row r="83">
          <cell r="A83">
            <v>2007</v>
          </cell>
        </row>
        <row r="84">
          <cell r="A84">
            <v>2008</v>
          </cell>
        </row>
        <row r="85">
          <cell r="A85">
            <v>2009</v>
          </cell>
        </row>
        <row r="86">
          <cell r="A86">
            <v>2010</v>
          </cell>
        </row>
        <row r="87">
          <cell r="A87">
            <v>2011</v>
          </cell>
        </row>
        <row r="88">
          <cell r="A88">
            <v>2012</v>
          </cell>
        </row>
        <row r="89">
          <cell r="A89">
            <v>2013</v>
          </cell>
        </row>
        <row r="92">
          <cell r="A92">
            <v>2100</v>
          </cell>
        </row>
        <row r="93">
          <cell r="A93">
            <v>2101</v>
          </cell>
        </row>
        <row r="94">
          <cell r="A94">
            <v>2102</v>
          </cell>
        </row>
        <row r="95">
          <cell r="A95">
            <v>2103</v>
          </cell>
        </row>
        <row r="96">
          <cell r="A96">
            <v>2104</v>
          </cell>
        </row>
        <row r="97">
          <cell r="A97">
            <v>2105</v>
          </cell>
        </row>
        <row r="98">
          <cell r="A98">
            <v>2106</v>
          </cell>
        </row>
        <row r="99">
          <cell r="A99">
            <v>2107</v>
          </cell>
        </row>
        <row r="100">
          <cell r="A100">
            <v>2108</v>
          </cell>
        </row>
        <row r="101">
          <cell r="A101">
            <v>2109</v>
          </cell>
        </row>
        <row r="102">
          <cell r="A102">
            <v>2110</v>
          </cell>
        </row>
        <row r="103">
          <cell r="A103">
            <v>2111</v>
          </cell>
        </row>
        <row r="104">
          <cell r="A104">
            <v>2112</v>
          </cell>
        </row>
        <row r="105">
          <cell r="A105">
            <v>2113</v>
          </cell>
        </row>
        <row r="106">
          <cell r="A106">
            <v>2114</v>
          </cell>
        </row>
        <row r="107">
          <cell r="A107">
            <v>2115</v>
          </cell>
        </row>
        <row r="108">
          <cell r="A108">
            <v>2116</v>
          </cell>
        </row>
        <row r="109">
          <cell r="A109">
            <v>2117</v>
          </cell>
        </row>
        <row r="110">
          <cell r="A110">
            <v>2118</v>
          </cell>
        </row>
        <row r="111">
          <cell r="A111">
            <v>2119</v>
          </cell>
        </row>
        <row r="112">
          <cell r="A112">
            <v>2120</v>
          </cell>
        </row>
        <row r="113">
          <cell r="A113">
            <v>2121</v>
          </cell>
        </row>
        <row r="114">
          <cell r="A114">
            <v>2122</v>
          </cell>
        </row>
        <row r="115">
          <cell r="A115">
            <v>2123</v>
          </cell>
        </row>
        <row r="116">
          <cell r="A116">
            <v>2124</v>
          </cell>
        </row>
        <row r="117">
          <cell r="A117">
            <v>2125</v>
          </cell>
        </row>
        <row r="118">
          <cell r="A118">
            <v>2126</v>
          </cell>
        </row>
        <row r="119">
          <cell r="A119">
            <v>2127</v>
          </cell>
        </row>
        <row r="120">
          <cell r="A120">
            <v>2128</v>
          </cell>
        </row>
        <row r="121">
          <cell r="A121">
            <v>2129</v>
          </cell>
        </row>
        <row r="122">
          <cell r="A122">
            <v>2130</v>
          </cell>
        </row>
        <row r="123">
          <cell r="A123">
            <v>2131</v>
          </cell>
        </row>
        <row r="124">
          <cell r="A124">
            <v>2132</v>
          </cell>
        </row>
        <row r="125">
          <cell r="A125">
            <v>2133</v>
          </cell>
        </row>
        <row r="126">
          <cell r="A126">
            <v>2134</v>
          </cell>
        </row>
        <row r="127">
          <cell r="A127">
            <v>2135</v>
          </cell>
        </row>
        <row r="128">
          <cell r="A128">
            <v>2136</v>
          </cell>
        </row>
        <row r="129">
          <cell r="A129">
            <v>2137</v>
          </cell>
        </row>
        <row r="130">
          <cell r="A130">
            <v>2138</v>
          </cell>
        </row>
        <row r="131">
          <cell r="A131">
            <v>2139</v>
          </cell>
        </row>
        <row r="132">
          <cell r="A132">
            <v>2140</v>
          </cell>
        </row>
        <row r="133">
          <cell r="A133">
            <v>2141</v>
          </cell>
        </row>
        <row r="134">
          <cell r="A134">
            <v>2142</v>
          </cell>
        </row>
        <row r="135">
          <cell r="A135">
            <v>2143</v>
          </cell>
        </row>
        <row r="136">
          <cell r="A136">
            <v>2144</v>
          </cell>
        </row>
        <row r="137">
          <cell r="A137">
            <v>2145</v>
          </cell>
        </row>
        <row r="138">
          <cell r="A138">
            <v>2146</v>
          </cell>
        </row>
        <row r="139">
          <cell r="A139">
            <v>2147</v>
          </cell>
        </row>
        <row r="140">
          <cell r="A140">
            <v>2148</v>
          </cell>
        </row>
        <row r="141">
          <cell r="A141">
            <v>2149</v>
          </cell>
        </row>
        <row r="142">
          <cell r="A142">
            <v>2150</v>
          </cell>
        </row>
        <row r="143">
          <cell r="A143">
            <v>2151</v>
          </cell>
        </row>
        <row r="144">
          <cell r="A144">
            <v>2152</v>
          </cell>
        </row>
        <row r="145">
          <cell r="A145">
            <v>2153</v>
          </cell>
        </row>
        <row r="146">
          <cell r="A146">
            <v>2154</v>
          </cell>
        </row>
        <row r="147">
          <cell r="A147">
            <v>2155</v>
          </cell>
        </row>
        <row r="148">
          <cell r="A148">
            <v>2156</v>
          </cell>
        </row>
        <row r="149">
          <cell r="A149">
            <v>2157</v>
          </cell>
        </row>
        <row r="150">
          <cell r="A150">
            <v>2158</v>
          </cell>
        </row>
        <row r="152">
          <cell r="A152">
            <v>2200</v>
          </cell>
        </row>
        <row r="153">
          <cell r="A153">
            <v>2201</v>
          </cell>
        </row>
        <row r="154">
          <cell r="A154">
            <v>2202</v>
          </cell>
        </row>
        <row r="155">
          <cell r="A155">
            <v>2203</v>
          </cell>
        </row>
        <row r="156">
          <cell r="A156">
            <v>2204</v>
          </cell>
        </row>
        <row r="157">
          <cell r="A157">
            <v>2205</v>
          </cell>
        </row>
        <row r="158">
          <cell r="A158">
            <v>2206</v>
          </cell>
        </row>
        <row r="159">
          <cell r="A159">
            <v>2207</v>
          </cell>
        </row>
        <row r="160">
          <cell r="A160">
            <v>2208</v>
          </cell>
        </row>
        <row r="161">
          <cell r="A161">
            <v>2209</v>
          </cell>
        </row>
        <row r="162">
          <cell r="A162">
            <v>2210</v>
          </cell>
        </row>
        <row r="163">
          <cell r="A163">
            <v>2211</v>
          </cell>
        </row>
        <row r="164">
          <cell r="A164">
            <v>2212</v>
          </cell>
        </row>
        <row r="165">
          <cell r="A165">
            <v>2213</v>
          </cell>
        </row>
        <row r="166">
          <cell r="A166">
            <v>2214</v>
          </cell>
        </row>
        <row r="167">
          <cell r="A167">
            <v>2215</v>
          </cell>
        </row>
        <row r="168">
          <cell r="A168">
            <v>2216</v>
          </cell>
        </row>
        <row r="169">
          <cell r="A169">
            <v>2217</v>
          </cell>
        </row>
        <row r="170">
          <cell r="A170">
            <v>2218</v>
          </cell>
        </row>
        <row r="171">
          <cell r="A171">
            <v>2219</v>
          </cell>
        </row>
        <row r="172">
          <cell r="A172">
            <v>2220</v>
          </cell>
        </row>
        <row r="173">
          <cell r="A173">
            <v>2221</v>
          </cell>
        </row>
        <row r="174">
          <cell r="A174">
            <v>2222</v>
          </cell>
        </row>
        <row r="175">
          <cell r="A175">
            <v>2223</v>
          </cell>
        </row>
        <row r="176">
          <cell r="A176">
            <v>2224</v>
          </cell>
        </row>
        <row r="177">
          <cell r="A177">
            <v>2225</v>
          </cell>
        </row>
        <row r="178">
          <cell r="A178">
            <v>2226</v>
          </cell>
        </row>
        <row r="179">
          <cell r="A179">
            <v>2227</v>
          </cell>
        </row>
        <row r="180">
          <cell r="A180">
            <v>2228</v>
          </cell>
        </row>
        <row r="181">
          <cell r="A181">
            <v>2229</v>
          </cell>
        </row>
        <row r="182">
          <cell r="A182">
            <v>2230</v>
          </cell>
        </row>
        <row r="183">
          <cell r="A183">
            <v>2231</v>
          </cell>
        </row>
        <row r="184">
          <cell r="A184">
            <v>2232</v>
          </cell>
        </row>
        <row r="185">
          <cell r="A185">
            <v>2233</v>
          </cell>
        </row>
        <row r="186">
          <cell r="A186">
            <v>2234</v>
          </cell>
        </row>
        <row r="187">
          <cell r="A187">
            <v>2235</v>
          </cell>
        </row>
        <row r="188">
          <cell r="A188">
            <v>2236</v>
          </cell>
        </row>
        <row r="189">
          <cell r="A189">
            <v>2237</v>
          </cell>
        </row>
        <row r="190">
          <cell r="A190">
            <v>2238</v>
          </cell>
        </row>
        <row r="191">
          <cell r="A191">
            <v>2239</v>
          </cell>
        </row>
        <row r="192">
          <cell r="A192">
            <v>2240</v>
          </cell>
        </row>
        <row r="193">
          <cell r="A193">
            <v>2241</v>
          </cell>
        </row>
        <row r="194">
          <cell r="A194">
            <v>2242</v>
          </cell>
        </row>
        <row r="195">
          <cell r="A195">
            <v>2243</v>
          </cell>
        </row>
        <row r="196">
          <cell r="A196">
            <v>2244</v>
          </cell>
        </row>
        <row r="197">
          <cell r="A197">
            <v>2245</v>
          </cell>
        </row>
        <row r="198">
          <cell r="A198">
            <v>2246</v>
          </cell>
        </row>
        <row r="199">
          <cell r="A199">
            <v>2247</v>
          </cell>
        </row>
        <row r="200">
          <cell r="A200">
            <v>2248</v>
          </cell>
        </row>
        <row r="201">
          <cell r="A201">
            <v>2249</v>
          </cell>
        </row>
        <row r="202">
          <cell r="A202">
            <v>2250</v>
          </cell>
        </row>
        <row r="203">
          <cell r="A203">
            <v>2251</v>
          </cell>
        </row>
        <row r="204">
          <cell r="A204">
            <v>2252</v>
          </cell>
        </row>
        <row r="205">
          <cell r="A205">
            <v>2253</v>
          </cell>
        </row>
        <row r="206">
          <cell r="A206">
            <v>2254</v>
          </cell>
        </row>
        <row r="207">
          <cell r="A207">
            <v>2255</v>
          </cell>
        </row>
        <row r="208">
          <cell r="A208">
            <v>2256</v>
          </cell>
        </row>
        <row r="209">
          <cell r="A209">
            <v>2257</v>
          </cell>
        </row>
        <row r="210">
          <cell r="A210">
            <v>2258</v>
          </cell>
        </row>
        <row r="211">
          <cell r="A211">
            <v>2259</v>
          </cell>
        </row>
        <row r="212">
          <cell r="A212">
            <v>2260</v>
          </cell>
        </row>
        <row r="213">
          <cell r="A213">
            <v>2261</v>
          </cell>
        </row>
        <row r="214">
          <cell r="A214">
            <v>2262</v>
          </cell>
        </row>
        <row r="215">
          <cell r="A215">
            <v>2263</v>
          </cell>
        </row>
        <row r="216">
          <cell r="A216">
            <v>2264</v>
          </cell>
        </row>
        <row r="217">
          <cell r="A217">
            <v>2265</v>
          </cell>
        </row>
        <row r="218">
          <cell r="A218">
            <v>2266</v>
          </cell>
        </row>
        <row r="219">
          <cell r="A219">
            <v>2267</v>
          </cell>
        </row>
        <row r="220">
          <cell r="A220">
            <v>2268</v>
          </cell>
        </row>
        <row r="221">
          <cell r="A221">
            <v>2269</v>
          </cell>
        </row>
        <row r="222">
          <cell r="A222">
            <v>2270</v>
          </cell>
        </row>
        <row r="223">
          <cell r="A223">
            <v>2271</v>
          </cell>
        </row>
        <row r="224">
          <cell r="A224">
            <v>2272</v>
          </cell>
        </row>
        <row r="225">
          <cell r="A225">
            <v>2273</v>
          </cell>
        </row>
        <row r="226">
          <cell r="A226">
            <v>2274</v>
          </cell>
        </row>
        <row r="227">
          <cell r="A227">
            <v>2275</v>
          </cell>
        </row>
        <row r="228">
          <cell r="A228">
            <v>2276</v>
          </cell>
        </row>
        <row r="229">
          <cell r="A229">
            <v>2277</v>
          </cell>
        </row>
        <row r="230">
          <cell r="A230">
            <v>2278</v>
          </cell>
        </row>
        <row r="231">
          <cell r="A231">
            <v>2279</v>
          </cell>
        </row>
        <row r="232">
          <cell r="A232">
            <v>2280</v>
          </cell>
        </row>
        <row r="233">
          <cell r="A233">
            <v>2281</v>
          </cell>
        </row>
        <row r="234">
          <cell r="A234">
            <v>2282</v>
          </cell>
        </row>
        <row r="235">
          <cell r="A235">
            <v>2283</v>
          </cell>
        </row>
        <row r="236">
          <cell r="A236">
            <v>2284</v>
          </cell>
        </row>
        <row r="237">
          <cell r="A237">
            <v>2285</v>
          </cell>
        </row>
        <row r="238">
          <cell r="A238">
            <v>2286</v>
          </cell>
        </row>
        <row r="239">
          <cell r="A239">
            <v>2287</v>
          </cell>
        </row>
        <row r="240">
          <cell r="A240">
            <v>2288</v>
          </cell>
        </row>
        <row r="241">
          <cell r="A241">
            <v>2289</v>
          </cell>
        </row>
        <row r="242">
          <cell r="A242">
            <v>2290</v>
          </cell>
        </row>
        <row r="243">
          <cell r="A243">
            <v>2291</v>
          </cell>
        </row>
        <row r="244">
          <cell r="A244">
            <v>2292</v>
          </cell>
        </row>
        <row r="245">
          <cell r="A245">
            <v>2293</v>
          </cell>
        </row>
        <row r="246">
          <cell r="A246">
            <v>2294</v>
          </cell>
        </row>
        <row r="247">
          <cell r="A247">
            <v>2295</v>
          </cell>
        </row>
        <row r="248">
          <cell r="A248">
            <v>2296</v>
          </cell>
        </row>
        <row r="249">
          <cell r="A249">
            <v>2297</v>
          </cell>
        </row>
        <row r="250">
          <cell r="A250">
            <v>2298</v>
          </cell>
        </row>
        <row r="251">
          <cell r="A251">
            <v>2299</v>
          </cell>
        </row>
        <row r="252">
          <cell r="A252">
            <v>2300</v>
          </cell>
        </row>
        <row r="253">
          <cell r="A253">
            <v>2301</v>
          </cell>
        </row>
        <row r="254">
          <cell r="A254">
            <v>2302</v>
          </cell>
        </row>
        <row r="255">
          <cell r="A255">
            <v>2303</v>
          </cell>
        </row>
        <row r="256">
          <cell r="A256">
            <v>2304</v>
          </cell>
        </row>
        <row r="257">
          <cell r="A257">
            <v>2305</v>
          </cell>
        </row>
        <row r="258">
          <cell r="A258">
            <v>2306</v>
          </cell>
        </row>
        <row r="259">
          <cell r="A259">
            <v>2307</v>
          </cell>
        </row>
        <row r="260">
          <cell r="A260">
            <v>2308</v>
          </cell>
        </row>
        <row r="261">
          <cell r="A261">
            <v>2309</v>
          </cell>
        </row>
        <row r="262">
          <cell r="A262">
            <v>2310</v>
          </cell>
        </row>
        <row r="263">
          <cell r="A263">
            <v>2311</v>
          </cell>
        </row>
        <row r="264">
          <cell r="A264">
            <v>2312</v>
          </cell>
        </row>
        <row r="265">
          <cell r="A265">
            <v>2313</v>
          </cell>
        </row>
        <row r="266">
          <cell r="A266">
            <v>2314</v>
          </cell>
        </row>
        <row r="267">
          <cell r="A267">
            <v>2315</v>
          </cell>
        </row>
        <row r="268">
          <cell r="A268">
            <v>2316</v>
          </cell>
        </row>
        <row r="269">
          <cell r="A269">
            <v>2317</v>
          </cell>
        </row>
        <row r="270">
          <cell r="A270">
            <v>2318</v>
          </cell>
        </row>
        <row r="271">
          <cell r="A271">
            <v>2319</v>
          </cell>
        </row>
        <row r="272">
          <cell r="A272">
            <v>2320</v>
          </cell>
        </row>
        <row r="273">
          <cell r="A273">
            <v>2321</v>
          </cell>
        </row>
        <row r="274">
          <cell r="A274">
            <v>2322</v>
          </cell>
        </row>
        <row r="275">
          <cell r="A275">
            <v>2323</v>
          </cell>
        </row>
        <row r="276">
          <cell r="A276">
            <v>2324</v>
          </cell>
        </row>
        <row r="277">
          <cell r="A277">
            <v>2325</v>
          </cell>
        </row>
        <row r="278">
          <cell r="A278">
            <v>2326</v>
          </cell>
        </row>
        <row r="279">
          <cell r="A279">
            <v>2327</v>
          </cell>
        </row>
        <row r="280">
          <cell r="A280">
            <v>2328</v>
          </cell>
        </row>
        <row r="281">
          <cell r="A281">
            <v>2329</v>
          </cell>
        </row>
        <row r="282">
          <cell r="A282">
            <v>2330</v>
          </cell>
        </row>
        <row r="283">
          <cell r="A283">
            <v>2331</v>
          </cell>
        </row>
        <row r="284">
          <cell r="A284">
            <v>2332</v>
          </cell>
        </row>
        <row r="285">
          <cell r="A285">
            <v>2333</v>
          </cell>
        </row>
        <row r="286">
          <cell r="A286">
            <v>2334</v>
          </cell>
        </row>
        <row r="287">
          <cell r="A287">
            <v>2335</v>
          </cell>
        </row>
        <row r="288">
          <cell r="A288">
            <v>2336</v>
          </cell>
        </row>
        <row r="289">
          <cell r="A289">
            <v>2337</v>
          </cell>
        </row>
        <row r="290">
          <cell r="A290">
            <v>2338</v>
          </cell>
        </row>
        <row r="291">
          <cell r="A291">
            <v>2339</v>
          </cell>
        </row>
        <row r="292">
          <cell r="A292">
            <v>2340</v>
          </cell>
        </row>
        <row r="293">
          <cell r="A293">
            <v>2341</v>
          </cell>
        </row>
        <row r="294">
          <cell r="A294">
            <v>2342</v>
          </cell>
        </row>
        <row r="295">
          <cell r="A295">
            <v>2343</v>
          </cell>
        </row>
        <row r="296">
          <cell r="A296">
            <v>2344</v>
          </cell>
        </row>
        <row r="297">
          <cell r="A297">
            <v>2345</v>
          </cell>
        </row>
        <row r="298">
          <cell r="A298">
            <v>2346</v>
          </cell>
        </row>
        <row r="299">
          <cell r="A299">
            <v>2347</v>
          </cell>
        </row>
        <row r="300">
          <cell r="A300">
            <v>2348</v>
          </cell>
        </row>
        <row r="301">
          <cell r="A301">
            <v>2349</v>
          </cell>
        </row>
        <row r="302">
          <cell r="A302">
            <v>2350</v>
          </cell>
        </row>
        <row r="303">
          <cell r="A303">
            <v>2351</v>
          </cell>
        </row>
        <row r="304">
          <cell r="A304">
            <v>2352</v>
          </cell>
        </row>
        <row r="305">
          <cell r="A305">
            <v>2353</v>
          </cell>
        </row>
        <row r="306">
          <cell r="A306">
            <v>2354</v>
          </cell>
        </row>
        <row r="307">
          <cell r="A307">
            <v>2355</v>
          </cell>
        </row>
        <row r="308">
          <cell r="A308">
            <v>2356</v>
          </cell>
        </row>
        <row r="309">
          <cell r="A309">
            <v>2357</v>
          </cell>
        </row>
        <row r="310">
          <cell r="A310">
            <v>2358</v>
          </cell>
        </row>
        <row r="311">
          <cell r="A311">
            <v>2359</v>
          </cell>
        </row>
        <row r="312">
          <cell r="A312">
            <v>2360</v>
          </cell>
        </row>
        <row r="313">
          <cell r="A313">
            <v>2361</v>
          </cell>
        </row>
        <row r="314">
          <cell r="A314">
            <v>2362</v>
          </cell>
        </row>
        <row r="315">
          <cell r="A315">
            <v>2363</v>
          </cell>
        </row>
        <row r="316">
          <cell r="A316">
            <v>2364</v>
          </cell>
        </row>
        <row r="317">
          <cell r="A317">
            <v>2365</v>
          </cell>
        </row>
        <row r="318">
          <cell r="A318">
            <v>2366</v>
          </cell>
        </row>
        <row r="319">
          <cell r="A319">
            <v>2367</v>
          </cell>
        </row>
        <row r="320">
          <cell r="A320">
            <v>2368</v>
          </cell>
        </row>
        <row r="321">
          <cell r="A321">
            <v>2369</v>
          </cell>
        </row>
        <row r="322">
          <cell r="A322">
            <v>2370</v>
          </cell>
        </row>
        <row r="323">
          <cell r="A323">
            <v>2371</v>
          </cell>
        </row>
        <row r="324">
          <cell r="A324">
            <v>2372</v>
          </cell>
        </row>
        <row r="325">
          <cell r="A325">
            <v>2373</v>
          </cell>
        </row>
        <row r="326">
          <cell r="A326">
            <v>2374</v>
          </cell>
        </row>
        <row r="327">
          <cell r="A327">
            <v>2375</v>
          </cell>
        </row>
        <row r="328">
          <cell r="A328">
            <v>2376</v>
          </cell>
        </row>
        <row r="329">
          <cell r="A329">
            <v>2377</v>
          </cell>
        </row>
        <row r="330">
          <cell r="A330">
            <v>2378</v>
          </cell>
        </row>
        <row r="331">
          <cell r="A331">
            <v>2379</v>
          </cell>
        </row>
        <row r="332">
          <cell r="A332">
            <v>2380</v>
          </cell>
        </row>
        <row r="333">
          <cell r="A333">
            <v>2381</v>
          </cell>
        </row>
        <row r="334">
          <cell r="A334">
            <v>2382</v>
          </cell>
        </row>
        <row r="335">
          <cell r="A335">
            <v>2383</v>
          </cell>
        </row>
        <row r="336">
          <cell r="A336">
            <v>2384</v>
          </cell>
        </row>
        <row r="337">
          <cell r="A337">
            <v>2385</v>
          </cell>
        </row>
        <row r="338">
          <cell r="A338">
            <v>2386</v>
          </cell>
        </row>
        <row r="340">
          <cell r="A340">
            <v>2400</v>
          </cell>
        </row>
        <row r="341">
          <cell r="A341">
            <v>2401</v>
          </cell>
        </row>
        <row r="342">
          <cell r="A342">
            <v>2402</v>
          </cell>
        </row>
        <row r="343">
          <cell r="A343">
            <v>2403</v>
          </cell>
        </row>
        <row r="344">
          <cell r="A344">
            <v>2404</v>
          </cell>
        </row>
        <row r="345">
          <cell r="A345">
            <v>2405</v>
          </cell>
        </row>
        <row r="346">
          <cell r="A346">
            <v>2406</v>
          </cell>
        </row>
        <row r="347">
          <cell r="A347">
            <v>2407</v>
          </cell>
        </row>
        <row r="348">
          <cell r="A348">
            <v>2408</v>
          </cell>
        </row>
        <row r="349">
          <cell r="A349">
            <v>2409</v>
          </cell>
        </row>
        <row r="350">
          <cell r="A350">
            <v>2410</v>
          </cell>
        </row>
        <row r="351">
          <cell r="A351">
            <v>2411</v>
          </cell>
        </row>
        <row r="352">
          <cell r="A352">
            <v>2412</v>
          </cell>
        </row>
        <row r="353">
          <cell r="A353">
            <v>2413</v>
          </cell>
        </row>
        <row r="354">
          <cell r="A354">
            <v>2414</v>
          </cell>
        </row>
        <row r="355">
          <cell r="A355">
            <v>2415</v>
          </cell>
        </row>
        <row r="356">
          <cell r="A356">
            <v>2416</v>
          </cell>
        </row>
        <row r="357">
          <cell r="A357">
            <v>2417</v>
          </cell>
        </row>
        <row r="358">
          <cell r="A358">
            <v>2418</v>
          </cell>
        </row>
        <row r="359">
          <cell r="A359">
            <v>2419</v>
          </cell>
        </row>
        <row r="360">
          <cell r="A360">
            <v>2420</v>
          </cell>
        </row>
        <row r="361">
          <cell r="A361">
            <v>2421</v>
          </cell>
        </row>
        <row r="362">
          <cell r="A362">
            <v>2422</v>
          </cell>
        </row>
        <row r="363">
          <cell r="A363">
            <v>2423</v>
          </cell>
        </row>
        <row r="364">
          <cell r="A364">
            <v>2424</v>
          </cell>
        </row>
        <row r="365">
          <cell r="A365">
            <v>2425</v>
          </cell>
        </row>
        <row r="366">
          <cell r="A366">
            <v>2426</v>
          </cell>
        </row>
        <row r="367">
          <cell r="A367">
            <v>2427</v>
          </cell>
        </row>
        <row r="369">
          <cell r="A369">
            <v>2500</v>
          </cell>
        </row>
        <row r="370">
          <cell r="A370">
            <v>2501</v>
          </cell>
        </row>
        <row r="371">
          <cell r="A371">
            <v>2502</v>
          </cell>
        </row>
        <row r="372">
          <cell r="A372">
            <v>2503</v>
          </cell>
        </row>
        <row r="373">
          <cell r="A373">
            <v>2504</v>
          </cell>
        </row>
        <row r="374">
          <cell r="A374">
            <v>2505</v>
          </cell>
        </row>
        <row r="375">
          <cell r="A375">
            <v>2506</v>
          </cell>
        </row>
        <row r="376">
          <cell r="A376">
            <v>2507</v>
          </cell>
        </row>
        <row r="377">
          <cell r="A377">
            <v>2508</v>
          </cell>
        </row>
        <row r="378">
          <cell r="A378">
            <v>2509</v>
          </cell>
        </row>
        <row r="379">
          <cell r="A379">
            <v>2510</v>
          </cell>
        </row>
        <row r="380">
          <cell r="A380">
            <v>2511</v>
          </cell>
        </row>
        <row r="381">
          <cell r="A381">
            <v>2512</v>
          </cell>
        </row>
        <row r="382">
          <cell r="A382">
            <v>2513</v>
          </cell>
        </row>
        <row r="383">
          <cell r="A383">
            <v>2514</v>
          </cell>
        </row>
        <row r="384">
          <cell r="A384">
            <v>2515</v>
          </cell>
        </row>
        <row r="385">
          <cell r="A385">
            <v>2516</v>
          </cell>
        </row>
        <row r="386">
          <cell r="A386">
            <v>2517</v>
          </cell>
        </row>
        <row r="387">
          <cell r="A387">
            <v>2518</v>
          </cell>
        </row>
        <row r="388">
          <cell r="A388">
            <v>2519</v>
          </cell>
        </row>
        <row r="389">
          <cell r="A389">
            <v>2520</v>
          </cell>
        </row>
        <row r="390">
          <cell r="A390">
            <v>2521</v>
          </cell>
        </row>
        <row r="391">
          <cell r="A391">
            <v>2522</v>
          </cell>
        </row>
        <row r="392">
          <cell r="A392">
            <v>2523</v>
          </cell>
        </row>
        <row r="393">
          <cell r="A393">
            <v>2524</v>
          </cell>
        </row>
        <row r="394">
          <cell r="A394">
            <v>2525</v>
          </cell>
        </row>
        <row r="395">
          <cell r="A395">
            <v>2526</v>
          </cell>
        </row>
        <row r="396">
          <cell r="A396">
            <v>2527</v>
          </cell>
        </row>
        <row r="397">
          <cell r="A397">
            <v>2528</v>
          </cell>
        </row>
        <row r="398">
          <cell r="A398">
            <v>2529</v>
          </cell>
        </row>
        <row r="399">
          <cell r="A399">
            <v>2530</v>
          </cell>
        </row>
        <row r="401">
          <cell r="A401">
            <v>2600</v>
          </cell>
        </row>
        <row r="402">
          <cell r="A402">
            <v>2601</v>
          </cell>
        </row>
        <row r="403">
          <cell r="A403">
            <v>2602</v>
          </cell>
        </row>
        <row r="404">
          <cell r="A404">
            <v>2603</v>
          </cell>
        </row>
        <row r="405">
          <cell r="A405">
            <v>2604</v>
          </cell>
        </row>
        <row r="406">
          <cell r="A406">
            <v>2605</v>
          </cell>
        </row>
        <row r="407">
          <cell r="A407">
            <v>2606</v>
          </cell>
        </row>
        <row r="408">
          <cell r="A408">
            <v>2607</v>
          </cell>
        </row>
        <row r="409">
          <cell r="A409">
            <v>2608</v>
          </cell>
        </row>
        <row r="410">
          <cell r="A410">
            <v>2609</v>
          </cell>
        </row>
        <row r="411">
          <cell r="A411">
            <v>2610</v>
          </cell>
        </row>
        <row r="412">
          <cell r="A412">
            <v>2611</v>
          </cell>
        </row>
        <row r="413">
          <cell r="A413">
            <v>2612</v>
          </cell>
        </row>
        <row r="414">
          <cell r="A414">
            <v>2613</v>
          </cell>
        </row>
        <row r="415">
          <cell r="A415">
            <v>2614</v>
          </cell>
        </row>
        <row r="416">
          <cell r="A416">
            <v>2615</v>
          </cell>
        </row>
        <row r="417">
          <cell r="A417">
            <v>2616</v>
          </cell>
        </row>
        <row r="418">
          <cell r="A418">
            <v>2617</v>
          </cell>
        </row>
        <row r="419">
          <cell r="A419">
            <v>2618</v>
          </cell>
        </row>
        <row r="420">
          <cell r="A420">
            <v>2619</v>
          </cell>
        </row>
        <row r="421">
          <cell r="A421">
            <v>2620</v>
          </cell>
        </row>
        <row r="422">
          <cell r="A422">
            <v>2621</v>
          </cell>
        </row>
        <row r="423">
          <cell r="A423">
            <v>2622</v>
          </cell>
        </row>
        <row r="424">
          <cell r="A424">
            <v>2623</v>
          </cell>
        </row>
        <row r="425">
          <cell r="A425">
            <v>2624</v>
          </cell>
        </row>
        <row r="426">
          <cell r="A426">
            <v>2625</v>
          </cell>
        </row>
        <row r="427">
          <cell r="A427">
            <v>2626</v>
          </cell>
        </row>
        <row r="428">
          <cell r="A428">
            <v>2627</v>
          </cell>
        </row>
        <row r="429">
          <cell r="A429">
            <v>2628</v>
          </cell>
        </row>
        <row r="430">
          <cell r="A430">
            <v>2629</v>
          </cell>
        </row>
        <row r="431">
          <cell r="A431">
            <v>2630</v>
          </cell>
        </row>
        <row r="432">
          <cell r="A432">
            <v>2631</v>
          </cell>
        </row>
        <row r="433">
          <cell r="A433">
            <v>2632</v>
          </cell>
        </row>
        <row r="434">
          <cell r="A434">
            <v>2633</v>
          </cell>
        </row>
        <row r="435">
          <cell r="A435">
            <v>2634</v>
          </cell>
        </row>
        <row r="436">
          <cell r="A436">
            <v>2635</v>
          </cell>
        </row>
        <row r="437">
          <cell r="A437">
            <v>2636</v>
          </cell>
        </row>
        <row r="438">
          <cell r="A438">
            <v>2637</v>
          </cell>
        </row>
        <row r="439">
          <cell r="A439">
            <v>2638</v>
          </cell>
        </row>
        <row r="440">
          <cell r="A440">
            <v>2639</v>
          </cell>
        </row>
        <row r="441">
          <cell r="A441">
            <v>2640</v>
          </cell>
        </row>
        <row r="442">
          <cell r="A442">
            <v>2641</v>
          </cell>
        </row>
        <row r="443">
          <cell r="A443">
            <v>2642</v>
          </cell>
        </row>
        <row r="444">
          <cell r="A444">
            <v>2643</v>
          </cell>
        </row>
        <row r="445">
          <cell r="A445">
            <v>2644</v>
          </cell>
        </row>
        <row r="446">
          <cell r="A446">
            <v>2645</v>
          </cell>
        </row>
        <row r="447">
          <cell r="A447">
            <v>2646</v>
          </cell>
        </row>
        <row r="448">
          <cell r="A448">
            <v>2647</v>
          </cell>
        </row>
        <row r="449">
          <cell r="A449">
            <v>2648</v>
          </cell>
        </row>
        <row r="450">
          <cell r="A450">
            <v>2649</v>
          </cell>
        </row>
        <row r="451">
          <cell r="A451">
            <v>2650</v>
          </cell>
        </row>
        <row r="452">
          <cell r="A452">
            <v>2651</v>
          </cell>
        </row>
        <row r="453">
          <cell r="A453">
            <v>2652</v>
          </cell>
        </row>
        <row r="454">
          <cell r="A454">
            <v>2653</v>
          </cell>
        </row>
        <row r="455">
          <cell r="A455">
            <v>2654</v>
          </cell>
        </row>
        <row r="456">
          <cell r="A456">
            <v>2655</v>
          </cell>
        </row>
        <row r="457">
          <cell r="A457">
            <v>2656</v>
          </cell>
        </row>
        <row r="458">
          <cell r="A458">
            <v>2657</v>
          </cell>
        </row>
        <row r="459">
          <cell r="A459">
            <v>2658</v>
          </cell>
        </row>
        <row r="460">
          <cell r="A460">
            <v>2659</v>
          </cell>
        </row>
        <row r="461">
          <cell r="A461">
            <v>2660</v>
          </cell>
        </row>
        <row r="462">
          <cell r="A462">
            <v>2661</v>
          </cell>
        </row>
        <row r="463">
          <cell r="A463">
            <v>2662</v>
          </cell>
        </row>
        <row r="464">
          <cell r="A464">
            <v>2663</v>
          </cell>
        </row>
        <row r="465">
          <cell r="A465">
            <v>2664</v>
          </cell>
        </row>
        <row r="466">
          <cell r="A466">
            <v>2665</v>
          </cell>
        </row>
        <row r="467">
          <cell r="A467">
            <v>2666</v>
          </cell>
        </row>
        <row r="468">
          <cell r="A468">
            <v>2667</v>
          </cell>
        </row>
        <row r="469">
          <cell r="A469">
            <v>2668</v>
          </cell>
        </row>
        <row r="470">
          <cell r="A470">
            <v>2669</v>
          </cell>
        </row>
        <row r="471">
          <cell r="A471">
            <v>2670</v>
          </cell>
        </row>
        <row r="472">
          <cell r="A472">
            <v>2671</v>
          </cell>
        </row>
        <row r="473">
          <cell r="A473">
            <v>2672</v>
          </cell>
        </row>
        <row r="474">
          <cell r="A474">
            <v>2673</v>
          </cell>
        </row>
        <row r="475">
          <cell r="A475">
            <v>2674</v>
          </cell>
        </row>
        <row r="476">
          <cell r="A476">
            <v>2675</v>
          </cell>
        </row>
        <row r="477">
          <cell r="A477">
            <v>2676</v>
          </cell>
        </row>
        <row r="478">
          <cell r="A478">
            <v>2677</v>
          </cell>
        </row>
        <row r="479">
          <cell r="A479">
            <v>2678</v>
          </cell>
        </row>
        <row r="480">
          <cell r="A480">
            <v>2679</v>
          </cell>
        </row>
        <row r="481">
          <cell r="A481">
            <v>2680</v>
          </cell>
        </row>
        <row r="482">
          <cell r="A482">
            <v>2681</v>
          </cell>
        </row>
        <row r="483">
          <cell r="A483">
            <v>2682</v>
          </cell>
        </row>
        <row r="484">
          <cell r="A484">
            <v>2683</v>
          </cell>
        </row>
        <row r="485">
          <cell r="A485">
            <v>2684</v>
          </cell>
        </row>
        <row r="486">
          <cell r="A486">
            <v>2685</v>
          </cell>
        </row>
        <row r="488">
          <cell r="A488">
            <v>2700</v>
          </cell>
        </row>
        <row r="489">
          <cell r="A489">
            <v>2701</v>
          </cell>
        </row>
        <row r="490">
          <cell r="A490">
            <v>2702</v>
          </cell>
        </row>
        <row r="491">
          <cell r="A491">
            <v>2703</v>
          </cell>
        </row>
        <row r="492">
          <cell r="A492">
            <v>2704</v>
          </cell>
        </row>
        <row r="493">
          <cell r="A493">
            <v>2705</v>
          </cell>
        </row>
        <row r="494">
          <cell r="A494">
            <v>2706</v>
          </cell>
        </row>
        <row r="495">
          <cell r="A495">
            <v>2707</v>
          </cell>
        </row>
        <row r="496">
          <cell r="A496">
            <v>2708</v>
          </cell>
        </row>
        <row r="497">
          <cell r="A497">
            <v>2709</v>
          </cell>
        </row>
        <row r="498">
          <cell r="A498">
            <v>2710</v>
          </cell>
        </row>
        <row r="499">
          <cell r="A499">
            <v>2711</v>
          </cell>
        </row>
        <row r="500">
          <cell r="A500">
            <v>2712</v>
          </cell>
        </row>
        <row r="501">
          <cell r="A501">
            <v>2713</v>
          </cell>
        </row>
        <row r="502">
          <cell r="A502">
            <v>2714</v>
          </cell>
        </row>
        <row r="503">
          <cell r="A503">
            <v>2715</v>
          </cell>
        </row>
        <row r="504">
          <cell r="A504">
            <v>2716</v>
          </cell>
        </row>
        <row r="505">
          <cell r="A505">
            <v>2717</v>
          </cell>
        </row>
        <row r="506">
          <cell r="A506">
            <v>2718</v>
          </cell>
        </row>
        <row r="507">
          <cell r="A507">
            <v>2719</v>
          </cell>
        </row>
        <row r="508">
          <cell r="A508">
            <v>2720</v>
          </cell>
        </row>
        <row r="509">
          <cell r="A509">
            <v>2721</v>
          </cell>
        </row>
        <row r="510">
          <cell r="A510">
            <v>2722</v>
          </cell>
        </row>
        <row r="511">
          <cell r="A511">
            <v>2723</v>
          </cell>
        </row>
        <row r="512">
          <cell r="A512">
            <v>2724</v>
          </cell>
        </row>
        <row r="513">
          <cell r="A513">
            <v>2725</v>
          </cell>
        </row>
        <row r="514">
          <cell r="A514">
            <v>2726</v>
          </cell>
        </row>
        <row r="516">
          <cell r="A516">
            <v>2800</v>
          </cell>
        </row>
        <row r="517">
          <cell r="A517">
            <v>2801</v>
          </cell>
        </row>
        <row r="518">
          <cell r="A518">
            <v>2802</v>
          </cell>
        </row>
        <row r="519">
          <cell r="A519">
            <v>2803</v>
          </cell>
        </row>
        <row r="520">
          <cell r="A520">
            <v>2804</v>
          </cell>
        </row>
        <row r="521">
          <cell r="A521">
            <v>2805</v>
          </cell>
        </row>
        <row r="522">
          <cell r="A522">
            <v>2806</v>
          </cell>
        </row>
        <row r="523">
          <cell r="A523">
            <v>2807</v>
          </cell>
        </row>
        <row r="524">
          <cell r="A524">
            <v>2808</v>
          </cell>
        </row>
        <row r="525">
          <cell r="A525">
            <v>2809</v>
          </cell>
        </row>
        <row r="526">
          <cell r="A526">
            <v>2810</v>
          </cell>
        </row>
        <row r="527">
          <cell r="A527">
            <v>2811</v>
          </cell>
        </row>
        <row r="528">
          <cell r="A528">
            <v>2812</v>
          </cell>
        </row>
        <row r="529">
          <cell r="A529">
            <v>2813</v>
          </cell>
        </row>
        <row r="530">
          <cell r="A530">
            <v>2814</v>
          </cell>
        </row>
        <row r="531">
          <cell r="A531">
            <v>2815</v>
          </cell>
        </row>
        <row r="532">
          <cell r="A532">
            <v>2816</v>
          </cell>
        </row>
        <row r="533">
          <cell r="A533">
            <v>2817</v>
          </cell>
        </row>
        <row r="534">
          <cell r="A534">
            <v>2818</v>
          </cell>
        </row>
        <row r="535">
          <cell r="A535">
            <v>2819</v>
          </cell>
        </row>
        <row r="536">
          <cell r="A536">
            <v>2820</v>
          </cell>
        </row>
        <row r="537">
          <cell r="A537">
            <v>2821</v>
          </cell>
        </row>
        <row r="538">
          <cell r="A538">
            <v>2822</v>
          </cell>
        </row>
        <row r="539">
          <cell r="A539">
            <v>2823</v>
          </cell>
        </row>
        <row r="540">
          <cell r="A540">
            <v>2824</v>
          </cell>
        </row>
        <row r="541">
          <cell r="A541">
            <v>2825</v>
          </cell>
        </row>
        <row r="542">
          <cell r="A542">
            <v>2826</v>
          </cell>
        </row>
        <row r="543">
          <cell r="A543">
            <v>2827</v>
          </cell>
        </row>
        <row r="544">
          <cell r="A544">
            <v>2828</v>
          </cell>
        </row>
        <row r="545">
          <cell r="A545">
            <v>2829</v>
          </cell>
        </row>
        <row r="546">
          <cell r="A546">
            <v>2830</v>
          </cell>
        </row>
        <row r="547">
          <cell r="A547">
            <v>2831</v>
          </cell>
        </row>
        <row r="548">
          <cell r="A548">
            <v>2832</v>
          </cell>
        </row>
        <row r="549">
          <cell r="A549">
            <v>2833</v>
          </cell>
        </row>
        <row r="550">
          <cell r="A550">
            <v>2834</v>
          </cell>
        </row>
        <row r="551">
          <cell r="A551">
            <v>2835</v>
          </cell>
        </row>
        <row r="552">
          <cell r="A552">
            <v>2836</v>
          </cell>
        </row>
        <row r="553">
          <cell r="A553">
            <v>2837</v>
          </cell>
        </row>
        <row r="554">
          <cell r="A554">
            <v>2838</v>
          </cell>
        </row>
        <row r="555">
          <cell r="A555">
            <v>2839</v>
          </cell>
        </row>
        <row r="556">
          <cell r="A556">
            <v>2840</v>
          </cell>
        </row>
        <row r="557">
          <cell r="A557">
            <v>2841</v>
          </cell>
        </row>
        <row r="558">
          <cell r="A558">
            <v>2842</v>
          </cell>
        </row>
        <row r="559">
          <cell r="A559">
            <v>2843</v>
          </cell>
        </row>
        <row r="560">
          <cell r="A560">
            <v>2844</v>
          </cell>
        </row>
        <row r="561">
          <cell r="A561">
            <v>2845</v>
          </cell>
        </row>
        <row r="562">
          <cell r="A562">
            <v>2846</v>
          </cell>
        </row>
        <row r="563">
          <cell r="A563">
            <v>2847</v>
          </cell>
        </row>
        <row r="564">
          <cell r="A564">
            <v>2848</v>
          </cell>
        </row>
        <row r="565">
          <cell r="A565">
            <v>2849</v>
          </cell>
        </row>
        <row r="566">
          <cell r="A566">
            <v>2850</v>
          </cell>
        </row>
        <row r="567">
          <cell r="A567">
            <v>2851</v>
          </cell>
        </row>
        <row r="568">
          <cell r="A568">
            <v>2852</v>
          </cell>
        </row>
        <row r="569">
          <cell r="A569">
            <v>2853</v>
          </cell>
        </row>
        <row r="570">
          <cell r="A570">
            <v>2854</v>
          </cell>
        </row>
        <row r="571">
          <cell r="A571">
            <v>2855</v>
          </cell>
        </row>
        <row r="572">
          <cell r="A572">
            <v>2856</v>
          </cell>
        </row>
        <row r="573">
          <cell r="A573">
            <v>2857</v>
          </cell>
        </row>
        <row r="574">
          <cell r="A574">
            <v>2858</v>
          </cell>
        </row>
        <row r="575">
          <cell r="A575">
            <v>2859</v>
          </cell>
        </row>
        <row r="576">
          <cell r="A576">
            <v>2860</v>
          </cell>
        </row>
        <row r="577">
          <cell r="A577">
            <v>2861</v>
          </cell>
        </row>
        <row r="578">
          <cell r="A578">
            <v>2862</v>
          </cell>
        </row>
        <row r="579">
          <cell r="A579">
            <v>2863</v>
          </cell>
        </row>
        <row r="580">
          <cell r="A580">
            <v>2864</v>
          </cell>
        </row>
        <row r="581">
          <cell r="A581">
            <v>2865</v>
          </cell>
        </row>
        <row r="582">
          <cell r="A582">
            <v>2866</v>
          </cell>
        </row>
        <row r="583">
          <cell r="A583">
            <v>2867</v>
          </cell>
        </row>
        <row r="584">
          <cell r="A584">
            <v>2868</v>
          </cell>
        </row>
        <row r="585">
          <cell r="A585">
            <v>2869</v>
          </cell>
        </row>
        <row r="586">
          <cell r="A586">
            <v>2870</v>
          </cell>
        </row>
        <row r="587">
          <cell r="A587">
            <v>2871</v>
          </cell>
        </row>
        <row r="588">
          <cell r="A588">
            <v>2872</v>
          </cell>
        </row>
        <row r="589">
          <cell r="A589">
            <v>2873</v>
          </cell>
        </row>
        <row r="590">
          <cell r="A590">
            <v>2874</v>
          </cell>
        </row>
        <row r="591">
          <cell r="A591">
            <v>2875</v>
          </cell>
        </row>
        <row r="592">
          <cell r="A592">
            <v>2876</v>
          </cell>
        </row>
        <row r="593">
          <cell r="A593">
            <v>2877</v>
          </cell>
        </row>
        <row r="594">
          <cell r="A594">
            <v>2878</v>
          </cell>
        </row>
        <row r="595">
          <cell r="A595">
            <v>2879</v>
          </cell>
        </row>
        <row r="596">
          <cell r="A596">
            <v>2880</v>
          </cell>
        </row>
        <row r="597">
          <cell r="A597">
            <v>2881</v>
          </cell>
        </row>
        <row r="598">
          <cell r="A598">
            <v>2882</v>
          </cell>
        </row>
        <row r="599">
          <cell r="A599">
            <v>2883</v>
          </cell>
        </row>
        <row r="600">
          <cell r="A600">
            <v>2884</v>
          </cell>
        </row>
        <row r="601">
          <cell r="A601">
            <v>2885</v>
          </cell>
        </row>
        <row r="602">
          <cell r="A602">
            <v>2886</v>
          </cell>
        </row>
        <row r="603">
          <cell r="A603">
            <v>2887</v>
          </cell>
        </row>
        <row r="604">
          <cell r="A604">
            <v>2888</v>
          </cell>
        </row>
        <row r="605">
          <cell r="A605">
            <v>2889</v>
          </cell>
        </row>
        <row r="606">
          <cell r="A606">
            <v>2890</v>
          </cell>
        </row>
        <row r="607">
          <cell r="A607">
            <v>2891</v>
          </cell>
        </row>
        <row r="608">
          <cell r="A608">
            <v>2892</v>
          </cell>
        </row>
        <row r="609">
          <cell r="A609">
            <v>2893</v>
          </cell>
        </row>
        <row r="610">
          <cell r="A610">
            <v>2894</v>
          </cell>
        </row>
        <row r="611">
          <cell r="A611">
            <v>2895</v>
          </cell>
        </row>
        <row r="612">
          <cell r="A612">
            <v>2896</v>
          </cell>
        </row>
        <row r="613">
          <cell r="A613">
            <v>2897</v>
          </cell>
        </row>
        <row r="614">
          <cell r="A614">
            <v>2898</v>
          </cell>
        </row>
        <row r="615">
          <cell r="A615">
            <v>2899</v>
          </cell>
        </row>
        <row r="616">
          <cell r="A616">
            <v>2900</v>
          </cell>
        </row>
        <row r="617">
          <cell r="A617">
            <v>2901</v>
          </cell>
        </row>
        <row r="618">
          <cell r="A618">
            <v>2902</v>
          </cell>
        </row>
        <row r="619">
          <cell r="A619">
            <v>2903</v>
          </cell>
        </row>
        <row r="620">
          <cell r="A620">
            <v>2904</v>
          </cell>
        </row>
        <row r="621">
          <cell r="A621">
            <v>2905</v>
          </cell>
        </row>
        <row r="622">
          <cell r="A622">
            <v>2906</v>
          </cell>
        </row>
        <row r="623">
          <cell r="A623">
            <v>2907</v>
          </cell>
        </row>
        <row r="624">
          <cell r="A624">
            <v>2908</v>
          </cell>
        </row>
        <row r="625">
          <cell r="A625">
            <v>2909</v>
          </cell>
        </row>
        <row r="626">
          <cell r="A626">
            <v>2910</v>
          </cell>
        </row>
        <row r="627">
          <cell r="A627">
            <v>2911</v>
          </cell>
        </row>
        <row r="628">
          <cell r="A628">
            <v>2912</v>
          </cell>
        </row>
        <row r="629">
          <cell r="A629">
            <v>2913</v>
          </cell>
        </row>
        <row r="630">
          <cell r="A630">
            <v>2914</v>
          </cell>
        </row>
        <row r="631">
          <cell r="A631">
            <v>2915</v>
          </cell>
        </row>
        <row r="632">
          <cell r="A632">
            <v>2916</v>
          </cell>
        </row>
        <row r="633">
          <cell r="A633">
            <v>2917</v>
          </cell>
        </row>
        <row r="634">
          <cell r="A634">
            <v>2918</v>
          </cell>
        </row>
        <row r="635">
          <cell r="A635">
            <v>2919</v>
          </cell>
        </row>
        <row r="636">
          <cell r="A636">
            <v>2920</v>
          </cell>
        </row>
        <row r="637">
          <cell r="A637">
            <v>2921</v>
          </cell>
        </row>
        <row r="638">
          <cell r="A638">
            <v>2922</v>
          </cell>
        </row>
        <row r="639">
          <cell r="A639">
            <v>2923</v>
          </cell>
        </row>
        <row r="640">
          <cell r="A640">
            <v>2924</v>
          </cell>
        </row>
        <row r="641">
          <cell r="A641">
            <v>2925</v>
          </cell>
        </row>
        <row r="642">
          <cell r="A642">
            <v>2926</v>
          </cell>
        </row>
        <row r="643">
          <cell r="A643">
            <v>2927</v>
          </cell>
        </row>
        <row r="644">
          <cell r="A644">
            <v>2928</v>
          </cell>
        </row>
        <row r="645">
          <cell r="A645">
            <v>2929</v>
          </cell>
        </row>
        <row r="646">
          <cell r="A646">
            <v>2930</v>
          </cell>
        </row>
        <row r="647">
          <cell r="A647">
            <v>2931</v>
          </cell>
        </row>
        <row r="648">
          <cell r="A648">
            <v>2932</v>
          </cell>
        </row>
        <row r="649">
          <cell r="A649">
            <v>2933</v>
          </cell>
        </row>
        <row r="650">
          <cell r="A650">
            <v>2934</v>
          </cell>
        </row>
        <row r="651">
          <cell r="A651">
            <v>2935</v>
          </cell>
        </row>
        <row r="652">
          <cell r="A652">
            <v>2936</v>
          </cell>
        </row>
        <row r="653">
          <cell r="A653">
            <v>2937</v>
          </cell>
        </row>
        <row r="654">
          <cell r="A654">
            <v>2938</v>
          </cell>
        </row>
        <row r="655">
          <cell r="A655">
            <v>2939</v>
          </cell>
        </row>
        <row r="656">
          <cell r="A656">
            <v>2940</v>
          </cell>
        </row>
        <row r="657">
          <cell r="A657">
            <v>2941</v>
          </cell>
        </row>
        <row r="658">
          <cell r="A658">
            <v>2942</v>
          </cell>
        </row>
        <row r="659">
          <cell r="A659">
            <v>2943</v>
          </cell>
        </row>
        <row r="660">
          <cell r="A660">
            <v>2944</v>
          </cell>
        </row>
        <row r="661">
          <cell r="A661">
            <v>2945</v>
          </cell>
        </row>
        <row r="662">
          <cell r="A662">
            <v>2946</v>
          </cell>
        </row>
        <row r="663">
          <cell r="A663">
            <v>2947</v>
          </cell>
        </row>
        <row r="664">
          <cell r="A664">
            <v>2948</v>
          </cell>
        </row>
        <row r="665">
          <cell r="A665">
            <v>2949</v>
          </cell>
        </row>
        <row r="666">
          <cell r="A666">
            <v>2950</v>
          </cell>
        </row>
        <row r="667">
          <cell r="A667">
            <v>2951</v>
          </cell>
        </row>
        <row r="668">
          <cell r="A668">
            <v>2952</v>
          </cell>
        </row>
        <row r="669">
          <cell r="A669">
            <v>2953</v>
          </cell>
        </row>
        <row r="670">
          <cell r="A670">
            <v>2954</v>
          </cell>
        </row>
        <row r="671">
          <cell r="A671">
            <v>2955</v>
          </cell>
        </row>
        <row r="672">
          <cell r="A672">
            <v>2956</v>
          </cell>
        </row>
        <row r="673">
          <cell r="A673">
            <v>2957</v>
          </cell>
        </row>
        <row r="674">
          <cell r="A674">
            <v>2958</v>
          </cell>
        </row>
        <row r="675">
          <cell r="A675">
            <v>2959</v>
          </cell>
        </row>
        <row r="676">
          <cell r="A676">
            <v>2960</v>
          </cell>
        </row>
        <row r="677">
          <cell r="A677">
            <v>2961</v>
          </cell>
        </row>
        <row r="678">
          <cell r="A678">
            <v>2962</v>
          </cell>
        </row>
        <row r="679">
          <cell r="A679">
            <v>2963</v>
          </cell>
        </row>
        <row r="680">
          <cell r="A680">
            <v>2964</v>
          </cell>
        </row>
        <row r="681">
          <cell r="A681">
            <v>2965</v>
          </cell>
        </row>
        <row r="682">
          <cell r="A682">
            <v>2966</v>
          </cell>
        </row>
        <row r="683">
          <cell r="A683">
            <v>2967</v>
          </cell>
        </row>
        <row r="684">
          <cell r="A684">
            <v>2968</v>
          </cell>
        </row>
        <row r="685">
          <cell r="A685">
            <v>2969</v>
          </cell>
        </row>
        <row r="686">
          <cell r="A686">
            <v>2970</v>
          </cell>
        </row>
        <row r="687">
          <cell r="A687">
            <v>2971</v>
          </cell>
        </row>
        <row r="688">
          <cell r="A688">
            <v>2972</v>
          </cell>
        </row>
        <row r="689">
          <cell r="A689">
            <v>2973</v>
          </cell>
        </row>
        <row r="690">
          <cell r="A690">
            <v>2974</v>
          </cell>
        </row>
        <row r="691">
          <cell r="A691">
            <v>2975</v>
          </cell>
        </row>
        <row r="692">
          <cell r="A692">
            <v>2976</v>
          </cell>
        </row>
        <row r="693">
          <cell r="A693">
            <v>2977</v>
          </cell>
        </row>
        <row r="694">
          <cell r="A694">
            <v>2978</v>
          </cell>
        </row>
        <row r="695">
          <cell r="A695">
            <v>2979</v>
          </cell>
        </row>
        <row r="696">
          <cell r="A696">
            <v>2980</v>
          </cell>
        </row>
        <row r="697">
          <cell r="A697">
            <v>2981</v>
          </cell>
        </row>
        <row r="698">
          <cell r="A698">
            <v>2982</v>
          </cell>
        </row>
        <row r="699">
          <cell r="A699">
            <v>2983</v>
          </cell>
        </row>
        <row r="700">
          <cell r="A700">
            <v>2984</v>
          </cell>
        </row>
        <row r="701">
          <cell r="A701">
            <v>2985</v>
          </cell>
        </row>
        <row r="702">
          <cell r="A702">
            <v>2986</v>
          </cell>
        </row>
        <row r="703">
          <cell r="A703">
            <v>2987</v>
          </cell>
        </row>
        <row r="704">
          <cell r="A704">
            <v>2988</v>
          </cell>
        </row>
        <row r="705">
          <cell r="A705">
            <v>2989</v>
          </cell>
        </row>
        <row r="706">
          <cell r="A706">
            <v>2990</v>
          </cell>
        </row>
        <row r="707">
          <cell r="A707">
            <v>2991</v>
          </cell>
        </row>
        <row r="708">
          <cell r="A708">
            <v>2992</v>
          </cell>
        </row>
        <row r="709">
          <cell r="A709">
            <v>2993</v>
          </cell>
        </row>
        <row r="710">
          <cell r="A710">
            <v>2994</v>
          </cell>
        </row>
        <row r="711">
          <cell r="A711">
            <v>2995</v>
          </cell>
        </row>
        <row r="712">
          <cell r="A712">
            <v>2996</v>
          </cell>
        </row>
        <row r="713">
          <cell r="A713">
            <v>2997</v>
          </cell>
        </row>
        <row r="714">
          <cell r="A714">
            <v>2998</v>
          </cell>
        </row>
        <row r="715">
          <cell r="A715">
            <v>2999</v>
          </cell>
        </row>
        <row r="716">
          <cell r="A716">
            <v>3000</v>
          </cell>
        </row>
        <row r="717">
          <cell r="A717">
            <v>3001</v>
          </cell>
        </row>
        <row r="718">
          <cell r="A718">
            <v>3002</v>
          </cell>
        </row>
        <row r="719">
          <cell r="A719">
            <v>3003</v>
          </cell>
        </row>
        <row r="720">
          <cell r="A720">
            <v>3004</v>
          </cell>
        </row>
        <row r="721">
          <cell r="A721">
            <v>3005</v>
          </cell>
        </row>
        <row r="722">
          <cell r="A722">
            <v>3006</v>
          </cell>
        </row>
        <row r="723">
          <cell r="A723">
            <v>3007</v>
          </cell>
        </row>
        <row r="724">
          <cell r="A724">
            <v>3008</v>
          </cell>
        </row>
        <row r="725">
          <cell r="A725">
            <v>3009</v>
          </cell>
        </row>
        <row r="726">
          <cell r="A726">
            <v>3010</v>
          </cell>
        </row>
        <row r="727">
          <cell r="A727">
            <v>3011</v>
          </cell>
        </row>
        <row r="728">
          <cell r="A728">
            <v>3012</v>
          </cell>
        </row>
        <row r="729">
          <cell r="A729">
            <v>3013</v>
          </cell>
        </row>
        <row r="730">
          <cell r="A730">
            <v>3014</v>
          </cell>
        </row>
        <row r="731">
          <cell r="A731">
            <v>3015</v>
          </cell>
        </row>
        <row r="732">
          <cell r="A732">
            <v>3016</v>
          </cell>
        </row>
        <row r="733">
          <cell r="A733">
            <v>3017</v>
          </cell>
        </row>
        <row r="734">
          <cell r="A734">
            <v>3018</v>
          </cell>
        </row>
        <row r="735">
          <cell r="A735">
            <v>3019</v>
          </cell>
        </row>
        <row r="736">
          <cell r="A736">
            <v>3020</v>
          </cell>
        </row>
        <row r="737">
          <cell r="A737">
            <v>3021</v>
          </cell>
        </row>
        <row r="738">
          <cell r="A738">
            <v>3022</v>
          </cell>
        </row>
        <row r="739">
          <cell r="A739">
            <v>3023</v>
          </cell>
        </row>
        <row r="740">
          <cell r="A740">
            <v>3024</v>
          </cell>
        </row>
        <row r="741">
          <cell r="A741">
            <v>3025</v>
          </cell>
        </row>
        <row r="742">
          <cell r="A742">
            <v>3026</v>
          </cell>
        </row>
        <row r="743">
          <cell r="A743">
            <v>3027</v>
          </cell>
        </row>
        <row r="744">
          <cell r="A744">
            <v>3028</v>
          </cell>
        </row>
        <row r="745">
          <cell r="A745">
            <v>3029</v>
          </cell>
        </row>
        <row r="746">
          <cell r="A746">
            <v>3030</v>
          </cell>
        </row>
        <row r="747">
          <cell r="A747">
            <v>3031</v>
          </cell>
        </row>
        <row r="748">
          <cell r="A748">
            <v>3032</v>
          </cell>
        </row>
        <row r="749">
          <cell r="A749">
            <v>3033</v>
          </cell>
        </row>
        <row r="752">
          <cell r="A752">
            <v>3100</v>
          </cell>
        </row>
        <row r="753">
          <cell r="A753">
            <v>3101</v>
          </cell>
        </row>
        <row r="754">
          <cell r="A754">
            <v>3102</v>
          </cell>
        </row>
        <row r="755">
          <cell r="A755">
            <v>3103</v>
          </cell>
        </row>
        <row r="756">
          <cell r="A756">
            <v>3104</v>
          </cell>
        </row>
        <row r="757">
          <cell r="A757">
            <v>3105</v>
          </cell>
        </row>
        <row r="758">
          <cell r="A758">
            <v>3106</v>
          </cell>
        </row>
        <row r="759">
          <cell r="A759">
            <v>3107</v>
          </cell>
        </row>
        <row r="760">
          <cell r="A760">
            <v>3108</v>
          </cell>
        </row>
        <row r="761">
          <cell r="A761">
            <v>3109</v>
          </cell>
        </row>
        <row r="762">
          <cell r="A762">
            <v>3110</v>
          </cell>
        </row>
        <row r="763">
          <cell r="A763">
            <v>3111</v>
          </cell>
        </row>
        <row r="764">
          <cell r="A764">
            <v>3112</v>
          </cell>
        </row>
        <row r="765">
          <cell r="A765">
            <v>3113</v>
          </cell>
        </row>
        <row r="766">
          <cell r="A766">
            <v>3114</v>
          </cell>
        </row>
        <row r="767">
          <cell r="A767">
            <v>3115</v>
          </cell>
        </row>
        <row r="768">
          <cell r="A768">
            <v>3116</v>
          </cell>
        </row>
        <row r="769">
          <cell r="A769">
            <v>3117</v>
          </cell>
        </row>
        <row r="770">
          <cell r="A770">
            <v>3118</v>
          </cell>
        </row>
        <row r="771">
          <cell r="A771">
            <v>3119</v>
          </cell>
        </row>
        <row r="772">
          <cell r="A772">
            <v>3120</v>
          </cell>
        </row>
        <row r="773">
          <cell r="A773">
            <v>3121</v>
          </cell>
        </row>
        <row r="775">
          <cell r="A775">
            <v>3200</v>
          </cell>
        </row>
        <row r="776">
          <cell r="A776">
            <v>3201</v>
          </cell>
        </row>
        <row r="777">
          <cell r="A777">
            <v>3202</v>
          </cell>
        </row>
        <row r="778">
          <cell r="A778">
            <v>3203</v>
          </cell>
        </row>
        <row r="779">
          <cell r="A779">
            <v>3204</v>
          </cell>
        </row>
        <row r="780">
          <cell r="A780">
            <v>3205</v>
          </cell>
        </row>
        <row r="781">
          <cell r="A781">
            <v>3206</v>
          </cell>
        </row>
        <row r="782">
          <cell r="A782">
            <v>3207</v>
          </cell>
        </row>
        <row r="783">
          <cell r="A783">
            <v>3208</v>
          </cell>
        </row>
        <row r="784">
          <cell r="A784">
            <v>3209</v>
          </cell>
        </row>
        <row r="785">
          <cell r="A785">
            <v>3210</v>
          </cell>
        </row>
        <row r="786">
          <cell r="A786">
            <v>3211</v>
          </cell>
        </row>
        <row r="787">
          <cell r="A787">
            <v>3212</v>
          </cell>
        </row>
        <row r="788">
          <cell r="A788">
            <v>3213</v>
          </cell>
        </row>
        <row r="789">
          <cell r="A789">
            <v>3214</v>
          </cell>
        </row>
        <row r="790">
          <cell r="A790">
            <v>3215</v>
          </cell>
        </row>
        <row r="791">
          <cell r="A791">
            <v>3216</v>
          </cell>
        </row>
        <row r="792">
          <cell r="A792">
            <v>3217</v>
          </cell>
        </row>
        <row r="793">
          <cell r="A793">
            <v>3218</v>
          </cell>
        </row>
        <row r="794">
          <cell r="A794">
            <v>3219</v>
          </cell>
        </row>
        <row r="795">
          <cell r="A795">
            <v>3220</v>
          </cell>
        </row>
        <row r="796">
          <cell r="A796">
            <v>3221</v>
          </cell>
        </row>
        <row r="797">
          <cell r="A797">
            <v>3222</v>
          </cell>
        </row>
        <row r="798">
          <cell r="A798">
            <v>3223</v>
          </cell>
        </row>
        <row r="799">
          <cell r="A799">
            <v>3224</v>
          </cell>
        </row>
        <row r="800">
          <cell r="A800">
            <v>3225</v>
          </cell>
        </row>
        <row r="801">
          <cell r="A801">
            <v>3226</v>
          </cell>
        </row>
        <row r="802">
          <cell r="A802">
            <v>3227</v>
          </cell>
        </row>
        <row r="803">
          <cell r="A803">
            <v>3228</v>
          </cell>
        </row>
        <row r="804">
          <cell r="A804">
            <v>3229</v>
          </cell>
        </row>
        <row r="805">
          <cell r="A805">
            <v>3230</v>
          </cell>
        </row>
        <row r="806">
          <cell r="A806">
            <v>3231</v>
          </cell>
        </row>
        <row r="807">
          <cell r="A807">
            <v>3232</v>
          </cell>
        </row>
        <row r="808">
          <cell r="A808">
            <v>3233</v>
          </cell>
        </row>
        <row r="809">
          <cell r="A809">
            <v>3234</v>
          </cell>
        </row>
        <row r="810">
          <cell r="A810">
            <v>3235</v>
          </cell>
        </row>
        <row r="811">
          <cell r="A811">
            <v>3236</v>
          </cell>
        </row>
        <row r="812">
          <cell r="A812">
            <v>3237</v>
          </cell>
        </row>
        <row r="813">
          <cell r="A813">
            <v>3238</v>
          </cell>
        </row>
        <row r="814">
          <cell r="A814">
            <v>3239</v>
          </cell>
        </row>
        <row r="815">
          <cell r="A815">
            <v>3240</v>
          </cell>
        </row>
        <row r="817">
          <cell r="A817">
            <v>3300</v>
          </cell>
        </row>
        <row r="818">
          <cell r="A818">
            <v>3301</v>
          </cell>
        </row>
        <row r="819">
          <cell r="A819">
            <v>3302</v>
          </cell>
        </row>
        <row r="820">
          <cell r="A820">
            <v>3303</v>
          </cell>
        </row>
        <row r="821">
          <cell r="A821">
            <v>3304</v>
          </cell>
        </row>
        <row r="822">
          <cell r="A822">
            <v>3305</v>
          </cell>
        </row>
        <row r="823">
          <cell r="A823">
            <v>3306</v>
          </cell>
        </row>
        <row r="824">
          <cell r="A824">
            <v>3307</v>
          </cell>
        </row>
        <row r="825">
          <cell r="A825">
            <v>3308</v>
          </cell>
        </row>
        <row r="826">
          <cell r="A826">
            <v>3309</v>
          </cell>
        </row>
        <row r="827">
          <cell r="A827">
            <v>3310</v>
          </cell>
        </row>
        <row r="828">
          <cell r="A828">
            <v>3311</v>
          </cell>
        </row>
        <row r="829">
          <cell r="A829">
            <v>3312</v>
          </cell>
        </row>
        <row r="830">
          <cell r="A830">
            <v>3313</v>
          </cell>
        </row>
        <row r="831">
          <cell r="A831">
            <v>3314</v>
          </cell>
        </row>
        <row r="832">
          <cell r="A832">
            <v>3315</v>
          </cell>
        </row>
        <row r="833">
          <cell r="A833">
            <v>3316</v>
          </cell>
        </row>
        <row r="834">
          <cell r="A834">
            <v>3317</v>
          </cell>
        </row>
        <row r="835">
          <cell r="A835">
            <v>3318</v>
          </cell>
        </row>
        <row r="836">
          <cell r="A836">
            <v>3319</v>
          </cell>
        </row>
        <row r="837">
          <cell r="A837">
            <v>3320</v>
          </cell>
        </row>
        <row r="838">
          <cell r="A838">
            <v>3321</v>
          </cell>
        </row>
        <row r="839">
          <cell r="A839">
            <v>3322</v>
          </cell>
        </row>
        <row r="840">
          <cell r="A840">
            <v>3323</v>
          </cell>
        </row>
        <row r="841">
          <cell r="A841">
            <v>3324</v>
          </cell>
        </row>
        <row r="842">
          <cell r="A842">
            <v>3325</v>
          </cell>
        </row>
        <row r="843">
          <cell r="A843">
            <v>3326</v>
          </cell>
        </row>
        <row r="844">
          <cell r="A844">
            <v>3327</v>
          </cell>
        </row>
        <row r="845">
          <cell r="A845">
            <v>3328</v>
          </cell>
        </row>
        <row r="846">
          <cell r="A846">
            <v>3329</v>
          </cell>
        </row>
        <row r="847">
          <cell r="A847">
            <v>3330</v>
          </cell>
        </row>
        <row r="848">
          <cell r="A848">
            <v>3331</v>
          </cell>
        </row>
        <row r="849">
          <cell r="A849">
            <v>3332</v>
          </cell>
        </row>
        <row r="850">
          <cell r="A850">
            <v>3333</v>
          </cell>
        </row>
        <row r="851">
          <cell r="A851">
            <v>3334</v>
          </cell>
        </row>
        <row r="852">
          <cell r="A852">
            <v>3335</v>
          </cell>
        </row>
        <row r="853">
          <cell r="A853">
            <v>3336</v>
          </cell>
        </row>
        <row r="854">
          <cell r="A854">
            <v>3337</v>
          </cell>
        </row>
        <row r="855">
          <cell r="A855">
            <v>3338</v>
          </cell>
        </row>
        <row r="856">
          <cell r="A856">
            <v>3339</v>
          </cell>
        </row>
        <row r="857">
          <cell r="A857">
            <v>3340</v>
          </cell>
        </row>
        <row r="858">
          <cell r="A858">
            <v>3341</v>
          </cell>
        </row>
        <row r="859">
          <cell r="A859">
            <v>3342</v>
          </cell>
        </row>
        <row r="860">
          <cell r="A860">
            <v>3343</v>
          </cell>
        </row>
        <row r="861">
          <cell r="A861">
            <v>3344</v>
          </cell>
        </row>
        <row r="862">
          <cell r="A862">
            <v>3345</v>
          </cell>
        </row>
        <row r="863">
          <cell r="A863">
            <v>3346</v>
          </cell>
        </row>
        <row r="864">
          <cell r="A864">
            <v>3347</v>
          </cell>
        </row>
        <row r="865">
          <cell r="A865">
            <v>3348</v>
          </cell>
        </row>
        <row r="866">
          <cell r="A866">
            <v>3349</v>
          </cell>
        </row>
        <row r="867">
          <cell r="A867">
            <v>3350</v>
          </cell>
        </row>
        <row r="868">
          <cell r="A868">
            <v>3351</v>
          </cell>
        </row>
        <row r="869">
          <cell r="A869">
            <v>3352</v>
          </cell>
        </row>
        <row r="870">
          <cell r="A870">
            <v>3353</v>
          </cell>
        </row>
        <row r="871">
          <cell r="A871">
            <v>3354</v>
          </cell>
        </row>
        <row r="872">
          <cell r="A872">
            <v>3355</v>
          </cell>
        </row>
        <row r="873">
          <cell r="A873">
            <v>3356</v>
          </cell>
        </row>
        <row r="874">
          <cell r="A874">
            <v>3357</v>
          </cell>
        </row>
        <row r="875">
          <cell r="A875">
            <v>3358</v>
          </cell>
        </row>
        <row r="876">
          <cell r="A876">
            <v>3359</v>
          </cell>
        </row>
        <row r="877">
          <cell r="A877">
            <v>3360</v>
          </cell>
        </row>
        <row r="878">
          <cell r="A878">
            <v>3361</v>
          </cell>
        </row>
        <row r="879">
          <cell r="A879">
            <v>3362</v>
          </cell>
        </row>
        <row r="880">
          <cell r="A880">
            <v>3363</v>
          </cell>
        </row>
        <row r="881">
          <cell r="A881">
            <v>3364</v>
          </cell>
        </row>
        <row r="882">
          <cell r="A882">
            <v>3365</v>
          </cell>
        </row>
        <row r="883">
          <cell r="A883">
            <v>3366</v>
          </cell>
        </row>
        <row r="884">
          <cell r="A884">
            <v>3367</v>
          </cell>
        </row>
        <row r="885">
          <cell r="A885">
            <v>3368</v>
          </cell>
        </row>
        <row r="886">
          <cell r="A886">
            <v>3369</v>
          </cell>
        </row>
        <row r="887">
          <cell r="A887">
            <v>3370</v>
          </cell>
        </row>
        <row r="888">
          <cell r="A888">
            <v>3371</v>
          </cell>
        </row>
        <row r="889">
          <cell r="A889">
            <v>3372</v>
          </cell>
        </row>
        <row r="890">
          <cell r="A890">
            <v>3373</v>
          </cell>
        </row>
        <row r="891">
          <cell r="A891">
            <v>3374</v>
          </cell>
        </row>
        <row r="892">
          <cell r="A892">
            <v>3375</v>
          </cell>
        </row>
        <row r="893">
          <cell r="A893">
            <v>3376</v>
          </cell>
        </row>
        <row r="894">
          <cell r="A894">
            <v>3377</v>
          </cell>
        </row>
        <row r="895">
          <cell r="A895">
            <v>3378</v>
          </cell>
        </row>
        <row r="896">
          <cell r="A896">
            <v>3379</v>
          </cell>
        </row>
        <row r="897">
          <cell r="A897">
            <v>3380</v>
          </cell>
        </row>
        <row r="898">
          <cell r="A898">
            <v>3381</v>
          </cell>
        </row>
        <row r="899">
          <cell r="A899">
            <v>3382</v>
          </cell>
        </row>
        <row r="900">
          <cell r="A900">
            <v>3383</v>
          </cell>
        </row>
        <row r="901">
          <cell r="A901">
            <v>3384</v>
          </cell>
        </row>
        <row r="902">
          <cell r="A902">
            <v>3385</v>
          </cell>
        </row>
        <row r="905">
          <cell r="A905">
            <v>4100</v>
          </cell>
        </row>
        <row r="906">
          <cell r="A906">
            <v>4101</v>
          </cell>
        </row>
        <row r="907">
          <cell r="A907">
            <v>4102</v>
          </cell>
        </row>
        <row r="908">
          <cell r="A908">
            <v>4103</v>
          </cell>
        </row>
        <row r="909">
          <cell r="A909">
            <v>4104</v>
          </cell>
        </row>
        <row r="910">
          <cell r="A910">
            <v>4105</v>
          </cell>
        </row>
        <row r="911">
          <cell r="A911">
            <v>4106</v>
          </cell>
        </row>
        <row r="912">
          <cell r="A912">
            <v>4107</v>
          </cell>
        </row>
        <row r="913">
          <cell r="A913">
            <v>4108</v>
          </cell>
        </row>
        <row r="914">
          <cell r="A914">
            <v>4109</v>
          </cell>
        </row>
        <row r="915">
          <cell r="A915">
            <v>4110</v>
          </cell>
        </row>
        <row r="916">
          <cell r="A916">
            <v>4111</v>
          </cell>
        </row>
        <row r="917">
          <cell r="A917">
            <v>4112</v>
          </cell>
        </row>
        <row r="918">
          <cell r="A918">
            <v>4113</v>
          </cell>
        </row>
        <row r="919">
          <cell r="A919">
            <v>4114</v>
          </cell>
        </row>
        <row r="920">
          <cell r="A920">
            <v>4115</v>
          </cell>
        </row>
        <row r="921">
          <cell r="A921">
            <v>4116</v>
          </cell>
        </row>
        <row r="922">
          <cell r="A922">
            <v>4117</v>
          </cell>
        </row>
        <row r="924">
          <cell r="A924">
            <v>4200</v>
          </cell>
        </row>
        <row r="925">
          <cell r="A925">
            <v>4201</v>
          </cell>
        </row>
        <row r="926">
          <cell r="A926">
            <v>4202</v>
          </cell>
        </row>
        <row r="927">
          <cell r="A927">
            <v>4203</v>
          </cell>
        </row>
        <row r="928">
          <cell r="A928">
            <v>4204</v>
          </cell>
        </row>
        <row r="929">
          <cell r="A929">
            <v>4205</v>
          </cell>
        </row>
        <row r="930">
          <cell r="A930">
            <v>4206</v>
          </cell>
        </row>
        <row r="931">
          <cell r="A931">
            <v>4207</v>
          </cell>
        </row>
        <row r="932">
          <cell r="A932">
            <v>4208</v>
          </cell>
        </row>
        <row r="933">
          <cell r="A933">
            <v>4209</v>
          </cell>
        </row>
        <row r="934">
          <cell r="A934">
            <v>4210</v>
          </cell>
        </row>
        <row r="935">
          <cell r="A935">
            <v>4211</v>
          </cell>
        </row>
        <row r="936">
          <cell r="A936">
            <v>4212</v>
          </cell>
        </row>
        <row r="937">
          <cell r="A937">
            <v>4213</v>
          </cell>
        </row>
        <row r="938">
          <cell r="A938">
            <v>4214</v>
          </cell>
        </row>
        <row r="939">
          <cell r="A939">
            <v>4215</v>
          </cell>
        </row>
        <row r="940">
          <cell r="A940">
            <v>4216</v>
          </cell>
        </row>
        <row r="941">
          <cell r="A941">
            <v>4217</v>
          </cell>
        </row>
        <row r="942">
          <cell r="A942">
            <v>4218</v>
          </cell>
        </row>
        <row r="943">
          <cell r="A943">
            <v>4219</v>
          </cell>
        </row>
        <row r="944">
          <cell r="A944">
            <v>4220</v>
          </cell>
        </row>
        <row r="945">
          <cell r="A945">
            <v>4221</v>
          </cell>
        </row>
        <row r="946">
          <cell r="A946">
            <v>4222</v>
          </cell>
        </row>
        <row r="947">
          <cell r="A947">
            <v>4223</v>
          </cell>
        </row>
        <row r="948">
          <cell r="A948">
            <v>4224</v>
          </cell>
        </row>
        <row r="949">
          <cell r="A949">
            <v>4225</v>
          </cell>
        </row>
        <row r="950">
          <cell r="A950">
            <v>4226</v>
          </cell>
        </row>
        <row r="952">
          <cell r="A952">
            <v>4300</v>
          </cell>
        </row>
        <row r="953">
          <cell r="A953">
            <v>4301</v>
          </cell>
        </row>
        <row r="954">
          <cell r="A954">
            <v>4302</v>
          </cell>
        </row>
        <row r="955">
          <cell r="A955">
            <v>4303</v>
          </cell>
        </row>
        <row r="956">
          <cell r="A956">
            <v>4304</v>
          </cell>
        </row>
        <row r="957">
          <cell r="A957">
            <v>4305</v>
          </cell>
        </row>
        <row r="958">
          <cell r="A958">
            <v>4306</v>
          </cell>
        </row>
        <row r="959">
          <cell r="A959">
            <v>4307</v>
          </cell>
        </row>
        <row r="960">
          <cell r="A960">
            <v>4308</v>
          </cell>
        </row>
        <row r="961">
          <cell r="A961">
            <v>4309</v>
          </cell>
        </row>
        <row r="962">
          <cell r="A962">
            <v>4310</v>
          </cell>
        </row>
        <row r="963">
          <cell r="A963">
            <v>4311</v>
          </cell>
        </row>
        <row r="964">
          <cell r="A964">
            <v>4312</v>
          </cell>
        </row>
        <row r="965">
          <cell r="A965">
            <v>4313</v>
          </cell>
        </row>
        <row r="966">
          <cell r="A966">
            <v>4314</v>
          </cell>
        </row>
        <row r="967">
          <cell r="A967">
            <v>4315</v>
          </cell>
        </row>
        <row r="968">
          <cell r="A968">
            <v>4316</v>
          </cell>
        </row>
        <row r="969">
          <cell r="A969">
            <v>4317</v>
          </cell>
        </row>
        <row r="970">
          <cell r="A970">
            <v>4318</v>
          </cell>
        </row>
        <row r="971">
          <cell r="A971">
            <v>4319</v>
          </cell>
        </row>
        <row r="972">
          <cell r="A972">
            <v>4320</v>
          </cell>
        </row>
        <row r="973">
          <cell r="A973">
            <v>4321</v>
          </cell>
        </row>
        <row r="974">
          <cell r="A974">
            <v>4322</v>
          </cell>
        </row>
        <row r="975">
          <cell r="A975">
            <v>4323</v>
          </cell>
        </row>
        <row r="976">
          <cell r="A976">
            <v>4324</v>
          </cell>
        </row>
        <row r="977">
          <cell r="A977">
            <v>4325</v>
          </cell>
        </row>
        <row r="978">
          <cell r="A978">
            <v>4326</v>
          </cell>
        </row>
        <row r="979">
          <cell r="A979">
            <v>4327</v>
          </cell>
        </row>
        <row r="980">
          <cell r="A980">
            <v>4328</v>
          </cell>
        </row>
        <row r="981">
          <cell r="A981">
            <v>4329</v>
          </cell>
        </row>
        <row r="982">
          <cell r="A982">
            <v>4330</v>
          </cell>
        </row>
        <row r="983">
          <cell r="A983">
            <v>4331</v>
          </cell>
        </row>
        <row r="984">
          <cell r="A984">
            <v>4332</v>
          </cell>
        </row>
        <row r="985">
          <cell r="A985">
            <v>4333</v>
          </cell>
        </row>
        <row r="986">
          <cell r="A986">
            <v>4334</v>
          </cell>
        </row>
        <row r="987">
          <cell r="A987">
            <v>4335</v>
          </cell>
        </row>
        <row r="988">
          <cell r="A988">
            <v>4336</v>
          </cell>
        </row>
        <row r="989">
          <cell r="A989">
            <v>4337</v>
          </cell>
        </row>
        <row r="990">
          <cell r="A990">
            <v>4338</v>
          </cell>
        </row>
        <row r="991">
          <cell r="A991">
            <v>4339</v>
          </cell>
        </row>
        <row r="992">
          <cell r="A992">
            <v>4340</v>
          </cell>
        </row>
        <row r="993">
          <cell r="A993">
            <v>4341</v>
          </cell>
        </row>
        <row r="994">
          <cell r="A994">
            <v>4342</v>
          </cell>
        </row>
        <row r="995">
          <cell r="A995">
            <v>4343</v>
          </cell>
        </row>
        <row r="996">
          <cell r="A996">
            <v>4344</v>
          </cell>
        </row>
        <row r="997">
          <cell r="A997">
            <v>4345</v>
          </cell>
        </row>
        <row r="998">
          <cell r="A998">
            <v>4346</v>
          </cell>
        </row>
        <row r="999">
          <cell r="A999">
            <v>4347</v>
          </cell>
        </row>
        <row r="1000">
          <cell r="A1000">
            <v>4348</v>
          </cell>
        </row>
        <row r="1001">
          <cell r="A1001">
            <v>4349</v>
          </cell>
        </row>
        <row r="1002">
          <cell r="A1002">
            <v>4350</v>
          </cell>
        </row>
        <row r="1003">
          <cell r="A1003">
            <v>4351</v>
          </cell>
        </row>
        <row r="1004">
          <cell r="A1004">
            <v>4352</v>
          </cell>
        </row>
        <row r="1005">
          <cell r="A1005">
            <v>4353</v>
          </cell>
        </row>
        <row r="1006">
          <cell r="A1006">
            <v>4354</v>
          </cell>
        </row>
        <row r="1007">
          <cell r="A1007">
            <v>4355</v>
          </cell>
        </row>
        <row r="1008">
          <cell r="A1008">
            <v>4356</v>
          </cell>
        </row>
        <row r="1009">
          <cell r="A1009">
            <v>4357</v>
          </cell>
        </row>
        <row r="1010">
          <cell r="A1010">
            <v>4358</v>
          </cell>
        </row>
        <row r="1011">
          <cell r="A1011">
            <v>4359</v>
          </cell>
        </row>
        <row r="1012">
          <cell r="A1012">
            <v>4360</v>
          </cell>
        </row>
        <row r="1013">
          <cell r="A1013">
            <v>4361</v>
          </cell>
        </row>
        <row r="1014">
          <cell r="A1014">
            <v>4362</v>
          </cell>
        </row>
        <row r="1015">
          <cell r="A1015">
            <v>4363</v>
          </cell>
        </row>
        <row r="1016">
          <cell r="A1016">
            <v>4364</v>
          </cell>
        </row>
        <row r="1017">
          <cell r="A1017">
            <v>4365</v>
          </cell>
        </row>
        <row r="1018">
          <cell r="A1018">
            <v>4366</v>
          </cell>
        </row>
        <row r="1019">
          <cell r="A1019">
            <v>4367</v>
          </cell>
        </row>
        <row r="1020">
          <cell r="A1020">
            <v>4368</v>
          </cell>
        </row>
        <row r="1021">
          <cell r="A1021">
            <v>4369</v>
          </cell>
        </row>
        <row r="1022">
          <cell r="A1022">
            <v>4370</v>
          </cell>
        </row>
        <row r="1023">
          <cell r="A1023">
            <v>4371</v>
          </cell>
        </row>
        <row r="1024">
          <cell r="A1024">
            <v>4372</v>
          </cell>
        </row>
        <row r="1028">
          <cell r="A1028">
            <v>5000</v>
          </cell>
        </row>
        <row r="1029">
          <cell r="A1029">
            <v>5001</v>
          </cell>
        </row>
        <row r="1030">
          <cell r="A1030">
            <v>5002</v>
          </cell>
        </row>
        <row r="1031">
          <cell r="A1031">
            <v>5003</v>
          </cell>
        </row>
        <row r="1032">
          <cell r="A1032">
            <v>5004</v>
          </cell>
        </row>
        <row r="1033">
          <cell r="A1033">
            <v>5005</v>
          </cell>
        </row>
        <row r="1034">
          <cell r="A1034">
            <v>5006</v>
          </cell>
        </row>
        <row r="1035">
          <cell r="A1035">
            <v>5007</v>
          </cell>
        </row>
        <row r="1036">
          <cell r="A1036">
            <v>5008</v>
          </cell>
        </row>
        <row r="1037">
          <cell r="A1037">
            <v>5009</v>
          </cell>
        </row>
        <row r="1038">
          <cell r="A1038">
            <v>5010</v>
          </cell>
        </row>
        <row r="1039">
          <cell r="A1039">
            <v>5011</v>
          </cell>
        </row>
        <row r="1040">
          <cell r="A1040">
            <v>5012</v>
          </cell>
        </row>
        <row r="1041">
          <cell r="A1041">
            <v>5013</v>
          </cell>
        </row>
        <row r="1042">
          <cell r="A1042">
            <v>5014</v>
          </cell>
        </row>
        <row r="1043">
          <cell r="A1043">
            <v>5015</v>
          </cell>
        </row>
        <row r="1044">
          <cell r="A1044">
            <v>5016</v>
          </cell>
        </row>
        <row r="1045">
          <cell r="A1045">
            <v>5017</v>
          </cell>
        </row>
        <row r="1046">
          <cell r="A1046">
            <v>5018</v>
          </cell>
        </row>
        <row r="1047">
          <cell r="A1047">
            <v>5019</v>
          </cell>
        </row>
        <row r="1048">
          <cell r="A1048">
            <v>5020</v>
          </cell>
        </row>
        <row r="1049">
          <cell r="A1049">
            <v>5021</v>
          </cell>
        </row>
        <row r="1050">
          <cell r="A1050">
            <v>5022</v>
          </cell>
        </row>
        <row r="1051">
          <cell r="A1051">
            <v>5023</v>
          </cell>
        </row>
        <row r="1052">
          <cell r="A1052">
            <v>5024</v>
          </cell>
        </row>
        <row r="1053">
          <cell r="A1053">
            <v>5025</v>
          </cell>
        </row>
        <row r="1054">
          <cell r="A1054">
            <v>5026</v>
          </cell>
        </row>
        <row r="1056">
          <cell r="A1056">
            <v>6000</v>
          </cell>
        </row>
        <row r="1057">
          <cell r="A1057">
            <v>6001</v>
          </cell>
        </row>
        <row r="1058">
          <cell r="A1058">
            <v>6002</v>
          </cell>
        </row>
        <row r="1060">
          <cell r="A1060">
            <v>7000</v>
          </cell>
        </row>
        <row r="1061">
          <cell r="A1061">
            <v>7001</v>
          </cell>
        </row>
        <row r="1062">
          <cell r="A1062">
            <v>7002</v>
          </cell>
        </row>
        <row r="1063">
          <cell r="A1063">
            <v>7003</v>
          </cell>
        </row>
        <row r="1064">
          <cell r="A1064">
            <v>7004</v>
          </cell>
        </row>
        <row r="1065">
          <cell r="A1065">
            <v>7005</v>
          </cell>
        </row>
        <row r="1066">
          <cell r="A1066">
            <v>7006</v>
          </cell>
        </row>
        <row r="1067">
          <cell r="A1067">
            <v>7007</v>
          </cell>
        </row>
        <row r="1068">
          <cell r="A1068">
            <v>7008</v>
          </cell>
        </row>
        <row r="1069">
          <cell r="A1069">
            <v>7009</v>
          </cell>
        </row>
        <row r="1070">
          <cell r="A1070">
            <v>7010</v>
          </cell>
        </row>
        <row r="1071">
          <cell r="A1071">
            <v>7011</v>
          </cell>
        </row>
        <row r="1072">
          <cell r="A1072">
            <v>7012</v>
          </cell>
        </row>
        <row r="1073">
          <cell r="A1073">
            <v>7013</v>
          </cell>
        </row>
        <row r="1074">
          <cell r="A1074">
            <v>7014</v>
          </cell>
        </row>
        <row r="1075">
          <cell r="A1075">
            <v>7015</v>
          </cell>
        </row>
        <row r="1076">
          <cell r="A1076">
            <v>7016</v>
          </cell>
        </row>
        <row r="1077">
          <cell r="A1077">
            <v>7017</v>
          </cell>
        </row>
        <row r="1078">
          <cell r="A1078">
            <v>7018</v>
          </cell>
        </row>
        <row r="1079">
          <cell r="A1079">
            <v>7019</v>
          </cell>
        </row>
        <row r="1080">
          <cell r="A1080">
            <v>7020</v>
          </cell>
        </row>
        <row r="1081">
          <cell r="A1081">
            <v>7021</v>
          </cell>
        </row>
        <row r="1082">
          <cell r="A1082">
            <v>7022</v>
          </cell>
        </row>
        <row r="1083">
          <cell r="A1083">
            <v>7023</v>
          </cell>
        </row>
        <row r="1084">
          <cell r="A1084">
            <v>7024</v>
          </cell>
        </row>
        <row r="1085">
          <cell r="A1085">
            <v>7025</v>
          </cell>
        </row>
        <row r="1086">
          <cell r="A1086">
            <v>7026</v>
          </cell>
        </row>
        <row r="1087">
          <cell r="A1087">
            <v>7027</v>
          </cell>
        </row>
        <row r="1088">
          <cell r="A1088">
            <v>7028</v>
          </cell>
        </row>
        <row r="1089">
          <cell r="A1089">
            <v>7029</v>
          </cell>
        </row>
        <row r="1090">
          <cell r="A1090">
            <v>7030</v>
          </cell>
        </row>
        <row r="1091">
          <cell r="A1091">
            <v>7031</v>
          </cell>
        </row>
        <row r="1092">
          <cell r="A1092">
            <v>7032</v>
          </cell>
        </row>
        <row r="1093">
          <cell r="A1093">
            <v>7033</v>
          </cell>
        </row>
        <row r="1094">
          <cell r="A1094">
            <v>7034</v>
          </cell>
        </row>
        <row r="1095">
          <cell r="A1095">
            <v>7035</v>
          </cell>
        </row>
        <row r="1096">
          <cell r="A1096">
            <v>7036</v>
          </cell>
        </row>
        <row r="1097">
          <cell r="A1097">
            <v>7037</v>
          </cell>
        </row>
        <row r="1098">
          <cell r="A1098">
            <v>7038</v>
          </cell>
        </row>
        <row r="1099">
          <cell r="A1099">
            <v>7039</v>
          </cell>
        </row>
      </sheetData>
      <sheetData sheetId="3">
        <row r="4">
          <cell r="A4">
            <v>100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ESUPUESTO (ajustado2)"/>
      <sheetName val="CANTIDADES"/>
      <sheetName val="TRAMOS"/>
      <sheetName val="FICHA TÉCNICA"/>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SEG"/>
      <sheetName val="SOC"/>
      <sheetName val="3.14"/>
      <sheetName val="3.15"/>
      <sheetName val="3.16"/>
      <sheetName val="3.17"/>
    </sheetNames>
    <sheetDataSet>
      <sheetData sheetId="0">
        <row r="9">
          <cell r="C9">
            <v>1</v>
          </cell>
          <cell r="D9">
            <v>0</v>
          </cell>
          <cell r="E9" t="str">
            <v xml:space="preserve">PRELIMINARES </v>
          </cell>
          <cell r="F9">
            <v>0</v>
          </cell>
          <cell r="G9">
            <v>0</v>
          </cell>
          <cell r="H9">
            <v>0</v>
          </cell>
          <cell r="I9">
            <v>0</v>
          </cell>
          <cell r="J9">
            <v>0</v>
          </cell>
          <cell r="K9">
            <v>0</v>
          </cell>
          <cell r="L9">
            <v>0</v>
          </cell>
          <cell r="M9">
            <v>0</v>
          </cell>
          <cell r="N9">
            <v>0</v>
          </cell>
        </row>
        <row r="10">
          <cell r="C10" t="str">
            <v>1.1</v>
          </cell>
          <cell r="D10" t="str">
            <v>ETG-02-03</v>
          </cell>
          <cell r="E10" t="str">
            <v>Localizacion y replanteo</v>
          </cell>
          <cell r="F10">
            <v>0</v>
          </cell>
          <cell r="G10">
            <v>0</v>
          </cell>
          <cell r="H10">
            <v>0</v>
          </cell>
          <cell r="I10">
            <v>0</v>
          </cell>
          <cell r="J10">
            <v>0</v>
          </cell>
          <cell r="K10" t="str">
            <v>ML</v>
          </cell>
          <cell r="L10">
            <v>1163.4400000000003</v>
          </cell>
          <cell r="M10">
            <v>1914</v>
          </cell>
          <cell r="N10">
            <v>2226824.1600000006</v>
          </cell>
        </row>
        <row r="11">
          <cell r="C11" t="str">
            <v>1.2</v>
          </cell>
          <cell r="D11" t="str">
            <v>ETG-02-05</v>
          </cell>
          <cell r="E11" t="str">
            <v>Apiques para verificación de redes hasta 1m3</v>
          </cell>
          <cell r="F11">
            <v>0</v>
          </cell>
          <cell r="G11">
            <v>0</v>
          </cell>
          <cell r="H11">
            <v>0</v>
          </cell>
          <cell r="I11">
            <v>0</v>
          </cell>
          <cell r="J11">
            <v>0</v>
          </cell>
          <cell r="K11" t="str">
            <v>UND</v>
          </cell>
          <cell r="L11">
            <v>10</v>
          </cell>
          <cell r="M11">
            <v>14477</v>
          </cell>
          <cell r="N11">
            <v>144770</v>
          </cell>
        </row>
        <row r="12">
          <cell r="C12" t="str">
            <v>1.3</v>
          </cell>
          <cell r="D12" t="str">
            <v>ETG-02-07</v>
          </cell>
          <cell r="E12" t="str">
            <v>Valla publicitaria en estructura metálica, marco 2.5 x 4.0 m</v>
          </cell>
          <cell r="F12">
            <v>0</v>
          </cell>
          <cell r="G12">
            <v>0</v>
          </cell>
          <cell r="H12">
            <v>0</v>
          </cell>
          <cell r="I12">
            <v>0</v>
          </cell>
          <cell r="J12">
            <v>0</v>
          </cell>
          <cell r="K12" t="str">
            <v>UND</v>
          </cell>
          <cell r="L12">
            <v>1</v>
          </cell>
          <cell r="M12">
            <v>1666873</v>
          </cell>
          <cell r="N12">
            <v>1666873</v>
          </cell>
        </row>
        <row r="13">
          <cell r="C13" t="str">
            <v xml:space="preserve">SUBTOTAL       </v>
          </cell>
          <cell r="D13">
            <v>0</v>
          </cell>
          <cell r="E13">
            <v>0</v>
          </cell>
          <cell r="F13">
            <v>0</v>
          </cell>
          <cell r="G13">
            <v>0</v>
          </cell>
          <cell r="H13">
            <v>0</v>
          </cell>
          <cell r="I13">
            <v>0</v>
          </cell>
          <cell r="J13">
            <v>0</v>
          </cell>
          <cell r="K13">
            <v>0</v>
          </cell>
          <cell r="L13">
            <v>0</v>
          </cell>
          <cell r="M13">
            <v>0</v>
          </cell>
          <cell r="N13">
            <v>4038467.1600000006</v>
          </cell>
        </row>
        <row r="14">
          <cell r="C14">
            <v>2</v>
          </cell>
          <cell r="D14">
            <v>0</v>
          </cell>
          <cell r="E14" t="str">
            <v>MOVIMIENTOS DE TIERRAS</v>
          </cell>
          <cell r="F14">
            <v>0</v>
          </cell>
          <cell r="G14">
            <v>0</v>
          </cell>
          <cell r="H14">
            <v>0</v>
          </cell>
          <cell r="I14">
            <v>0</v>
          </cell>
          <cell r="J14">
            <v>0</v>
          </cell>
          <cell r="K14">
            <v>0</v>
          </cell>
          <cell r="L14">
            <v>0</v>
          </cell>
          <cell r="M14">
            <v>0</v>
          </cell>
          <cell r="N14">
            <v>0</v>
          </cell>
        </row>
        <row r="15">
          <cell r="C15" t="str">
            <v>2.1</v>
          </cell>
          <cell r="D15" t="str">
            <v>ETG-03-00</v>
          </cell>
          <cell r="E15" t="str">
            <v>Excavación en material común, colector domiciliarias y redes de acueducto  (h=0-2m) sin entibado</v>
          </cell>
          <cell r="F15">
            <v>0</v>
          </cell>
          <cell r="G15">
            <v>0</v>
          </cell>
          <cell r="H15">
            <v>0</v>
          </cell>
          <cell r="I15">
            <v>0</v>
          </cell>
          <cell r="J15">
            <v>0</v>
          </cell>
          <cell r="K15" t="str">
            <v>M3</v>
          </cell>
          <cell r="L15">
            <v>1093.998</v>
          </cell>
          <cell r="M15">
            <v>20577</v>
          </cell>
          <cell r="N15">
            <v>22511196.846000001</v>
          </cell>
        </row>
        <row r="16">
          <cell r="C16" t="str">
            <v>2.2</v>
          </cell>
          <cell r="D16" t="str">
            <v>ETG-03-00</v>
          </cell>
          <cell r="E16" t="str">
            <v>Relleno conformado y vibrocompactado en capas de 10 cm con material de préstamo.</v>
          </cell>
          <cell r="F16">
            <v>0</v>
          </cell>
          <cell r="G16">
            <v>0</v>
          </cell>
          <cell r="H16">
            <v>0</v>
          </cell>
          <cell r="I16">
            <v>0</v>
          </cell>
          <cell r="J16">
            <v>0</v>
          </cell>
          <cell r="K16" t="str">
            <v>M3</v>
          </cell>
          <cell r="L16">
            <v>40.914899999999996</v>
          </cell>
          <cell r="M16">
            <v>69722</v>
          </cell>
          <cell r="N16">
            <v>2852668.6577999997</v>
          </cell>
        </row>
        <row r="17">
          <cell r="C17" t="str">
            <v>2.3</v>
          </cell>
          <cell r="D17" t="str">
            <v>ETG-03-00</v>
          </cell>
          <cell r="E17" t="str">
            <v>Relleno conformado y vibrocompactado con material seleccionado  de excavación</v>
          </cell>
          <cell r="F17">
            <v>0</v>
          </cell>
          <cell r="G17">
            <v>0</v>
          </cell>
          <cell r="H17">
            <v>0</v>
          </cell>
          <cell r="I17">
            <v>0</v>
          </cell>
          <cell r="J17">
            <v>0</v>
          </cell>
          <cell r="K17" t="str">
            <v>M3</v>
          </cell>
          <cell r="L17">
            <v>825.12296046688755</v>
          </cell>
          <cell r="M17">
            <v>17576</v>
          </cell>
          <cell r="N17">
            <v>14502361.153166015</v>
          </cell>
        </row>
        <row r="18">
          <cell r="C18" t="str">
            <v>2.4</v>
          </cell>
          <cell r="D18" t="str">
            <v>ETG-03-06</v>
          </cell>
          <cell r="E18" t="str">
            <v>Retiro y disposición de material sobrante y/o escombros.</v>
          </cell>
          <cell r="F18">
            <v>0</v>
          </cell>
          <cell r="G18">
            <v>0</v>
          </cell>
          <cell r="H18">
            <v>0</v>
          </cell>
          <cell r="I18">
            <v>0</v>
          </cell>
          <cell r="J18">
            <v>0</v>
          </cell>
          <cell r="K18" t="str">
            <v>M3</v>
          </cell>
          <cell r="L18">
            <v>135.07503953311229</v>
          </cell>
          <cell r="M18">
            <v>28216</v>
          </cell>
          <cell r="N18">
            <v>3811277.3154662964</v>
          </cell>
        </row>
        <row r="19">
          <cell r="C19" t="str">
            <v xml:space="preserve">SUBTOTAL       </v>
          </cell>
          <cell r="D19">
            <v>0</v>
          </cell>
          <cell r="E19">
            <v>0</v>
          </cell>
          <cell r="F19">
            <v>0</v>
          </cell>
          <cell r="G19">
            <v>0</v>
          </cell>
          <cell r="H19">
            <v>0</v>
          </cell>
          <cell r="I19">
            <v>0</v>
          </cell>
          <cell r="J19">
            <v>0</v>
          </cell>
          <cell r="K19">
            <v>0</v>
          </cell>
          <cell r="L19">
            <v>0</v>
          </cell>
          <cell r="M19">
            <v>0</v>
          </cell>
          <cell r="N19">
            <v>43677503.972432315</v>
          </cell>
        </row>
        <row r="20">
          <cell r="C20">
            <v>3</v>
          </cell>
          <cell r="D20">
            <v>0</v>
          </cell>
          <cell r="E20" t="str">
            <v>INSTALACION RED DE ACUEDUCTO</v>
          </cell>
          <cell r="F20">
            <v>0</v>
          </cell>
          <cell r="G20">
            <v>0</v>
          </cell>
          <cell r="H20">
            <v>0</v>
          </cell>
          <cell r="I20">
            <v>0</v>
          </cell>
          <cell r="J20">
            <v>0</v>
          </cell>
          <cell r="K20">
            <v>0</v>
          </cell>
          <cell r="L20">
            <v>0</v>
          </cell>
          <cell r="M20">
            <v>0</v>
          </cell>
          <cell r="N20">
            <v>0</v>
          </cell>
        </row>
        <row r="21">
          <cell r="C21" t="str">
            <v>3.1</v>
          </cell>
          <cell r="D21" t="str">
            <v>ETG-08-01.6</v>
          </cell>
          <cell r="E21" t="str">
            <v>Suministro e instalación tubería PEAD 90mm (3") PN 10 PE 100, incluye prueba hidrostatica</v>
          </cell>
          <cell r="F21">
            <v>0</v>
          </cell>
          <cell r="G21">
            <v>0</v>
          </cell>
          <cell r="H21">
            <v>0</v>
          </cell>
          <cell r="I21">
            <v>0</v>
          </cell>
          <cell r="J21">
            <v>0</v>
          </cell>
          <cell r="K21" t="str">
            <v>ML</v>
          </cell>
          <cell r="L21">
            <v>1163.4400000000003</v>
          </cell>
          <cell r="M21">
            <v>26333</v>
          </cell>
          <cell r="N21">
            <v>30636865.520000007</v>
          </cell>
        </row>
        <row r="22">
          <cell r="C22" t="str">
            <v>3.2</v>
          </cell>
          <cell r="D22" t="str">
            <v>ETG-08-01.6</v>
          </cell>
          <cell r="E22" t="str">
            <v>Suministro e instalacion tuberia PEAD 110 mm 4" PN 10 PE 100, incluye prueba hidrostatica</v>
          </cell>
          <cell r="F22">
            <v>0</v>
          </cell>
          <cell r="G22">
            <v>0</v>
          </cell>
          <cell r="H22">
            <v>0</v>
          </cell>
          <cell r="I22">
            <v>0</v>
          </cell>
          <cell r="J22">
            <v>0</v>
          </cell>
          <cell r="K22" t="str">
            <v>ML</v>
          </cell>
          <cell r="L22">
            <v>200.39</v>
          </cell>
          <cell r="M22">
            <v>37166</v>
          </cell>
          <cell r="N22">
            <v>7447694.7399999993</v>
          </cell>
        </row>
        <row r="23">
          <cell r="C23" t="str">
            <v>3.3</v>
          </cell>
          <cell r="D23" t="str">
            <v>ETG-03-00</v>
          </cell>
          <cell r="E23" t="str">
            <v>Cama de arena para tubería e= 0,1 m</v>
          </cell>
          <cell r="F23">
            <v>0</v>
          </cell>
          <cell r="G23">
            <v>0</v>
          </cell>
          <cell r="H23">
            <v>0</v>
          </cell>
          <cell r="I23">
            <v>0</v>
          </cell>
          <cell r="J23">
            <v>0</v>
          </cell>
          <cell r="K23" t="str">
            <v>M3</v>
          </cell>
          <cell r="L23">
            <v>95.479799999999997</v>
          </cell>
          <cell r="M23">
            <v>63068</v>
          </cell>
          <cell r="N23">
            <v>6021720.0263999999</v>
          </cell>
        </row>
        <row r="24">
          <cell r="C24" t="str">
            <v>3.4</v>
          </cell>
          <cell r="D24" t="str">
            <v>ETG-08-09</v>
          </cell>
          <cell r="E24" t="str">
            <v>Suministro e instalacion acometida domiciliaria (tramo largo hasta 6m de longitud) D=1/2" (20 mm) sobre tuberia madre hasta D=12". (incluye tendido y medidor). No incluye empalme en instalacion de abrazadera) sin pavimento.</v>
          </cell>
          <cell r="F24">
            <v>0</v>
          </cell>
          <cell r="G24">
            <v>0</v>
          </cell>
          <cell r="H24">
            <v>0</v>
          </cell>
          <cell r="I24">
            <v>0</v>
          </cell>
          <cell r="J24">
            <v>0</v>
          </cell>
          <cell r="K24" t="str">
            <v xml:space="preserve"> UND</v>
          </cell>
          <cell r="L24">
            <v>100</v>
          </cell>
          <cell r="M24">
            <v>664380</v>
          </cell>
          <cell r="N24">
            <v>66438000</v>
          </cell>
        </row>
        <row r="25">
          <cell r="C25" t="str">
            <v>3.5</v>
          </cell>
          <cell r="D25" t="str">
            <v>ETG-08-01.2</v>
          </cell>
          <cell r="E25" t="str">
            <v xml:space="preserve">Suministro e instalación tee bridada 3" </v>
          </cell>
          <cell r="F25">
            <v>0</v>
          </cell>
          <cell r="G25">
            <v>0</v>
          </cell>
          <cell r="H25">
            <v>0</v>
          </cell>
          <cell r="I25">
            <v>0</v>
          </cell>
          <cell r="J25">
            <v>0</v>
          </cell>
          <cell r="K25" t="str">
            <v xml:space="preserve"> UND</v>
          </cell>
          <cell r="L25">
            <v>4</v>
          </cell>
          <cell r="M25">
            <v>300213</v>
          </cell>
          <cell r="N25">
            <v>1200852</v>
          </cell>
        </row>
        <row r="26">
          <cell r="C26" t="str">
            <v>3.6</v>
          </cell>
          <cell r="D26" t="str">
            <v>ETG-08-01.2</v>
          </cell>
          <cell r="E26" t="str">
            <v xml:space="preserve">Suministro e instalación cruz bridada  (3") </v>
          </cell>
          <cell r="F26">
            <v>0</v>
          </cell>
          <cell r="G26">
            <v>0</v>
          </cell>
          <cell r="H26">
            <v>0</v>
          </cell>
          <cell r="I26">
            <v>0</v>
          </cell>
          <cell r="J26">
            <v>0</v>
          </cell>
          <cell r="K26" t="str">
            <v xml:space="preserve"> UND</v>
          </cell>
          <cell r="L26">
            <v>1</v>
          </cell>
          <cell r="M26">
            <v>162602</v>
          </cell>
          <cell r="N26">
            <v>162602</v>
          </cell>
        </row>
        <row r="27">
          <cell r="C27" t="str">
            <v>3.7</v>
          </cell>
          <cell r="D27" t="str">
            <v>ETG-08-01.6</v>
          </cell>
          <cell r="E27" t="str">
            <v>Suministro e instalacion tee PEAD 3" PE100 PN10</v>
          </cell>
          <cell r="F27">
            <v>0</v>
          </cell>
          <cell r="G27">
            <v>0</v>
          </cell>
          <cell r="H27">
            <v>0</v>
          </cell>
          <cell r="I27">
            <v>0</v>
          </cell>
          <cell r="J27">
            <v>0</v>
          </cell>
          <cell r="K27" t="str">
            <v xml:space="preserve"> UND</v>
          </cell>
          <cell r="L27">
            <v>16</v>
          </cell>
          <cell r="M27">
            <v>80347</v>
          </cell>
          <cell r="N27">
            <v>1285552</v>
          </cell>
        </row>
        <row r="28">
          <cell r="C28" t="str">
            <v>3.8</v>
          </cell>
          <cell r="D28" t="str">
            <v>ETG-08-01.6</v>
          </cell>
          <cell r="E28" t="str">
            <v>Suministro e instalacion reduccion PEAD 4X3" PE100 PN10</v>
          </cell>
          <cell r="F28">
            <v>0</v>
          </cell>
          <cell r="G28">
            <v>0</v>
          </cell>
          <cell r="H28">
            <v>0</v>
          </cell>
          <cell r="I28">
            <v>0</v>
          </cell>
          <cell r="J28">
            <v>0</v>
          </cell>
          <cell r="K28" t="str">
            <v xml:space="preserve"> UND</v>
          </cell>
          <cell r="L28">
            <v>1</v>
          </cell>
          <cell r="M28">
            <v>59876</v>
          </cell>
          <cell r="N28">
            <v>59876</v>
          </cell>
        </row>
        <row r="29">
          <cell r="C29" t="str">
            <v>3.9</v>
          </cell>
          <cell r="D29" t="str">
            <v>ETG-08-01.6</v>
          </cell>
          <cell r="E29" t="str">
            <v>Suministro e instalacion codo 90° PEAD 90mm (3") PN 10 PE 100</v>
          </cell>
          <cell r="F29">
            <v>0</v>
          </cell>
          <cell r="G29">
            <v>0</v>
          </cell>
          <cell r="H29">
            <v>0</v>
          </cell>
          <cell r="I29">
            <v>0</v>
          </cell>
          <cell r="J29">
            <v>0</v>
          </cell>
          <cell r="K29" t="str">
            <v xml:space="preserve"> UND</v>
          </cell>
          <cell r="L29">
            <v>2</v>
          </cell>
          <cell r="M29">
            <v>50641</v>
          </cell>
          <cell r="N29">
            <v>101282</v>
          </cell>
        </row>
        <row r="30">
          <cell r="C30" t="str">
            <v>3.10</v>
          </cell>
          <cell r="D30" t="str">
            <v>ETG-08-01.6</v>
          </cell>
          <cell r="E30" t="str">
            <v>Suministro e instalacion codo 45° PEAD 110mm (4") PN 10 PE 100</v>
          </cell>
          <cell r="F30">
            <v>0</v>
          </cell>
          <cell r="G30">
            <v>0</v>
          </cell>
          <cell r="H30">
            <v>0</v>
          </cell>
          <cell r="I30">
            <v>0</v>
          </cell>
          <cell r="J30">
            <v>0</v>
          </cell>
          <cell r="K30" t="str">
            <v xml:space="preserve"> UND</v>
          </cell>
          <cell r="L30">
            <v>1</v>
          </cell>
          <cell r="M30">
            <v>95575</v>
          </cell>
          <cell r="N30">
            <v>95575</v>
          </cell>
        </row>
        <row r="31">
          <cell r="C31" t="str">
            <v>3.11</v>
          </cell>
          <cell r="D31" t="str">
            <v>ETG-08-01.2</v>
          </cell>
          <cell r="E31" t="str">
            <v>Suministro e instalacion tee junta rapida o extremo liso para PVC 12x12"</v>
          </cell>
          <cell r="F31">
            <v>0</v>
          </cell>
          <cell r="G31">
            <v>0</v>
          </cell>
          <cell r="H31">
            <v>0</v>
          </cell>
          <cell r="I31">
            <v>0</v>
          </cell>
          <cell r="J31">
            <v>0</v>
          </cell>
          <cell r="K31" t="str">
            <v xml:space="preserve"> UND</v>
          </cell>
          <cell r="L31">
            <v>1</v>
          </cell>
          <cell r="M31">
            <v>2647749</v>
          </cell>
          <cell r="N31">
            <v>2647749</v>
          </cell>
        </row>
        <row r="32">
          <cell r="C32" t="str">
            <v>3.12</v>
          </cell>
          <cell r="D32" t="str">
            <v>ETG-08-01.2</v>
          </cell>
          <cell r="E32" t="str">
            <v>Suministro e instalacion reduccion junta rapida extremo liso 12x4" PE100 PN10</v>
          </cell>
          <cell r="F32">
            <v>0</v>
          </cell>
          <cell r="G32">
            <v>0</v>
          </cell>
          <cell r="H32">
            <v>0</v>
          </cell>
          <cell r="I32">
            <v>0</v>
          </cell>
          <cell r="J32">
            <v>0</v>
          </cell>
          <cell r="K32" t="str">
            <v xml:space="preserve"> UND</v>
          </cell>
          <cell r="L32">
            <v>1</v>
          </cell>
          <cell r="M32">
            <v>785865</v>
          </cell>
          <cell r="N32">
            <v>785865</v>
          </cell>
        </row>
        <row r="33">
          <cell r="C33" t="str">
            <v>3.13</v>
          </cell>
          <cell r="D33" t="str">
            <v>ETG-08-02</v>
          </cell>
          <cell r="E33" t="str">
            <v>Suministro e instalacion de valvula de compuerta elastica extremo liso 4"</v>
          </cell>
          <cell r="F33">
            <v>0</v>
          </cell>
          <cell r="G33">
            <v>0</v>
          </cell>
          <cell r="H33">
            <v>0</v>
          </cell>
          <cell r="I33">
            <v>0</v>
          </cell>
          <cell r="J33">
            <v>0</v>
          </cell>
          <cell r="K33" t="str">
            <v xml:space="preserve"> UND</v>
          </cell>
          <cell r="L33">
            <v>1</v>
          </cell>
          <cell r="M33">
            <v>600584</v>
          </cell>
          <cell r="N33">
            <v>600584</v>
          </cell>
        </row>
        <row r="34">
          <cell r="C34" t="str">
            <v>3.14</v>
          </cell>
          <cell r="D34" t="str">
            <v>ETG-08-01.2</v>
          </cell>
          <cell r="E34" t="str">
            <v>Suministro e instalacion de union universal 3" PE100 PN10</v>
          </cell>
          <cell r="F34">
            <v>0</v>
          </cell>
          <cell r="G34">
            <v>0</v>
          </cell>
          <cell r="H34">
            <v>0</v>
          </cell>
          <cell r="I34">
            <v>0</v>
          </cell>
          <cell r="J34">
            <v>0</v>
          </cell>
          <cell r="K34" t="str">
            <v xml:space="preserve"> UND</v>
          </cell>
          <cell r="L34">
            <v>9</v>
          </cell>
          <cell r="M34">
            <v>108993</v>
          </cell>
          <cell r="N34">
            <v>980937</v>
          </cell>
        </row>
        <row r="35">
          <cell r="C35" t="str">
            <v>3.15</v>
          </cell>
          <cell r="D35" t="str">
            <v>ETG-08-01.2</v>
          </cell>
          <cell r="E35" t="str">
            <v>Suministro e instalacion de union universal para PEAD 3" PE100 PN10</v>
          </cell>
          <cell r="F35">
            <v>0</v>
          </cell>
          <cell r="G35">
            <v>0</v>
          </cell>
          <cell r="H35">
            <v>0</v>
          </cell>
          <cell r="I35">
            <v>0</v>
          </cell>
          <cell r="J35">
            <v>0</v>
          </cell>
          <cell r="K35" t="str">
            <v xml:space="preserve"> UND</v>
          </cell>
          <cell r="L35">
            <v>7</v>
          </cell>
          <cell r="M35">
            <v>156553</v>
          </cell>
          <cell r="N35">
            <v>1095871</v>
          </cell>
        </row>
        <row r="36">
          <cell r="C36" t="str">
            <v>3.16</v>
          </cell>
          <cell r="D36" t="str">
            <v>ETG-08-01.2</v>
          </cell>
          <cell r="E36" t="str">
            <v>Suministro e instalacion de union universal 4" PE100 PN10</v>
          </cell>
          <cell r="F36">
            <v>0</v>
          </cell>
          <cell r="G36">
            <v>0</v>
          </cell>
          <cell r="H36">
            <v>0</v>
          </cell>
          <cell r="I36">
            <v>0</v>
          </cell>
          <cell r="J36">
            <v>0</v>
          </cell>
          <cell r="K36" t="str">
            <v xml:space="preserve"> UND</v>
          </cell>
          <cell r="L36">
            <v>2</v>
          </cell>
          <cell r="M36">
            <v>127640</v>
          </cell>
          <cell r="N36">
            <v>255280</v>
          </cell>
        </row>
        <row r="37">
          <cell r="C37" t="str">
            <v>3.17</v>
          </cell>
          <cell r="D37" t="str">
            <v>ETG-08-01.6</v>
          </cell>
          <cell r="E37" t="str">
            <v>suministro e instalacion collarin de derivacion PEAD 90x1/2"</v>
          </cell>
          <cell r="F37">
            <v>0</v>
          </cell>
          <cell r="G37">
            <v>0</v>
          </cell>
          <cell r="H37">
            <v>0</v>
          </cell>
          <cell r="I37">
            <v>0</v>
          </cell>
          <cell r="J37">
            <v>0</v>
          </cell>
          <cell r="K37" t="str">
            <v xml:space="preserve"> UND</v>
          </cell>
          <cell r="L37">
            <v>100</v>
          </cell>
          <cell r="M37">
            <v>33430</v>
          </cell>
          <cell r="N37">
            <v>3343000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ESUPUESTO (ajustado2)"/>
      <sheetName val="CANTIDADES"/>
      <sheetName val="TRAMOS"/>
      <sheetName val="FICHA TÉCNICA"/>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SEG"/>
      <sheetName val="SOC"/>
      <sheetName val="3.14"/>
      <sheetName val="3.15"/>
      <sheetName val="3.16"/>
      <sheetName val="3.17"/>
    </sheetNames>
    <sheetDataSet>
      <sheetData sheetId="0">
        <row r="9">
          <cell r="C9">
            <v>1</v>
          </cell>
          <cell r="D9">
            <v>0</v>
          </cell>
          <cell r="E9" t="str">
            <v xml:space="preserve">PRELIMINARES </v>
          </cell>
          <cell r="F9">
            <v>0</v>
          </cell>
          <cell r="G9">
            <v>0</v>
          </cell>
          <cell r="H9">
            <v>0</v>
          </cell>
          <cell r="I9">
            <v>0</v>
          </cell>
          <cell r="J9">
            <v>0</v>
          </cell>
          <cell r="K9">
            <v>0</v>
          </cell>
          <cell r="L9">
            <v>0</v>
          </cell>
          <cell r="M9">
            <v>0</v>
          </cell>
          <cell r="N9">
            <v>0</v>
          </cell>
        </row>
        <row r="10">
          <cell r="C10" t="str">
            <v>1.1</v>
          </cell>
          <cell r="D10" t="str">
            <v>ETG-02-03</v>
          </cell>
          <cell r="E10" t="str">
            <v>Localizacion y replanteo</v>
          </cell>
          <cell r="F10">
            <v>0</v>
          </cell>
          <cell r="G10">
            <v>0</v>
          </cell>
          <cell r="H10">
            <v>0</v>
          </cell>
          <cell r="I10">
            <v>0</v>
          </cell>
          <cell r="J10">
            <v>0</v>
          </cell>
          <cell r="K10" t="str">
            <v>ML</v>
          </cell>
          <cell r="L10">
            <v>1163.4400000000003</v>
          </cell>
          <cell r="M10">
            <v>1914</v>
          </cell>
          <cell r="N10">
            <v>2226824.1600000006</v>
          </cell>
        </row>
        <row r="11">
          <cell r="C11" t="str">
            <v>1.2</v>
          </cell>
          <cell r="D11" t="str">
            <v>ETG-02-05</v>
          </cell>
          <cell r="E11" t="str">
            <v>Apiques para verificación de redes hasta 1m3</v>
          </cell>
          <cell r="F11">
            <v>0</v>
          </cell>
          <cell r="G11">
            <v>0</v>
          </cell>
          <cell r="H11">
            <v>0</v>
          </cell>
          <cell r="I11">
            <v>0</v>
          </cell>
          <cell r="J11">
            <v>0</v>
          </cell>
          <cell r="K11" t="str">
            <v>UND</v>
          </cell>
          <cell r="L11">
            <v>10</v>
          </cell>
          <cell r="M11">
            <v>14477</v>
          </cell>
          <cell r="N11">
            <v>144770</v>
          </cell>
        </row>
        <row r="12">
          <cell r="C12" t="str">
            <v>1.3</v>
          </cell>
          <cell r="D12" t="str">
            <v>ETG-02-07</v>
          </cell>
          <cell r="E12" t="str">
            <v>Valla publicitaria en estructura metálica, marco 2.5 x 4.0 m</v>
          </cell>
          <cell r="F12">
            <v>0</v>
          </cell>
          <cell r="G12">
            <v>0</v>
          </cell>
          <cell r="H12">
            <v>0</v>
          </cell>
          <cell r="I12">
            <v>0</v>
          </cell>
          <cell r="J12">
            <v>0</v>
          </cell>
          <cell r="K12" t="str">
            <v>UND</v>
          </cell>
          <cell r="L12">
            <v>1</v>
          </cell>
          <cell r="M12">
            <v>1666873</v>
          </cell>
          <cell r="N12">
            <v>1666873</v>
          </cell>
        </row>
        <row r="13">
          <cell r="C13" t="str">
            <v xml:space="preserve">SUBTOTAL       </v>
          </cell>
          <cell r="D13">
            <v>0</v>
          </cell>
          <cell r="E13">
            <v>0</v>
          </cell>
          <cell r="F13">
            <v>0</v>
          </cell>
          <cell r="G13">
            <v>0</v>
          </cell>
          <cell r="H13">
            <v>0</v>
          </cell>
          <cell r="I13">
            <v>0</v>
          </cell>
          <cell r="J13">
            <v>0</v>
          </cell>
          <cell r="K13">
            <v>0</v>
          </cell>
          <cell r="L13">
            <v>0</v>
          </cell>
          <cell r="M13">
            <v>0</v>
          </cell>
          <cell r="N13">
            <v>4038467.1600000006</v>
          </cell>
        </row>
        <row r="14">
          <cell r="C14">
            <v>2</v>
          </cell>
          <cell r="D14">
            <v>0</v>
          </cell>
          <cell r="E14" t="str">
            <v>MOVIMIENTOS DE TIERRAS</v>
          </cell>
          <cell r="F14">
            <v>0</v>
          </cell>
          <cell r="G14">
            <v>0</v>
          </cell>
          <cell r="H14">
            <v>0</v>
          </cell>
          <cell r="I14">
            <v>0</v>
          </cell>
          <cell r="J14">
            <v>0</v>
          </cell>
          <cell r="K14">
            <v>0</v>
          </cell>
          <cell r="L14">
            <v>0</v>
          </cell>
          <cell r="M14">
            <v>0</v>
          </cell>
          <cell r="N14">
            <v>0</v>
          </cell>
        </row>
        <row r="15">
          <cell r="C15" t="str">
            <v>2.1</v>
          </cell>
          <cell r="D15" t="str">
            <v>ETG-03-00</v>
          </cell>
          <cell r="E15" t="str">
            <v>Excavación en material común, colector domiciliarias y redes de acueducto  (h=0-2m) sin entibado</v>
          </cell>
          <cell r="F15">
            <v>0</v>
          </cell>
          <cell r="G15">
            <v>0</v>
          </cell>
          <cell r="H15">
            <v>0</v>
          </cell>
          <cell r="I15">
            <v>0</v>
          </cell>
          <cell r="J15">
            <v>0</v>
          </cell>
          <cell r="K15" t="str">
            <v>M3</v>
          </cell>
          <cell r="L15">
            <v>1093.998</v>
          </cell>
          <cell r="M15">
            <v>20577</v>
          </cell>
          <cell r="N15">
            <v>22511196.846000001</v>
          </cell>
        </row>
        <row r="16">
          <cell r="C16" t="str">
            <v>2.2</v>
          </cell>
          <cell r="D16" t="str">
            <v>ETG-03-00</v>
          </cell>
          <cell r="E16" t="str">
            <v>Relleno conformado y vibrocompactado en capas de 10 cm con material de préstamo.</v>
          </cell>
          <cell r="F16">
            <v>0</v>
          </cell>
          <cell r="G16">
            <v>0</v>
          </cell>
          <cell r="H16">
            <v>0</v>
          </cell>
          <cell r="I16">
            <v>0</v>
          </cell>
          <cell r="J16">
            <v>0</v>
          </cell>
          <cell r="K16" t="str">
            <v>M3</v>
          </cell>
          <cell r="L16">
            <v>40.914899999999996</v>
          </cell>
          <cell r="M16">
            <v>69722</v>
          </cell>
          <cell r="N16">
            <v>2852668.6577999997</v>
          </cell>
        </row>
        <row r="17">
          <cell r="C17" t="str">
            <v>2.3</v>
          </cell>
          <cell r="D17" t="str">
            <v>ETG-03-00</v>
          </cell>
          <cell r="E17" t="str">
            <v>Relleno conformado y vibrocompactado con material seleccionado  de excavación</v>
          </cell>
          <cell r="F17">
            <v>0</v>
          </cell>
          <cell r="G17">
            <v>0</v>
          </cell>
          <cell r="H17">
            <v>0</v>
          </cell>
          <cell r="I17">
            <v>0</v>
          </cell>
          <cell r="J17">
            <v>0</v>
          </cell>
          <cell r="K17" t="str">
            <v>M3</v>
          </cell>
          <cell r="L17">
            <v>825.12296046688755</v>
          </cell>
          <cell r="M17">
            <v>17576</v>
          </cell>
          <cell r="N17">
            <v>14502361.153166015</v>
          </cell>
        </row>
        <row r="18">
          <cell r="C18" t="str">
            <v>2.4</v>
          </cell>
          <cell r="D18" t="str">
            <v>ETG-03-06</v>
          </cell>
          <cell r="E18" t="str">
            <v>Retiro y disposición de material sobrante y/o escombros.</v>
          </cell>
          <cell r="F18">
            <v>0</v>
          </cell>
          <cell r="G18">
            <v>0</v>
          </cell>
          <cell r="H18">
            <v>0</v>
          </cell>
          <cell r="I18">
            <v>0</v>
          </cell>
          <cell r="J18">
            <v>0</v>
          </cell>
          <cell r="K18" t="str">
            <v>M3</v>
          </cell>
          <cell r="L18">
            <v>135.07503953311229</v>
          </cell>
          <cell r="M18">
            <v>28216</v>
          </cell>
          <cell r="N18">
            <v>3811277.3154662964</v>
          </cell>
        </row>
        <row r="19">
          <cell r="C19" t="str">
            <v xml:space="preserve">SUBTOTAL       </v>
          </cell>
          <cell r="D19">
            <v>0</v>
          </cell>
          <cell r="E19">
            <v>0</v>
          </cell>
          <cell r="F19">
            <v>0</v>
          </cell>
          <cell r="G19">
            <v>0</v>
          </cell>
          <cell r="H19">
            <v>0</v>
          </cell>
          <cell r="I19">
            <v>0</v>
          </cell>
          <cell r="J19">
            <v>0</v>
          </cell>
          <cell r="K19">
            <v>0</v>
          </cell>
          <cell r="L19">
            <v>0</v>
          </cell>
          <cell r="M19">
            <v>0</v>
          </cell>
          <cell r="N19">
            <v>43677503.972432315</v>
          </cell>
        </row>
        <row r="20">
          <cell r="C20">
            <v>3</v>
          </cell>
          <cell r="D20">
            <v>0</v>
          </cell>
          <cell r="E20" t="str">
            <v>INSTALACION RED DE ACUEDUCTO</v>
          </cell>
          <cell r="F20">
            <v>0</v>
          </cell>
          <cell r="G20">
            <v>0</v>
          </cell>
          <cell r="H20">
            <v>0</v>
          </cell>
          <cell r="I20">
            <v>0</v>
          </cell>
          <cell r="J20">
            <v>0</v>
          </cell>
          <cell r="K20">
            <v>0</v>
          </cell>
          <cell r="L20">
            <v>0</v>
          </cell>
          <cell r="M20">
            <v>0</v>
          </cell>
          <cell r="N20">
            <v>0</v>
          </cell>
        </row>
        <row r="21">
          <cell r="C21" t="str">
            <v>3.1</v>
          </cell>
          <cell r="D21" t="str">
            <v>ETG-08-01.6</v>
          </cell>
          <cell r="E21" t="str">
            <v>Suministro e instalación tubería PEAD 90mm (3") PN 10 PE 100, incluye prueba hidrostatica</v>
          </cell>
          <cell r="F21">
            <v>0</v>
          </cell>
          <cell r="G21">
            <v>0</v>
          </cell>
          <cell r="H21">
            <v>0</v>
          </cell>
          <cell r="I21">
            <v>0</v>
          </cell>
          <cell r="J21">
            <v>0</v>
          </cell>
          <cell r="K21" t="str">
            <v>ML</v>
          </cell>
          <cell r="L21">
            <v>1163.4400000000003</v>
          </cell>
          <cell r="M21">
            <v>26333</v>
          </cell>
          <cell r="N21">
            <v>30636865.520000007</v>
          </cell>
        </row>
        <row r="22">
          <cell r="C22" t="str">
            <v>3.2</v>
          </cell>
          <cell r="D22" t="str">
            <v>ETG-08-01.6</v>
          </cell>
          <cell r="E22" t="str">
            <v>Suministro e instalacion tuberia PEAD 110 mm 4" PN 10 PE 100, incluye prueba hidrostatica</v>
          </cell>
          <cell r="F22">
            <v>0</v>
          </cell>
          <cell r="G22">
            <v>0</v>
          </cell>
          <cell r="H22">
            <v>0</v>
          </cell>
          <cell r="I22">
            <v>0</v>
          </cell>
          <cell r="J22">
            <v>0</v>
          </cell>
          <cell r="K22" t="str">
            <v>ML</v>
          </cell>
          <cell r="L22">
            <v>200.39</v>
          </cell>
          <cell r="M22">
            <v>37166</v>
          </cell>
          <cell r="N22">
            <v>7447694.7399999993</v>
          </cell>
        </row>
        <row r="23">
          <cell r="C23" t="str">
            <v>3.3</v>
          </cell>
          <cell r="D23" t="str">
            <v>ETG-03-00</v>
          </cell>
          <cell r="E23" t="str">
            <v>Cama de arena para tubería e= 0,1 m</v>
          </cell>
          <cell r="F23">
            <v>0</v>
          </cell>
          <cell r="G23">
            <v>0</v>
          </cell>
          <cell r="H23">
            <v>0</v>
          </cell>
          <cell r="I23">
            <v>0</v>
          </cell>
          <cell r="J23">
            <v>0</v>
          </cell>
          <cell r="K23" t="str">
            <v>M3</v>
          </cell>
          <cell r="L23">
            <v>95.479799999999997</v>
          </cell>
          <cell r="M23">
            <v>63068</v>
          </cell>
          <cell r="N23">
            <v>6021720.0263999999</v>
          </cell>
        </row>
        <row r="24">
          <cell r="C24" t="str">
            <v>3.4</v>
          </cell>
          <cell r="D24" t="str">
            <v>ETG-08-09</v>
          </cell>
          <cell r="E24" t="str">
            <v>Suministro e instalacion acometida domiciliaria (tramo largo hasta 6m de longitud) D=1/2" (20 mm) sobre tuberia madre hasta D=12". (incluye tendido y medidor). No incluye empalme en instalacion de abrazadera) sin pavimento.</v>
          </cell>
          <cell r="F24">
            <v>0</v>
          </cell>
          <cell r="G24">
            <v>0</v>
          </cell>
          <cell r="H24">
            <v>0</v>
          </cell>
          <cell r="I24">
            <v>0</v>
          </cell>
          <cell r="J24">
            <v>0</v>
          </cell>
          <cell r="K24" t="str">
            <v xml:space="preserve"> UND</v>
          </cell>
          <cell r="L24">
            <v>100</v>
          </cell>
          <cell r="M24">
            <v>664380</v>
          </cell>
          <cell r="N24">
            <v>66438000</v>
          </cell>
        </row>
        <row r="25">
          <cell r="C25" t="str">
            <v>3.5</v>
          </cell>
          <cell r="D25" t="str">
            <v>ETG-08-01.2</v>
          </cell>
          <cell r="E25" t="str">
            <v xml:space="preserve">Suministro e instalación tee bridada 3" </v>
          </cell>
          <cell r="F25">
            <v>0</v>
          </cell>
          <cell r="G25">
            <v>0</v>
          </cell>
          <cell r="H25">
            <v>0</v>
          </cell>
          <cell r="I25">
            <v>0</v>
          </cell>
          <cell r="J25">
            <v>0</v>
          </cell>
          <cell r="K25" t="str">
            <v xml:space="preserve"> UND</v>
          </cell>
          <cell r="L25">
            <v>4</v>
          </cell>
          <cell r="M25">
            <v>300213</v>
          </cell>
          <cell r="N25">
            <v>1200852</v>
          </cell>
        </row>
        <row r="26">
          <cell r="C26" t="str">
            <v>3.6</v>
          </cell>
          <cell r="D26" t="str">
            <v>ETG-08-01.2</v>
          </cell>
          <cell r="E26" t="str">
            <v xml:space="preserve">Suministro e instalación cruz bridada  (3") </v>
          </cell>
          <cell r="F26">
            <v>0</v>
          </cell>
          <cell r="G26">
            <v>0</v>
          </cell>
          <cell r="H26">
            <v>0</v>
          </cell>
          <cell r="I26">
            <v>0</v>
          </cell>
          <cell r="J26">
            <v>0</v>
          </cell>
          <cell r="K26" t="str">
            <v xml:space="preserve"> UND</v>
          </cell>
          <cell r="L26">
            <v>1</v>
          </cell>
          <cell r="M26">
            <v>162602</v>
          </cell>
          <cell r="N26">
            <v>162602</v>
          </cell>
        </row>
        <row r="27">
          <cell r="C27" t="str">
            <v>3.7</v>
          </cell>
          <cell r="D27" t="str">
            <v>ETG-08-01.6</v>
          </cell>
          <cell r="E27" t="str">
            <v>Suministro e instalacion tee PEAD 3" PE100 PN10</v>
          </cell>
          <cell r="F27">
            <v>0</v>
          </cell>
          <cell r="G27">
            <v>0</v>
          </cell>
          <cell r="H27">
            <v>0</v>
          </cell>
          <cell r="I27">
            <v>0</v>
          </cell>
          <cell r="J27">
            <v>0</v>
          </cell>
          <cell r="K27" t="str">
            <v xml:space="preserve"> UND</v>
          </cell>
          <cell r="L27">
            <v>16</v>
          </cell>
          <cell r="M27">
            <v>80347</v>
          </cell>
          <cell r="N27">
            <v>1285552</v>
          </cell>
        </row>
        <row r="28">
          <cell r="C28" t="str">
            <v>3.8</v>
          </cell>
          <cell r="D28" t="str">
            <v>ETG-08-01.6</v>
          </cell>
          <cell r="E28" t="str">
            <v>Suministro e instalacion reduccion PEAD 4X3" PE100 PN10</v>
          </cell>
          <cell r="F28">
            <v>0</v>
          </cell>
          <cell r="G28">
            <v>0</v>
          </cell>
          <cell r="H28">
            <v>0</v>
          </cell>
          <cell r="I28">
            <v>0</v>
          </cell>
          <cell r="J28">
            <v>0</v>
          </cell>
          <cell r="K28" t="str">
            <v xml:space="preserve"> UND</v>
          </cell>
          <cell r="L28">
            <v>1</v>
          </cell>
          <cell r="M28">
            <v>59876</v>
          </cell>
          <cell r="N28">
            <v>59876</v>
          </cell>
        </row>
        <row r="29">
          <cell r="C29" t="str">
            <v>3.9</v>
          </cell>
          <cell r="D29" t="str">
            <v>ETG-08-01.6</v>
          </cell>
          <cell r="E29" t="str">
            <v>Suministro e instalacion codo 90° PEAD 90mm (3") PN 10 PE 100</v>
          </cell>
          <cell r="F29">
            <v>0</v>
          </cell>
          <cell r="G29">
            <v>0</v>
          </cell>
          <cell r="H29">
            <v>0</v>
          </cell>
          <cell r="I29">
            <v>0</v>
          </cell>
          <cell r="J29">
            <v>0</v>
          </cell>
          <cell r="K29" t="str">
            <v xml:space="preserve"> UND</v>
          </cell>
          <cell r="L29">
            <v>2</v>
          </cell>
          <cell r="M29">
            <v>50641</v>
          </cell>
          <cell r="N29">
            <v>101282</v>
          </cell>
        </row>
        <row r="30">
          <cell r="C30" t="str">
            <v>3.10</v>
          </cell>
          <cell r="D30" t="str">
            <v>ETG-08-01.6</v>
          </cell>
          <cell r="E30" t="str">
            <v>Suministro e instalacion codo 45° PEAD 110mm (4") PN 10 PE 100</v>
          </cell>
          <cell r="F30">
            <v>0</v>
          </cell>
          <cell r="G30">
            <v>0</v>
          </cell>
          <cell r="H30">
            <v>0</v>
          </cell>
          <cell r="I30">
            <v>0</v>
          </cell>
          <cell r="J30">
            <v>0</v>
          </cell>
          <cell r="K30" t="str">
            <v xml:space="preserve"> UND</v>
          </cell>
          <cell r="L30">
            <v>1</v>
          </cell>
          <cell r="M30">
            <v>95575</v>
          </cell>
          <cell r="N30">
            <v>95575</v>
          </cell>
        </row>
        <row r="31">
          <cell r="C31" t="str">
            <v>3.11</v>
          </cell>
          <cell r="D31" t="str">
            <v>ETG-08-01.2</v>
          </cell>
          <cell r="E31" t="str">
            <v>Suministro e instalacion tee junta rapida o extremo liso para PVC 12x12"</v>
          </cell>
          <cell r="F31">
            <v>0</v>
          </cell>
          <cell r="G31">
            <v>0</v>
          </cell>
          <cell r="H31">
            <v>0</v>
          </cell>
          <cell r="I31">
            <v>0</v>
          </cell>
          <cell r="J31">
            <v>0</v>
          </cell>
          <cell r="K31" t="str">
            <v xml:space="preserve"> UND</v>
          </cell>
          <cell r="L31">
            <v>1</v>
          </cell>
          <cell r="M31">
            <v>2647749</v>
          </cell>
          <cell r="N31">
            <v>2647749</v>
          </cell>
        </row>
        <row r="32">
          <cell r="C32" t="str">
            <v>3.12</v>
          </cell>
          <cell r="D32" t="str">
            <v>ETG-08-01.2</v>
          </cell>
          <cell r="E32" t="str">
            <v>Suministro e instalacion reduccion junta rapida extremo liso 12x4" PE100 PN10</v>
          </cell>
          <cell r="F32">
            <v>0</v>
          </cell>
          <cell r="G32">
            <v>0</v>
          </cell>
          <cell r="H32">
            <v>0</v>
          </cell>
          <cell r="I32">
            <v>0</v>
          </cell>
          <cell r="J32">
            <v>0</v>
          </cell>
          <cell r="K32" t="str">
            <v xml:space="preserve"> UND</v>
          </cell>
          <cell r="L32">
            <v>1</v>
          </cell>
          <cell r="M32">
            <v>785865</v>
          </cell>
          <cell r="N32">
            <v>785865</v>
          </cell>
        </row>
        <row r="33">
          <cell r="C33" t="str">
            <v>3.13</v>
          </cell>
          <cell r="D33" t="str">
            <v>ETG-08-02</v>
          </cell>
          <cell r="E33" t="str">
            <v>Suministro e instalacion de valvula de compuerta elastica extremo liso 4"</v>
          </cell>
          <cell r="F33">
            <v>0</v>
          </cell>
          <cell r="G33">
            <v>0</v>
          </cell>
          <cell r="H33">
            <v>0</v>
          </cell>
          <cell r="I33">
            <v>0</v>
          </cell>
          <cell r="J33">
            <v>0</v>
          </cell>
          <cell r="K33" t="str">
            <v xml:space="preserve"> UND</v>
          </cell>
          <cell r="L33">
            <v>1</v>
          </cell>
          <cell r="M33">
            <v>600584</v>
          </cell>
          <cell r="N33">
            <v>600584</v>
          </cell>
        </row>
        <row r="34">
          <cell r="C34" t="str">
            <v>3.14</v>
          </cell>
          <cell r="D34" t="str">
            <v>ETG-08-01.2</v>
          </cell>
          <cell r="E34" t="str">
            <v>Suministro e instalacion de union universal 3" PE100 PN10</v>
          </cell>
          <cell r="F34">
            <v>0</v>
          </cell>
          <cell r="G34">
            <v>0</v>
          </cell>
          <cell r="H34">
            <v>0</v>
          </cell>
          <cell r="I34">
            <v>0</v>
          </cell>
          <cell r="J34">
            <v>0</v>
          </cell>
          <cell r="K34" t="str">
            <v xml:space="preserve"> UND</v>
          </cell>
          <cell r="L34">
            <v>9</v>
          </cell>
          <cell r="M34">
            <v>108993</v>
          </cell>
          <cell r="N34">
            <v>980937</v>
          </cell>
        </row>
        <row r="35">
          <cell r="C35" t="str">
            <v>3.15</v>
          </cell>
          <cell r="D35" t="str">
            <v>ETG-08-01.2</v>
          </cell>
          <cell r="E35" t="str">
            <v>Suministro e instalacion de union universal para PEAD 3" PE100 PN10</v>
          </cell>
          <cell r="F35">
            <v>0</v>
          </cell>
          <cell r="G35">
            <v>0</v>
          </cell>
          <cell r="H35">
            <v>0</v>
          </cell>
          <cell r="I35">
            <v>0</v>
          </cell>
          <cell r="J35">
            <v>0</v>
          </cell>
          <cell r="K35" t="str">
            <v xml:space="preserve"> UND</v>
          </cell>
          <cell r="L35">
            <v>7</v>
          </cell>
          <cell r="M35">
            <v>156553</v>
          </cell>
          <cell r="N35">
            <v>1095871</v>
          </cell>
        </row>
        <row r="36">
          <cell r="C36" t="str">
            <v>3.16</v>
          </cell>
          <cell r="D36" t="str">
            <v>ETG-08-01.2</v>
          </cell>
          <cell r="E36" t="str">
            <v>Suministro e instalacion de union universal 4" PE100 PN10</v>
          </cell>
          <cell r="F36">
            <v>0</v>
          </cell>
          <cell r="G36">
            <v>0</v>
          </cell>
          <cell r="H36">
            <v>0</v>
          </cell>
          <cell r="I36">
            <v>0</v>
          </cell>
          <cell r="J36">
            <v>0</v>
          </cell>
          <cell r="K36" t="str">
            <v xml:space="preserve"> UND</v>
          </cell>
          <cell r="L36">
            <v>2</v>
          </cell>
          <cell r="M36">
            <v>127640</v>
          </cell>
          <cell r="N36">
            <v>255280</v>
          </cell>
        </row>
        <row r="37">
          <cell r="C37" t="str">
            <v>3.17</v>
          </cell>
          <cell r="D37" t="str">
            <v>ETG-08-01.6</v>
          </cell>
          <cell r="E37" t="str">
            <v>suministro e instalacion collarin de derivacion PEAD 90x1/2"</v>
          </cell>
          <cell r="F37">
            <v>0</v>
          </cell>
          <cell r="G37">
            <v>0</v>
          </cell>
          <cell r="H37">
            <v>0</v>
          </cell>
          <cell r="I37">
            <v>0</v>
          </cell>
          <cell r="J37">
            <v>0</v>
          </cell>
          <cell r="K37" t="str">
            <v xml:space="preserve"> UND</v>
          </cell>
          <cell r="L37">
            <v>100</v>
          </cell>
          <cell r="M37">
            <v>33430</v>
          </cell>
          <cell r="N37">
            <v>3343000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 GENERAL"/>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LISTA INSUMOS "/>
      <sheetName val="LISTA MANO DE OBRA"/>
      <sheetName val="LISTA EQUIPO"/>
      <sheetName val="LISTA TRANS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NDICE"/>
      <sheetName val="EB5Y6"/>
      <sheetName val="C.REVICAM"/>
      <sheetName val="REVI C15"/>
      <sheetName val="OPGEN 56"/>
      <sheetName val="OPTEB 56"/>
      <sheetName val="REPO MULTI"/>
      <sheetName val="EQ.RES.EB3"/>
      <sheetName val="CONTRU EB6"/>
      <sheetName val="L INPULSIÓN"/>
      <sheetName val="SUMI"/>
      <sheetName val="PLUVIAL"/>
      <sheetName val="C15 1517"/>
      <sheetName val="C15 12C15"/>
      <sheetName val="SAN 2MARZO"/>
      <sheetName val="Kra7 18-21"/>
      <sheetName val="Detras SAO"/>
      <sheetName val="DIVIDIVI"/>
      <sheetName val="COL 31 OSTUBRE"/>
      <sheetName val="SAN JUDAS"/>
      <sheetName val="31 OCTUBRE"/>
      <sheetName val="VFATIMA(2)"/>
      <sheetName val="VFATIMA1"/>
      <sheetName val="CUELLAR"/>
      <sheetName val="C15 78"/>
      <sheetName val="K15 1014A"/>
      <sheetName val="C11 1015"/>
      <sheetName val="C12 1C6"/>
      <sheetName val="K8 1415"/>
      <sheetName val="K7 1214A"/>
      <sheetName val="C12 K710"/>
      <sheetName val="LA 14A"/>
      <sheetName val="C7 K47"/>
      <sheetName val="C7 K715"/>
      <sheetName val="K1C 2-4"/>
      <sheetName val="C1011 K35"/>
      <sheetName val="K2 C79"/>
      <sheetName val="C9 K23"/>
      <sheetName val="T 395"/>
      <sheetName val="C7 IBIC"/>
      <sheetName val="C57 K12"/>
      <sheetName val="C3 BIS"/>
      <sheetName val="C4 K7"/>
      <sheetName val="76 Y 77"/>
      <sheetName val="C5 K 9Y11"/>
      <sheetName val="ARRIBA (2)"/>
      <sheetName val="C 5 8-9"/>
      <sheetName val="ARRIBA (1A)"/>
      <sheetName val="K45 C13"/>
      <sheetName val="VILLA SHARIN"/>
      <sheetName val="TUNAS"/>
      <sheetName val="ABAJOAL"/>
    </sheetNames>
    <sheetDataSet>
      <sheetData sheetId="0" refreshError="1"/>
      <sheetData sheetId="1" refreshError="1"/>
      <sheetData sheetId="2" refreshError="1">
        <row r="5">
          <cell r="A5">
            <v>1000</v>
          </cell>
        </row>
        <row r="6">
          <cell r="A6">
            <v>1001</v>
          </cell>
        </row>
        <row r="7">
          <cell r="A7">
            <v>1002</v>
          </cell>
        </row>
        <row r="8">
          <cell r="A8">
            <v>1003</v>
          </cell>
        </row>
        <row r="9">
          <cell r="A9">
            <v>1004</v>
          </cell>
        </row>
        <row r="10">
          <cell r="A10">
            <v>1005</v>
          </cell>
        </row>
        <row r="11">
          <cell r="A11">
            <v>1006</v>
          </cell>
        </row>
        <row r="13">
          <cell r="A13">
            <v>1100</v>
          </cell>
        </row>
        <row r="14">
          <cell r="A14">
            <v>1101</v>
          </cell>
        </row>
        <row r="15">
          <cell r="A15">
            <v>1102</v>
          </cell>
        </row>
        <row r="16">
          <cell r="A16">
            <v>1103</v>
          </cell>
        </row>
        <row r="17">
          <cell r="A17">
            <v>1104</v>
          </cell>
        </row>
        <row r="18">
          <cell r="A18">
            <v>1105</v>
          </cell>
        </row>
        <row r="19">
          <cell r="A19">
            <v>1106</v>
          </cell>
        </row>
        <row r="20">
          <cell r="A20">
            <v>1107</v>
          </cell>
        </row>
        <row r="21">
          <cell r="A21">
            <v>1108</v>
          </cell>
        </row>
        <row r="22">
          <cell r="A22">
            <v>1109</v>
          </cell>
        </row>
        <row r="23">
          <cell r="A23">
            <v>1110</v>
          </cell>
        </row>
        <row r="26">
          <cell r="A26">
            <v>2000</v>
          </cell>
        </row>
        <row r="27">
          <cell r="A27">
            <v>2001</v>
          </cell>
        </row>
        <row r="28">
          <cell r="A28">
            <v>2002</v>
          </cell>
        </row>
        <row r="29">
          <cell r="A29">
            <v>2003</v>
          </cell>
        </row>
        <row r="30">
          <cell r="A30">
            <v>2300</v>
          </cell>
        </row>
        <row r="31">
          <cell r="A31">
            <v>2301</v>
          </cell>
        </row>
        <row r="32">
          <cell r="A32">
            <v>2302</v>
          </cell>
        </row>
        <row r="33">
          <cell r="A33">
            <v>2303</v>
          </cell>
        </row>
        <row r="34">
          <cell r="A34">
            <v>2304</v>
          </cell>
        </row>
        <row r="35">
          <cell r="A35">
            <v>2305</v>
          </cell>
        </row>
        <row r="36">
          <cell r="A36">
            <v>2400</v>
          </cell>
        </row>
        <row r="37">
          <cell r="A37">
            <v>2401</v>
          </cell>
        </row>
        <row r="40">
          <cell r="A40">
            <v>3000</v>
          </cell>
        </row>
        <row r="41">
          <cell r="A41">
            <v>3001</v>
          </cell>
        </row>
        <row r="42">
          <cell r="A42">
            <v>3002</v>
          </cell>
        </row>
        <row r="43">
          <cell r="A43">
            <v>3003</v>
          </cell>
        </row>
        <row r="44">
          <cell r="A44">
            <v>3004</v>
          </cell>
        </row>
        <row r="45">
          <cell r="A45">
            <v>3005</v>
          </cell>
        </row>
        <row r="46">
          <cell r="A46">
            <v>3006</v>
          </cell>
        </row>
        <row r="47">
          <cell r="A47">
            <v>3007</v>
          </cell>
        </row>
        <row r="48">
          <cell r="A48">
            <v>3008</v>
          </cell>
        </row>
        <row r="49">
          <cell r="A49">
            <v>3009</v>
          </cell>
        </row>
        <row r="50">
          <cell r="A50">
            <v>3010</v>
          </cell>
        </row>
        <row r="51">
          <cell r="A51">
            <v>3011</v>
          </cell>
        </row>
        <row r="52">
          <cell r="A52">
            <v>3012</v>
          </cell>
        </row>
        <row r="53">
          <cell r="A53">
            <v>3013</v>
          </cell>
        </row>
        <row r="54">
          <cell r="A54">
            <v>3014</v>
          </cell>
        </row>
        <row r="59">
          <cell r="A59">
            <v>3015</v>
          </cell>
        </row>
        <row r="60">
          <cell r="A60">
            <v>3016</v>
          </cell>
        </row>
        <row r="61">
          <cell r="A61">
            <v>3017</v>
          </cell>
        </row>
        <row r="62">
          <cell r="A62">
            <v>3018</v>
          </cell>
        </row>
        <row r="63">
          <cell r="A63">
            <v>3019</v>
          </cell>
        </row>
        <row r="64">
          <cell r="A64">
            <v>3020</v>
          </cell>
        </row>
        <row r="65">
          <cell r="A65">
            <v>3021</v>
          </cell>
        </row>
        <row r="66">
          <cell r="A66">
            <v>3022</v>
          </cell>
        </row>
        <row r="67">
          <cell r="A67">
            <v>3023</v>
          </cell>
        </row>
        <row r="68">
          <cell r="A68">
            <v>3024</v>
          </cell>
        </row>
        <row r="69">
          <cell r="A69">
            <v>3025</v>
          </cell>
        </row>
        <row r="70">
          <cell r="A70">
            <v>3026</v>
          </cell>
        </row>
        <row r="71">
          <cell r="A71">
            <v>3027</v>
          </cell>
        </row>
        <row r="72">
          <cell r="A72">
            <v>3028</v>
          </cell>
        </row>
        <row r="73">
          <cell r="A73">
            <v>3029</v>
          </cell>
        </row>
        <row r="74">
          <cell r="A74">
            <v>3030</v>
          </cell>
        </row>
        <row r="75">
          <cell r="A75">
            <v>3031</v>
          </cell>
        </row>
        <row r="76">
          <cell r="A76">
            <v>3032</v>
          </cell>
        </row>
        <row r="77">
          <cell r="A77">
            <v>3033</v>
          </cell>
        </row>
        <row r="78">
          <cell r="A78">
            <v>3034</v>
          </cell>
        </row>
        <row r="79">
          <cell r="A79">
            <v>3035</v>
          </cell>
        </row>
        <row r="80">
          <cell r="A80">
            <v>3036</v>
          </cell>
        </row>
        <row r="81">
          <cell r="A81">
            <v>3037</v>
          </cell>
        </row>
        <row r="82">
          <cell r="A82">
            <v>3038</v>
          </cell>
        </row>
        <row r="83">
          <cell r="A83">
            <v>3039</v>
          </cell>
        </row>
        <row r="84">
          <cell r="A84">
            <v>3040</v>
          </cell>
        </row>
        <row r="85">
          <cell r="A85">
            <v>3041</v>
          </cell>
        </row>
        <row r="86">
          <cell r="A86">
            <v>3042</v>
          </cell>
        </row>
        <row r="87">
          <cell r="A87">
            <v>3043</v>
          </cell>
        </row>
        <row r="88">
          <cell r="A88">
            <v>3044</v>
          </cell>
        </row>
        <row r="89">
          <cell r="A89">
            <v>3045</v>
          </cell>
        </row>
        <row r="90">
          <cell r="A90">
            <v>3046</v>
          </cell>
        </row>
        <row r="91">
          <cell r="A91">
            <v>3047</v>
          </cell>
        </row>
        <row r="92">
          <cell r="A92">
            <v>3048</v>
          </cell>
        </row>
        <row r="93">
          <cell r="A93">
            <v>3049</v>
          </cell>
        </row>
        <row r="94">
          <cell r="A94">
            <v>3050</v>
          </cell>
        </row>
        <row r="95">
          <cell r="A95">
            <v>3051</v>
          </cell>
        </row>
        <row r="96">
          <cell r="A96">
            <v>3052</v>
          </cell>
        </row>
        <row r="97">
          <cell r="A97">
            <v>3053</v>
          </cell>
        </row>
        <row r="98">
          <cell r="A98">
            <v>3054</v>
          </cell>
        </row>
        <row r="99">
          <cell r="A99">
            <v>3055</v>
          </cell>
        </row>
        <row r="100">
          <cell r="A100">
            <v>3056</v>
          </cell>
        </row>
        <row r="101">
          <cell r="A101">
            <v>3057</v>
          </cell>
        </row>
        <row r="102">
          <cell r="A102">
            <v>3058</v>
          </cell>
        </row>
        <row r="103">
          <cell r="A103">
            <v>3059</v>
          </cell>
        </row>
        <row r="104">
          <cell r="A104">
            <v>3060</v>
          </cell>
        </row>
        <row r="105">
          <cell r="A105">
            <v>3061</v>
          </cell>
        </row>
        <row r="106">
          <cell r="A106">
            <v>3062</v>
          </cell>
        </row>
        <row r="107">
          <cell r="A107">
            <v>3063</v>
          </cell>
        </row>
        <row r="108">
          <cell r="A108">
            <v>3064</v>
          </cell>
        </row>
        <row r="109">
          <cell r="A109">
            <v>3065</v>
          </cell>
        </row>
        <row r="110">
          <cell r="A110">
            <v>3066</v>
          </cell>
        </row>
        <row r="111">
          <cell r="A111">
            <v>3067</v>
          </cell>
        </row>
        <row r="112">
          <cell r="A112">
            <v>3068</v>
          </cell>
        </row>
        <row r="113">
          <cell r="A113">
            <v>3069</v>
          </cell>
        </row>
        <row r="114">
          <cell r="A114">
            <v>3070</v>
          </cell>
        </row>
        <row r="115">
          <cell r="A115">
            <v>3071</v>
          </cell>
        </row>
        <row r="116">
          <cell r="A116">
            <v>3072</v>
          </cell>
        </row>
        <row r="117">
          <cell r="A117">
            <v>3073</v>
          </cell>
        </row>
        <row r="119">
          <cell r="A119">
            <v>3100</v>
          </cell>
        </row>
        <row r="120">
          <cell r="A120">
            <v>3101</v>
          </cell>
        </row>
        <row r="121">
          <cell r="A121">
            <v>3102</v>
          </cell>
        </row>
        <row r="122">
          <cell r="A122">
            <v>3103</v>
          </cell>
        </row>
        <row r="123">
          <cell r="A123">
            <v>3104</v>
          </cell>
        </row>
        <row r="124">
          <cell r="A124">
            <v>3105</v>
          </cell>
        </row>
        <row r="125">
          <cell r="A125">
            <v>3106</v>
          </cell>
        </row>
        <row r="126">
          <cell r="A126">
            <v>3107</v>
          </cell>
        </row>
        <row r="127">
          <cell r="A127">
            <v>3108</v>
          </cell>
        </row>
        <row r="128">
          <cell r="A128">
            <v>3109</v>
          </cell>
        </row>
        <row r="129">
          <cell r="A129">
            <v>3110</v>
          </cell>
        </row>
        <row r="130">
          <cell r="A130">
            <v>3111</v>
          </cell>
        </row>
        <row r="131">
          <cell r="A131">
            <v>3112</v>
          </cell>
        </row>
        <row r="132">
          <cell r="A132">
            <v>3113</v>
          </cell>
        </row>
        <row r="133">
          <cell r="A133">
            <v>3114</v>
          </cell>
        </row>
        <row r="134">
          <cell r="A134">
            <v>3115</v>
          </cell>
        </row>
        <row r="135">
          <cell r="A135">
            <v>3116</v>
          </cell>
        </row>
        <row r="136">
          <cell r="A136">
            <v>3117</v>
          </cell>
        </row>
        <row r="137">
          <cell r="A137">
            <v>3118</v>
          </cell>
        </row>
        <row r="138">
          <cell r="A138">
            <v>3119</v>
          </cell>
        </row>
        <row r="139">
          <cell r="A139">
            <v>3120</v>
          </cell>
        </row>
        <row r="140">
          <cell r="A140">
            <v>3121</v>
          </cell>
        </row>
        <row r="141">
          <cell r="A141">
            <v>3122</v>
          </cell>
        </row>
        <row r="142">
          <cell r="A142">
            <v>3123</v>
          </cell>
        </row>
        <row r="143">
          <cell r="A143">
            <v>3124</v>
          </cell>
        </row>
        <row r="144">
          <cell r="A144">
            <v>3125</v>
          </cell>
        </row>
        <row r="145">
          <cell r="A145">
            <v>3126</v>
          </cell>
        </row>
        <row r="146">
          <cell r="A146">
            <v>3127</v>
          </cell>
        </row>
        <row r="147">
          <cell r="A147">
            <v>3128</v>
          </cell>
        </row>
        <row r="148">
          <cell r="A148">
            <v>3129</v>
          </cell>
        </row>
        <row r="149">
          <cell r="A149">
            <v>3130</v>
          </cell>
        </row>
        <row r="150">
          <cell r="A150">
            <v>3131</v>
          </cell>
        </row>
        <row r="151">
          <cell r="A151">
            <v>3132</v>
          </cell>
        </row>
        <row r="152">
          <cell r="A152">
            <v>3133</v>
          </cell>
        </row>
        <row r="153">
          <cell r="A153">
            <v>3134</v>
          </cell>
        </row>
        <row r="154">
          <cell r="A154">
            <v>3135</v>
          </cell>
        </row>
        <row r="155">
          <cell r="A155">
            <v>3136</v>
          </cell>
        </row>
        <row r="156">
          <cell r="A156">
            <v>3137</v>
          </cell>
        </row>
        <row r="157">
          <cell r="A157">
            <v>3138</v>
          </cell>
        </row>
        <row r="158">
          <cell r="A158">
            <v>3139</v>
          </cell>
        </row>
        <row r="159">
          <cell r="A159">
            <v>3140</v>
          </cell>
        </row>
        <row r="160">
          <cell r="A160">
            <v>3141</v>
          </cell>
        </row>
        <row r="161">
          <cell r="A161">
            <v>3142</v>
          </cell>
        </row>
        <row r="162">
          <cell r="A162">
            <v>3143</v>
          </cell>
        </row>
        <row r="163">
          <cell r="A163">
            <v>3144</v>
          </cell>
        </row>
        <row r="164">
          <cell r="A164">
            <v>3145</v>
          </cell>
        </row>
        <row r="165">
          <cell r="A165">
            <v>3146</v>
          </cell>
        </row>
        <row r="166">
          <cell r="A166">
            <v>3147</v>
          </cell>
        </row>
        <row r="167">
          <cell r="A167">
            <v>3148</v>
          </cell>
        </row>
        <row r="168">
          <cell r="A168">
            <v>3149</v>
          </cell>
        </row>
        <row r="169">
          <cell r="A169">
            <v>3150</v>
          </cell>
        </row>
        <row r="170">
          <cell r="A170">
            <v>3151</v>
          </cell>
        </row>
        <row r="171">
          <cell r="A171">
            <v>3152</v>
          </cell>
        </row>
        <row r="172">
          <cell r="A172">
            <v>3153</v>
          </cell>
        </row>
        <row r="173">
          <cell r="A173">
            <v>3154</v>
          </cell>
        </row>
        <row r="174">
          <cell r="A174">
            <v>3155</v>
          </cell>
        </row>
        <row r="175">
          <cell r="A175">
            <v>3156</v>
          </cell>
        </row>
        <row r="176">
          <cell r="A176">
            <v>3157</v>
          </cell>
        </row>
        <row r="177">
          <cell r="A177">
            <v>3158</v>
          </cell>
        </row>
        <row r="178">
          <cell r="A178">
            <v>3159</v>
          </cell>
        </row>
        <row r="179">
          <cell r="A179">
            <v>3160</v>
          </cell>
        </row>
        <row r="180">
          <cell r="A180">
            <v>3161</v>
          </cell>
        </row>
        <row r="181">
          <cell r="A181">
            <v>3162</v>
          </cell>
        </row>
        <row r="182">
          <cell r="A182">
            <v>3163</v>
          </cell>
        </row>
        <row r="183">
          <cell r="A183">
            <v>3164</v>
          </cell>
        </row>
        <row r="184">
          <cell r="A184">
            <v>3165</v>
          </cell>
        </row>
        <row r="185">
          <cell r="A185">
            <v>3166</v>
          </cell>
        </row>
        <row r="186">
          <cell r="A186">
            <v>3167</v>
          </cell>
        </row>
        <row r="187">
          <cell r="A187">
            <v>3168</v>
          </cell>
        </row>
        <row r="188">
          <cell r="A188">
            <v>3169</v>
          </cell>
        </row>
        <row r="191">
          <cell r="A191">
            <v>3171</v>
          </cell>
        </row>
        <row r="192">
          <cell r="A192">
            <v>3172</v>
          </cell>
        </row>
        <row r="193">
          <cell r="A193">
            <v>3173</v>
          </cell>
        </row>
        <row r="194">
          <cell r="A194">
            <v>3174</v>
          </cell>
        </row>
        <row r="195">
          <cell r="A195">
            <v>3175</v>
          </cell>
        </row>
        <row r="196">
          <cell r="A196">
            <v>3176</v>
          </cell>
        </row>
        <row r="197">
          <cell r="A197">
            <v>3177</v>
          </cell>
        </row>
        <row r="198">
          <cell r="A198">
            <v>3178</v>
          </cell>
        </row>
        <row r="199">
          <cell r="A199">
            <v>3179</v>
          </cell>
        </row>
        <row r="200">
          <cell r="A200">
            <v>3180</v>
          </cell>
        </row>
        <row r="201">
          <cell r="A201">
            <v>3181</v>
          </cell>
        </row>
        <row r="202">
          <cell r="A202">
            <v>3182</v>
          </cell>
        </row>
        <row r="203">
          <cell r="A203">
            <v>3183</v>
          </cell>
        </row>
        <row r="204">
          <cell r="A204">
            <v>3184</v>
          </cell>
        </row>
        <row r="205">
          <cell r="A205">
            <v>3185</v>
          </cell>
        </row>
        <row r="206">
          <cell r="A206">
            <v>3186</v>
          </cell>
        </row>
        <row r="207">
          <cell r="A207">
            <v>3187</v>
          </cell>
        </row>
        <row r="208">
          <cell r="A208">
            <v>3188</v>
          </cell>
        </row>
        <row r="209">
          <cell r="A209">
            <v>3189</v>
          </cell>
        </row>
        <row r="210">
          <cell r="A210">
            <v>3190</v>
          </cell>
        </row>
        <row r="211">
          <cell r="A211">
            <v>3191</v>
          </cell>
        </row>
        <row r="212">
          <cell r="A212">
            <v>3192</v>
          </cell>
        </row>
        <row r="213">
          <cell r="A213">
            <v>3193</v>
          </cell>
        </row>
        <row r="214">
          <cell r="A214">
            <v>3194</v>
          </cell>
        </row>
        <row r="217">
          <cell r="A217">
            <v>3200</v>
          </cell>
        </row>
        <row r="218">
          <cell r="A218">
            <v>3201</v>
          </cell>
        </row>
        <row r="219">
          <cell r="A219">
            <v>3202</v>
          </cell>
        </row>
        <row r="220">
          <cell r="A220">
            <v>3203</v>
          </cell>
        </row>
        <row r="221">
          <cell r="A221">
            <v>3204</v>
          </cell>
        </row>
        <row r="222">
          <cell r="A222">
            <v>3205</v>
          </cell>
        </row>
        <row r="223">
          <cell r="A223">
            <v>3206</v>
          </cell>
        </row>
        <row r="224">
          <cell r="A224">
            <v>3207</v>
          </cell>
        </row>
        <row r="225">
          <cell r="A225">
            <v>3208</v>
          </cell>
        </row>
        <row r="226">
          <cell r="A226">
            <v>3209</v>
          </cell>
        </row>
        <row r="227">
          <cell r="A227">
            <v>3210</v>
          </cell>
        </row>
        <row r="228">
          <cell r="A228">
            <v>3211</v>
          </cell>
        </row>
        <row r="229">
          <cell r="A229">
            <v>3212</v>
          </cell>
        </row>
        <row r="230">
          <cell r="A230">
            <v>3213</v>
          </cell>
        </row>
        <row r="231">
          <cell r="A231">
            <v>3214</v>
          </cell>
        </row>
        <row r="232">
          <cell r="A232">
            <v>3215</v>
          </cell>
        </row>
        <row r="233">
          <cell r="A233">
            <v>3216</v>
          </cell>
        </row>
        <row r="234">
          <cell r="A234">
            <v>3217</v>
          </cell>
        </row>
        <row r="235">
          <cell r="A235">
            <v>3218</v>
          </cell>
        </row>
        <row r="236">
          <cell r="A236">
            <v>3219</v>
          </cell>
        </row>
        <row r="237">
          <cell r="A237">
            <v>3220</v>
          </cell>
        </row>
        <row r="238">
          <cell r="A238">
            <v>3221</v>
          </cell>
        </row>
        <row r="239">
          <cell r="A239">
            <v>3222</v>
          </cell>
        </row>
        <row r="240">
          <cell r="A240">
            <v>3223</v>
          </cell>
        </row>
        <row r="241">
          <cell r="A241">
            <v>3224</v>
          </cell>
        </row>
        <row r="242">
          <cell r="A242">
            <v>3225</v>
          </cell>
        </row>
        <row r="243">
          <cell r="A243">
            <v>3226</v>
          </cell>
        </row>
        <row r="244">
          <cell r="A244">
            <v>3227</v>
          </cell>
        </row>
        <row r="245">
          <cell r="A245">
            <v>3228</v>
          </cell>
        </row>
        <row r="246">
          <cell r="A246">
            <v>3229</v>
          </cell>
        </row>
        <row r="247">
          <cell r="A247">
            <v>3230</v>
          </cell>
        </row>
        <row r="248">
          <cell r="A248">
            <v>3231</v>
          </cell>
        </row>
        <row r="249">
          <cell r="A249">
            <v>3232</v>
          </cell>
        </row>
        <row r="250">
          <cell r="A250">
            <v>3233</v>
          </cell>
        </row>
        <row r="251">
          <cell r="A251">
            <v>3234</v>
          </cell>
        </row>
        <row r="252">
          <cell r="A252">
            <v>3235</v>
          </cell>
        </row>
        <row r="253">
          <cell r="A253">
            <v>3236</v>
          </cell>
        </row>
        <row r="254">
          <cell r="A254">
            <v>3237</v>
          </cell>
        </row>
        <row r="255">
          <cell r="A255">
            <v>3238</v>
          </cell>
        </row>
        <row r="256">
          <cell r="A256">
            <v>3239</v>
          </cell>
        </row>
        <row r="257">
          <cell r="A257">
            <v>3240</v>
          </cell>
        </row>
        <row r="258">
          <cell r="A258">
            <v>3241</v>
          </cell>
        </row>
        <row r="259">
          <cell r="A259">
            <v>3242</v>
          </cell>
        </row>
        <row r="260">
          <cell r="A260">
            <v>3243</v>
          </cell>
        </row>
        <row r="261">
          <cell r="A261">
            <v>3244</v>
          </cell>
        </row>
        <row r="262">
          <cell r="A262">
            <v>3245</v>
          </cell>
        </row>
        <row r="263">
          <cell r="A263">
            <v>3246</v>
          </cell>
        </row>
        <row r="264">
          <cell r="A264">
            <v>3247</v>
          </cell>
        </row>
        <row r="265">
          <cell r="A265">
            <v>3248</v>
          </cell>
        </row>
        <row r="266">
          <cell r="A266">
            <v>3249</v>
          </cell>
        </row>
        <row r="267">
          <cell r="A267">
            <v>3250</v>
          </cell>
        </row>
        <row r="268">
          <cell r="A268">
            <v>3251</v>
          </cell>
        </row>
        <row r="269">
          <cell r="A269">
            <v>3252</v>
          </cell>
        </row>
        <row r="270">
          <cell r="A270">
            <v>3253</v>
          </cell>
        </row>
        <row r="271">
          <cell r="A271">
            <v>3254</v>
          </cell>
        </row>
        <row r="272">
          <cell r="A272">
            <v>3255</v>
          </cell>
        </row>
        <row r="273">
          <cell r="A273">
            <v>3256</v>
          </cell>
        </row>
        <row r="274">
          <cell r="A274">
            <v>3257</v>
          </cell>
        </row>
        <row r="275">
          <cell r="A275">
            <v>3258</v>
          </cell>
        </row>
        <row r="276">
          <cell r="A276">
            <v>3259</v>
          </cell>
        </row>
        <row r="277">
          <cell r="A277">
            <v>3260</v>
          </cell>
        </row>
        <row r="278">
          <cell r="A278">
            <v>3261</v>
          </cell>
        </row>
        <row r="279">
          <cell r="A279">
            <v>3262</v>
          </cell>
        </row>
        <row r="280">
          <cell r="A280">
            <v>3263</v>
          </cell>
        </row>
        <row r="281">
          <cell r="A281">
            <v>3264</v>
          </cell>
        </row>
        <row r="282">
          <cell r="A282">
            <v>3265</v>
          </cell>
        </row>
        <row r="283">
          <cell r="A283">
            <v>3266</v>
          </cell>
        </row>
        <row r="284">
          <cell r="A284">
            <v>3267</v>
          </cell>
        </row>
        <row r="285">
          <cell r="A285">
            <v>3268</v>
          </cell>
        </row>
        <row r="286">
          <cell r="A286">
            <v>3269</v>
          </cell>
        </row>
        <row r="287">
          <cell r="A287">
            <v>3270</v>
          </cell>
        </row>
        <row r="288">
          <cell r="A288">
            <v>3271</v>
          </cell>
        </row>
        <row r="289">
          <cell r="A289">
            <v>3272</v>
          </cell>
        </row>
        <row r="290">
          <cell r="A290">
            <v>3273</v>
          </cell>
        </row>
        <row r="291">
          <cell r="A291">
            <v>3274</v>
          </cell>
        </row>
        <row r="292">
          <cell r="A292">
            <v>3275</v>
          </cell>
        </row>
        <row r="293">
          <cell r="A293">
            <v>3276</v>
          </cell>
        </row>
        <row r="294">
          <cell r="A294">
            <v>3277</v>
          </cell>
        </row>
        <row r="295">
          <cell r="A295">
            <v>3278</v>
          </cell>
        </row>
        <row r="296">
          <cell r="A296">
            <v>3279</v>
          </cell>
        </row>
        <row r="297">
          <cell r="A297">
            <v>3280</v>
          </cell>
        </row>
        <row r="298">
          <cell r="A298">
            <v>3281</v>
          </cell>
        </row>
        <row r="299">
          <cell r="A299">
            <v>3282</v>
          </cell>
        </row>
        <row r="300">
          <cell r="A300">
            <v>3283</v>
          </cell>
        </row>
        <row r="301">
          <cell r="A301">
            <v>3284</v>
          </cell>
        </row>
        <row r="302">
          <cell r="A302">
            <v>3285</v>
          </cell>
        </row>
        <row r="303">
          <cell r="A303">
            <v>3286</v>
          </cell>
        </row>
        <row r="304">
          <cell r="A304">
            <v>3287</v>
          </cell>
        </row>
        <row r="305">
          <cell r="A305">
            <v>3288</v>
          </cell>
        </row>
        <row r="306">
          <cell r="A306">
            <v>3289</v>
          </cell>
        </row>
        <row r="307">
          <cell r="A307">
            <v>3290</v>
          </cell>
        </row>
        <row r="308">
          <cell r="A308">
            <v>3291</v>
          </cell>
        </row>
        <row r="309">
          <cell r="A309">
            <v>3292</v>
          </cell>
        </row>
        <row r="310">
          <cell r="A310">
            <v>3293</v>
          </cell>
        </row>
        <row r="311">
          <cell r="A311">
            <v>3294</v>
          </cell>
        </row>
        <row r="312">
          <cell r="A312">
            <v>3295</v>
          </cell>
        </row>
        <row r="313">
          <cell r="A313">
            <v>3296</v>
          </cell>
        </row>
        <row r="314">
          <cell r="A314">
            <v>3297</v>
          </cell>
        </row>
        <row r="315">
          <cell r="A315">
            <v>3298</v>
          </cell>
        </row>
        <row r="316">
          <cell r="A316">
            <v>3299</v>
          </cell>
        </row>
        <row r="317">
          <cell r="A317">
            <v>3300</v>
          </cell>
        </row>
        <row r="318">
          <cell r="A318">
            <v>3301</v>
          </cell>
        </row>
        <row r="319">
          <cell r="A319">
            <v>3302</v>
          </cell>
        </row>
        <row r="320">
          <cell r="A320">
            <v>3303</v>
          </cell>
        </row>
        <row r="321">
          <cell r="A321">
            <v>3304</v>
          </cell>
        </row>
        <row r="322">
          <cell r="A322">
            <v>3305</v>
          </cell>
        </row>
        <row r="323">
          <cell r="A323">
            <v>3306</v>
          </cell>
        </row>
        <row r="324">
          <cell r="A324">
            <v>3307</v>
          </cell>
        </row>
        <row r="325">
          <cell r="A325">
            <v>3308</v>
          </cell>
        </row>
        <row r="326">
          <cell r="A326">
            <v>3309</v>
          </cell>
        </row>
        <row r="327">
          <cell r="A327">
            <v>3310</v>
          </cell>
        </row>
        <row r="328">
          <cell r="A328">
            <v>3311</v>
          </cell>
        </row>
        <row r="329">
          <cell r="A329">
            <v>3312</v>
          </cell>
        </row>
        <row r="330">
          <cell r="A330">
            <v>3313</v>
          </cell>
        </row>
        <row r="331">
          <cell r="A331">
            <v>3314</v>
          </cell>
        </row>
        <row r="332">
          <cell r="A332">
            <v>3315</v>
          </cell>
        </row>
        <row r="333">
          <cell r="A333">
            <v>3316</v>
          </cell>
        </row>
        <row r="334">
          <cell r="A334">
            <v>3317</v>
          </cell>
        </row>
        <row r="335">
          <cell r="A335">
            <v>3318</v>
          </cell>
        </row>
        <row r="336">
          <cell r="A336">
            <v>3319</v>
          </cell>
        </row>
        <row r="337">
          <cell r="A337">
            <v>3320</v>
          </cell>
        </row>
        <row r="338">
          <cell r="A338">
            <v>3321</v>
          </cell>
        </row>
        <row r="339">
          <cell r="A339">
            <v>3322</v>
          </cell>
        </row>
        <row r="340">
          <cell r="A340">
            <v>3323</v>
          </cell>
        </row>
        <row r="341">
          <cell r="A341">
            <v>3324</v>
          </cell>
        </row>
        <row r="342">
          <cell r="A342">
            <v>3325</v>
          </cell>
        </row>
        <row r="343">
          <cell r="A343">
            <v>3326</v>
          </cell>
        </row>
        <row r="344">
          <cell r="A344">
            <v>3327</v>
          </cell>
        </row>
        <row r="345">
          <cell r="A345">
            <v>3328</v>
          </cell>
        </row>
        <row r="346">
          <cell r="A346">
            <v>3329</v>
          </cell>
        </row>
        <row r="347">
          <cell r="A347">
            <v>3330</v>
          </cell>
        </row>
        <row r="348">
          <cell r="A348">
            <v>3331</v>
          </cell>
        </row>
        <row r="349">
          <cell r="A349">
            <v>3332</v>
          </cell>
        </row>
        <row r="350">
          <cell r="A350">
            <v>3333</v>
          </cell>
        </row>
        <row r="351">
          <cell r="A351">
            <v>3334</v>
          </cell>
        </row>
        <row r="352">
          <cell r="A352">
            <v>3335</v>
          </cell>
        </row>
        <row r="353">
          <cell r="A353">
            <v>3336</v>
          </cell>
        </row>
        <row r="354">
          <cell r="A354">
            <v>3337</v>
          </cell>
        </row>
        <row r="355">
          <cell r="A355">
            <v>3338</v>
          </cell>
        </row>
        <row r="356">
          <cell r="A356">
            <v>3339</v>
          </cell>
        </row>
        <row r="357">
          <cell r="A357">
            <v>3340</v>
          </cell>
        </row>
        <row r="358">
          <cell r="A358">
            <v>3341</v>
          </cell>
        </row>
        <row r="359">
          <cell r="A359">
            <v>3342</v>
          </cell>
        </row>
        <row r="360">
          <cell r="A360">
            <v>3343</v>
          </cell>
        </row>
        <row r="361">
          <cell r="A361">
            <v>3344</v>
          </cell>
        </row>
        <row r="362">
          <cell r="A362">
            <v>3345</v>
          </cell>
        </row>
        <row r="363">
          <cell r="A363">
            <v>3346</v>
          </cell>
        </row>
        <row r="364">
          <cell r="A364">
            <v>3347</v>
          </cell>
        </row>
        <row r="365">
          <cell r="A365">
            <v>3348</v>
          </cell>
        </row>
        <row r="366">
          <cell r="A366">
            <v>3349</v>
          </cell>
        </row>
        <row r="367">
          <cell r="A367">
            <v>3350</v>
          </cell>
        </row>
        <row r="368">
          <cell r="A368">
            <v>3351</v>
          </cell>
        </row>
        <row r="369">
          <cell r="A369">
            <v>3352</v>
          </cell>
        </row>
        <row r="370">
          <cell r="A370">
            <v>3353</v>
          </cell>
        </row>
        <row r="371">
          <cell r="A371">
            <v>3354</v>
          </cell>
        </row>
        <row r="372">
          <cell r="A372">
            <v>3355</v>
          </cell>
        </row>
        <row r="373">
          <cell r="A373">
            <v>3356</v>
          </cell>
        </row>
        <row r="374">
          <cell r="A374">
            <v>3357</v>
          </cell>
        </row>
        <row r="375">
          <cell r="A375">
            <v>3358</v>
          </cell>
        </row>
        <row r="376">
          <cell r="A376">
            <v>3359</v>
          </cell>
        </row>
        <row r="377">
          <cell r="A377">
            <v>3360</v>
          </cell>
        </row>
        <row r="378">
          <cell r="A378">
            <v>3361</v>
          </cell>
        </row>
        <row r="379">
          <cell r="A379">
            <v>3362</v>
          </cell>
        </row>
        <row r="380">
          <cell r="A380">
            <v>3363</v>
          </cell>
        </row>
        <row r="381">
          <cell r="A381">
            <v>3364</v>
          </cell>
        </row>
        <row r="382">
          <cell r="A382">
            <v>3365</v>
          </cell>
        </row>
        <row r="383">
          <cell r="A383">
            <v>3366</v>
          </cell>
        </row>
        <row r="384">
          <cell r="A384">
            <v>3367</v>
          </cell>
        </row>
        <row r="385">
          <cell r="A385">
            <v>3368</v>
          </cell>
        </row>
        <row r="386">
          <cell r="A386">
            <v>3369</v>
          </cell>
        </row>
        <row r="387">
          <cell r="A387">
            <v>3370</v>
          </cell>
        </row>
        <row r="388">
          <cell r="A388">
            <v>3371</v>
          </cell>
        </row>
        <row r="389">
          <cell r="A389">
            <v>3372</v>
          </cell>
        </row>
        <row r="390">
          <cell r="A390">
            <v>3373</v>
          </cell>
        </row>
        <row r="391">
          <cell r="A391">
            <v>3374</v>
          </cell>
        </row>
        <row r="392">
          <cell r="A392">
            <v>3375</v>
          </cell>
        </row>
        <row r="393">
          <cell r="A393">
            <v>3376</v>
          </cell>
        </row>
        <row r="394">
          <cell r="A394">
            <v>3377</v>
          </cell>
        </row>
        <row r="395">
          <cell r="A395">
            <v>3378</v>
          </cell>
        </row>
        <row r="396">
          <cell r="A396">
            <v>3379</v>
          </cell>
        </row>
        <row r="397">
          <cell r="A397">
            <v>3380</v>
          </cell>
        </row>
        <row r="398">
          <cell r="A398">
            <v>3381</v>
          </cell>
        </row>
        <row r="399">
          <cell r="A399">
            <v>3382</v>
          </cell>
        </row>
        <row r="400">
          <cell r="A400">
            <v>3383</v>
          </cell>
        </row>
        <row r="401">
          <cell r="A401">
            <v>3384</v>
          </cell>
        </row>
        <row r="402">
          <cell r="A402">
            <v>3385</v>
          </cell>
        </row>
        <row r="403">
          <cell r="A403">
            <v>3386</v>
          </cell>
        </row>
        <row r="404">
          <cell r="A404">
            <v>3387</v>
          </cell>
        </row>
        <row r="405">
          <cell r="A405">
            <v>3388</v>
          </cell>
        </row>
        <row r="406">
          <cell r="A406">
            <v>3389</v>
          </cell>
        </row>
        <row r="407">
          <cell r="A407">
            <v>3390</v>
          </cell>
        </row>
        <row r="408">
          <cell r="A408">
            <v>3391</v>
          </cell>
        </row>
        <row r="409">
          <cell r="A409">
            <v>3392</v>
          </cell>
        </row>
        <row r="410">
          <cell r="A410">
            <v>3393</v>
          </cell>
        </row>
        <row r="411">
          <cell r="A411">
            <v>3394</v>
          </cell>
        </row>
        <row r="412">
          <cell r="A412">
            <v>3395</v>
          </cell>
        </row>
        <row r="413">
          <cell r="A413">
            <v>3396</v>
          </cell>
        </row>
        <row r="414">
          <cell r="A414">
            <v>3397</v>
          </cell>
        </row>
        <row r="415">
          <cell r="A415">
            <v>3398</v>
          </cell>
        </row>
        <row r="416">
          <cell r="A416">
            <v>3399</v>
          </cell>
        </row>
        <row r="417">
          <cell r="A417">
            <v>3400</v>
          </cell>
        </row>
        <row r="418">
          <cell r="A418">
            <v>3401</v>
          </cell>
        </row>
        <row r="419">
          <cell r="A419">
            <v>3402</v>
          </cell>
        </row>
        <row r="420">
          <cell r="A420">
            <v>3403</v>
          </cell>
        </row>
        <row r="421">
          <cell r="A421">
            <v>3404</v>
          </cell>
        </row>
        <row r="422">
          <cell r="A422">
            <v>3405</v>
          </cell>
        </row>
        <row r="423">
          <cell r="A423">
            <v>3406</v>
          </cell>
        </row>
        <row r="424">
          <cell r="A424">
            <v>3407</v>
          </cell>
        </row>
        <row r="425">
          <cell r="A425">
            <v>3408</v>
          </cell>
        </row>
        <row r="426">
          <cell r="A426">
            <v>3409</v>
          </cell>
        </row>
        <row r="429">
          <cell r="A429">
            <v>4000</v>
          </cell>
        </row>
        <row r="430">
          <cell r="A430">
            <v>4001</v>
          </cell>
        </row>
        <row r="431">
          <cell r="A431">
            <v>4002</v>
          </cell>
        </row>
        <row r="432">
          <cell r="A432">
            <v>4003</v>
          </cell>
        </row>
        <row r="433">
          <cell r="A433">
            <v>4004</v>
          </cell>
        </row>
        <row r="434">
          <cell r="A434">
            <v>4005</v>
          </cell>
        </row>
        <row r="435">
          <cell r="A435">
            <v>4006</v>
          </cell>
        </row>
        <row r="436">
          <cell r="A436">
            <v>4007</v>
          </cell>
        </row>
        <row r="437">
          <cell r="A437">
            <v>4008</v>
          </cell>
        </row>
        <row r="438">
          <cell r="A438">
            <v>4009</v>
          </cell>
        </row>
        <row r="439">
          <cell r="A439">
            <v>4010</v>
          </cell>
        </row>
        <row r="440">
          <cell r="A440">
            <v>4011</v>
          </cell>
        </row>
        <row r="441">
          <cell r="A441">
            <v>4012</v>
          </cell>
        </row>
        <row r="442">
          <cell r="A442">
            <v>4013</v>
          </cell>
        </row>
        <row r="443">
          <cell r="A443">
            <v>4014</v>
          </cell>
        </row>
        <row r="444">
          <cell r="A444">
            <v>4015</v>
          </cell>
        </row>
        <row r="445">
          <cell r="A445">
            <v>4016</v>
          </cell>
        </row>
        <row r="447">
          <cell r="A447">
            <v>4100</v>
          </cell>
        </row>
        <row r="448">
          <cell r="A448">
            <v>4101</v>
          </cell>
        </row>
        <row r="449">
          <cell r="A449">
            <v>4102</v>
          </cell>
        </row>
        <row r="450">
          <cell r="A450">
            <v>4103</v>
          </cell>
        </row>
        <row r="451">
          <cell r="A451">
            <v>4104</v>
          </cell>
        </row>
        <row r="452">
          <cell r="A452">
            <v>4105</v>
          </cell>
        </row>
        <row r="453">
          <cell r="A453">
            <v>4106</v>
          </cell>
        </row>
        <row r="454">
          <cell r="A454">
            <v>4107</v>
          </cell>
        </row>
        <row r="455">
          <cell r="A455">
            <v>4108</v>
          </cell>
        </row>
        <row r="456">
          <cell r="A456">
            <v>4109</v>
          </cell>
        </row>
        <row r="457">
          <cell r="A457">
            <v>4110</v>
          </cell>
        </row>
        <row r="458">
          <cell r="A458">
            <v>4111</v>
          </cell>
        </row>
        <row r="459">
          <cell r="A459">
            <v>4112</v>
          </cell>
        </row>
        <row r="460">
          <cell r="A460">
            <v>4113</v>
          </cell>
        </row>
        <row r="461">
          <cell r="A461">
            <v>4114</v>
          </cell>
        </row>
        <row r="462">
          <cell r="A462">
            <v>4115</v>
          </cell>
        </row>
        <row r="463">
          <cell r="A463">
            <v>4116</v>
          </cell>
        </row>
        <row r="464">
          <cell r="A464">
            <v>4117</v>
          </cell>
        </row>
        <row r="465">
          <cell r="A465">
            <v>4118</v>
          </cell>
        </row>
        <row r="466">
          <cell r="A466">
            <v>4119</v>
          </cell>
        </row>
        <row r="467">
          <cell r="A467">
            <v>4120</v>
          </cell>
        </row>
        <row r="468">
          <cell r="A468">
            <v>4121</v>
          </cell>
        </row>
        <row r="469">
          <cell r="A469">
            <v>4122</v>
          </cell>
        </row>
        <row r="470">
          <cell r="A470">
            <v>4123</v>
          </cell>
        </row>
        <row r="473">
          <cell r="A473">
            <v>4200</v>
          </cell>
        </row>
        <row r="474">
          <cell r="A474">
            <v>4201</v>
          </cell>
        </row>
        <row r="475">
          <cell r="A475">
            <v>4202</v>
          </cell>
        </row>
        <row r="476">
          <cell r="A476">
            <v>4203</v>
          </cell>
        </row>
        <row r="477">
          <cell r="A477">
            <v>4204</v>
          </cell>
        </row>
        <row r="478">
          <cell r="A478">
            <v>4205</v>
          </cell>
        </row>
        <row r="479">
          <cell r="A479">
            <v>4206</v>
          </cell>
        </row>
        <row r="480">
          <cell r="A480">
            <v>4207</v>
          </cell>
        </row>
        <row r="481">
          <cell r="A481">
            <v>4208</v>
          </cell>
        </row>
        <row r="482">
          <cell r="A482">
            <v>4209</v>
          </cell>
        </row>
        <row r="483">
          <cell r="A483">
            <v>4210</v>
          </cell>
        </row>
        <row r="484">
          <cell r="A484">
            <v>4211</v>
          </cell>
        </row>
        <row r="485">
          <cell r="A485">
            <v>4212</v>
          </cell>
        </row>
        <row r="486">
          <cell r="A486">
            <v>4213</v>
          </cell>
        </row>
        <row r="487">
          <cell r="A487">
            <v>4214</v>
          </cell>
        </row>
        <row r="488">
          <cell r="A488">
            <v>4215</v>
          </cell>
        </row>
        <row r="489">
          <cell r="A489">
            <v>4216</v>
          </cell>
        </row>
        <row r="490">
          <cell r="A490">
            <v>4217</v>
          </cell>
        </row>
        <row r="491">
          <cell r="A491">
            <v>4218</v>
          </cell>
        </row>
        <row r="492">
          <cell r="A492">
            <v>4219</v>
          </cell>
        </row>
        <row r="493">
          <cell r="A493">
            <v>4220</v>
          </cell>
        </row>
        <row r="494">
          <cell r="A494">
            <v>4221</v>
          </cell>
        </row>
        <row r="495">
          <cell r="A495">
            <v>4222</v>
          </cell>
        </row>
        <row r="496">
          <cell r="A496">
            <v>4223</v>
          </cell>
        </row>
        <row r="497">
          <cell r="A497">
            <v>4224</v>
          </cell>
        </row>
        <row r="498">
          <cell r="A498">
            <v>4225</v>
          </cell>
        </row>
        <row r="499">
          <cell r="A499">
            <v>4226</v>
          </cell>
        </row>
        <row r="500">
          <cell r="A500">
            <v>4227</v>
          </cell>
        </row>
        <row r="501">
          <cell r="A501">
            <v>4228</v>
          </cell>
        </row>
        <row r="502">
          <cell r="A502">
            <v>4229</v>
          </cell>
        </row>
        <row r="503">
          <cell r="A503">
            <v>4230</v>
          </cell>
        </row>
        <row r="504">
          <cell r="A504">
            <v>4231</v>
          </cell>
        </row>
        <row r="505">
          <cell r="A505">
            <v>4232</v>
          </cell>
        </row>
        <row r="506">
          <cell r="A506">
            <v>4233</v>
          </cell>
        </row>
        <row r="507">
          <cell r="A507">
            <v>4234</v>
          </cell>
        </row>
        <row r="508">
          <cell r="A508">
            <v>4235</v>
          </cell>
        </row>
        <row r="509">
          <cell r="A509">
            <v>4236</v>
          </cell>
        </row>
        <row r="510">
          <cell r="A510">
            <v>4237</v>
          </cell>
        </row>
        <row r="511">
          <cell r="A511">
            <v>4238</v>
          </cell>
        </row>
        <row r="512">
          <cell r="A512">
            <v>4239</v>
          </cell>
        </row>
        <row r="513">
          <cell r="A513">
            <v>4240</v>
          </cell>
        </row>
        <row r="514">
          <cell r="A514">
            <v>4241</v>
          </cell>
        </row>
        <row r="515">
          <cell r="A515">
            <v>4242</v>
          </cell>
        </row>
        <row r="516">
          <cell r="A516">
            <v>4243</v>
          </cell>
        </row>
        <row r="517">
          <cell r="A517">
            <v>4244</v>
          </cell>
        </row>
        <row r="518">
          <cell r="A518">
            <v>4245</v>
          </cell>
        </row>
        <row r="519">
          <cell r="A519">
            <v>4246</v>
          </cell>
        </row>
        <row r="520">
          <cell r="A520">
            <v>4247</v>
          </cell>
        </row>
        <row r="521">
          <cell r="A521">
            <v>4248</v>
          </cell>
        </row>
        <row r="522">
          <cell r="A522">
            <v>4249</v>
          </cell>
        </row>
        <row r="523">
          <cell r="A523">
            <v>4250</v>
          </cell>
        </row>
        <row r="524">
          <cell r="A524">
            <v>4251</v>
          </cell>
        </row>
        <row r="525">
          <cell r="A525">
            <v>4252</v>
          </cell>
        </row>
        <row r="526">
          <cell r="A526">
            <v>4253</v>
          </cell>
        </row>
        <row r="527">
          <cell r="A527">
            <v>4254</v>
          </cell>
        </row>
        <row r="528">
          <cell r="A528">
            <v>4255</v>
          </cell>
        </row>
        <row r="529">
          <cell r="A529">
            <v>4256</v>
          </cell>
        </row>
        <row r="530">
          <cell r="A530">
            <v>4257</v>
          </cell>
        </row>
        <row r="531">
          <cell r="A531">
            <v>4258</v>
          </cell>
        </row>
        <row r="532">
          <cell r="A532">
            <v>4259</v>
          </cell>
        </row>
        <row r="533">
          <cell r="A533">
            <v>4260</v>
          </cell>
        </row>
        <row r="534">
          <cell r="A534">
            <v>4261</v>
          </cell>
        </row>
        <row r="535">
          <cell r="A535">
            <v>4262</v>
          </cell>
        </row>
        <row r="536">
          <cell r="A536">
            <v>4263</v>
          </cell>
        </row>
        <row r="537">
          <cell r="A537">
            <v>4264</v>
          </cell>
        </row>
        <row r="540">
          <cell r="A540">
            <v>5000</v>
          </cell>
        </row>
        <row r="541">
          <cell r="A541">
            <v>5001</v>
          </cell>
        </row>
        <row r="542">
          <cell r="A542">
            <v>5002</v>
          </cell>
        </row>
        <row r="543">
          <cell r="A543">
            <v>5003</v>
          </cell>
        </row>
        <row r="544">
          <cell r="A544">
            <v>5004</v>
          </cell>
        </row>
        <row r="545">
          <cell r="A545">
            <v>5005</v>
          </cell>
        </row>
        <row r="546">
          <cell r="A546">
            <v>5006</v>
          </cell>
        </row>
        <row r="547">
          <cell r="A547">
            <v>5007</v>
          </cell>
        </row>
        <row r="548">
          <cell r="A548">
            <v>5008</v>
          </cell>
        </row>
        <row r="549">
          <cell r="A549">
            <v>5009</v>
          </cell>
        </row>
        <row r="550">
          <cell r="A550">
            <v>5010</v>
          </cell>
        </row>
        <row r="551">
          <cell r="A551">
            <v>5011</v>
          </cell>
        </row>
        <row r="552">
          <cell r="A552">
            <v>5012</v>
          </cell>
        </row>
        <row r="553">
          <cell r="A553">
            <v>5013</v>
          </cell>
        </row>
        <row r="554">
          <cell r="A554">
            <v>5014</v>
          </cell>
        </row>
        <row r="555">
          <cell r="A555">
            <v>5015</v>
          </cell>
        </row>
        <row r="556">
          <cell r="A556">
            <v>5016</v>
          </cell>
        </row>
        <row r="557">
          <cell r="A557">
            <v>5017</v>
          </cell>
        </row>
        <row r="559">
          <cell r="A559">
            <v>5100</v>
          </cell>
        </row>
        <row r="560">
          <cell r="A560">
            <v>5101</v>
          </cell>
        </row>
        <row r="561">
          <cell r="A561">
            <v>5102</v>
          </cell>
        </row>
        <row r="562">
          <cell r="A562">
            <v>5103</v>
          </cell>
        </row>
        <row r="563">
          <cell r="A563">
            <v>5104</v>
          </cell>
        </row>
        <row r="564">
          <cell r="A564">
            <v>5105</v>
          </cell>
        </row>
        <row r="565">
          <cell r="A565">
            <v>5106</v>
          </cell>
        </row>
        <row r="566">
          <cell r="A566">
            <v>5107</v>
          </cell>
        </row>
        <row r="567">
          <cell r="A567">
            <v>5108</v>
          </cell>
        </row>
        <row r="568">
          <cell r="A568">
            <v>5109</v>
          </cell>
        </row>
        <row r="569">
          <cell r="A569">
            <v>5110</v>
          </cell>
        </row>
        <row r="570">
          <cell r="A570">
            <v>5111</v>
          </cell>
        </row>
        <row r="571">
          <cell r="A571">
            <v>5112</v>
          </cell>
        </row>
        <row r="572">
          <cell r="A572">
            <v>5113</v>
          </cell>
        </row>
        <row r="573">
          <cell r="A573">
            <v>5114</v>
          </cell>
        </row>
        <row r="574">
          <cell r="A574">
            <v>5115</v>
          </cell>
        </row>
        <row r="575">
          <cell r="A575">
            <v>5116</v>
          </cell>
        </row>
        <row r="576">
          <cell r="A576">
            <v>5117</v>
          </cell>
        </row>
        <row r="577">
          <cell r="A577">
            <v>5118</v>
          </cell>
        </row>
        <row r="579">
          <cell r="A579">
            <v>5200</v>
          </cell>
        </row>
        <row r="580">
          <cell r="A580">
            <v>5201</v>
          </cell>
        </row>
        <row r="581">
          <cell r="A581">
            <v>5202</v>
          </cell>
        </row>
        <row r="582">
          <cell r="A582">
            <v>5203</v>
          </cell>
        </row>
        <row r="583">
          <cell r="A583">
            <v>5204</v>
          </cell>
        </row>
        <row r="584">
          <cell r="A584">
            <v>5205</v>
          </cell>
        </row>
        <row r="585">
          <cell r="A585">
            <v>5206</v>
          </cell>
        </row>
        <row r="586">
          <cell r="A586">
            <v>5207</v>
          </cell>
        </row>
        <row r="587">
          <cell r="A587">
            <v>5208</v>
          </cell>
        </row>
        <row r="588">
          <cell r="A588">
            <v>5209</v>
          </cell>
        </row>
        <row r="589">
          <cell r="A589">
            <v>5210</v>
          </cell>
        </row>
        <row r="590">
          <cell r="A590">
            <v>5211</v>
          </cell>
        </row>
        <row r="591">
          <cell r="A591">
            <v>5212</v>
          </cell>
        </row>
        <row r="592">
          <cell r="A592">
            <v>5213</v>
          </cell>
        </row>
        <row r="593">
          <cell r="A593">
            <v>5214</v>
          </cell>
        </row>
        <row r="594">
          <cell r="A594">
            <v>5215</v>
          </cell>
        </row>
        <row r="595">
          <cell r="A595">
            <v>5216</v>
          </cell>
        </row>
        <row r="596">
          <cell r="A596">
            <v>5217</v>
          </cell>
        </row>
        <row r="597">
          <cell r="A597">
            <v>5218</v>
          </cell>
        </row>
        <row r="598">
          <cell r="A598">
            <v>5219</v>
          </cell>
        </row>
        <row r="599">
          <cell r="A599">
            <v>5220</v>
          </cell>
        </row>
        <row r="600">
          <cell r="A600">
            <v>5221</v>
          </cell>
        </row>
        <row r="601">
          <cell r="A601">
            <v>5222</v>
          </cell>
        </row>
        <row r="602">
          <cell r="A602">
            <v>5223</v>
          </cell>
        </row>
        <row r="603">
          <cell r="A603">
            <v>5224</v>
          </cell>
        </row>
        <row r="604">
          <cell r="A604">
            <v>5225</v>
          </cell>
        </row>
        <row r="605">
          <cell r="A605">
            <v>5226</v>
          </cell>
        </row>
        <row r="606">
          <cell r="A606">
            <v>5227</v>
          </cell>
        </row>
        <row r="607">
          <cell r="A607">
            <v>5228</v>
          </cell>
        </row>
        <row r="608">
          <cell r="A608">
            <v>5229</v>
          </cell>
        </row>
        <row r="609">
          <cell r="A609">
            <v>5230</v>
          </cell>
        </row>
        <row r="610">
          <cell r="A610">
            <v>5231</v>
          </cell>
        </row>
        <row r="611">
          <cell r="A611">
            <v>5232</v>
          </cell>
        </row>
        <row r="612">
          <cell r="A612">
            <v>5233</v>
          </cell>
        </row>
        <row r="613">
          <cell r="A613">
            <v>5234</v>
          </cell>
        </row>
        <row r="614">
          <cell r="A614">
            <v>5235</v>
          </cell>
        </row>
        <row r="615">
          <cell r="A615">
            <v>5236</v>
          </cell>
        </row>
        <row r="616">
          <cell r="A616">
            <v>5237</v>
          </cell>
        </row>
        <row r="617">
          <cell r="A617">
            <v>5238</v>
          </cell>
        </row>
        <row r="618">
          <cell r="A618">
            <v>5239</v>
          </cell>
        </row>
        <row r="619">
          <cell r="A619">
            <v>5240</v>
          </cell>
        </row>
        <row r="620">
          <cell r="A620">
            <v>5241</v>
          </cell>
        </row>
        <row r="621">
          <cell r="A621">
            <v>5242</v>
          </cell>
        </row>
        <row r="622">
          <cell r="A622">
            <v>5243</v>
          </cell>
        </row>
        <row r="623">
          <cell r="A623">
            <v>5244</v>
          </cell>
        </row>
        <row r="624">
          <cell r="A624">
            <v>5245</v>
          </cell>
        </row>
        <row r="625">
          <cell r="A625">
            <v>5246</v>
          </cell>
        </row>
        <row r="626">
          <cell r="A626">
            <v>5247</v>
          </cell>
        </row>
        <row r="627">
          <cell r="A627">
            <v>5248</v>
          </cell>
        </row>
        <row r="628">
          <cell r="A628">
            <v>5249</v>
          </cell>
        </row>
        <row r="629">
          <cell r="A629">
            <v>5250</v>
          </cell>
        </row>
        <row r="630">
          <cell r="A630">
            <v>5251</v>
          </cell>
        </row>
        <row r="631">
          <cell r="A631">
            <v>5252</v>
          </cell>
        </row>
        <row r="632">
          <cell r="A632">
            <v>5253</v>
          </cell>
        </row>
        <row r="633">
          <cell r="A633">
            <v>5254</v>
          </cell>
        </row>
        <row r="634">
          <cell r="A634">
            <v>5255</v>
          </cell>
        </row>
        <row r="635">
          <cell r="A635">
            <v>5256</v>
          </cell>
        </row>
        <row r="636">
          <cell r="A636">
            <v>5257</v>
          </cell>
        </row>
        <row r="637">
          <cell r="A637">
            <v>5258</v>
          </cell>
        </row>
        <row r="640">
          <cell r="A640">
            <v>6000</v>
          </cell>
        </row>
        <row r="641">
          <cell r="A641">
            <v>6001</v>
          </cell>
        </row>
        <row r="642">
          <cell r="A642">
            <v>6002</v>
          </cell>
        </row>
        <row r="643">
          <cell r="A643">
            <v>6003</v>
          </cell>
        </row>
        <row r="644">
          <cell r="A644">
            <v>6004</v>
          </cell>
        </row>
        <row r="645">
          <cell r="A645">
            <v>6005</v>
          </cell>
        </row>
        <row r="646">
          <cell r="A646">
            <v>6006</v>
          </cell>
        </row>
        <row r="647">
          <cell r="A647">
            <v>6007</v>
          </cell>
        </row>
        <row r="648">
          <cell r="A648">
            <v>6008</v>
          </cell>
        </row>
        <row r="649">
          <cell r="A649">
            <v>6009</v>
          </cell>
        </row>
        <row r="650">
          <cell r="A650">
            <v>6010</v>
          </cell>
        </row>
        <row r="651">
          <cell r="A651">
            <v>6011</v>
          </cell>
        </row>
        <row r="652">
          <cell r="A652">
            <v>6012</v>
          </cell>
        </row>
        <row r="653">
          <cell r="A653">
            <v>6013</v>
          </cell>
        </row>
        <row r="654">
          <cell r="A654">
            <v>6014</v>
          </cell>
        </row>
        <row r="655">
          <cell r="A655">
            <v>6015</v>
          </cell>
        </row>
        <row r="656">
          <cell r="A656">
            <v>6016</v>
          </cell>
        </row>
        <row r="657">
          <cell r="A657">
            <v>6017</v>
          </cell>
        </row>
        <row r="658">
          <cell r="A658">
            <v>6018</v>
          </cell>
        </row>
        <row r="659">
          <cell r="A659">
            <v>6019</v>
          </cell>
        </row>
        <row r="661">
          <cell r="A661">
            <v>7000</v>
          </cell>
        </row>
        <row r="662">
          <cell r="A662">
            <v>7001</v>
          </cell>
        </row>
        <row r="663">
          <cell r="A663">
            <v>7002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ANEXO 3.1.1 NODOS"/>
      <sheetName val="ANEXO 3.1.2TUBERIAS"/>
      <sheetName val="ANEXO 3.2.1 CANT OBRA"/>
      <sheetName val="ANEXO 3.2.3 PRESUPUESTO"/>
      <sheetName val="APU "/>
      <sheetName val="RESUMEN ACUEDUCTO"/>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PANET"/>
      <sheetName val="TABLA"/>
      <sheetName val="PARAMETROS"/>
      <sheetName val="CIMENTACIÓN"/>
      <sheetName val="CANTOBRA"/>
      <sheetName val="CANTOBRA PATIOBONITO"/>
      <sheetName val="PPTO AREA URBANA"/>
      <sheetName val="PPTO AREA RURAL"/>
    </sheetNames>
    <sheetDataSet>
      <sheetData sheetId="0" refreshError="1">
        <row r="5">
          <cell r="A5" t="str">
            <v xml:space="preserve">N2                 </v>
          </cell>
          <cell r="B5">
            <v>1478.05</v>
          </cell>
        </row>
        <row r="6">
          <cell r="A6" t="str">
            <v xml:space="preserve">N3                 </v>
          </cell>
          <cell r="B6">
            <v>1478.05</v>
          </cell>
        </row>
        <row r="7">
          <cell r="A7" t="str">
            <v>N6</v>
          </cell>
          <cell r="B7">
            <v>1454.92</v>
          </cell>
        </row>
        <row r="8">
          <cell r="A8" t="str">
            <v>N10</v>
          </cell>
          <cell r="B8">
            <v>1436.33</v>
          </cell>
        </row>
        <row r="9">
          <cell r="A9" t="str">
            <v>N11</v>
          </cell>
          <cell r="B9">
            <v>1433.5</v>
          </cell>
        </row>
        <row r="10">
          <cell r="A10" t="str">
            <v>N12</v>
          </cell>
          <cell r="B10">
            <v>1426.76</v>
          </cell>
        </row>
        <row r="11">
          <cell r="A11" t="str">
            <v>N13</v>
          </cell>
          <cell r="B11">
            <v>1421.94</v>
          </cell>
        </row>
        <row r="12">
          <cell r="A12" t="str">
            <v>N14</v>
          </cell>
          <cell r="B12">
            <v>1413.61</v>
          </cell>
        </row>
        <row r="13">
          <cell r="A13" t="str">
            <v>N16</v>
          </cell>
          <cell r="B13">
            <v>1401.59</v>
          </cell>
        </row>
        <row r="14">
          <cell r="A14" t="str">
            <v>N17</v>
          </cell>
          <cell r="B14">
            <v>1390.3</v>
          </cell>
        </row>
        <row r="15">
          <cell r="A15" t="str">
            <v>N18</v>
          </cell>
          <cell r="B15">
            <v>1388.86</v>
          </cell>
        </row>
        <row r="16">
          <cell r="A16" t="str">
            <v>N19</v>
          </cell>
          <cell r="B16">
            <v>1388.86</v>
          </cell>
        </row>
        <row r="17">
          <cell r="A17" t="str">
            <v>N20</v>
          </cell>
          <cell r="B17">
            <v>1377.15</v>
          </cell>
        </row>
        <row r="18">
          <cell r="A18" t="str">
            <v>N21</v>
          </cell>
          <cell r="B18">
            <v>1377.15</v>
          </cell>
        </row>
        <row r="19">
          <cell r="A19" t="str">
            <v>N23</v>
          </cell>
          <cell r="B19">
            <v>1377.03</v>
          </cell>
        </row>
        <row r="20">
          <cell r="A20" t="str">
            <v>N25</v>
          </cell>
          <cell r="B20">
            <v>1379.88</v>
          </cell>
        </row>
        <row r="21">
          <cell r="A21" t="str">
            <v>N26</v>
          </cell>
          <cell r="B21">
            <v>1364.89</v>
          </cell>
        </row>
        <row r="22">
          <cell r="A22" t="str">
            <v>N27</v>
          </cell>
          <cell r="B22">
            <v>1364.89</v>
          </cell>
        </row>
        <row r="23">
          <cell r="A23" t="str">
            <v>N28</v>
          </cell>
          <cell r="B23">
            <v>1364.89</v>
          </cell>
        </row>
        <row r="24">
          <cell r="A24" t="str">
            <v>N29</v>
          </cell>
          <cell r="B24">
            <v>1361.5</v>
          </cell>
        </row>
        <row r="25">
          <cell r="A25" t="str">
            <v>N30</v>
          </cell>
          <cell r="B25">
            <v>1352</v>
          </cell>
        </row>
        <row r="26">
          <cell r="A26" t="str">
            <v>N31</v>
          </cell>
          <cell r="B26">
            <v>1353.46</v>
          </cell>
        </row>
        <row r="27">
          <cell r="A27" t="str">
            <v>N32</v>
          </cell>
          <cell r="B27">
            <v>1356.12</v>
          </cell>
        </row>
        <row r="28">
          <cell r="A28" t="str">
            <v>N33</v>
          </cell>
          <cell r="B28">
            <v>1351.55</v>
          </cell>
        </row>
        <row r="29">
          <cell r="A29" t="str">
            <v>N34</v>
          </cell>
          <cell r="B29">
            <v>1351.55</v>
          </cell>
        </row>
        <row r="30">
          <cell r="A30" t="str">
            <v>N35</v>
          </cell>
          <cell r="B30">
            <v>1348.93</v>
          </cell>
        </row>
        <row r="31">
          <cell r="A31" t="str">
            <v>N36</v>
          </cell>
          <cell r="B31">
            <v>1357.41</v>
          </cell>
        </row>
        <row r="32">
          <cell r="A32" t="str">
            <v>N37</v>
          </cell>
          <cell r="B32">
            <v>1357.31</v>
          </cell>
        </row>
        <row r="33">
          <cell r="A33" t="str">
            <v>N38</v>
          </cell>
          <cell r="B33">
            <v>1352</v>
          </cell>
        </row>
        <row r="34">
          <cell r="A34" t="str">
            <v>N39</v>
          </cell>
          <cell r="B34">
            <v>1346.92</v>
          </cell>
        </row>
        <row r="35">
          <cell r="A35" t="str">
            <v>N40</v>
          </cell>
          <cell r="B35">
            <v>1346.62</v>
          </cell>
        </row>
        <row r="36">
          <cell r="A36" t="str">
            <v>N41</v>
          </cell>
          <cell r="B36">
            <v>1346.7</v>
          </cell>
        </row>
        <row r="37">
          <cell r="A37" t="str">
            <v>N42</v>
          </cell>
          <cell r="B37">
            <v>1346.7</v>
          </cell>
        </row>
        <row r="38">
          <cell r="A38" t="str">
            <v>N43</v>
          </cell>
          <cell r="B38">
            <v>1346.75</v>
          </cell>
        </row>
        <row r="39">
          <cell r="A39" t="str">
            <v>N44</v>
          </cell>
          <cell r="B39">
            <v>1346.75</v>
          </cell>
        </row>
        <row r="40">
          <cell r="A40" t="str">
            <v>N45</v>
          </cell>
          <cell r="B40">
            <v>1346.67</v>
          </cell>
        </row>
        <row r="41">
          <cell r="A41" t="str">
            <v>N46</v>
          </cell>
          <cell r="B41">
            <v>1346.67</v>
          </cell>
        </row>
        <row r="42">
          <cell r="A42" t="str">
            <v>N47</v>
          </cell>
          <cell r="B42">
            <v>1346.92</v>
          </cell>
        </row>
        <row r="43">
          <cell r="A43" t="str">
            <v>N48</v>
          </cell>
          <cell r="B43">
            <v>1346.62</v>
          </cell>
        </row>
        <row r="44">
          <cell r="A44" t="str">
            <v>N49</v>
          </cell>
          <cell r="B44">
            <v>1337.62</v>
          </cell>
        </row>
        <row r="45">
          <cell r="A45" t="str">
            <v>N50</v>
          </cell>
          <cell r="B45">
            <v>1336.35</v>
          </cell>
        </row>
        <row r="46">
          <cell r="A46" t="str">
            <v>N51</v>
          </cell>
          <cell r="B46">
            <v>1336.35</v>
          </cell>
        </row>
        <row r="47">
          <cell r="A47" t="str">
            <v>N52</v>
          </cell>
          <cell r="B47">
            <v>1327.74</v>
          </cell>
        </row>
        <row r="48">
          <cell r="A48" t="str">
            <v>N53</v>
          </cell>
          <cell r="B48">
            <v>1327.81</v>
          </cell>
        </row>
        <row r="49">
          <cell r="A49" t="str">
            <v>N54</v>
          </cell>
          <cell r="B49">
            <v>1327.81</v>
          </cell>
        </row>
        <row r="50">
          <cell r="A50" t="str">
            <v>N55</v>
          </cell>
          <cell r="B50">
            <v>1327.72</v>
          </cell>
        </row>
        <row r="51">
          <cell r="A51" t="str">
            <v>N56</v>
          </cell>
          <cell r="B51">
            <v>1327.72</v>
          </cell>
        </row>
        <row r="52">
          <cell r="A52" t="str">
            <v>N57</v>
          </cell>
          <cell r="B52">
            <v>1327.28</v>
          </cell>
        </row>
        <row r="53">
          <cell r="A53" t="str">
            <v>N58</v>
          </cell>
          <cell r="B53">
            <v>1327.28</v>
          </cell>
        </row>
        <row r="54">
          <cell r="A54" t="str">
            <v>N59</v>
          </cell>
          <cell r="B54">
            <v>1341.38</v>
          </cell>
        </row>
        <row r="55">
          <cell r="A55" t="str">
            <v>N60</v>
          </cell>
          <cell r="B55">
            <v>1340.05</v>
          </cell>
        </row>
        <row r="56">
          <cell r="A56" t="str">
            <v>N61</v>
          </cell>
          <cell r="B56">
            <v>1340.05</v>
          </cell>
        </row>
        <row r="57">
          <cell r="A57" t="str">
            <v>N62</v>
          </cell>
          <cell r="B57">
            <v>1340.25</v>
          </cell>
        </row>
        <row r="58">
          <cell r="A58" t="str">
            <v>N63</v>
          </cell>
          <cell r="B58">
            <v>1340.25</v>
          </cell>
        </row>
        <row r="59">
          <cell r="A59" t="str">
            <v>N64</v>
          </cell>
          <cell r="B59">
            <v>1337.51</v>
          </cell>
        </row>
        <row r="60">
          <cell r="A60" t="str">
            <v>N65</v>
          </cell>
          <cell r="B60">
            <v>1337.51</v>
          </cell>
        </row>
        <row r="61">
          <cell r="A61" t="str">
            <v>N67</v>
          </cell>
          <cell r="B61">
            <v>1324.51</v>
          </cell>
        </row>
        <row r="62">
          <cell r="A62" t="str">
            <v>N68</v>
          </cell>
          <cell r="B62">
            <v>1338.13</v>
          </cell>
        </row>
        <row r="63">
          <cell r="A63" t="str">
            <v>N69</v>
          </cell>
          <cell r="B63">
            <v>1338.13</v>
          </cell>
        </row>
        <row r="64">
          <cell r="A64" t="str">
            <v>N70</v>
          </cell>
          <cell r="B64">
            <v>1337.9</v>
          </cell>
        </row>
        <row r="65">
          <cell r="A65" t="str">
            <v>N71</v>
          </cell>
          <cell r="B65">
            <v>1337.9</v>
          </cell>
        </row>
        <row r="66">
          <cell r="A66" t="str">
            <v>N73</v>
          </cell>
          <cell r="B66">
            <v>1322.8</v>
          </cell>
        </row>
        <row r="67">
          <cell r="A67" t="str">
            <v>N74</v>
          </cell>
          <cell r="B67">
            <v>1338.05</v>
          </cell>
        </row>
        <row r="68">
          <cell r="A68" t="str">
            <v>N75</v>
          </cell>
          <cell r="B68">
            <v>1336.9</v>
          </cell>
        </row>
        <row r="69">
          <cell r="A69" t="str">
            <v>N76</v>
          </cell>
          <cell r="B69">
            <v>1336.84</v>
          </cell>
        </row>
        <row r="70">
          <cell r="A70" t="str">
            <v>N77</v>
          </cell>
          <cell r="B70">
            <v>1336.84</v>
          </cell>
        </row>
        <row r="71">
          <cell r="A71" t="str">
            <v>N78</v>
          </cell>
          <cell r="B71">
            <v>1337.46</v>
          </cell>
        </row>
        <row r="72">
          <cell r="A72" t="str">
            <v>N79</v>
          </cell>
          <cell r="B72">
            <v>1337.56</v>
          </cell>
        </row>
        <row r="73">
          <cell r="A73" t="str">
            <v>N80</v>
          </cell>
          <cell r="B73">
            <v>1337.56</v>
          </cell>
        </row>
        <row r="74">
          <cell r="A74" t="str">
            <v>N81</v>
          </cell>
          <cell r="B74">
            <v>1324.31</v>
          </cell>
        </row>
        <row r="75">
          <cell r="A75" t="str">
            <v>N82</v>
          </cell>
          <cell r="B75">
            <v>1323.19</v>
          </cell>
        </row>
        <row r="76">
          <cell r="A76" t="str">
            <v>N83</v>
          </cell>
          <cell r="B76">
            <v>1323.19</v>
          </cell>
        </row>
        <row r="77">
          <cell r="A77" t="str">
            <v>N84</v>
          </cell>
          <cell r="B77">
            <v>1330.92</v>
          </cell>
        </row>
        <row r="78">
          <cell r="A78" t="str">
            <v>N85</v>
          </cell>
          <cell r="B78">
            <v>1326.42</v>
          </cell>
        </row>
        <row r="79">
          <cell r="A79" t="str">
            <v>N86</v>
          </cell>
          <cell r="B79">
            <v>1326.42</v>
          </cell>
        </row>
        <row r="80">
          <cell r="A80" t="str">
            <v>N91</v>
          </cell>
          <cell r="B80">
            <v>1356</v>
          </cell>
        </row>
        <row r="81">
          <cell r="A81" t="str">
            <v>N92</v>
          </cell>
          <cell r="B81">
            <v>1356</v>
          </cell>
        </row>
        <row r="82">
          <cell r="A82" t="str">
            <v>N93</v>
          </cell>
          <cell r="B82">
            <v>1326.42</v>
          </cell>
        </row>
        <row r="83">
          <cell r="A83" t="str">
            <v>N94</v>
          </cell>
          <cell r="B83">
            <v>1332.81</v>
          </cell>
        </row>
        <row r="84">
          <cell r="A84" t="str">
            <v>N95</v>
          </cell>
          <cell r="B84">
            <v>1332.4</v>
          </cell>
        </row>
        <row r="85">
          <cell r="A85" t="str">
            <v>N96</v>
          </cell>
          <cell r="B85">
            <v>1332.4</v>
          </cell>
        </row>
        <row r="86">
          <cell r="A86" t="str">
            <v>N97</v>
          </cell>
          <cell r="B86">
            <v>1332.09</v>
          </cell>
        </row>
        <row r="87">
          <cell r="A87" t="str">
            <v>N98</v>
          </cell>
          <cell r="B87">
            <v>1332.09</v>
          </cell>
        </row>
        <row r="88">
          <cell r="A88" t="str">
            <v>N99</v>
          </cell>
          <cell r="B88">
            <v>1333.12</v>
          </cell>
        </row>
        <row r="89">
          <cell r="A89" t="str">
            <v>N100</v>
          </cell>
          <cell r="B89">
            <v>1333.12</v>
          </cell>
        </row>
        <row r="90">
          <cell r="A90" t="str">
            <v>N101</v>
          </cell>
          <cell r="B90">
            <v>1322.32</v>
          </cell>
        </row>
        <row r="91">
          <cell r="A91" t="str">
            <v>N102</v>
          </cell>
          <cell r="B91">
            <v>1322.93</v>
          </cell>
        </row>
        <row r="92">
          <cell r="A92" t="str">
            <v>N104</v>
          </cell>
          <cell r="B92">
            <v>1330.31</v>
          </cell>
        </row>
        <row r="93">
          <cell r="A93" t="str">
            <v>N105</v>
          </cell>
          <cell r="B93">
            <v>1334.8</v>
          </cell>
        </row>
        <row r="94">
          <cell r="A94" t="str">
            <v>N106</v>
          </cell>
          <cell r="B94">
            <v>1343.17</v>
          </cell>
        </row>
        <row r="95">
          <cell r="A95" t="str">
            <v>N111</v>
          </cell>
          <cell r="B95">
            <v>1316.67</v>
          </cell>
        </row>
        <row r="96">
          <cell r="A96" t="str">
            <v>N112</v>
          </cell>
          <cell r="B96">
            <v>1306.8399999999999</v>
          </cell>
        </row>
        <row r="97">
          <cell r="A97" t="str">
            <v>N113</v>
          </cell>
          <cell r="B97">
            <v>1325.26</v>
          </cell>
        </row>
        <row r="98">
          <cell r="A98" t="str">
            <v>N114</v>
          </cell>
          <cell r="B98">
            <v>1335.66</v>
          </cell>
        </row>
        <row r="99">
          <cell r="A99" t="str">
            <v>N115</v>
          </cell>
          <cell r="B99">
            <v>1335.66</v>
          </cell>
        </row>
        <row r="100">
          <cell r="A100" t="str">
            <v>N116</v>
          </cell>
          <cell r="B100">
            <v>1335.66</v>
          </cell>
        </row>
        <row r="101">
          <cell r="A101" t="str">
            <v>N117</v>
          </cell>
          <cell r="B101">
            <v>1335.79</v>
          </cell>
        </row>
        <row r="102">
          <cell r="A102" t="str">
            <v>N118</v>
          </cell>
          <cell r="B102">
            <v>1335.79</v>
          </cell>
        </row>
        <row r="103">
          <cell r="A103" t="str">
            <v>N119</v>
          </cell>
          <cell r="B103">
            <v>1335.5</v>
          </cell>
        </row>
        <row r="104">
          <cell r="A104" t="str">
            <v>N120</v>
          </cell>
          <cell r="B104">
            <v>1335.5</v>
          </cell>
        </row>
        <row r="105">
          <cell r="A105" t="str">
            <v>N121</v>
          </cell>
          <cell r="B105">
            <v>1319.08</v>
          </cell>
        </row>
        <row r="106">
          <cell r="A106" t="str">
            <v>N122</v>
          </cell>
          <cell r="B106">
            <v>1319.08</v>
          </cell>
        </row>
        <row r="107">
          <cell r="A107" t="str">
            <v>N123</v>
          </cell>
          <cell r="B107">
            <v>1319.08</v>
          </cell>
        </row>
        <row r="108">
          <cell r="A108" t="str">
            <v>N124</v>
          </cell>
          <cell r="B108">
            <v>1319.89</v>
          </cell>
        </row>
        <row r="109">
          <cell r="A109" t="str">
            <v>N125</v>
          </cell>
          <cell r="B109">
            <v>1319.89</v>
          </cell>
        </row>
        <row r="110">
          <cell r="A110" t="str">
            <v>N126</v>
          </cell>
          <cell r="B110">
            <v>1318.11</v>
          </cell>
        </row>
        <row r="111">
          <cell r="A111" t="str">
            <v>N127</v>
          </cell>
          <cell r="B111">
            <v>1321.3</v>
          </cell>
        </row>
        <row r="112">
          <cell r="A112" t="str">
            <v>N128</v>
          </cell>
          <cell r="B112">
            <v>1327.16</v>
          </cell>
        </row>
        <row r="113">
          <cell r="A113" t="str">
            <v>N129</v>
          </cell>
          <cell r="B113">
            <v>1328.87</v>
          </cell>
        </row>
        <row r="114">
          <cell r="A114" t="str">
            <v>N130</v>
          </cell>
          <cell r="B114">
            <v>1328.87</v>
          </cell>
        </row>
        <row r="115">
          <cell r="A115" t="str">
            <v>N131</v>
          </cell>
          <cell r="B115">
            <v>1327.18</v>
          </cell>
        </row>
        <row r="116">
          <cell r="A116" t="str">
            <v>N132</v>
          </cell>
          <cell r="B116">
            <v>1327.18</v>
          </cell>
        </row>
        <row r="117">
          <cell r="A117" t="str">
            <v>N133</v>
          </cell>
          <cell r="B117">
            <v>1316.67</v>
          </cell>
        </row>
        <row r="118">
          <cell r="A118" t="str">
            <v>N135</v>
          </cell>
          <cell r="B118">
            <v>1313.74</v>
          </cell>
        </row>
        <row r="119">
          <cell r="A119" t="str">
            <v>N136</v>
          </cell>
          <cell r="B119">
            <v>1314.72</v>
          </cell>
        </row>
        <row r="120">
          <cell r="A120" t="str">
            <v>N137</v>
          </cell>
          <cell r="B120">
            <v>1314.72</v>
          </cell>
        </row>
        <row r="121">
          <cell r="A121" t="str">
            <v>N138</v>
          </cell>
          <cell r="B121">
            <v>1313.1</v>
          </cell>
        </row>
        <row r="122">
          <cell r="A122" t="str">
            <v>N139</v>
          </cell>
          <cell r="B122">
            <v>1311.35</v>
          </cell>
        </row>
        <row r="123">
          <cell r="A123" t="str">
            <v>N140</v>
          </cell>
          <cell r="B123">
            <v>1309.6600000000001</v>
          </cell>
        </row>
        <row r="124">
          <cell r="A124" t="str">
            <v>N141</v>
          </cell>
          <cell r="B124">
            <v>1309.6600000000001</v>
          </cell>
        </row>
        <row r="125">
          <cell r="A125" t="str">
            <v>N142</v>
          </cell>
          <cell r="B125">
            <v>1298.3</v>
          </cell>
        </row>
        <row r="126">
          <cell r="A126" t="str">
            <v>N143</v>
          </cell>
          <cell r="B126">
            <v>1300.19</v>
          </cell>
        </row>
        <row r="127">
          <cell r="A127" t="str">
            <v>N144</v>
          </cell>
          <cell r="B127">
            <v>1300.19</v>
          </cell>
        </row>
        <row r="128">
          <cell r="A128" t="str">
            <v>N145</v>
          </cell>
          <cell r="B128">
            <v>1300.19</v>
          </cell>
        </row>
        <row r="129">
          <cell r="A129" t="str">
            <v>N146</v>
          </cell>
          <cell r="B129">
            <v>1284.04</v>
          </cell>
        </row>
        <row r="130">
          <cell r="A130" t="str">
            <v>N147</v>
          </cell>
          <cell r="B130">
            <v>1298.3900000000001</v>
          </cell>
        </row>
        <row r="131">
          <cell r="A131" t="str">
            <v>N148</v>
          </cell>
          <cell r="B131">
            <v>1298.3900000000001</v>
          </cell>
        </row>
        <row r="132">
          <cell r="A132" t="str">
            <v>N149</v>
          </cell>
          <cell r="B132">
            <v>1298.76</v>
          </cell>
        </row>
        <row r="133">
          <cell r="A133" t="str">
            <v>N150</v>
          </cell>
          <cell r="B133">
            <v>1298.76</v>
          </cell>
        </row>
        <row r="134">
          <cell r="A134" t="str">
            <v>N151</v>
          </cell>
          <cell r="B134">
            <v>1297.55</v>
          </cell>
        </row>
        <row r="135">
          <cell r="A135" t="str">
            <v>N152</v>
          </cell>
          <cell r="B135">
            <v>1297.55</v>
          </cell>
        </row>
        <row r="136">
          <cell r="A136" t="str">
            <v>N153</v>
          </cell>
          <cell r="B136">
            <v>1301.8599999999999</v>
          </cell>
        </row>
        <row r="137">
          <cell r="A137" t="str">
            <v>N154</v>
          </cell>
          <cell r="B137">
            <v>1280.9100000000001</v>
          </cell>
        </row>
        <row r="138">
          <cell r="A138" t="str">
            <v>N156</v>
          </cell>
          <cell r="B138">
            <v>1280.9100000000001</v>
          </cell>
        </row>
        <row r="139">
          <cell r="A139" t="str">
            <v>N157</v>
          </cell>
          <cell r="B139">
            <v>1280.9100000000001</v>
          </cell>
        </row>
        <row r="140">
          <cell r="A140" t="str">
            <v>N158</v>
          </cell>
          <cell r="B140">
            <v>1280.54</v>
          </cell>
        </row>
        <row r="141">
          <cell r="A141" t="str">
            <v>N159</v>
          </cell>
          <cell r="B141">
            <v>1280.42</v>
          </cell>
        </row>
        <row r="142">
          <cell r="A142" t="str">
            <v>N160</v>
          </cell>
          <cell r="B142">
            <v>1280.42</v>
          </cell>
        </row>
        <row r="143">
          <cell r="A143" t="str">
            <v>N161</v>
          </cell>
          <cell r="B143">
            <v>1270.0999999999999</v>
          </cell>
        </row>
        <row r="144">
          <cell r="A144" t="str">
            <v>N162</v>
          </cell>
          <cell r="B144">
            <v>1275.6199999999999</v>
          </cell>
        </row>
        <row r="145">
          <cell r="A145" t="str">
            <v>N163</v>
          </cell>
          <cell r="B145">
            <v>1265.49</v>
          </cell>
        </row>
        <row r="146">
          <cell r="A146" t="str">
            <v>N164</v>
          </cell>
          <cell r="B146">
            <v>1269.31</v>
          </cell>
        </row>
        <row r="147">
          <cell r="A147" t="str">
            <v>N165</v>
          </cell>
          <cell r="B147">
            <v>1275.23</v>
          </cell>
        </row>
        <row r="148">
          <cell r="A148" t="str">
            <v>N166</v>
          </cell>
          <cell r="B148">
            <v>1259.53</v>
          </cell>
        </row>
        <row r="149">
          <cell r="A149" t="str">
            <v>N167</v>
          </cell>
          <cell r="B149">
            <v>1259.53</v>
          </cell>
        </row>
        <row r="150">
          <cell r="A150" t="str">
            <v>N169</v>
          </cell>
          <cell r="B150">
            <v>1269.3800000000001</v>
          </cell>
        </row>
        <row r="151">
          <cell r="A151" t="str">
            <v>N170</v>
          </cell>
          <cell r="B151">
            <v>1259.98</v>
          </cell>
        </row>
        <row r="152">
          <cell r="A152" t="str">
            <v>N171</v>
          </cell>
          <cell r="B152">
            <v>1259.98</v>
          </cell>
        </row>
        <row r="153">
          <cell r="A153" t="str">
            <v>N177</v>
          </cell>
          <cell r="B153">
            <v>1267.17</v>
          </cell>
        </row>
        <row r="154">
          <cell r="A154" t="str">
            <v>N178</v>
          </cell>
          <cell r="B154">
            <v>1200.17</v>
          </cell>
        </row>
        <row r="155">
          <cell r="A155" t="str">
            <v>N179</v>
          </cell>
          <cell r="B155">
            <v>1200.17</v>
          </cell>
        </row>
        <row r="156">
          <cell r="A156" t="str">
            <v>N87</v>
          </cell>
          <cell r="B156">
            <v>1383.75</v>
          </cell>
        </row>
        <row r="157">
          <cell r="A157" t="str">
            <v>N180</v>
          </cell>
          <cell r="B157">
            <v>1170</v>
          </cell>
        </row>
        <row r="158">
          <cell r="A158" t="str">
            <v>N181</v>
          </cell>
          <cell r="B158">
            <v>1100</v>
          </cell>
        </row>
        <row r="159">
          <cell r="A159" t="str">
            <v>N1</v>
          </cell>
          <cell r="B159">
            <v>1381.87</v>
          </cell>
        </row>
        <row r="160">
          <cell r="A160" t="str">
            <v>N4</v>
          </cell>
          <cell r="B160">
            <v>1381.87</v>
          </cell>
        </row>
        <row r="161">
          <cell r="A161" t="str">
            <v>N5</v>
          </cell>
          <cell r="B161">
            <v>1388.2</v>
          </cell>
        </row>
        <row r="162">
          <cell r="A162" t="str">
            <v>N7</v>
          </cell>
          <cell r="B162">
            <v>1388.2</v>
          </cell>
        </row>
        <row r="163">
          <cell r="A163" t="str">
            <v>N8</v>
          </cell>
          <cell r="B163">
            <v>1387.8</v>
          </cell>
        </row>
        <row r="164">
          <cell r="A164" t="str">
            <v>N9</v>
          </cell>
          <cell r="B164">
            <v>1294.69</v>
          </cell>
        </row>
        <row r="165">
          <cell r="A165" t="str">
            <v>N15</v>
          </cell>
          <cell r="B165">
            <v>1294.69</v>
          </cell>
        </row>
        <row r="166">
          <cell r="A166" t="str">
            <v>N22</v>
          </cell>
          <cell r="B166">
            <v>1277.3900000000001</v>
          </cell>
        </row>
        <row r="167">
          <cell r="A167" t="str">
            <v>N66</v>
          </cell>
          <cell r="B167">
            <v>1311.35</v>
          </cell>
        </row>
        <row r="168">
          <cell r="A168" t="str">
            <v>N72</v>
          </cell>
          <cell r="B168">
            <v>1313.74</v>
          </cell>
        </row>
        <row r="169">
          <cell r="A169" t="str">
            <v>N88</v>
          </cell>
          <cell r="B169">
            <v>1377.03</v>
          </cell>
        </row>
        <row r="170">
          <cell r="A170" t="str">
            <v>N89</v>
          </cell>
          <cell r="B170">
            <v>1335.47</v>
          </cell>
        </row>
        <row r="171">
          <cell r="A171" t="str">
            <v>N90</v>
          </cell>
          <cell r="B171">
            <v>1355.35</v>
          </cell>
        </row>
        <row r="172">
          <cell r="A172" t="str">
            <v>N103</v>
          </cell>
          <cell r="B172">
            <v>1305.8</v>
          </cell>
        </row>
        <row r="173">
          <cell r="A173" t="str">
            <v>N107</v>
          </cell>
          <cell r="B173">
            <v>1296.57</v>
          </cell>
        </row>
        <row r="174">
          <cell r="A174" t="str">
            <v>N108</v>
          </cell>
          <cell r="B174">
            <v>1301.22</v>
          </cell>
        </row>
        <row r="175">
          <cell r="A175" t="str">
            <v>N24</v>
          </cell>
          <cell r="B175">
            <v>1296.69</v>
          </cell>
        </row>
        <row r="176">
          <cell r="A176" t="str">
            <v>N110</v>
          </cell>
          <cell r="B176">
            <v>1296.69</v>
          </cell>
        </row>
        <row r="177">
          <cell r="A177" t="str">
            <v>N155</v>
          </cell>
          <cell r="B177">
            <v>1390</v>
          </cell>
        </row>
        <row r="178">
          <cell r="A178" t="str">
            <v>N168</v>
          </cell>
          <cell r="B178">
            <v>1390</v>
          </cell>
        </row>
        <row r="179">
          <cell r="A179" t="str">
            <v>N134</v>
          </cell>
          <cell r="B179">
            <v>1277.3900000000001</v>
          </cell>
        </row>
        <row r="180">
          <cell r="A180" t="str">
            <v>N172</v>
          </cell>
          <cell r="B180">
            <v>1300</v>
          </cell>
        </row>
        <row r="181">
          <cell r="A181" t="str">
            <v>N173</v>
          </cell>
          <cell r="B181">
            <v>1300</v>
          </cell>
        </row>
        <row r="182">
          <cell r="A182" t="str">
            <v>N174</v>
          </cell>
          <cell r="B182">
            <v>1302.0899999999999</v>
          </cell>
        </row>
        <row r="183">
          <cell r="A183" t="str">
            <v>N109</v>
          </cell>
          <cell r="B183">
            <v>1200.17</v>
          </cell>
        </row>
        <row r="184">
          <cell r="A184" t="str">
            <v>N176</v>
          </cell>
          <cell r="B184">
            <v>1160</v>
          </cell>
        </row>
        <row r="185">
          <cell r="A185" t="str">
            <v>N182</v>
          </cell>
          <cell r="B185">
            <v>1160</v>
          </cell>
        </row>
        <row r="186">
          <cell r="A186" t="str">
            <v xml:space="preserve">B1             </v>
          </cell>
          <cell r="B186">
            <v>1482.85</v>
          </cell>
        </row>
        <row r="187">
          <cell r="A187" t="str">
            <v>TQ1</v>
          </cell>
          <cell r="B187">
            <v>1477.85</v>
          </cell>
        </row>
        <row r="188">
          <cell r="A188" t="str">
            <v>TQ2</v>
          </cell>
          <cell r="B188">
            <v>1388.03</v>
          </cell>
        </row>
        <row r="189">
          <cell r="A189" t="str">
            <v>TQ3</v>
          </cell>
          <cell r="B189">
            <v>1294.69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Hoja2"/>
      <sheetName val="TABLA"/>
      <sheetName val="Base de Diseño"/>
      <sheetName val="DISEÑO"/>
      <sheetName val="RESUMEN"/>
      <sheetName val="PTO COL OCC CRA 4"/>
      <sheetName val="PTO COL OCC CRA 7"/>
      <sheetName val="PTO COL CENTRAL"/>
      <sheetName val="PTO COL NORTE"/>
      <sheetName val="PTO INTERCEPTOR"/>
      <sheetName val="PTO REDES SECUNDARIAS"/>
      <sheetName val="PTO REDES AGUAS LLUVIAS"/>
      <sheetName val="PTO TOTAL"/>
      <sheetName val="Programa Mantenimiento"/>
    </sheetNames>
    <sheetDataSet>
      <sheetData sheetId="0"/>
      <sheetData sheetId="1"/>
      <sheetData sheetId="2"/>
      <sheetData sheetId="3" refreshError="1">
        <row r="1">
          <cell r="A1" t="str">
            <v>Name</v>
          </cell>
        </row>
        <row r="5">
          <cell r="Y5">
            <v>2</v>
          </cell>
          <cell r="Z5" t="str">
            <v>NO OBSERVADO</v>
          </cell>
          <cell r="AA5">
            <v>0</v>
          </cell>
          <cell r="AC5" t="str">
            <v>NO OBSERVADO</v>
          </cell>
        </row>
        <row r="6">
          <cell r="Y6">
            <v>4</v>
          </cell>
          <cell r="Z6" t="str">
            <v>BUENO</v>
          </cell>
          <cell r="AA6">
            <v>0</v>
          </cell>
          <cell r="AC6" t="str">
            <v>BUENO</v>
          </cell>
        </row>
        <row r="7">
          <cell r="Y7">
            <v>6</v>
          </cell>
          <cell r="Z7" t="str">
            <v>BUENO</v>
          </cell>
          <cell r="AA7">
            <v>0</v>
          </cell>
          <cell r="AC7" t="str">
            <v>BUENO</v>
          </cell>
        </row>
        <row r="8">
          <cell r="Y8">
            <v>8</v>
          </cell>
          <cell r="Z8" t="str">
            <v>BUENO</v>
          </cell>
          <cell r="AA8">
            <v>0</v>
          </cell>
          <cell r="AC8" t="str">
            <v>BUENO</v>
          </cell>
        </row>
        <row r="9">
          <cell r="Y9">
            <v>10</v>
          </cell>
          <cell r="Z9" t="str">
            <v>BUENO</v>
          </cell>
          <cell r="AA9">
            <v>0</v>
          </cell>
          <cell r="AB9" t="str">
            <v>SEDIMENTADA</v>
          </cell>
          <cell r="AC9" t="str">
            <v>BUENO</v>
          </cell>
        </row>
        <row r="10">
          <cell r="Y10">
            <v>12</v>
          </cell>
          <cell r="Z10" t="str">
            <v>BUENO</v>
          </cell>
          <cell r="AA10">
            <v>0</v>
          </cell>
          <cell r="AB10" t="str">
            <v>SEDIMENTADA</v>
          </cell>
          <cell r="AC10" t="str">
            <v>BUENO</v>
          </cell>
        </row>
        <row r="11">
          <cell r="Y11">
            <v>13</v>
          </cell>
          <cell r="Z11" t="str">
            <v>BUENO</v>
          </cell>
          <cell r="AA11">
            <v>0</v>
          </cell>
          <cell r="AB11" t="str">
            <v>SEDIMENTADA</v>
          </cell>
          <cell r="AC11" t="str">
            <v>BUENO</v>
          </cell>
        </row>
        <row r="12">
          <cell r="Y12">
            <v>14</v>
          </cell>
          <cell r="Z12" t="str">
            <v>NO OBSERVADO</v>
          </cell>
          <cell r="AA12">
            <v>0</v>
          </cell>
          <cell r="AB12" t="str">
            <v>SEDIMENTADA</v>
          </cell>
          <cell r="AC12" t="str">
            <v>BUENO</v>
          </cell>
        </row>
        <row r="13">
          <cell r="Y13">
            <v>15</v>
          </cell>
          <cell r="Z13" t="str">
            <v>MALO</v>
          </cell>
          <cell r="AA13">
            <v>0</v>
          </cell>
          <cell r="AB13" t="str">
            <v>SEDIMENTADA</v>
          </cell>
          <cell r="AC13" t="str">
            <v>BUENO</v>
          </cell>
        </row>
        <row r="14">
          <cell r="Y14">
            <v>16</v>
          </cell>
          <cell r="Z14" t="str">
            <v>NO OBSERVADO</v>
          </cell>
          <cell r="AA14">
            <v>0</v>
          </cell>
          <cell r="AB14" t="str">
            <v>SEDIMENTADA</v>
          </cell>
          <cell r="AC14" t="str">
            <v>BUENO</v>
          </cell>
        </row>
        <row r="15">
          <cell r="Y15">
            <v>18</v>
          </cell>
          <cell r="Z15" t="str">
            <v>BUENO</v>
          </cell>
          <cell r="AA15">
            <v>1</v>
          </cell>
          <cell r="AC15" t="str">
            <v>BUENO</v>
          </cell>
        </row>
        <row r="16">
          <cell r="Y16">
            <v>22</v>
          </cell>
          <cell r="Z16" t="str">
            <v>BUENO</v>
          </cell>
          <cell r="AA16">
            <v>1</v>
          </cell>
          <cell r="AC16" t="str">
            <v>BUENO</v>
          </cell>
        </row>
        <row r="17">
          <cell r="Y17">
            <v>24</v>
          </cell>
          <cell r="Z17" t="str">
            <v>MALO</v>
          </cell>
          <cell r="AA17">
            <v>1</v>
          </cell>
          <cell r="AB17" t="str">
            <v>SEDIMENTADA</v>
          </cell>
          <cell r="AC17" t="str">
            <v>NO TIENE</v>
          </cell>
        </row>
        <row r="18">
          <cell r="Y18">
            <v>26</v>
          </cell>
          <cell r="Z18" t="str">
            <v>NO OBSERVADO</v>
          </cell>
          <cell r="AA18">
            <v>0</v>
          </cell>
          <cell r="AC18" t="str">
            <v>BUENO</v>
          </cell>
        </row>
        <row r="19">
          <cell r="Y19">
            <v>28</v>
          </cell>
          <cell r="Z19" t="str">
            <v>BUENO</v>
          </cell>
          <cell r="AA19">
            <v>2</v>
          </cell>
          <cell r="AB19" t="str">
            <v>SEDIMENTADA</v>
          </cell>
          <cell r="AC19" t="str">
            <v>BUENO</v>
          </cell>
        </row>
        <row r="20">
          <cell r="Y20">
            <v>30</v>
          </cell>
          <cell r="Z20" t="str">
            <v>NO TIENE</v>
          </cell>
          <cell r="AA20">
            <v>2</v>
          </cell>
          <cell r="AC20" t="str">
            <v>BUENO</v>
          </cell>
        </row>
        <row r="21">
          <cell r="Y21">
            <v>32</v>
          </cell>
          <cell r="Z21" t="str">
            <v>MALO</v>
          </cell>
          <cell r="AA21">
            <v>2</v>
          </cell>
          <cell r="AC21" t="str">
            <v>BUENO</v>
          </cell>
        </row>
        <row r="22">
          <cell r="Y22">
            <v>34</v>
          </cell>
          <cell r="Z22" t="str">
            <v>BUENO</v>
          </cell>
          <cell r="AA22">
            <v>1</v>
          </cell>
          <cell r="AC22" t="str">
            <v>NO TIENE</v>
          </cell>
        </row>
        <row r="23">
          <cell r="Y23">
            <v>36</v>
          </cell>
          <cell r="Z23" t="str">
            <v>NO OBSERVADO</v>
          </cell>
          <cell r="AA23">
            <v>2</v>
          </cell>
          <cell r="AB23" t="str">
            <v>SEDIMENTADA</v>
          </cell>
          <cell r="AC23" t="str">
            <v>BUENO</v>
          </cell>
        </row>
        <row r="24">
          <cell r="Y24">
            <v>38</v>
          </cell>
          <cell r="Z24" t="str">
            <v>MALO</v>
          </cell>
          <cell r="AA24">
            <v>1</v>
          </cell>
          <cell r="AB24" t="str">
            <v>SEDIMENTADA</v>
          </cell>
          <cell r="AC24" t="str">
            <v>BUENO</v>
          </cell>
        </row>
        <row r="25">
          <cell r="Y25">
            <v>40</v>
          </cell>
          <cell r="Z25" t="str">
            <v>NO TIENE</v>
          </cell>
          <cell r="AA25">
            <v>1</v>
          </cell>
          <cell r="AB25" t="str">
            <v>SEDIMENTADA</v>
          </cell>
          <cell r="AC25" t="str">
            <v>BUENO</v>
          </cell>
        </row>
        <row r="26">
          <cell r="Y26">
            <v>44</v>
          </cell>
          <cell r="Z26" t="str">
            <v>BUENO</v>
          </cell>
          <cell r="AA26">
            <v>1</v>
          </cell>
          <cell r="AB26" t="str">
            <v>SEDIMENTADA</v>
          </cell>
          <cell r="AC26" t="str">
            <v>BUENO</v>
          </cell>
        </row>
        <row r="27">
          <cell r="Y27">
            <v>46</v>
          </cell>
          <cell r="Z27" t="str">
            <v>MALO</v>
          </cell>
          <cell r="AA27">
            <v>1</v>
          </cell>
          <cell r="AC27" t="str">
            <v>BUENO</v>
          </cell>
        </row>
        <row r="28">
          <cell r="Y28">
            <v>48</v>
          </cell>
          <cell r="Z28" t="str">
            <v>BUENO</v>
          </cell>
          <cell r="AA28">
            <v>0</v>
          </cell>
          <cell r="AC28" t="str">
            <v>BUENO</v>
          </cell>
        </row>
        <row r="29">
          <cell r="Y29">
            <v>50</v>
          </cell>
          <cell r="Z29" t="str">
            <v>NO OBSERVADO</v>
          </cell>
          <cell r="AA29">
            <v>2</v>
          </cell>
          <cell r="AB29" t="str">
            <v>SEDIMENTADA</v>
          </cell>
          <cell r="AC29" t="str">
            <v>BUENO</v>
          </cell>
        </row>
        <row r="30">
          <cell r="Y30">
            <v>52</v>
          </cell>
          <cell r="Z30" t="str">
            <v>NO TIENE</v>
          </cell>
          <cell r="AA30">
            <v>0</v>
          </cell>
          <cell r="AB30" t="str">
            <v>SEDIMENTADA</v>
          </cell>
          <cell r="AC30" t="str">
            <v>BUENO</v>
          </cell>
        </row>
        <row r="31">
          <cell r="Y31">
            <v>54</v>
          </cell>
          <cell r="Z31" t="str">
            <v>BUENO</v>
          </cell>
          <cell r="AA31">
            <v>2</v>
          </cell>
          <cell r="AB31" t="str">
            <v>SEDIMENTADA</v>
          </cell>
          <cell r="AC31" t="str">
            <v>BUENO</v>
          </cell>
        </row>
        <row r="32">
          <cell r="Y32">
            <v>56</v>
          </cell>
          <cell r="Z32" t="str">
            <v>NO OBSERVADO</v>
          </cell>
          <cell r="AA32">
            <v>3</v>
          </cell>
          <cell r="AB32" t="str">
            <v>SEDIMENTADA</v>
          </cell>
          <cell r="AC32" t="str">
            <v>BUENO</v>
          </cell>
        </row>
        <row r="33">
          <cell r="Y33">
            <v>58</v>
          </cell>
          <cell r="Z33" t="str">
            <v>NO OBSERVADO</v>
          </cell>
          <cell r="AA33">
            <v>8</v>
          </cell>
          <cell r="AB33" t="str">
            <v>SEDIMENTADA</v>
          </cell>
          <cell r="AC33" t="str">
            <v>BUENO</v>
          </cell>
        </row>
        <row r="34">
          <cell r="Y34">
            <v>60</v>
          </cell>
          <cell r="Z34" t="str">
            <v>NO OBSERVADO</v>
          </cell>
          <cell r="AA34">
            <v>4</v>
          </cell>
          <cell r="AB34" t="str">
            <v>SEDIMENTADA</v>
          </cell>
          <cell r="AC34" t="str">
            <v>BUENO</v>
          </cell>
        </row>
        <row r="35">
          <cell r="Y35">
            <v>62</v>
          </cell>
          <cell r="Z35" t="str">
            <v>NO OBSERVADO</v>
          </cell>
          <cell r="AA35">
            <v>3</v>
          </cell>
          <cell r="AB35" t="str">
            <v>SEDIMENTADA</v>
          </cell>
          <cell r="AC35" t="str">
            <v>BUENO</v>
          </cell>
        </row>
        <row r="36">
          <cell r="Y36">
            <v>64</v>
          </cell>
          <cell r="Z36" t="str">
            <v>NO OBSERVADO</v>
          </cell>
          <cell r="AA36">
            <v>0</v>
          </cell>
          <cell r="AB36" t="str">
            <v>SEDIMENTADA</v>
          </cell>
          <cell r="AC36" t="str">
            <v>NO TIENE</v>
          </cell>
        </row>
        <row r="37">
          <cell r="Y37">
            <v>66</v>
          </cell>
          <cell r="Z37" t="str">
            <v>NO OBSERVADO</v>
          </cell>
          <cell r="AA37">
            <v>5</v>
          </cell>
          <cell r="AB37" t="str">
            <v>SEDIMENTADA</v>
          </cell>
          <cell r="AC37" t="str">
            <v>BUENO</v>
          </cell>
        </row>
        <row r="38">
          <cell r="Y38">
            <v>68</v>
          </cell>
          <cell r="Z38" t="str">
            <v>NO OBSERVADO</v>
          </cell>
          <cell r="AA38">
            <v>4</v>
          </cell>
          <cell r="AB38" t="str">
            <v>SEDIMENTADA</v>
          </cell>
          <cell r="AC38" t="str">
            <v>NO TIENE</v>
          </cell>
        </row>
        <row r="39">
          <cell r="Y39">
            <v>72</v>
          </cell>
          <cell r="Z39" t="str">
            <v>NO OBSERVADO</v>
          </cell>
          <cell r="AA39">
            <v>4</v>
          </cell>
          <cell r="AB39" t="str">
            <v>SEDIMENTADA</v>
          </cell>
          <cell r="AC39" t="str">
            <v>BUENO</v>
          </cell>
        </row>
        <row r="40">
          <cell r="Y40">
            <v>73</v>
          </cell>
          <cell r="Z40" t="str">
            <v>BUENO</v>
          </cell>
          <cell r="AA40">
            <v>2</v>
          </cell>
          <cell r="AB40" t="str">
            <v>SEDIMENTADA</v>
          </cell>
          <cell r="AC40" t="str">
            <v>BUENO</v>
          </cell>
        </row>
        <row r="41">
          <cell r="Y41">
            <v>74</v>
          </cell>
          <cell r="Z41" t="str">
            <v>BUENO</v>
          </cell>
          <cell r="AA41">
            <v>3</v>
          </cell>
          <cell r="AB41" t="str">
            <v>SEDIMENTADA</v>
          </cell>
          <cell r="AC41" t="str">
            <v>BUENO</v>
          </cell>
        </row>
        <row r="42">
          <cell r="Y42" t="str">
            <v>78A</v>
          </cell>
          <cell r="Z42" t="str">
            <v>NO OBSERVADO</v>
          </cell>
          <cell r="AA42">
            <v>4</v>
          </cell>
          <cell r="AB42" t="str">
            <v>SEDIMENTADA</v>
          </cell>
          <cell r="AC42" t="str">
            <v>BUENO</v>
          </cell>
        </row>
        <row r="43">
          <cell r="Y43">
            <v>79</v>
          </cell>
          <cell r="Z43" t="str">
            <v>BUENO</v>
          </cell>
          <cell r="AA43">
            <v>1</v>
          </cell>
          <cell r="AC43" t="str">
            <v>BUENO</v>
          </cell>
        </row>
        <row r="44">
          <cell r="Y44" t="str">
            <v>80AL</v>
          </cell>
          <cell r="Z44" t="str">
            <v>BUENO</v>
          </cell>
          <cell r="AA44">
            <v>1</v>
          </cell>
          <cell r="AC44" t="str">
            <v>BUENO</v>
          </cell>
        </row>
        <row r="45">
          <cell r="Y45">
            <v>82</v>
          </cell>
          <cell r="Z45" t="str">
            <v>NO OBSERVADO</v>
          </cell>
          <cell r="AA45">
            <v>0</v>
          </cell>
          <cell r="AB45" t="str">
            <v>SEDIMENTADA</v>
          </cell>
          <cell r="AC45" t="str">
            <v>BUENO</v>
          </cell>
        </row>
        <row r="46">
          <cell r="Y46" t="str">
            <v>82A</v>
          </cell>
          <cell r="Z46" t="str">
            <v>BUENO</v>
          </cell>
          <cell r="AA46">
            <v>6</v>
          </cell>
          <cell r="AC46" t="str">
            <v>BUENO</v>
          </cell>
        </row>
        <row r="47">
          <cell r="Y47">
            <v>86</v>
          </cell>
          <cell r="Z47" t="str">
            <v>NO OBSERVADO</v>
          </cell>
          <cell r="AA47">
            <v>5</v>
          </cell>
          <cell r="AB47" t="str">
            <v>SEDIMENTADA</v>
          </cell>
          <cell r="AC47" t="str">
            <v>BUENO</v>
          </cell>
        </row>
        <row r="48">
          <cell r="Y48">
            <v>88</v>
          </cell>
          <cell r="Z48" t="str">
            <v>NO OBSERVADO</v>
          </cell>
          <cell r="AA48">
            <v>6</v>
          </cell>
          <cell r="AB48" t="str">
            <v>SEDIMENTADA</v>
          </cell>
          <cell r="AC48" t="str">
            <v>BUENO</v>
          </cell>
        </row>
        <row r="49">
          <cell r="Y49">
            <v>90</v>
          </cell>
          <cell r="Z49" t="str">
            <v>NO OBSERVADO</v>
          </cell>
          <cell r="AA49">
            <v>5</v>
          </cell>
          <cell r="AB49" t="str">
            <v>SEDIMENTADA</v>
          </cell>
          <cell r="AC49" t="str">
            <v>BUENO</v>
          </cell>
        </row>
        <row r="50">
          <cell r="Y50">
            <v>91</v>
          </cell>
          <cell r="Z50" t="str">
            <v>NO OBSERVADO</v>
          </cell>
          <cell r="AA50">
            <v>3</v>
          </cell>
          <cell r="AB50" t="str">
            <v>SEDIMENTADA</v>
          </cell>
          <cell r="AC50" t="str">
            <v>BUENO</v>
          </cell>
        </row>
        <row r="51">
          <cell r="Y51">
            <v>92</v>
          </cell>
          <cell r="Z51" t="str">
            <v>NO OBSERVADO</v>
          </cell>
          <cell r="AA51">
            <v>4</v>
          </cell>
          <cell r="AB51" t="str">
            <v>SEDIMENTADA</v>
          </cell>
          <cell r="AC51" t="str">
            <v>BUENO</v>
          </cell>
        </row>
        <row r="52">
          <cell r="Y52">
            <v>94</v>
          </cell>
          <cell r="Z52" t="str">
            <v>NO OBSERVADO</v>
          </cell>
          <cell r="AA52">
            <v>2</v>
          </cell>
          <cell r="AB52" t="str">
            <v>SEDIMENTADA</v>
          </cell>
          <cell r="AC52" t="str">
            <v>BUENO</v>
          </cell>
        </row>
        <row r="53">
          <cell r="Y53">
            <v>96</v>
          </cell>
          <cell r="Z53" t="str">
            <v>NO OBSERVADO</v>
          </cell>
          <cell r="AA53">
            <v>3</v>
          </cell>
          <cell r="AB53" t="str">
            <v>SEDIMENTADA</v>
          </cell>
          <cell r="AC53" t="str">
            <v>BUENO</v>
          </cell>
        </row>
        <row r="54">
          <cell r="Y54" t="str">
            <v>96A</v>
          </cell>
          <cell r="Z54" t="str">
            <v>BUENO</v>
          </cell>
          <cell r="AA54">
            <v>1</v>
          </cell>
          <cell r="AC54" t="str">
            <v>BUENO</v>
          </cell>
        </row>
        <row r="55">
          <cell r="Y55" t="str">
            <v>96B</v>
          </cell>
          <cell r="Z55" t="str">
            <v>BUENO</v>
          </cell>
          <cell r="AA55">
            <v>0</v>
          </cell>
          <cell r="AC55" t="str">
            <v>BUENO</v>
          </cell>
        </row>
        <row r="56">
          <cell r="Y56" t="str">
            <v>96C</v>
          </cell>
          <cell r="Z56" t="str">
            <v>BUENO</v>
          </cell>
          <cell r="AA56">
            <v>1</v>
          </cell>
          <cell r="AC56" t="str">
            <v>BUENO</v>
          </cell>
        </row>
        <row r="57">
          <cell r="Y57" t="str">
            <v>96D</v>
          </cell>
          <cell r="Z57" t="str">
            <v>MALO</v>
          </cell>
          <cell r="AA57">
            <v>1</v>
          </cell>
          <cell r="AC57" t="str">
            <v>BUENO</v>
          </cell>
        </row>
        <row r="58">
          <cell r="Y58">
            <v>98</v>
          </cell>
          <cell r="Z58" t="str">
            <v>NO OBSERVADO</v>
          </cell>
          <cell r="AA58">
            <v>4</v>
          </cell>
          <cell r="AB58" t="str">
            <v>SEDIMENTADA</v>
          </cell>
          <cell r="AC58" t="str">
            <v>BUENO</v>
          </cell>
        </row>
        <row r="59">
          <cell r="Y59">
            <v>100</v>
          </cell>
          <cell r="Z59" t="str">
            <v>NO TIENE</v>
          </cell>
          <cell r="AA59">
            <v>1</v>
          </cell>
          <cell r="AC59" t="str">
            <v>BUENO</v>
          </cell>
        </row>
        <row r="60">
          <cell r="Y60" t="str">
            <v>102AL</v>
          </cell>
          <cell r="Z60" t="str">
            <v>NO TIENE</v>
          </cell>
          <cell r="AA60">
            <v>2</v>
          </cell>
          <cell r="AB60" t="str">
            <v>SEDIMENTADA</v>
          </cell>
          <cell r="AC60" t="str">
            <v>MALO</v>
          </cell>
        </row>
        <row r="61">
          <cell r="Y61">
            <v>104</v>
          </cell>
          <cell r="Z61" t="str">
            <v>NO TIENE</v>
          </cell>
          <cell r="AA61">
            <v>3</v>
          </cell>
          <cell r="AB61" t="str">
            <v>SEDIMENTADA</v>
          </cell>
          <cell r="AC61" t="str">
            <v>BUENO</v>
          </cell>
        </row>
        <row r="62">
          <cell r="Y62">
            <v>106</v>
          </cell>
          <cell r="Z62" t="str">
            <v>NO OBSERVADO</v>
          </cell>
          <cell r="AA62">
            <v>1</v>
          </cell>
          <cell r="AB62" t="str">
            <v>SEDIMENTADA (0,9*0,8)</v>
          </cell>
          <cell r="AC62" t="str">
            <v>NO TIENE</v>
          </cell>
        </row>
        <row r="63">
          <cell r="Y63">
            <v>108</v>
          </cell>
          <cell r="Z63" t="str">
            <v>NO OBSERVADO</v>
          </cell>
          <cell r="AA63">
            <v>0</v>
          </cell>
          <cell r="AB63" t="str">
            <v>SEDIMENTADA</v>
          </cell>
          <cell r="AC63" t="str">
            <v>NO OBSERVADO</v>
          </cell>
        </row>
        <row r="64">
          <cell r="Y64">
            <v>110</v>
          </cell>
          <cell r="Z64" t="str">
            <v>BUENO</v>
          </cell>
          <cell r="AA64">
            <v>2</v>
          </cell>
          <cell r="AC64" t="str">
            <v>BUENO</v>
          </cell>
        </row>
        <row r="65">
          <cell r="Y65">
            <v>116</v>
          </cell>
          <cell r="Z65" t="str">
            <v>BUENO</v>
          </cell>
          <cell r="AA65">
            <v>1</v>
          </cell>
          <cell r="AC65" t="str">
            <v>BUENO</v>
          </cell>
        </row>
        <row r="66">
          <cell r="Y66">
            <v>118</v>
          </cell>
          <cell r="Z66" t="str">
            <v>BUENO</v>
          </cell>
          <cell r="AA66">
            <v>0</v>
          </cell>
          <cell r="AC66" t="str">
            <v>BUENO</v>
          </cell>
        </row>
        <row r="67">
          <cell r="Y67">
            <v>120</v>
          </cell>
          <cell r="Z67" t="str">
            <v>BUENO</v>
          </cell>
          <cell r="AA67">
            <v>0</v>
          </cell>
          <cell r="AC67" t="str">
            <v>BUENO</v>
          </cell>
        </row>
        <row r="68">
          <cell r="Y68">
            <v>122</v>
          </cell>
          <cell r="Z68" t="str">
            <v>BUENO</v>
          </cell>
          <cell r="AA68">
            <v>2</v>
          </cell>
          <cell r="AC68" t="str">
            <v>BUENO</v>
          </cell>
        </row>
        <row r="69">
          <cell r="Y69">
            <v>124</v>
          </cell>
          <cell r="Z69" t="str">
            <v>BUENO</v>
          </cell>
          <cell r="AA69">
            <v>0</v>
          </cell>
          <cell r="AC69" t="str">
            <v>BUENO</v>
          </cell>
        </row>
        <row r="70">
          <cell r="Y70">
            <v>126</v>
          </cell>
          <cell r="Z70" t="str">
            <v>BUENO</v>
          </cell>
          <cell r="AA70">
            <v>2</v>
          </cell>
          <cell r="AC70" t="str">
            <v>BUENO</v>
          </cell>
        </row>
        <row r="71">
          <cell r="Y71">
            <v>128</v>
          </cell>
          <cell r="Z71" t="str">
            <v>NO OBSERVADO</v>
          </cell>
          <cell r="AA71">
            <v>0</v>
          </cell>
          <cell r="AB71" t="str">
            <v>SEDIMENTADA</v>
          </cell>
          <cell r="AC71" t="str">
            <v>BUENO</v>
          </cell>
        </row>
        <row r="72">
          <cell r="Y72">
            <v>130</v>
          </cell>
          <cell r="Z72" t="str">
            <v>BUENO</v>
          </cell>
          <cell r="AA72">
            <v>1</v>
          </cell>
          <cell r="AC72" t="str">
            <v>BUENO</v>
          </cell>
        </row>
        <row r="73">
          <cell r="Y73">
            <v>132</v>
          </cell>
          <cell r="Z73" t="str">
            <v>BUENO</v>
          </cell>
          <cell r="AA73">
            <v>1</v>
          </cell>
          <cell r="AC73" t="str">
            <v>BUENO</v>
          </cell>
        </row>
        <row r="74">
          <cell r="Y74">
            <v>134</v>
          </cell>
          <cell r="Z74" t="str">
            <v>NO OBSERVADO</v>
          </cell>
          <cell r="AA74">
            <v>1</v>
          </cell>
          <cell r="AB74" t="str">
            <v>SEDIMENTADA</v>
          </cell>
          <cell r="AC74" t="str">
            <v>BUENO</v>
          </cell>
        </row>
        <row r="75">
          <cell r="Y75">
            <v>136</v>
          </cell>
          <cell r="Z75" t="str">
            <v>NO TIENE</v>
          </cell>
          <cell r="AA75">
            <v>1</v>
          </cell>
          <cell r="AC75" t="str">
            <v>BUENO</v>
          </cell>
        </row>
        <row r="76">
          <cell r="Y76">
            <v>138</v>
          </cell>
          <cell r="Z76" t="str">
            <v>NO TIENE</v>
          </cell>
          <cell r="AA76">
            <v>1</v>
          </cell>
          <cell r="AC76" t="str">
            <v>BUENO</v>
          </cell>
        </row>
        <row r="77">
          <cell r="Y77">
            <v>140</v>
          </cell>
          <cell r="Z77" t="str">
            <v>NO TIENE</v>
          </cell>
          <cell r="AA77">
            <v>1</v>
          </cell>
          <cell r="AC77" t="str">
            <v>BUENO</v>
          </cell>
        </row>
        <row r="78">
          <cell r="Y78">
            <v>142</v>
          </cell>
          <cell r="Z78" t="str">
            <v>BUENO</v>
          </cell>
          <cell r="AA78">
            <v>1</v>
          </cell>
          <cell r="AC78" t="str">
            <v>BUENO</v>
          </cell>
        </row>
        <row r="79">
          <cell r="Y79">
            <v>144</v>
          </cell>
          <cell r="Z79" t="str">
            <v>MALO</v>
          </cell>
          <cell r="AA79">
            <v>2</v>
          </cell>
          <cell r="AC79" t="str">
            <v>BUENO</v>
          </cell>
        </row>
        <row r="80">
          <cell r="Y80">
            <v>146</v>
          </cell>
          <cell r="Z80" t="str">
            <v>BUENO</v>
          </cell>
          <cell r="AA80">
            <v>1</v>
          </cell>
          <cell r="AC80" t="str">
            <v>BUENO</v>
          </cell>
        </row>
        <row r="81">
          <cell r="Y81">
            <v>148</v>
          </cell>
          <cell r="Z81" t="str">
            <v>NO TIENE</v>
          </cell>
          <cell r="AA81">
            <v>1</v>
          </cell>
          <cell r="AC81" t="str">
            <v>BUENO</v>
          </cell>
        </row>
        <row r="82">
          <cell r="Y82">
            <v>149</v>
          </cell>
          <cell r="Z82" t="str">
            <v>NO TIENE</v>
          </cell>
          <cell r="AA82">
            <v>1</v>
          </cell>
          <cell r="AC82" t="str">
            <v>BUENO</v>
          </cell>
        </row>
        <row r="83">
          <cell r="Y83">
            <v>150</v>
          </cell>
          <cell r="Z83" t="str">
            <v>NO OBSERVADO</v>
          </cell>
          <cell r="AA83">
            <v>2</v>
          </cell>
          <cell r="AB83" t="str">
            <v>SEDIMENTADA</v>
          </cell>
          <cell r="AC83" t="str">
            <v>BUENO</v>
          </cell>
        </row>
        <row r="84">
          <cell r="Y84">
            <v>152</v>
          </cell>
          <cell r="Z84" t="str">
            <v>BUENO</v>
          </cell>
          <cell r="AA84">
            <v>1</v>
          </cell>
          <cell r="AC84" t="str">
            <v>BUENO</v>
          </cell>
        </row>
        <row r="85">
          <cell r="Y85">
            <v>154</v>
          </cell>
          <cell r="Z85" t="str">
            <v>MALO</v>
          </cell>
          <cell r="AA85">
            <v>2</v>
          </cell>
          <cell r="AC85" t="str">
            <v>BUENO</v>
          </cell>
        </row>
        <row r="86">
          <cell r="Y86">
            <v>160</v>
          </cell>
          <cell r="Z86" t="str">
            <v>NO OBSERVADO</v>
          </cell>
          <cell r="AA86">
            <v>2</v>
          </cell>
          <cell r="AB86" t="str">
            <v>SEDIMENTADA</v>
          </cell>
          <cell r="AC86" t="str">
            <v>BUENO</v>
          </cell>
        </row>
        <row r="87">
          <cell r="Y87">
            <v>162</v>
          </cell>
          <cell r="Z87" t="str">
            <v>BUENO</v>
          </cell>
          <cell r="AA87">
            <v>2</v>
          </cell>
          <cell r="AC87" t="str">
            <v>BUENO</v>
          </cell>
        </row>
        <row r="88">
          <cell r="Y88">
            <v>164</v>
          </cell>
          <cell r="Z88" t="str">
            <v>NO OBSERVADO</v>
          </cell>
          <cell r="AA88">
            <v>0</v>
          </cell>
          <cell r="AC88" t="str">
            <v>NO OBSERVADO</v>
          </cell>
        </row>
        <row r="89">
          <cell r="Y89">
            <v>166</v>
          </cell>
          <cell r="Z89" t="str">
            <v>BUENO</v>
          </cell>
          <cell r="AA89">
            <v>2</v>
          </cell>
          <cell r="AC89" t="str">
            <v>BUENO</v>
          </cell>
        </row>
        <row r="90">
          <cell r="Y90">
            <v>168</v>
          </cell>
          <cell r="Z90" t="str">
            <v>NO OBSERVADO</v>
          </cell>
          <cell r="AA90">
            <v>2</v>
          </cell>
          <cell r="AB90" t="str">
            <v>SEDIMENTADA</v>
          </cell>
          <cell r="AC90" t="str">
            <v>BUENO</v>
          </cell>
        </row>
        <row r="91">
          <cell r="Y91">
            <v>170</v>
          </cell>
          <cell r="Z91" t="str">
            <v>NO OBSERVADO</v>
          </cell>
          <cell r="AA91">
            <v>1</v>
          </cell>
          <cell r="AB91" t="str">
            <v>SEDIMENTADA</v>
          </cell>
          <cell r="AC91" t="str">
            <v>BUENO</v>
          </cell>
        </row>
        <row r="92">
          <cell r="Y92">
            <v>171</v>
          </cell>
          <cell r="Z92" t="str">
            <v>BUENO</v>
          </cell>
          <cell r="AA92">
            <v>2</v>
          </cell>
          <cell r="AC92" t="str">
            <v>BUENO</v>
          </cell>
        </row>
        <row r="93">
          <cell r="Y93">
            <v>172</v>
          </cell>
          <cell r="Z93" t="str">
            <v>BUENO</v>
          </cell>
          <cell r="AA93">
            <v>2</v>
          </cell>
          <cell r="AC93" t="str">
            <v>BUENO</v>
          </cell>
        </row>
        <row r="94">
          <cell r="Y94">
            <v>173</v>
          </cell>
          <cell r="Z94" t="str">
            <v>BUENO</v>
          </cell>
          <cell r="AA94">
            <v>1</v>
          </cell>
          <cell r="AC94" t="str">
            <v>BUENO</v>
          </cell>
        </row>
        <row r="95">
          <cell r="Y95">
            <v>174</v>
          </cell>
          <cell r="Z95" t="str">
            <v>MALO</v>
          </cell>
          <cell r="AA95">
            <v>1</v>
          </cell>
          <cell r="AC95" t="str">
            <v>BUENO</v>
          </cell>
        </row>
        <row r="96">
          <cell r="Y96">
            <v>176</v>
          </cell>
          <cell r="Z96" t="str">
            <v>NO OBSERVADO</v>
          </cell>
          <cell r="AA96">
            <v>1</v>
          </cell>
          <cell r="AB96" t="str">
            <v>SEDIMENTADA</v>
          </cell>
          <cell r="AC96" t="str">
            <v>NO TIENE</v>
          </cell>
        </row>
        <row r="97">
          <cell r="Y97" t="str">
            <v>177AL</v>
          </cell>
          <cell r="Z97" t="str">
            <v>BUENO</v>
          </cell>
          <cell r="AA97">
            <v>0</v>
          </cell>
          <cell r="AC97" t="str">
            <v>BUENO</v>
          </cell>
        </row>
        <row r="98">
          <cell r="Y98">
            <v>178</v>
          </cell>
          <cell r="Z98" t="str">
            <v>NO OBSERVADO</v>
          </cell>
          <cell r="AA98">
            <v>2</v>
          </cell>
          <cell r="AB98" t="str">
            <v>SEDIMENTADA</v>
          </cell>
          <cell r="AC98" t="str">
            <v>BUENO</v>
          </cell>
        </row>
        <row r="99">
          <cell r="Y99">
            <v>180</v>
          </cell>
          <cell r="Z99" t="str">
            <v>NO TIENE</v>
          </cell>
          <cell r="AA99">
            <v>2</v>
          </cell>
          <cell r="AB99" t="str">
            <v>SEDIMENTADA</v>
          </cell>
          <cell r="AC99" t="str">
            <v>MALO</v>
          </cell>
        </row>
        <row r="100">
          <cell r="Y100">
            <v>182</v>
          </cell>
          <cell r="Z100" t="str">
            <v>BUENO</v>
          </cell>
          <cell r="AA100">
            <v>1</v>
          </cell>
          <cell r="AC100" t="str">
            <v>BUENO</v>
          </cell>
        </row>
        <row r="101">
          <cell r="Y101">
            <v>186</v>
          </cell>
          <cell r="Z101" t="str">
            <v>NO TIENE</v>
          </cell>
          <cell r="AA101">
            <v>0</v>
          </cell>
          <cell r="AC101" t="str">
            <v>BUENO</v>
          </cell>
        </row>
        <row r="102">
          <cell r="Y102" t="str">
            <v>187A</v>
          </cell>
          <cell r="Z102" t="str">
            <v>BUENO</v>
          </cell>
          <cell r="AA102">
            <v>2</v>
          </cell>
          <cell r="AC102" t="str">
            <v>BUENO</v>
          </cell>
        </row>
        <row r="103">
          <cell r="Y103">
            <v>188</v>
          </cell>
          <cell r="Z103" t="str">
            <v>NO OBSERVADO</v>
          </cell>
          <cell r="AA103">
            <v>0</v>
          </cell>
          <cell r="AB103" t="str">
            <v>SEDIMENTADA</v>
          </cell>
          <cell r="AC103" t="str">
            <v>BUENO</v>
          </cell>
        </row>
        <row r="104">
          <cell r="Y104">
            <v>190</v>
          </cell>
          <cell r="Z104" t="str">
            <v>NO OBSERVADO</v>
          </cell>
          <cell r="AA104">
            <v>1</v>
          </cell>
          <cell r="AB104" t="str">
            <v>SEDIMENTADA</v>
          </cell>
          <cell r="AC104" t="str">
            <v>BUENO</v>
          </cell>
        </row>
        <row r="105">
          <cell r="Y105">
            <v>192</v>
          </cell>
          <cell r="Z105" t="str">
            <v>NO TIENE</v>
          </cell>
          <cell r="AA105">
            <v>0</v>
          </cell>
          <cell r="AC105" t="str">
            <v>BUENO</v>
          </cell>
        </row>
        <row r="106">
          <cell r="Y106">
            <v>194</v>
          </cell>
          <cell r="Z106" t="str">
            <v>NO OBSERVADO</v>
          </cell>
          <cell r="AA106">
            <v>1</v>
          </cell>
          <cell r="AB106" t="str">
            <v>SEDIMENTADA</v>
          </cell>
          <cell r="AC106" t="str">
            <v>BUENO</v>
          </cell>
        </row>
        <row r="107">
          <cell r="Y107">
            <v>196</v>
          </cell>
          <cell r="Z107" t="str">
            <v>NO TIENE</v>
          </cell>
          <cell r="AA107">
            <v>1</v>
          </cell>
          <cell r="AC107" t="str">
            <v>BUENO</v>
          </cell>
        </row>
        <row r="108">
          <cell r="Y108">
            <v>198</v>
          </cell>
          <cell r="Z108" t="str">
            <v>NO TIENE</v>
          </cell>
          <cell r="AA108">
            <v>1</v>
          </cell>
          <cell r="AB108" t="str">
            <v>SEDIMENTADA</v>
          </cell>
          <cell r="AC108" t="str">
            <v>BUENO</v>
          </cell>
        </row>
        <row r="109">
          <cell r="Y109">
            <v>200</v>
          </cell>
          <cell r="Z109" t="str">
            <v>NO TIENE</v>
          </cell>
          <cell r="AA109">
            <v>1</v>
          </cell>
          <cell r="AB109" t="str">
            <v>SEDIMENTADA</v>
          </cell>
          <cell r="AC109" t="str">
            <v>BUENO</v>
          </cell>
        </row>
        <row r="110">
          <cell r="Y110">
            <v>202</v>
          </cell>
          <cell r="Z110" t="str">
            <v>NO TIENE</v>
          </cell>
          <cell r="AA110">
            <v>0</v>
          </cell>
          <cell r="AB110" t="str">
            <v>SEDIMENTADA</v>
          </cell>
          <cell r="AC110" t="str">
            <v>BUENO</v>
          </cell>
        </row>
        <row r="111">
          <cell r="Y111">
            <v>204</v>
          </cell>
          <cell r="Z111" t="str">
            <v>NO OBSERVADO</v>
          </cell>
          <cell r="AA111">
            <v>0</v>
          </cell>
          <cell r="AC111" t="str">
            <v>NO OBSERVADO</v>
          </cell>
        </row>
        <row r="112">
          <cell r="Y112">
            <v>206</v>
          </cell>
          <cell r="Z112" t="str">
            <v>NO OBSERVADO</v>
          </cell>
          <cell r="AA112">
            <v>0</v>
          </cell>
          <cell r="AC112" t="str">
            <v>NO OBSERVADO</v>
          </cell>
        </row>
        <row r="113">
          <cell r="Y113">
            <v>208</v>
          </cell>
          <cell r="Z113" t="str">
            <v>NO TIENE</v>
          </cell>
          <cell r="AA113">
            <v>2</v>
          </cell>
          <cell r="AC113" t="str">
            <v>BUENO</v>
          </cell>
        </row>
        <row r="114">
          <cell r="Y114">
            <v>210</v>
          </cell>
          <cell r="Z114" t="str">
            <v>BUENO</v>
          </cell>
          <cell r="AA114">
            <v>2</v>
          </cell>
          <cell r="AC114" t="str">
            <v>BUENO</v>
          </cell>
        </row>
        <row r="115">
          <cell r="Y115">
            <v>211</v>
          </cell>
          <cell r="Z115" t="str">
            <v>NO TIENE</v>
          </cell>
          <cell r="AA115">
            <v>1</v>
          </cell>
          <cell r="AB115" t="str">
            <v>SEDIMENTADA</v>
          </cell>
          <cell r="AC115" t="str">
            <v>BUENO</v>
          </cell>
        </row>
        <row r="116">
          <cell r="Y116">
            <v>212</v>
          </cell>
          <cell r="Z116" t="str">
            <v>BUENO</v>
          </cell>
          <cell r="AA116">
            <v>2</v>
          </cell>
          <cell r="AC116" t="str">
            <v>BUENO</v>
          </cell>
        </row>
        <row r="117">
          <cell r="Y117">
            <v>213</v>
          </cell>
          <cell r="Z117" t="str">
            <v>NO TIENE</v>
          </cell>
          <cell r="AA117">
            <v>2</v>
          </cell>
          <cell r="AC117" t="str">
            <v>BUENO</v>
          </cell>
        </row>
        <row r="118">
          <cell r="Y118">
            <v>214</v>
          </cell>
          <cell r="Z118" t="str">
            <v>NO OBSERVADO</v>
          </cell>
          <cell r="AA118">
            <v>0</v>
          </cell>
          <cell r="AB118" t="str">
            <v>TAPADA</v>
          </cell>
          <cell r="AC118" t="str">
            <v>NO OBSERVADO</v>
          </cell>
        </row>
        <row r="119">
          <cell r="Y119">
            <v>215</v>
          </cell>
          <cell r="Z119" t="str">
            <v>NO OBSERVADO</v>
          </cell>
          <cell r="AA119">
            <v>0</v>
          </cell>
          <cell r="AC119" t="str">
            <v>NO OBSERVADO</v>
          </cell>
        </row>
        <row r="120">
          <cell r="Y120">
            <v>216</v>
          </cell>
          <cell r="Z120" t="str">
            <v>BUENO</v>
          </cell>
          <cell r="AA120">
            <v>1</v>
          </cell>
          <cell r="AC120" t="str">
            <v>BUENO</v>
          </cell>
        </row>
        <row r="121">
          <cell r="Y121">
            <v>218</v>
          </cell>
          <cell r="Z121" t="str">
            <v>BUENO</v>
          </cell>
          <cell r="AA121">
            <v>1</v>
          </cell>
          <cell r="AC121" t="str">
            <v>MALO</v>
          </cell>
        </row>
        <row r="122">
          <cell r="Y122">
            <v>220</v>
          </cell>
          <cell r="Z122" t="str">
            <v>NO OBSERVADO</v>
          </cell>
          <cell r="AA122">
            <v>1</v>
          </cell>
          <cell r="AB122" t="str">
            <v>SEDIMENTADA</v>
          </cell>
          <cell r="AC122" t="str">
            <v>BUENO</v>
          </cell>
        </row>
        <row r="123">
          <cell r="Y123">
            <v>222</v>
          </cell>
          <cell r="Z123" t="str">
            <v>MALO</v>
          </cell>
          <cell r="AA123">
            <v>0</v>
          </cell>
          <cell r="AC123" t="str">
            <v>BUENO</v>
          </cell>
        </row>
        <row r="124">
          <cell r="Y124">
            <v>224</v>
          </cell>
          <cell r="Z124" t="str">
            <v>NO OBSERVADO</v>
          </cell>
          <cell r="AA124">
            <v>0</v>
          </cell>
          <cell r="AB124" t="str">
            <v>SEDIMENTADA</v>
          </cell>
          <cell r="AC124" t="str">
            <v>BUENO</v>
          </cell>
        </row>
        <row r="125">
          <cell r="Y125">
            <v>226</v>
          </cell>
          <cell r="Z125" t="str">
            <v>NO OBSERVADO</v>
          </cell>
          <cell r="AA125">
            <v>3</v>
          </cell>
          <cell r="AC125" t="str">
            <v>BUENO</v>
          </cell>
        </row>
        <row r="126">
          <cell r="Y126">
            <v>230</v>
          </cell>
          <cell r="Z126" t="str">
            <v>NO OBSERVADO</v>
          </cell>
          <cell r="AA126">
            <v>4</v>
          </cell>
          <cell r="AB126" t="str">
            <v>SEDIMENTADA</v>
          </cell>
          <cell r="AC126" t="str">
            <v>BUENO</v>
          </cell>
        </row>
        <row r="127">
          <cell r="Y127">
            <v>234</v>
          </cell>
          <cell r="Z127" t="str">
            <v>NO OBSERVADO</v>
          </cell>
          <cell r="AA127">
            <v>2</v>
          </cell>
          <cell r="AB127" t="str">
            <v>SEDIMENTADA</v>
          </cell>
          <cell r="AC127" t="str">
            <v>BUENO</v>
          </cell>
        </row>
        <row r="128">
          <cell r="Y128">
            <v>236</v>
          </cell>
          <cell r="Z128" t="str">
            <v>NO OBSERVADO</v>
          </cell>
          <cell r="AA128">
            <v>0</v>
          </cell>
          <cell r="AB128" t="str">
            <v>SEDIMENTADA</v>
          </cell>
          <cell r="AC128" t="str">
            <v>BUENO</v>
          </cell>
        </row>
        <row r="129">
          <cell r="Y129">
            <v>238</v>
          </cell>
          <cell r="Z129" t="str">
            <v>BUENO</v>
          </cell>
          <cell r="AA129">
            <v>0</v>
          </cell>
          <cell r="AC129" t="str">
            <v>BUENO</v>
          </cell>
        </row>
        <row r="130">
          <cell r="Y130">
            <v>240</v>
          </cell>
          <cell r="Z130" t="str">
            <v>NO OBSERVADO</v>
          </cell>
          <cell r="AA130">
            <v>2</v>
          </cell>
          <cell r="AB130" t="str">
            <v>SEDIMENTADA</v>
          </cell>
          <cell r="AC130" t="str">
            <v>BUENO</v>
          </cell>
        </row>
        <row r="131">
          <cell r="Y131">
            <v>242</v>
          </cell>
          <cell r="Z131" t="str">
            <v>NO OBSERVADO</v>
          </cell>
          <cell r="AA131">
            <v>5</v>
          </cell>
          <cell r="AC131" t="str">
            <v>BUENO</v>
          </cell>
        </row>
        <row r="132">
          <cell r="Y132">
            <v>244</v>
          </cell>
          <cell r="Z132" t="str">
            <v>BUENO</v>
          </cell>
          <cell r="AA132">
            <v>0</v>
          </cell>
          <cell r="AC132" t="str">
            <v>BUENO</v>
          </cell>
        </row>
        <row r="133">
          <cell r="Y133">
            <v>246</v>
          </cell>
          <cell r="Z133" t="str">
            <v>BUENO</v>
          </cell>
          <cell r="AA133">
            <v>2</v>
          </cell>
          <cell r="AC133" t="str">
            <v>BUENO</v>
          </cell>
        </row>
        <row r="134">
          <cell r="Y134">
            <v>248</v>
          </cell>
          <cell r="Z134" t="str">
            <v>NO OBSERVADO</v>
          </cell>
          <cell r="AA134">
            <v>4</v>
          </cell>
          <cell r="AB134" t="str">
            <v>SEDIMENTADA</v>
          </cell>
          <cell r="AC134" t="str">
            <v>BUENO</v>
          </cell>
        </row>
        <row r="135">
          <cell r="Y135">
            <v>250</v>
          </cell>
          <cell r="Z135" t="str">
            <v>NO OBSERVADO</v>
          </cell>
          <cell r="AA135">
            <v>0</v>
          </cell>
          <cell r="AB135" t="str">
            <v>SEDIMENTADA</v>
          </cell>
          <cell r="AC135" t="str">
            <v>BUENO</v>
          </cell>
        </row>
        <row r="136">
          <cell r="Y136">
            <v>252</v>
          </cell>
          <cell r="Z136" t="str">
            <v>NO OBSERVADO</v>
          </cell>
          <cell r="AA136">
            <v>1</v>
          </cell>
          <cell r="AB136" t="str">
            <v>SEDIMENTADA</v>
          </cell>
          <cell r="AC136" t="str">
            <v>BUENO</v>
          </cell>
        </row>
        <row r="137">
          <cell r="Y137" t="str">
            <v>252A</v>
          </cell>
          <cell r="Z137" t="str">
            <v>NO TIENE</v>
          </cell>
          <cell r="AA137">
            <v>2</v>
          </cell>
          <cell r="AB137" t="str">
            <v>SEDIMENTADA</v>
          </cell>
          <cell r="AC137" t="str">
            <v>BUENO</v>
          </cell>
        </row>
        <row r="138">
          <cell r="Y138">
            <v>253</v>
          </cell>
          <cell r="Z138" t="str">
            <v>NO OBSERVADO</v>
          </cell>
          <cell r="AA138">
            <v>2</v>
          </cell>
          <cell r="AB138" t="str">
            <v>SEDIMENTADA</v>
          </cell>
          <cell r="AC138" t="str">
            <v>BUENO</v>
          </cell>
        </row>
        <row r="139">
          <cell r="Y139">
            <v>254</v>
          </cell>
          <cell r="Z139" t="str">
            <v>NO OBSERVADO</v>
          </cell>
          <cell r="AA139">
            <v>0</v>
          </cell>
          <cell r="AC139" t="str">
            <v>NO OBSERVADO</v>
          </cell>
        </row>
        <row r="140">
          <cell r="Y140">
            <v>256</v>
          </cell>
          <cell r="Z140" t="str">
            <v>BUENO</v>
          </cell>
          <cell r="AA140">
            <v>2</v>
          </cell>
          <cell r="AC140" t="str">
            <v>BUENO</v>
          </cell>
        </row>
        <row r="141">
          <cell r="Y141">
            <v>258</v>
          </cell>
          <cell r="Z141" t="str">
            <v>BUENO</v>
          </cell>
          <cell r="AA141">
            <v>1</v>
          </cell>
          <cell r="AB141" t="str">
            <v>SEDIMENTADA</v>
          </cell>
          <cell r="AC141" t="str">
            <v>BUENO</v>
          </cell>
        </row>
        <row r="142">
          <cell r="Y142">
            <v>260</v>
          </cell>
          <cell r="Z142" t="str">
            <v>NO OBSERVADO</v>
          </cell>
          <cell r="AA142">
            <v>0</v>
          </cell>
          <cell r="AC142" t="str">
            <v>NO OBSERVADO</v>
          </cell>
        </row>
        <row r="143">
          <cell r="Y143">
            <v>262</v>
          </cell>
          <cell r="Z143" t="str">
            <v>BUENO</v>
          </cell>
          <cell r="AA143">
            <v>4</v>
          </cell>
          <cell r="AC143" t="str">
            <v>BUENO</v>
          </cell>
        </row>
        <row r="144">
          <cell r="Y144">
            <v>264</v>
          </cell>
          <cell r="Z144" t="str">
            <v>BUENO</v>
          </cell>
          <cell r="AA144">
            <v>3</v>
          </cell>
          <cell r="AC144" t="str">
            <v>BUENO</v>
          </cell>
        </row>
        <row r="145">
          <cell r="Y145">
            <v>266</v>
          </cell>
          <cell r="Z145" t="str">
            <v>NO TIENE</v>
          </cell>
          <cell r="AA145">
            <v>1</v>
          </cell>
          <cell r="AB145" t="str">
            <v>SEDIMENTADA</v>
          </cell>
          <cell r="AC145" t="str">
            <v>BUENO</v>
          </cell>
        </row>
        <row r="146">
          <cell r="Y146">
            <v>268</v>
          </cell>
          <cell r="Z146" t="str">
            <v>BUENO</v>
          </cell>
          <cell r="AA146">
            <v>2</v>
          </cell>
          <cell r="AC146" t="str">
            <v>BUENO</v>
          </cell>
        </row>
        <row r="147">
          <cell r="Y147">
            <v>270</v>
          </cell>
          <cell r="Z147" t="str">
            <v>BUENO</v>
          </cell>
          <cell r="AA147">
            <v>2</v>
          </cell>
          <cell r="AC147" t="str">
            <v>BUENO</v>
          </cell>
        </row>
        <row r="148">
          <cell r="Y148">
            <v>272</v>
          </cell>
          <cell r="Z148" t="str">
            <v>NO OBSERVADO</v>
          </cell>
          <cell r="AA148">
            <v>3</v>
          </cell>
          <cell r="AB148" t="str">
            <v>SEDIMENTADA</v>
          </cell>
          <cell r="AC148" t="str">
            <v>BUENO</v>
          </cell>
        </row>
        <row r="149">
          <cell r="Y149">
            <v>274</v>
          </cell>
          <cell r="Z149" t="str">
            <v>NO OBSERVADO</v>
          </cell>
          <cell r="AA149">
            <v>0</v>
          </cell>
          <cell r="AC149" t="str">
            <v>BUENO</v>
          </cell>
        </row>
        <row r="150">
          <cell r="Y150">
            <v>276</v>
          </cell>
          <cell r="Z150" t="str">
            <v>NO TIENE</v>
          </cell>
          <cell r="AA150">
            <v>1</v>
          </cell>
          <cell r="AB150" t="str">
            <v>SEDIMENTADA</v>
          </cell>
          <cell r="AC150" t="str">
            <v>BUENO</v>
          </cell>
        </row>
        <row r="151">
          <cell r="Y151">
            <v>278</v>
          </cell>
          <cell r="Z151" t="str">
            <v>NO OBSERVADO</v>
          </cell>
          <cell r="AA151">
            <v>2</v>
          </cell>
          <cell r="AB151" t="str">
            <v>SEDIMENTADA</v>
          </cell>
          <cell r="AC151" t="str">
            <v>NO TIENE</v>
          </cell>
        </row>
        <row r="152">
          <cell r="Y152">
            <v>280</v>
          </cell>
          <cell r="Z152" t="str">
            <v>BUENO</v>
          </cell>
          <cell r="AA152">
            <v>2</v>
          </cell>
          <cell r="AC152" t="str">
            <v>BUENO</v>
          </cell>
        </row>
        <row r="153">
          <cell r="Y153">
            <v>282</v>
          </cell>
          <cell r="Z153" t="str">
            <v>NO OBSERVADO</v>
          </cell>
          <cell r="AA153">
            <v>2</v>
          </cell>
          <cell r="AB153" t="str">
            <v>SEDIMENTADA</v>
          </cell>
          <cell r="AC153" t="str">
            <v>BUENO</v>
          </cell>
        </row>
        <row r="154">
          <cell r="Y154">
            <v>284</v>
          </cell>
          <cell r="Z154" t="str">
            <v>NO TIENE</v>
          </cell>
          <cell r="AA154">
            <v>3</v>
          </cell>
          <cell r="AC154" t="str">
            <v>BUENO</v>
          </cell>
        </row>
        <row r="155">
          <cell r="Y155">
            <v>286</v>
          </cell>
          <cell r="Z155" t="str">
            <v>NO OBSERVADO</v>
          </cell>
          <cell r="AA155">
            <v>2</v>
          </cell>
          <cell r="AB155" t="str">
            <v>SEDIMENTADA</v>
          </cell>
          <cell r="AC155" t="str">
            <v>BUENO</v>
          </cell>
        </row>
        <row r="156">
          <cell r="Y156">
            <v>288</v>
          </cell>
          <cell r="Z156" t="str">
            <v>NO OBSERVADO</v>
          </cell>
          <cell r="AA156">
            <v>2</v>
          </cell>
          <cell r="AB156" t="str">
            <v>SEDIMENTADA</v>
          </cell>
          <cell r="AC156" t="str">
            <v>BUENO</v>
          </cell>
        </row>
        <row r="157">
          <cell r="Y157">
            <v>290</v>
          </cell>
          <cell r="Z157" t="str">
            <v>BUENO</v>
          </cell>
          <cell r="AA157">
            <v>2</v>
          </cell>
          <cell r="AB157" t="str">
            <v>SEDIMENTADA</v>
          </cell>
          <cell r="AC157" t="str">
            <v>BUENO</v>
          </cell>
        </row>
        <row r="158">
          <cell r="Y158">
            <v>292</v>
          </cell>
          <cell r="Z158" t="str">
            <v>NO OBSERVADO</v>
          </cell>
          <cell r="AA158">
            <v>2</v>
          </cell>
          <cell r="AB158" t="str">
            <v>SEDIMENTADA</v>
          </cell>
          <cell r="AC158" t="str">
            <v>BUENO</v>
          </cell>
        </row>
        <row r="159">
          <cell r="Y159">
            <v>294</v>
          </cell>
          <cell r="Z159" t="str">
            <v>NO TIENE</v>
          </cell>
          <cell r="AA159">
            <v>2</v>
          </cell>
          <cell r="AC159" t="str">
            <v>BUENO</v>
          </cell>
        </row>
        <row r="160">
          <cell r="Y160" t="str">
            <v>294A</v>
          </cell>
          <cell r="Z160" t="str">
            <v>BUENO</v>
          </cell>
          <cell r="AA160">
            <v>1</v>
          </cell>
          <cell r="AB160" t="str">
            <v>SEDIMENTADA</v>
          </cell>
          <cell r="AC160" t="str">
            <v>BUENO</v>
          </cell>
        </row>
        <row r="161">
          <cell r="Y161">
            <v>296</v>
          </cell>
          <cell r="Z161" t="str">
            <v>BUENO</v>
          </cell>
          <cell r="AA161">
            <v>2</v>
          </cell>
          <cell r="AC161" t="str">
            <v>BUENO</v>
          </cell>
        </row>
        <row r="162">
          <cell r="Y162">
            <v>298</v>
          </cell>
          <cell r="Z162" t="str">
            <v>NO OBSERVADO</v>
          </cell>
          <cell r="AA162">
            <v>2</v>
          </cell>
          <cell r="AB162" t="str">
            <v>SEDIMENTADA</v>
          </cell>
          <cell r="AC162" t="str">
            <v>BUENO</v>
          </cell>
        </row>
        <row r="163">
          <cell r="Y163">
            <v>300</v>
          </cell>
          <cell r="Z163" t="str">
            <v>NO OBSERVADO</v>
          </cell>
          <cell r="AA163">
            <v>2</v>
          </cell>
          <cell r="AB163" t="str">
            <v>SEDIMENTADA</v>
          </cell>
          <cell r="AC163" t="str">
            <v>BUENO</v>
          </cell>
        </row>
        <row r="164">
          <cell r="Y164">
            <v>304</v>
          </cell>
          <cell r="Z164" t="str">
            <v>NO OBSERVADO</v>
          </cell>
          <cell r="AA164">
            <v>6</v>
          </cell>
          <cell r="AB164" t="str">
            <v>SEDIMENTADA</v>
          </cell>
          <cell r="AC164" t="str">
            <v>BUENO</v>
          </cell>
        </row>
        <row r="165">
          <cell r="Y165">
            <v>306</v>
          </cell>
          <cell r="Z165" t="str">
            <v>NO TIENE</v>
          </cell>
          <cell r="AA165">
            <v>2</v>
          </cell>
          <cell r="AC165" t="str">
            <v>BUENO</v>
          </cell>
        </row>
        <row r="166">
          <cell r="Y166">
            <v>308</v>
          </cell>
          <cell r="Z166" t="str">
            <v>BUENO</v>
          </cell>
          <cell r="AA166">
            <v>2</v>
          </cell>
          <cell r="AC166" t="str">
            <v>BUENO</v>
          </cell>
        </row>
        <row r="167">
          <cell r="Y167">
            <v>310</v>
          </cell>
          <cell r="Z167" t="str">
            <v>NO OBSERVADO</v>
          </cell>
          <cell r="AA167">
            <v>3</v>
          </cell>
          <cell r="AB167" t="str">
            <v>SEDIMENTADA</v>
          </cell>
          <cell r="AC167" t="str">
            <v>BUENO</v>
          </cell>
        </row>
        <row r="168">
          <cell r="Y168">
            <v>312</v>
          </cell>
          <cell r="Z168" t="str">
            <v>BUENO</v>
          </cell>
          <cell r="AA168">
            <v>1</v>
          </cell>
          <cell r="AC168" t="str">
            <v>BUENO</v>
          </cell>
        </row>
        <row r="169">
          <cell r="Y169">
            <v>314</v>
          </cell>
          <cell r="Z169" t="str">
            <v>NO OBSERVADO</v>
          </cell>
          <cell r="AA169">
            <v>2</v>
          </cell>
          <cell r="AB169" t="str">
            <v>SEDIMENTADA</v>
          </cell>
          <cell r="AC169" t="str">
            <v>BUENO</v>
          </cell>
        </row>
        <row r="170">
          <cell r="Y170">
            <v>316</v>
          </cell>
          <cell r="Z170" t="str">
            <v>MALO</v>
          </cell>
          <cell r="AA170">
            <v>3</v>
          </cell>
          <cell r="AC170" t="str">
            <v>MALO</v>
          </cell>
        </row>
        <row r="171">
          <cell r="Y171" t="str">
            <v>B318</v>
          </cell>
          <cell r="Z171" t="str">
            <v>NO TIENE</v>
          </cell>
          <cell r="AA171">
            <v>2</v>
          </cell>
          <cell r="AC171" t="str">
            <v>BUENO</v>
          </cell>
        </row>
        <row r="172">
          <cell r="Y172">
            <v>320</v>
          </cell>
          <cell r="Z172" t="str">
            <v>MALO</v>
          </cell>
          <cell r="AA172">
            <v>2</v>
          </cell>
          <cell r="AC172" t="str">
            <v>BUENO</v>
          </cell>
        </row>
        <row r="173">
          <cell r="Y173">
            <v>322</v>
          </cell>
          <cell r="Z173" t="str">
            <v>NO OBSERVADO</v>
          </cell>
          <cell r="AA173">
            <v>3</v>
          </cell>
          <cell r="AB173" t="str">
            <v>SEDIMENTADA</v>
          </cell>
          <cell r="AC173" t="str">
            <v>BUENO</v>
          </cell>
        </row>
        <row r="174">
          <cell r="Y174">
            <v>324</v>
          </cell>
          <cell r="Z174" t="str">
            <v>NO OBSERVADO</v>
          </cell>
          <cell r="AA174">
            <v>0</v>
          </cell>
          <cell r="AB174" t="str">
            <v>TAPADA</v>
          </cell>
          <cell r="AC174" t="str">
            <v>NO OBSERVADO</v>
          </cell>
        </row>
        <row r="175">
          <cell r="Y175">
            <v>326</v>
          </cell>
          <cell r="Z175" t="str">
            <v>NO OBSERVADO</v>
          </cell>
          <cell r="AA175">
            <v>0</v>
          </cell>
          <cell r="AB175" t="str">
            <v>TAPADA</v>
          </cell>
          <cell r="AC175" t="str">
            <v>NO OBSERVADO</v>
          </cell>
        </row>
        <row r="176">
          <cell r="Y176">
            <v>328</v>
          </cell>
          <cell r="Z176" t="str">
            <v>MALO</v>
          </cell>
          <cell r="AA176">
            <v>1</v>
          </cell>
          <cell r="AC176" t="str">
            <v>BUENO</v>
          </cell>
        </row>
        <row r="177">
          <cell r="Y177">
            <v>330</v>
          </cell>
          <cell r="Z177" t="str">
            <v>NO OBSERVADO</v>
          </cell>
          <cell r="AA177">
            <v>4</v>
          </cell>
          <cell r="AB177" t="str">
            <v>SEDIMENTADA</v>
          </cell>
          <cell r="AC177" t="str">
            <v>BUENO</v>
          </cell>
        </row>
        <row r="178">
          <cell r="Y178">
            <v>332</v>
          </cell>
          <cell r="Z178" t="str">
            <v>NO OBSERVADO</v>
          </cell>
          <cell r="AA178">
            <v>1</v>
          </cell>
          <cell r="AB178" t="str">
            <v>SEDIMENTADA</v>
          </cell>
          <cell r="AC178" t="str">
            <v>BUENO</v>
          </cell>
        </row>
        <row r="179">
          <cell r="Y179">
            <v>334</v>
          </cell>
          <cell r="Z179" t="str">
            <v>NO OBSERVADO</v>
          </cell>
          <cell r="AA179">
            <v>1</v>
          </cell>
          <cell r="AB179" t="str">
            <v>SEDIMENTADA</v>
          </cell>
          <cell r="AC179" t="str">
            <v>BUENO</v>
          </cell>
        </row>
        <row r="180">
          <cell r="Y180">
            <v>336</v>
          </cell>
          <cell r="Z180" t="str">
            <v>NO OBSERVADO</v>
          </cell>
          <cell r="AA180">
            <v>2</v>
          </cell>
          <cell r="AB180" t="str">
            <v>SEDIMENTADA</v>
          </cell>
          <cell r="AC180" t="str">
            <v>BUENO</v>
          </cell>
        </row>
        <row r="181">
          <cell r="Y181">
            <v>338</v>
          </cell>
          <cell r="Z181" t="str">
            <v>MALO</v>
          </cell>
          <cell r="AA181">
            <v>1</v>
          </cell>
          <cell r="AC181" t="str">
            <v>BUENO</v>
          </cell>
        </row>
        <row r="182">
          <cell r="Y182">
            <v>340</v>
          </cell>
          <cell r="Z182" t="str">
            <v>MALO</v>
          </cell>
          <cell r="AA182">
            <v>1</v>
          </cell>
          <cell r="AC182" t="str">
            <v>BUENO</v>
          </cell>
        </row>
        <row r="183">
          <cell r="Y183">
            <v>342</v>
          </cell>
          <cell r="Z183" t="str">
            <v>NO OBSERVADO</v>
          </cell>
          <cell r="AA183">
            <v>1</v>
          </cell>
          <cell r="AC183" t="str">
            <v>BUENO</v>
          </cell>
        </row>
        <row r="184">
          <cell r="Y184">
            <v>344</v>
          </cell>
          <cell r="Z184" t="str">
            <v>NO OBSERVADO</v>
          </cell>
          <cell r="AA184">
            <v>0</v>
          </cell>
          <cell r="AC184" t="str">
            <v>BUENO</v>
          </cell>
        </row>
        <row r="185">
          <cell r="Y185">
            <v>346</v>
          </cell>
          <cell r="Z185" t="str">
            <v>BUENO</v>
          </cell>
          <cell r="AA185">
            <v>1</v>
          </cell>
          <cell r="AC185" t="str">
            <v>BUENO</v>
          </cell>
        </row>
        <row r="186">
          <cell r="Y186">
            <v>348</v>
          </cell>
          <cell r="Z186" t="str">
            <v>NO OBSERVADO</v>
          </cell>
          <cell r="AA186">
            <v>2</v>
          </cell>
          <cell r="AB186" t="str">
            <v>SEDIMENTADA</v>
          </cell>
          <cell r="AC186" t="str">
            <v>BUENO</v>
          </cell>
        </row>
        <row r="187">
          <cell r="Y187">
            <v>350</v>
          </cell>
          <cell r="Z187" t="str">
            <v>BUENO</v>
          </cell>
          <cell r="AA187">
            <v>1</v>
          </cell>
          <cell r="AC187" t="str">
            <v>BUENO</v>
          </cell>
        </row>
        <row r="188">
          <cell r="Y188">
            <v>352</v>
          </cell>
          <cell r="Z188" t="str">
            <v>BUENO</v>
          </cell>
          <cell r="AA188">
            <v>0</v>
          </cell>
          <cell r="AB188" t="str">
            <v>SEDIMENTADA</v>
          </cell>
          <cell r="AC188" t="str">
            <v>BUENO</v>
          </cell>
        </row>
        <row r="189">
          <cell r="Y189">
            <v>354</v>
          </cell>
          <cell r="Z189" t="str">
            <v>BUENO</v>
          </cell>
          <cell r="AA189">
            <v>1</v>
          </cell>
          <cell r="AB189" t="str">
            <v>SEDIMENTADA</v>
          </cell>
          <cell r="AC189" t="str">
            <v>BUENO</v>
          </cell>
        </row>
        <row r="190">
          <cell r="Y190">
            <v>356</v>
          </cell>
          <cell r="Z190" t="str">
            <v>NO OBSERVADO</v>
          </cell>
          <cell r="AA190">
            <v>0</v>
          </cell>
          <cell r="AB190" t="str">
            <v>SEDIMENTADA</v>
          </cell>
          <cell r="AC190" t="str">
            <v>NO TIENE</v>
          </cell>
        </row>
        <row r="191">
          <cell r="Y191">
            <v>358</v>
          </cell>
          <cell r="Z191" t="str">
            <v>NO OBSERVADO</v>
          </cell>
          <cell r="AA191">
            <v>0</v>
          </cell>
          <cell r="AC191" t="str">
            <v>NO OBSERVADO</v>
          </cell>
        </row>
        <row r="192">
          <cell r="Y192">
            <v>360</v>
          </cell>
          <cell r="Z192" t="str">
            <v>BUENO</v>
          </cell>
          <cell r="AA192">
            <v>1</v>
          </cell>
          <cell r="AC192" t="str">
            <v>BUENO</v>
          </cell>
        </row>
        <row r="193">
          <cell r="Y193">
            <v>362</v>
          </cell>
          <cell r="Z193" t="str">
            <v>NO OBSERVADO</v>
          </cell>
          <cell r="AA193">
            <v>1</v>
          </cell>
          <cell r="AB193" t="str">
            <v>SEDIMENTADA</v>
          </cell>
          <cell r="AC193" t="str">
            <v>BUENO</v>
          </cell>
        </row>
        <row r="194">
          <cell r="Y194">
            <v>364</v>
          </cell>
          <cell r="Z194" t="str">
            <v>BUENO</v>
          </cell>
          <cell r="AA194">
            <v>0</v>
          </cell>
          <cell r="AC194" t="str">
            <v>BUENO</v>
          </cell>
        </row>
        <row r="195">
          <cell r="Y195">
            <v>366</v>
          </cell>
          <cell r="Z195" t="str">
            <v>BUENO</v>
          </cell>
          <cell r="AA195">
            <v>0</v>
          </cell>
          <cell r="AC195" t="str">
            <v>BUENO</v>
          </cell>
        </row>
        <row r="196">
          <cell r="Y196">
            <v>368</v>
          </cell>
          <cell r="Z196" t="str">
            <v>BUENO</v>
          </cell>
          <cell r="AA196">
            <v>0</v>
          </cell>
          <cell r="AC196" t="str">
            <v>BUENO</v>
          </cell>
        </row>
        <row r="197">
          <cell r="Y197">
            <v>370</v>
          </cell>
          <cell r="Z197" t="str">
            <v>BUENO</v>
          </cell>
          <cell r="AA197">
            <v>1</v>
          </cell>
          <cell r="AC197" t="str">
            <v>BUENO</v>
          </cell>
        </row>
        <row r="198">
          <cell r="Y198">
            <v>372</v>
          </cell>
          <cell r="Z198" t="str">
            <v>BUENO</v>
          </cell>
          <cell r="AA198">
            <v>1</v>
          </cell>
          <cell r="AC198" t="str">
            <v>BUENO</v>
          </cell>
        </row>
        <row r="199">
          <cell r="Y199">
            <v>374</v>
          </cell>
          <cell r="Z199" t="str">
            <v>NO OBSERVADO</v>
          </cell>
          <cell r="AA199">
            <v>0</v>
          </cell>
          <cell r="AC199" t="str">
            <v>NO OBSERVADO</v>
          </cell>
        </row>
        <row r="200">
          <cell r="Y200">
            <v>376</v>
          </cell>
          <cell r="Z200" t="str">
            <v>BUENO</v>
          </cell>
          <cell r="AA200">
            <v>0</v>
          </cell>
          <cell r="AC200" t="str">
            <v>BUENO</v>
          </cell>
        </row>
        <row r="201">
          <cell r="Y201">
            <v>378</v>
          </cell>
          <cell r="Z201" t="str">
            <v>MALO</v>
          </cell>
          <cell r="AA201">
            <v>0</v>
          </cell>
          <cell r="AC201" t="str">
            <v>BUENO</v>
          </cell>
        </row>
        <row r="202">
          <cell r="Y202">
            <v>380</v>
          </cell>
          <cell r="Z202" t="str">
            <v>BUENO</v>
          </cell>
          <cell r="AA202">
            <v>0</v>
          </cell>
          <cell r="AC202" t="str">
            <v>BUENO</v>
          </cell>
        </row>
        <row r="203">
          <cell r="Y203">
            <v>382</v>
          </cell>
          <cell r="Z203" t="str">
            <v>NO TIENE</v>
          </cell>
          <cell r="AA203">
            <v>0</v>
          </cell>
          <cell r="AC203" t="str">
            <v>BUENO</v>
          </cell>
        </row>
        <row r="204">
          <cell r="Y204">
            <v>384</v>
          </cell>
          <cell r="Z204" t="str">
            <v>BUENO</v>
          </cell>
          <cell r="AA204">
            <v>1</v>
          </cell>
          <cell r="AC204" t="str">
            <v>BUENO</v>
          </cell>
        </row>
        <row r="205">
          <cell r="Y205">
            <v>386</v>
          </cell>
          <cell r="Z205" t="str">
            <v>NO TIENE</v>
          </cell>
          <cell r="AA205">
            <v>0</v>
          </cell>
          <cell r="AB205" t="str">
            <v>SEDIMENTADA</v>
          </cell>
          <cell r="AC205" t="str">
            <v>BUENO</v>
          </cell>
        </row>
        <row r="206">
          <cell r="Y206">
            <v>388</v>
          </cell>
          <cell r="Z206" t="str">
            <v>NO TIENE</v>
          </cell>
          <cell r="AA206">
            <v>1</v>
          </cell>
          <cell r="AC206" t="str">
            <v>BUENO</v>
          </cell>
        </row>
        <row r="207">
          <cell r="Y207">
            <v>390</v>
          </cell>
          <cell r="Z207" t="str">
            <v>BUENO</v>
          </cell>
          <cell r="AA207">
            <v>0</v>
          </cell>
          <cell r="AC207" t="str">
            <v>BUENO</v>
          </cell>
        </row>
        <row r="208">
          <cell r="Y208">
            <v>392</v>
          </cell>
          <cell r="Z208" t="str">
            <v>NO OBSERVADO</v>
          </cell>
          <cell r="AA208">
            <v>0</v>
          </cell>
          <cell r="AB208" t="str">
            <v>SEDIMENTADA</v>
          </cell>
          <cell r="AC208" t="str">
            <v>BUENO</v>
          </cell>
        </row>
        <row r="209">
          <cell r="Y209">
            <v>394</v>
          </cell>
          <cell r="Z209" t="str">
            <v>NO OBSERVADO</v>
          </cell>
          <cell r="AA209">
            <v>0</v>
          </cell>
          <cell r="AB209" t="str">
            <v>SEDIMENTADA</v>
          </cell>
          <cell r="AC209" t="str">
            <v>BUENO</v>
          </cell>
        </row>
        <row r="210">
          <cell r="Y210">
            <v>396</v>
          </cell>
          <cell r="Z210" t="str">
            <v>BUENO</v>
          </cell>
          <cell r="AA210">
            <v>0</v>
          </cell>
          <cell r="AC210" t="str">
            <v>BUENO</v>
          </cell>
        </row>
        <row r="211">
          <cell r="Y211">
            <v>398</v>
          </cell>
          <cell r="Z211" t="str">
            <v>NO TIENE</v>
          </cell>
          <cell r="AA211">
            <v>0</v>
          </cell>
          <cell r="AB211" t="str">
            <v>SEDIMENTADA</v>
          </cell>
          <cell r="AC211" t="str">
            <v>BUENO</v>
          </cell>
        </row>
        <row r="212">
          <cell r="Y212">
            <v>400</v>
          </cell>
          <cell r="Z212" t="str">
            <v>MALO</v>
          </cell>
          <cell r="AA212">
            <v>0</v>
          </cell>
          <cell r="AC212" t="str">
            <v>BUENO</v>
          </cell>
        </row>
        <row r="213">
          <cell r="Y213">
            <v>402</v>
          </cell>
          <cell r="Z213" t="str">
            <v>MALO</v>
          </cell>
          <cell r="AA213">
            <v>0</v>
          </cell>
          <cell r="AC213" t="str">
            <v>BUENO</v>
          </cell>
        </row>
        <row r="214">
          <cell r="Y214">
            <v>404</v>
          </cell>
          <cell r="Z214" t="str">
            <v>NO OBSERVADO</v>
          </cell>
          <cell r="AA214">
            <v>0</v>
          </cell>
          <cell r="AB214" t="str">
            <v>SEDIMENTADA</v>
          </cell>
          <cell r="AC214" t="str">
            <v>BUENO</v>
          </cell>
        </row>
        <row r="215">
          <cell r="Y215">
            <v>405</v>
          </cell>
          <cell r="Z215" t="str">
            <v>MALO</v>
          </cell>
          <cell r="AA215">
            <v>2</v>
          </cell>
          <cell r="AC215" t="str">
            <v>BUENO</v>
          </cell>
        </row>
        <row r="216">
          <cell r="Y216">
            <v>407</v>
          </cell>
          <cell r="Z216" t="str">
            <v>MALO</v>
          </cell>
          <cell r="AA216">
            <v>5</v>
          </cell>
          <cell r="AB216" t="str">
            <v>SEDIMENTADA</v>
          </cell>
          <cell r="AC216" t="str">
            <v>BUENO</v>
          </cell>
        </row>
        <row r="217">
          <cell r="Y217">
            <v>408</v>
          </cell>
          <cell r="Z217" t="str">
            <v>NO OBSERVADO</v>
          </cell>
          <cell r="AA217">
            <v>3</v>
          </cell>
          <cell r="AB217" t="str">
            <v>SEDIMENTADA</v>
          </cell>
          <cell r="AC217" t="str">
            <v>BUENO</v>
          </cell>
        </row>
        <row r="218">
          <cell r="Y218">
            <v>410</v>
          </cell>
          <cell r="Z218" t="str">
            <v>NO OBSERVADO</v>
          </cell>
          <cell r="AA218">
            <v>0</v>
          </cell>
          <cell r="AB218" t="str">
            <v>SEDIMENTADA</v>
          </cell>
          <cell r="AC218" t="str">
            <v>BUENO</v>
          </cell>
        </row>
        <row r="219">
          <cell r="Y219">
            <v>412</v>
          </cell>
          <cell r="Z219" t="str">
            <v>NO OBSERVADO</v>
          </cell>
          <cell r="AA219">
            <v>0</v>
          </cell>
          <cell r="AB219" t="str">
            <v>SEDIMENTADA</v>
          </cell>
          <cell r="AC219" t="str">
            <v>BUENO</v>
          </cell>
        </row>
        <row r="220">
          <cell r="Y220">
            <v>414</v>
          </cell>
          <cell r="Z220" t="str">
            <v>NO TIENE</v>
          </cell>
          <cell r="AA220">
            <v>1</v>
          </cell>
          <cell r="AC220" t="str">
            <v>BUENO</v>
          </cell>
        </row>
        <row r="221">
          <cell r="Y221">
            <v>416</v>
          </cell>
          <cell r="Z221" t="str">
            <v>NO OBSERVADO</v>
          </cell>
          <cell r="AA221">
            <v>1</v>
          </cell>
          <cell r="AB221" t="str">
            <v>SEDIMENTADA</v>
          </cell>
          <cell r="AC221" t="str">
            <v>BUENO</v>
          </cell>
        </row>
        <row r="222">
          <cell r="Y222">
            <v>418</v>
          </cell>
          <cell r="Z222" t="str">
            <v>NO OBSERVADO</v>
          </cell>
          <cell r="AA222">
            <v>1</v>
          </cell>
          <cell r="AB222" t="str">
            <v>SEDIMENTADA</v>
          </cell>
          <cell r="AC222" t="str">
            <v>BUENO</v>
          </cell>
        </row>
        <row r="223">
          <cell r="Y223">
            <v>420</v>
          </cell>
          <cell r="Z223" t="str">
            <v>BUENO</v>
          </cell>
          <cell r="AA223">
            <v>1</v>
          </cell>
          <cell r="AC223" t="str">
            <v>BUENO</v>
          </cell>
        </row>
        <row r="224">
          <cell r="Y224">
            <v>422</v>
          </cell>
          <cell r="Z224" t="str">
            <v>BUENO</v>
          </cell>
          <cell r="AA224">
            <v>1</v>
          </cell>
          <cell r="AC224" t="str">
            <v>BUENO</v>
          </cell>
        </row>
        <row r="225">
          <cell r="Y225">
            <v>424</v>
          </cell>
          <cell r="Z225" t="str">
            <v>BUENO</v>
          </cell>
          <cell r="AA225">
            <v>1</v>
          </cell>
          <cell r="AC225" t="str">
            <v>BUENO</v>
          </cell>
        </row>
        <row r="226">
          <cell r="Y226">
            <v>430</v>
          </cell>
          <cell r="Z226" t="str">
            <v>MALO</v>
          </cell>
          <cell r="AA226">
            <v>2</v>
          </cell>
          <cell r="AC226" t="str">
            <v>BUENO</v>
          </cell>
        </row>
        <row r="227">
          <cell r="Y227">
            <v>432</v>
          </cell>
          <cell r="Z227" t="str">
            <v>NO TIENE</v>
          </cell>
          <cell r="AA227">
            <v>0</v>
          </cell>
          <cell r="AB227" t="str">
            <v>SEDIMENTADA</v>
          </cell>
          <cell r="AC227" t="str">
            <v>BUENO</v>
          </cell>
        </row>
        <row r="228">
          <cell r="Y228">
            <v>433</v>
          </cell>
          <cell r="Z228" t="str">
            <v>NO TIENE</v>
          </cell>
          <cell r="AA228">
            <v>1</v>
          </cell>
          <cell r="AB228" t="str">
            <v>SEDIMENTADA</v>
          </cell>
          <cell r="AC228" t="str">
            <v>BUENO</v>
          </cell>
        </row>
        <row r="229">
          <cell r="Y229">
            <v>434</v>
          </cell>
          <cell r="Z229" t="str">
            <v>BUENO</v>
          </cell>
          <cell r="AA229">
            <v>0</v>
          </cell>
          <cell r="AC229" t="str">
            <v>BUENO</v>
          </cell>
        </row>
        <row r="230">
          <cell r="Y230">
            <v>436</v>
          </cell>
          <cell r="Z230" t="str">
            <v>NO TIENE</v>
          </cell>
          <cell r="AA230">
            <v>0</v>
          </cell>
          <cell r="AC230" t="str">
            <v>BUENO</v>
          </cell>
        </row>
        <row r="231">
          <cell r="Y231">
            <v>438</v>
          </cell>
          <cell r="Z231" t="str">
            <v>BUENO</v>
          </cell>
          <cell r="AA231">
            <v>3</v>
          </cell>
          <cell r="AC231" t="str">
            <v>BUENO</v>
          </cell>
        </row>
        <row r="232">
          <cell r="Y232">
            <v>440</v>
          </cell>
          <cell r="Z232" t="str">
            <v>NO TIENE</v>
          </cell>
          <cell r="AA232">
            <v>1</v>
          </cell>
          <cell r="AC232" t="str">
            <v>BUENO</v>
          </cell>
        </row>
        <row r="233">
          <cell r="Y233">
            <v>442</v>
          </cell>
          <cell r="Z233" t="str">
            <v>BUENO</v>
          </cell>
          <cell r="AA233">
            <v>1</v>
          </cell>
          <cell r="AC233" t="str">
            <v>BUENO</v>
          </cell>
        </row>
        <row r="234">
          <cell r="Y234">
            <v>444</v>
          </cell>
          <cell r="Z234" t="str">
            <v>BUENO</v>
          </cell>
          <cell r="AA234">
            <v>2</v>
          </cell>
          <cell r="AC234" t="str">
            <v>BUENO</v>
          </cell>
        </row>
        <row r="235">
          <cell r="Y235">
            <v>446</v>
          </cell>
          <cell r="Z235" t="str">
            <v>NO OBSERVADO</v>
          </cell>
          <cell r="AA235">
            <v>2</v>
          </cell>
          <cell r="AB235" t="str">
            <v>SEDIMENTADA</v>
          </cell>
          <cell r="AC235" t="str">
            <v>BUENO</v>
          </cell>
        </row>
        <row r="236">
          <cell r="Y236">
            <v>448</v>
          </cell>
          <cell r="Z236" t="str">
            <v>BUENO</v>
          </cell>
          <cell r="AA236">
            <v>0</v>
          </cell>
          <cell r="AC236" t="str">
            <v>BUENO</v>
          </cell>
        </row>
        <row r="237">
          <cell r="Y237">
            <v>450</v>
          </cell>
          <cell r="Z237" t="str">
            <v>NO OBSERVADO</v>
          </cell>
          <cell r="AA237">
            <v>0</v>
          </cell>
          <cell r="AB237" t="str">
            <v>SEDIMENTADA</v>
          </cell>
          <cell r="AC237" t="str">
            <v>BUENO</v>
          </cell>
        </row>
        <row r="238">
          <cell r="Y238">
            <v>452</v>
          </cell>
          <cell r="Z238" t="str">
            <v>NO OBSERVADO</v>
          </cell>
          <cell r="AA238">
            <v>1</v>
          </cell>
          <cell r="AB238" t="str">
            <v>SEDIMENTADA</v>
          </cell>
          <cell r="AC238" t="str">
            <v>BUENO</v>
          </cell>
        </row>
        <row r="239">
          <cell r="Y239">
            <v>454</v>
          </cell>
          <cell r="Z239" t="str">
            <v>NO TIENE</v>
          </cell>
          <cell r="AA239">
            <v>3</v>
          </cell>
          <cell r="AC239" t="str">
            <v>BUENO</v>
          </cell>
        </row>
        <row r="240">
          <cell r="Y240">
            <v>456</v>
          </cell>
          <cell r="Z240" t="str">
            <v>BUENO</v>
          </cell>
          <cell r="AA240">
            <v>2</v>
          </cell>
          <cell r="AC240" t="str">
            <v>BUENO</v>
          </cell>
        </row>
        <row r="241">
          <cell r="Y241">
            <v>458</v>
          </cell>
          <cell r="Z241" t="str">
            <v>NO OBSERVADO</v>
          </cell>
          <cell r="AA241">
            <v>6</v>
          </cell>
          <cell r="AC241" t="str">
            <v>BUENO</v>
          </cell>
        </row>
        <row r="242">
          <cell r="Y242">
            <v>460</v>
          </cell>
          <cell r="Z242" t="str">
            <v>MALO</v>
          </cell>
          <cell r="AA242">
            <v>1</v>
          </cell>
          <cell r="AC242" t="str">
            <v>BUENO</v>
          </cell>
        </row>
        <row r="243">
          <cell r="Y243">
            <v>462</v>
          </cell>
          <cell r="Z243" t="str">
            <v>NO OBSERVADO</v>
          </cell>
          <cell r="AA243">
            <v>0</v>
          </cell>
          <cell r="AB243" t="str">
            <v>SEDIMENTADA</v>
          </cell>
          <cell r="AC243" t="str">
            <v>BUENO</v>
          </cell>
        </row>
        <row r="244">
          <cell r="Y244">
            <v>464</v>
          </cell>
          <cell r="Z244" t="str">
            <v>BUENO</v>
          </cell>
          <cell r="AA244">
            <v>0</v>
          </cell>
          <cell r="AC244" t="str">
            <v>BUENO</v>
          </cell>
        </row>
        <row r="245">
          <cell r="Y245">
            <v>466</v>
          </cell>
          <cell r="Z245" t="str">
            <v>NO OBSERVADO</v>
          </cell>
          <cell r="AA245">
            <v>0</v>
          </cell>
          <cell r="AC245" t="str">
            <v>NO OBSERVADO</v>
          </cell>
        </row>
        <row r="246">
          <cell r="Y246">
            <v>468</v>
          </cell>
          <cell r="Z246" t="str">
            <v>NO TIENE</v>
          </cell>
          <cell r="AA246">
            <v>1</v>
          </cell>
          <cell r="AC246" t="str">
            <v>BUENO</v>
          </cell>
        </row>
        <row r="247">
          <cell r="Y247">
            <v>470</v>
          </cell>
          <cell r="Z247" t="str">
            <v>NO TIENE</v>
          </cell>
          <cell r="AA247">
            <v>2</v>
          </cell>
          <cell r="AB247" t="str">
            <v>SEDIMENTADA</v>
          </cell>
          <cell r="AC247" t="str">
            <v>BUENO</v>
          </cell>
        </row>
        <row r="248">
          <cell r="Y248">
            <v>472</v>
          </cell>
          <cell r="Z248" t="str">
            <v>BUENO</v>
          </cell>
          <cell r="AA248">
            <v>0</v>
          </cell>
          <cell r="AC248" t="str">
            <v>BUENO</v>
          </cell>
        </row>
        <row r="249">
          <cell r="Y249">
            <v>474</v>
          </cell>
          <cell r="Z249" t="str">
            <v>BUENO</v>
          </cell>
          <cell r="AA249">
            <v>0</v>
          </cell>
          <cell r="AC249" t="str">
            <v>BUENO</v>
          </cell>
        </row>
        <row r="250">
          <cell r="Y250">
            <v>476</v>
          </cell>
          <cell r="Z250" t="str">
            <v>BUENO</v>
          </cell>
          <cell r="AA250">
            <v>0</v>
          </cell>
          <cell r="AC250" t="str">
            <v>BUENO</v>
          </cell>
        </row>
        <row r="251">
          <cell r="Y251">
            <v>478</v>
          </cell>
          <cell r="Z251" t="str">
            <v>BUENO</v>
          </cell>
          <cell r="AA251">
            <v>0</v>
          </cell>
          <cell r="AC251" t="str">
            <v>BUENO</v>
          </cell>
        </row>
        <row r="252">
          <cell r="Y252">
            <v>480</v>
          </cell>
          <cell r="Z252" t="str">
            <v>BUENO</v>
          </cell>
          <cell r="AA252">
            <v>2</v>
          </cell>
          <cell r="AC252" t="str">
            <v>BUENO</v>
          </cell>
        </row>
        <row r="253">
          <cell r="Y253">
            <v>482</v>
          </cell>
          <cell r="Z253" t="str">
            <v>BUENO</v>
          </cell>
          <cell r="AA253">
            <v>2</v>
          </cell>
          <cell r="AC253" t="str">
            <v>BUENO</v>
          </cell>
        </row>
        <row r="254">
          <cell r="Y254">
            <v>484</v>
          </cell>
          <cell r="Z254" t="str">
            <v>NO OBSERVADO</v>
          </cell>
          <cell r="AA254">
            <v>3</v>
          </cell>
          <cell r="AB254" t="str">
            <v>SEDIMENTADA</v>
          </cell>
          <cell r="AC254" t="str">
            <v>BUENO</v>
          </cell>
        </row>
        <row r="255">
          <cell r="Y255">
            <v>486</v>
          </cell>
          <cell r="Z255" t="str">
            <v>BUENO</v>
          </cell>
          <cell r="AA255">
            <v>3</v>
          </cell>
          <cell r="AC255" t="str">
            <v>BUENO</v>
          </cell>
        </row>
        <row r="256">
          <cell r="Y256">
            <v>488</v>
          </cell>
          <cell r="Z256" t="str">
            <v>BUENO</v>
          </cell>
          <cell r="AA256">
            <v>1</v>
          </cell>
          <cell r="AC256" t="str">
            <v>BUENO</v>
          </cell>
        </row>
        <row r="257">
          <cell r="Y257">
            <v>490</v>
          </cell>
          <cell r="Z257" t="str">
            <v>BUENO</v>
          </cell>
          <cell r="AA257">
            <v>0</v>
          </cell>
          <cell r="AB257" t="str">
            <v>SEDIMENTADA</v>
          </cell>
          <cell r="AC257" t="str">
            <v>BUENO</v>
          </cell>
        </row>
        <row r="258">
          <cell r="Y258">
            <v>492</v>
          </cell>
          <cell r="Z258" t="str">
            <v>BUENO</v>
          </cell>
          <cell r="AA258">
            <v>0</v>
          </cell>
          <cell r="AC258" t="str">
            <v>BUENO</v>
          </cell>
        </row>
        <row r="259">
          <cell r="Y259">
            <v>494</v>
          </cell>
          <cell r="Z259" t="str">
            <v>BUENO</v>
          </cell>
          <cell r="AA259">
            <v>2</v>
          </cell>
          <cell r="AC259" t="str">
            <v>BUENO</v>
          </cell>
        </row>
        <row r="260">
          <cell r="Y260">
            <v>496</v>
          </cell>
          <cell r="Z260" t="str">
            <v>BUENO</v>
          </cell>
          <cell r="AA260">
            <v>1</v>
          </cell>
          <cell r="AC260" t="str">
            <v>BUENO</v>
          </cell>
        </row>
        <row r="261">
          <cell r="Y261">
            <v>498</v>
          </cell>
          <cell r="Z261" t="str">
            <v>NO OBSERVADO</v>
          </cell>
          <cell r="AA261">
            <v>0</v>
          </cell>
          <cell r="AB261" t="str">
            <v>SEDIMENTADA</v>
          </cell>
          <cell r="AC261" t="str">
            <v>BUENO</v>
          </cell>
        </row>
        <row r="262">
          <cell r="Y262">
            <v>500</v>
          </cell>
          <cell r="Z262" t="str">
            <v>NO OBSERVADO</v>
          </cell>
          <cell r="AA262">
            <v>2</v>
          </cell>
          <cell r="AB262" t="str">
            <v>SEDIMENTADA</v>
          </cell>
          <cell r="AC262" t="str">
            <v>BUENO</v>
          </cell>
        </row>
        <row r="263">
          <cell r="Y263">
            <v>502</v>
          </cell>
          <cell r="Z263" t="str">
            <v>NO OBSERVADO</v>
          </cell>
          <cell r="AA263">
            <v>1</v>
          </cell>
          <cell r="AB263" t="str">
            <v>SEDIMENTADA</v>
          </cell>
          <cell r="AC263" t="str">
            <v>BUENO</v>
          </cell>
        </row>
        <row r="264">
          <cell r="Y264">
            <v>504</v>
          </cell>
          <cell r="Z264" t="str">
            <v>BUENO</v>
          </cell>
          <cell r="AA264">
            <v>0</v>
          </cell>
          <cell r="AC264" t="str">
            <v>BUENO</v>
          </cell>
        </row>
        <row r="265">
          <cell r="Y265">
            <v>506</v>
          </cell>
          <cell r="Z265" t="str">
            <v>MALO</v>
          </cell>
          <cell r="AA265">
            <v>0</v>
          </cell>
          <cell r="AC265" t="str">
            <v>BUENO</v>
          </cell>
        </row>
        <row r="266">
          <cell r="Y266">
            <v>508</v>
          </cell>
          <cell r="Z266" t="str">
            <v>NO OBSERVADO</v>
          </cell>
          <cell r="AA266">
            <v>0</v>
          </cell>
          <cell r="AB266" t="str">
            <v>SEDIMENTADA</v>
          </cell>
          <cell r="AC266" t="str">
            <v>BUENO</v>
          </cell>
        </row>
        <row r="267">
          <cell r="Y267">
            <v>510</v>
          </cell>
          <cell r="Z267" t="str">
            <v>NO OBSERVADO</v>
          </cell>
          <cell r="AA267">
            <v>1</v>
          </cell>
          <cell r="AB267" t="str">
            <v>SEDIMENTADA</v>
          </cell>
          <cell r="AC267" t="str">
            <v>BUENO</v>
          </cell>
        </row>
        <row r="268">
          <cell r="Y268">
            <v>514</v>
          </cell>
          <cell r="Z268" t="str">
            <v>BUENO</v>
          </cell>
          <cell r="AA268">
            <v>0</v>
          </cell>
          <cell r="AC268" t="str">
            <v>BUENO</v>
          </cell>
        </row>
        <row r="269">
          <cell r="Y269">
            <v>516</v>
          </cell>
          <cell r="Z269" t="str">
            <v>NO OBSERVADO</v>
          </cell>
          <cell r="AA269">
            <v>1</v>
          </cell>
          <cell r="AB269" t="str">
            <v>SEDIMENTADA</v>
          </cell>
          <cell r="AC269" t="str">
            <v>BUENO</v>
          </cell>
        </row>
        <row r="270">
          <cell r="Y270">
            <v>518</v>
          </cell>
          <cell r="Z270" t="str">
            <v>NO OBSERVADO</v>
          </cell>
          <cell r="AA270">
            <v>1</v>
          </cell>
          <cell r="AB270" t="str">
            <v>SEDIMENTADA</v>
          </cell>
          <cell r="AC270" t="str">
            <v>BUENO</v>
          </cell>
        </row>
        <row r="271">
          <cell r="Y271">
            <v>520</v>
          </cell>
          <cell r="Z271" t="str">
            <v>BUENO</v>
          </cell>
          <cell r="AA271">
            <v>0</v>
          </cell>
          <cell r="AC271" t="str">
            <v>BUENO</v>
          </cell>
        </row>
        <row r="272">
          <cell r="Y272">
            <v>522</v>
          </cell>
          <cell r="Z272" t="str">
            <v>NO TIENE</v>
          </cell>
          <cell r="AA272">
            <v>0</v>
          </cell>
          <cell r="AC272" t="str">
            <v>BUENO</v>
          </cell>
        </row>
        <row r="273">
          <cell r="Y273">
            <v>524</v>
          </cell>
          <cell r="Z273" t="str">
            <v>NO OBSERVADO</v>
          </cell>
          <cell r="AA273">
            <v>1</v>
          </cell>
          <cell r="AB273" t="str">
            <v>SEDIMENTADA</v>
          </cell>
          <cell r="AC273" t="str">
            <v>BUENO</v>
          </cell>
        </row>
        <row r="274">
          <cell r="Y274">
            <v>526</v>
          </cell>
          <cell r="Z274" t="str">
            <v>NO OBSERVADO</v>
          </cell>
          <cell r="AA274">
            <v>2</v>
          </cell>
          <cell r="AB274" t="str">
            <v>SEDIMENTADA</v>
          </cell>
          <cell r="AC274" t="str">
            <v>BUENO</v>
          </cell>
        </row>
        <row r="275">
          <cell r="Y275">
            <v>532</v>
          </cell>
          <cell r="Z275" t="str">
            <v>BUENO</v>
          </cell>
          <cell r="AA275">
            <v>2</v>
          </cell>
          <cell r="AC275" t="str">
            <v>BUENO</v>
          </cell>
        </row>
        <row r="276">
          <cell r="Y276">
            <v>534</v>
          </cell>
          <cell r="Z276" t="str">
            <v>BUENO</v>
          </cell>
          <cell r="AA276">
            <v>3</v>
          </cell>
          <cell r="AC276" t="str">
            <v>BUENO</v>
          </cell>
        </row>
        <row r="277">
          <cell r="Y277">
            <v>536</v>
          </cell>
          <cell r="Z277" t="str">
            <v>BUENO</v>
          </cell>
          <cell r="AA277">
            <v>0</v>
          </cell>
          <cell r="AC277" t="str">
            <v>BUENO</v>
          </cell>
        </row>
        <row r="278">
          <cell r="Y278">
            <v>538</v>
          </cell>
          <cell r="Z278" t="str">
            <v>NO OBSERVADO</v>
          </cell>
          <cell r="AA278">
            <v>2</v>
          </cell>
          <cell r="AB278" t="str">
            <v>SEDIMENTADA</v>
          </cell>
          <cell r="AC278" t="str">
            <v>BUENO</v>
          </cell>
        </row>
        <row r="279">
          <cell r="Y279">
            <v>540</v>
          </cell>
          <cell r="Z279" t="str">
            <v>BUENO</v>
          </cell>
          <cell r="AA279">
            <v>1</v>
          </cell>
          <cell r="AC279" t="str">
            <v>BUENO</v>
          </cell>
        </row>
        <row r="280">
          <cell r="Y280">
            <v>542</v>
          </cell>
          <cell r="Z280" t="str">
            <v>BUENO</v>
          </cell>
          <cell r="AA280">
            <v>2</v>
          </cell>
          <cell r="AC280" t="str">
            <v>BUENO</v>
          </cell>
        </row>
        <row r="281">
          <cell r="Y281">
            <v>544</v>
          </cell>
          <cell r="Z281" t="str">
            <v>BUENO</v>
          </cell>
          <cell r="AA281">
            <v>2</v>
          </cell>
          <cell r="AC281" t="str">
            <v>BUENO</v>
          </cell>
        </row>
        <row r="282">
          <cell r="Y282">
            <v>546</v>
          </cell>
          <cell r="Z282" t="str">
            <v>NO OBSERVADO</v>
          </cell>
          <cell r="AA282">
            <v>0</v>
          </cell>
          <cell r="AC282" t="str">
            <v>BUENO</v>
          </cell>
        </row>
        <row r="283">
          <cell r="Y283">
            <v>548</v>
          </cell>
          <cell r="Z283" t="str">
            <v>NO OBSERVADO</v>
          </cell>
          <cell r="AA283">
            <v>1</v>
          </cell>
          <cell r="AB283" t="str">
            <v>SEDIMENTADA</v>
          </cell>
          <cell r="AC283" t="str">
            <v>BUENO</v>
          </cell>
        </row>
        <row r="284">
          <cell r="Y284">
            <v>550</v>
          </cell>
          <cell r="Z284" t="str">
            <v>MALO</v>
          </cell>
          <cell r="AA284">
            <v>0</v>
          </cell>
          <cell r="AC284" t="str">
            <v>BUENO</v>
          </cell>
        </row>
        <row r="285">
          <cell r="Y285">
            <v>552</v>
          </cell>
          <cell r="Z285" t="str">
            <v>NO OBSERVADO</v>
          </cell>
          <cell r="AA285">
            <v>1</v>
          </cell>
          <cell r="AB285" t="str">
            <v>SEDIMENTADA</v>
          </cell>
          <cell r="AC285" t="str">
            <v>BUENO</v>
          </cell>
        </row>
        <row r="286">
          <cell r="Y286">
            <v>554</v>
          </cell>
          <cell r="Z286" t="str">
            <v>MALO</v>
          </cell>
          <cell r="AA286">
            <v>0</v>
          </cell>
          <cell r="AC286" t="str">
            <v>BUENO</v>
          </cell>
        </row>
        <row r="287">
          <cell r="Y287">
            <v>556</v>
          </cell>
          <cell r="Z287" t="str">
            <v>NO TIENE</v>
          </cell>
          <cell r="AA287">
            <v>2</v>
          </cell>
          <cell r="AB287" t="str">
            <v>SEDIMENTADA</v>
          </cell>
          <cell r="AC287" t="str">
            <v>BUENO</v>
          </cell>
        </row>
        <row r="288">
          <cell r="Y288">
            <v>558</v>
          </cell>
          <cell r="Z288" t="str">
            <v>NO OBSERVADO</v>
          </cell>
          <cell r="AA288">
            <v>1</v>
          </cell>
          <cell r="AB288" t="str">
            <v>SEDIMENTADA</v>
          </cell>
          <cell r="AC288" t="str">
            <v>BUENO</v>
          </cell>
        </row>
        <row r="289">
          <cell r="Y289">
            <v>560</v>
          </cell>
          <cell r="Z289" t="str">
            <v>NO OBSERVADO</v>
          </cell>
          <cell r="AA289">
            <v>2</v>
          </cell>
          <cell r="AB289" t="str">
            <v>SEDIMENTADA</v>
          </cell>
          <cell r="AC289" t="str">
            <v>BUENO</v>
          </cell>
        </row>
        <row r="290">
          <cell r="Y290">
            <v>562</v>
          </cell>
          <cell r="Z290" t="str">
            <v>NO OBSERVADO</v>
          </cell>
          <cell r="AA290">
            <v>1</v>
          </cell>
          <cell r="AB290" t="str">
            <v>SEDIMENTADA</v>
          </cell>
          <cell r="AC290" t="str">
            <v>BUENO</v>
          </cell>
        </row>
        <row r="291">
          <cell r="Y291">
            <v>564</v>
          </cell>
          <cell r="Z291" t="str">
            <v>MALO</v>
          </cell>
          <cell r="AA291">
            <v>0</v>
          </cell>
          <cell r="AC291" t="str">
            <v>BUENO</v>
          </cell>
        </row>
        <row r="292">
          <cell r="Y292">
            <v>566</v>
          </cell>
          <cell r="Z292" t="str">
            <v>BUENO</v>
          </cell>
          <cell r="AA292">
            <v>1</v>
          </cell>
          <cell r="AC292" t="str">
            <v>BUENO</v>
          </cell>
        </row>
        <row r="293">
          <cell r="Y293">
            <v>568</v>
          </cell>
          <cell r="Z293" t="str">
            <v>NO OBSERVADO</v>
          </cell>
          <cell r="AA293">
            <v>1</v>
          </cell>
          <cell r="AB293" t="str">
            <v>SEDIMENTADA</v>
          </cell>
          <cell r="AC293" t="str">
            <v>BUENO</v>
          </cell>
        </row>
        <row r="294">
          <cell r="Y294">
            <v>570</v>
          </cell>
          <cell r="Z294" t="str">
            <v>BUENO</v>
          </cell>
          <cell r="AA294">
            <v>4</v>
          </cell>
          <cell r="AC294" t="str">
            <v>BUENO</v>
          </cell>
        </row>
        <row r="295">
          <cell r="Y295">
            <v>574</v>
          </cell>
          <cell r="Z295" t="str">
            <v>MALO</v>
          </cell>
          <cell r="AA295">
            <v>5</v>
          </cell>
          <cell r="AC295" t="str">
            <v>BUENO</v>
          </cell>
        </row>
        <row r="296">
          <cell r="Y296">
            <v>578</v>
          </cell>
          <cell r="Z296" t="str">
            <v>BUENO</v>
          </cell>
          <cell r="AA296">
            <v>5</v>
          </cell>
          <cell r="AC296" t="str">
            <v>BUENO</v>
          </cell>
        </row>
        <row r="297">
          <cell r="Y297">
            <v>580</v>
          </cell>
          <cell r="Z297" t="str">
            <v>NO OBSERVADO</v>
          </cell>
          <cell r="AA297">
            <v>3</v>
          </cell>
          <cell r="AB297" t="str">
            <v>SEDIMENTADA</v>
          </cell>
          <cell r="AC297" t="str">
            <v>BUENO</v>
          </cell>
        </row>
        <row r="298">
          <cell r="Y298">
            <v>582</v>
          </cell>
          <cell r="Z298" t="str">
            <v>BUENO</v>
          </cell>
          <cell r="AA298">
            <v>5</v>
          </cell>
          <cell r="AC298" t="str">
            <v>BUENO</v>
          </cell>
        </row>
        <row r="299">
          <cell r="Y299">
            <v>584</v>
          </cell>
          <cell r="Z299" t="str">
            <v>NO OBSERVADO</v>
          </cell>
          <cell r="AA299">
            <v>3</v>
          </cell>
          <cell r="AB299" t="str">
            <v>SEDIMENTADA</v>
          </cell>
          <cell r="AC299" t="str">
            <v>BUENO</v>
          </cell>
        </row>
        <row r="300">
          <cell r="Y300">
            <v>586</v>
          </cell>
          <cell r="Z300" t="str">
            <v>NO OBSERVADO</v>
          </cell>
          <cell r="AA300">
            <v>4</v>
          </cell>
          <cell r="AB300" t="str">
            <v>SEDIMENTADA</v>
          </cell>
          <cell r="AC300" t="str">
            <v>BUENO</v>
          </cell>
        </row>
        <row r="301">
          <cell r="Y301">
            <v>588</v>
          </cell>
          <cell r="Z301" t="str">
            <v>NO TIENE</v>
          </cell>
          <cell r="AA301">
            <v>0</v>
          </cell>
          <cell r="AC301" t="str">
            <v>BUENO</v>
          </cell>
        </row>
        <row r="302">
          <cell r="Y302">
            <v>590</v>
          </cell>
          <cell r="Z302" t="str">
            <v>NO TIENE</v>
          </cell>
          <cell r="AA302">
            <v>2</v>
          </cell>
          <cell r="AC302" t="str">
            <v>BUENO</v>
          </cell>
        </row>
        <row r="303">
          <cell r="Y303">
            <v>592</v>
          </cell>
          <cell r="Z303" t="str">
            <v>NO TIENE</v>
          </cell>
          <cell r="AA303">
            <v>1</v>
          </cell>
          <cell r="AC303" t="str">
            <v>BUENO</v>
          </cell>
        </row>
        <row r="304">
          <cell r="Y304">
            <v>594</v>
          </cell>
          <cell r="Z304" t="str">
            <v>NO TIENE</v>
          </cell>
          <cell r="AA304">
            <v>1</v>
          </cell>
          <cell r="AC304" t="str">
            <v>BUENO</v>
          </cell>
        </row>
        <row r="305">
          <cell r="Y305">
            <v>596</v>
          </cell>
          <cell r="Z305" t="str">
            <v>NO OBSERVADO</v>
          </cell>
          <cell r="AA305">
            <v>1</v>
          </cell>
          <cell r="AB305" t="str">
            <v>SEDIMENTADA</v>
          </cell>
          <cell r="AC305" t="str">
            <v>BUENO</v>
          </cell>
        </row>
        <row r="306">
          <cell r="Y306">
            <v>598</v>
          </cell>
          <cell r="Z306" t="str">
            <v>NO OBSERVADO</v>
          </cell>
          <cell r="AA306">
            <v>3</v>
          </cell>
          <cell r="AB306" t="str">
            <v>SEDIMENTADA</v>
          </cell>
          <cell r="AC306" t="str">
            <v>BUENO</v>
          </cell>
        </row>
        <row r="307">
          <cell r="Y307" t="str">
            <v>600AL</v>
          </cell>
          <cell r="Z307" t="str">
            <v>NO TIENE</v>
          </cell>
          <cell r="AA307">
            <v>4</v>
          </cell>
          <cell r="AC307" t="str">
            <v>BUENO</v>
          </cell>
        </row>
        <row r="308">
          <cell r="Y308">
            <v>601</v>
          </cell>
          <cell r="Z308" t="str">
            <v>NO OBSERVADO</v>
          </cell>
          <cell r="AA308">
            <v>2</v>
          </cell>
          <cell r="AB308" t="str">
            <v>SEDIMENTADA</v>
          </cell>
          <cell r="AC308" t="str">
            <v>BUENO</v>
          </cell>
        </row>
        <row r="309">
          <cell r="Y309">
            <v>602</v>
          </cell>
          <cell r="Z309" t="str">
            <v>NO TIENE</v>
          </cell>
          <cell r="AA309">
            <v>2</v>
          </cell>
          <cell r="AC309" t="str">
            <v>BUENO</v>
          </cell>
        </row>
        <row r="310">
          <cell r="Y310">
            <v>604</v>
          </cell>
          <cell r="Z310" t="str">
            <v>NO OBSERVADO</v>
          </cell>
          <cell r="AA310">
            <v>2</v>
          </cell>
          <cell r="AC310" t="str">
            <v>BUENO</v>
          </cell>
        </row>
        <row r="311">
          <cell r="Y311">
            <v>606</v>
          </cell>
          <cell r="Z311" t="str">
            <v>NO OBSERVADO</v>
          </cell>
          <cell r="AA311">
            <v>0</v>
          </cell>
          <cell r="AC311" t="str">
            <v>NO OBSERVADO</v>
          </cell>
        </row>
        <row r="312">
          <cell r="Y312">
            <v>608</v>
          </cell>
          <cell r="Z312" t="str">
            <v>NO OBSERVADO</v>
          </cell>
          <cell r="AA312">
            <v>2</v>
          </cell>
          <cell r="AC312" t="str">
            <v>BUENO</v>
          </cell>
        </row>
        <row r="313">
          <cell r="Y313">
            <v>612</v>
          </cell>
          <cell r="Z313" t="str">
            <v>NO TIENE</v>
          </cell>
          <cell r="AA313">
            <v>3</v>
          </cell>
          <cell r="AC313" t="str">
            <v>BUENO</v>
          </cell>
        </row>
        <row r="314">
          <cell r="Y314">
            <v>614</v>
          </cell>
          <cell r="Z314" t="str">
            <v>BUENO</v>
          </cell>
          <cell r="AA314">
            <v>2</v>
          </cell>
          <cell r="AC314" t="str">
            <v>BUENO</v>
          </cell>
        </row>
        <row r="315">
          <cell r="Y315">
            <v>616</v>
          </cell>
          <cell r="Z315" t="str">
            <v>BUENO</v>
          </cell>
          <cell r="AA315">
            <v>6</v>
          </cell>
          <cell r="AC315" t="str">
            <v>BUENO</v>
          </cell>
        </row>
        <row r="316">
          <cell r="Y316">
            <v>618</v>
          </cell>
          <cell r="Z316" t="str">
            <v>NO OBSERVADO</v>
          </cell>
          <cell r="AA316">
            <v>0</v>
          </cell>
          <cell r="AC316" t="str">
            <v>NO OBSERVADO</v>
          </cell>
        </row>
        <row r="317">
          <cell r="Y317">
            <v>620</v>
          </cell>
          <cell r="Z317" t="str">
            <v>MALO</v>
          </cell>
          <cell r="AA317">
            <v>0</v>
          </cell>
          <cell r="AC317" t="str">
            <v>BUENO</v>
          </cell>
        </row>
        <row r="318">
          <cell r="Y318">
            <v>622</v>
          </cell>
          <cell r="Z318" t="str">
            <v>BUENO</v>
          </cell>
          <cell r="AA318">
            <v>1</v>
          </cell>
          <cell r="AC318" t="str">
            <v>BUENO</v>
          </cell>
        </row>
        <row r="319">
          <cell r="Y319">
            <v>630</v>
          </cell>
          <cell r="Z319" t="str">
            <v>NO TIENE</v>
          </cell>
          <cell r="AA319">
            <v>6</v>
          </cell>
          <cell r="AC319" t="str">
            <v>BUENO</v>
          </cell>
        </row>
        <row r="320">
          <cell r="Y320">
            <v>634</v>
          </cell>
          <cell r="Z320" t="str">
            <v>BUENO</v>
          </cell>
          <cell r="AA320">
            <v>0</v>
          </cell>
          <cell r="AC320" t="str">
            <v>BUENO</v>
          </cell>
        </row>
        <row r="321">
          <cell r="Y321">
            <v>636</v>
          </cell>
          <cell r="Z321" t="str">
            <v>NO OBSERVADO</v>
          </cell>
          <cell r="AA321">
            <v>1</v>
          </cell>
          <cell r="AB321" t="str">
            <v>SEDIMENTADA</v>
          </cell>
          <cell r="AC321" t="str">
            <v>BUENO</v>
          </cell>
        </row>
        <row r="322">
          <cell r="Y322">
            <v>638</v>
          </cell>
          <cell r="Z322" t="str">
            <v>NO OBSERVADO</v>
          </cell>
          <cell r="AA322">
            <v>2</v>
          </cell>
          <cell r="AC322" t="str">
            <v>BUENO</v>
          </cell>
        </row>
        <row r="323">
          <cell r="Y323">
            <v>640</v>
          </cell>
          <cell r="Z323" t="str">
            <v>BUENO</v>
          </cell>
          <cell r="AA323">
            <v>5</v>
          </cell>
          <cell r="AC323" t="str">
            <v>BUENO</v>
          </cell>
        </row>
        <row r="324">
          <cell r="Y324">
            <v>642</v>
          </cell>
          <cell r="Z324" t="str">
            <v>BUENO</v>
          </cell>
          <cell r="AA324">
            <v>0</v>
          </cell>
          <cell r="AC324" t="str">
            <v>BUENO</v>
          </cell>
        </row>
        <row r="325">
          <cell r="Y325">
            <v>644</v>
          </cell>
          <cell r="Z325" t="str">
            <v>BUENO</v>
          </cell>
          <cell r="AA325">
            <v>0</v>
          </cell>
          <cell r="AC325" t="str">
            <v>BUENO</v>
          </cell>
        </row>
        <row r="326">
          <cell r="Y326">
            <v>646</v>
          </cell>
          <cell r="Z326" t="str">
            <v>BUENO</v>
          </cell>
          <cell r="AA326">
            <v>1</v>
          </cell>
          <cell r="AC326" t="str">
            <v>BUENO</v>
          </cell>
        </row>
        <row r="327">
          <cell r="Y327">
            <v>648</v>
          </cell>
          <cell r="Z327" t="str">
            <v>NO OBSERVADO</v>
          </cell>
          <cell r="AA327">
            <v>0</v>
          </cell>
          <cell r="AC327" t="str">
            <v>NO OBSERVADO</v>
          </cell>
        </row>
        <row r="328">
          <cell r="Y328">
            <v>650</v>
          </cell>
          <cell r="Z328" t="str">
            <v>NO TIENE</v>
          </cell>
          <cell r="AA328">
            <v>0</v>
          </cell>
          <cell r="AB328" t="str">
            <v>SEDIMENTADA</v>
          </cell>
          <cell r="AC328" t="str">
            <v>BUENO</v>
          </cell>
        </row>
        <row r="329">
          <cell r="Y329">
            <v>652</v>
          </cell>
          <cell r="Z329" t="str">
            <v>NO OBSERVADO</v>
          </cell>
          <cell r="AA329">
            <v>0</v>
          </cell>
          <cell r="AB329" t="str">
            <v>TAPADA</v>
          </cell>
          <cell r="AC329" t="str">
            <v>NO TIENE</v>
          </cell>
        </row>
        <row r="330">
          <cell r="Y330">
            <v>654</v>
          </cell>
          <cell r="Z330" t="str">
            <v>MALO</v>
          </cell>
          <cell r="AA330">
            <v>2</v>
          </cell>
          <cell r="AC330" t="str">
            <v>BUENO</v>
          </cell>
        </row>
        <row r="331">
          <cell r="Y331">
            <v>656</v>
          </cell>
          <cell r="Z331" t="str">
            <v>NO OBSERVADO</v>
          </cell>
          <cell r="AA331">
            <v>4</v>
          </cell>
          <cell r="AB331" t="str">
            <v>SEDIMENTADA</v>
          </cell>
          <cell r="AC331" t="str">
            <v>BUENO</v>
          </cell>
        </row>
        <row r="332">
          <cell r="Y332">
            <v>658</v>
          </cell>
          <cell r="Z332" t="str">
            <v>NO OBSERVADO</v>
          </cell>
          <cell r="AA332">
            <v>2</v>
          </cell>
          <cell r="AB332" t="str">
            <v>SEDIMENTADA</v>
          </cell>
          <cell r="AC332" t="str">
            <v>BUENO</v>
          </cell>
        </row>
        <row r="333">
          <cell r="Y333">
            <v>660</v>
          </cell>
          <cell r="Z333" t="str">
            <v>BUENO</v>
          </cell>
          <cell r="AA333">
            <v>2</v>
          </cell>
          <cell r="AB333" t="str">
            <v>SEDIMENTADA</v>
          </cell>
          <cell r="AC333" t="str">
            <v>BUENO</v>
          </cell>
        </row>
        <row r="334">
          <cell r="Y334">
            <v>662</v>
          </cell>
          <cell r="Z334" t="str">
            <v>NO OBSERVADO</v>
          </cell>
          <cell r="AA334">
            <v>2</v>
          </cell>
          <cell r="AB334" t="str">
            <v>SEDIMENTADA</v>
          </cell>
          <cell r="AC334" t="str">
            <v>BUENO</v>
          </cell>
        </row>
        <row r="335">
          <cell r="Y335">
            <v>664</v>
          </cell>
          <cell r="Z335" t="str">
            <v>NO OBSERVADO</v>
          </cell>
          <cell r="AA335">
            <v>1</v>
          </cell>
          <cell r="AB335" t="str">
            <v>SEDIMENTADA</v>
          </cell>
          <cell r="AC335" t="str">
            <v>BUENO</v>
          </cell>
        </row>
        <row r="336">
          <cell r="Y336" t="str">
            <v>666AL</v>
          </cell>
          <cell r="Z336" t="str">
            <v>BUENO</v>
          </cell>
          <cell r="AA336">
            <v>1</v>
          </cell>
          <cell r="AC336" t="str">
            <v>BUENO</v>
          </cell>
        </row>
        <row r="337">
          <cell r="Y337">
            <v>668</v>
          </cell>
          <cell r="Z337" t="str">
            <v>BUENO</v>
          </cell>
          <cell r="AA337">
            <v>1</v>
          </cell>
          <cell r="AC337" t="str">
            <v>BUENO</v>
          </cell>
        </row>
        <row r="338">
          <cell r="Y338">
            <v>669</v>
          </cell>
          <cell r="Z338" t="str">
            <v>NO OBSERVADO</v>
          </cell>
          <cell r="AA338">
            <v>0</v>
          </cell>
          <cell r="AC338" t="str">
            <v>BUENO</v>
          </cell>
        </row>
        <row r="339">
          <cell r="Y339">
            <v>670</v>
          </cell>
          <cell r="Z339" t="str">
            <v>BUENO</v>
          </cell>
          <cell r="AA339">
            <v>2</v>
          </cell>
          <cell r="AC339" t="str">
            <v>BUENO</v>
          </cell>
        </row>
        <row r="340">
          <cell r="Y340">
            <v>672</v>
          </cell>
          <cell r="Z340" t="str">
            <v>BUENO</v>
          </cell>
          <cell r="AA340">
            <v>1</v>
          </cell>
          <cell r="AC340" t="str">
            <v>BUENO</v>
          </cell>
        </row>
        <row r="341">
          <cell r="Y341">
            <v>674</v>
          </cell>
          <cell r="Z341" t="str">
            <v>BUENO</v>
          </cell>
          <cell r="AA341">
            <v>1</v>
          </cell>
          <cell r="AC341" t="str">
            <v>BUENO</v>
          </cell>
        </row>
        <row r="342">
          <cell r="Y342">
            <v>676</v>
          </cell>
          <cell r="Z342" t="str">
            <v>NO OBSERVADO</v>
          </cell>
          <cell r="AA342">
            <v>2</v>
          </cell>
          <cell r="AB342" t="str">
            <v>SEDIMENTADA</v>
          </cell>
          <cell r="AC342" t="str">
            <v>BUENO</v>
          </cell>
        </row>
        <row r="343">
          <cell r="Y343">
            <v>678</v>
          </cell>
          <cell r="Z343" t="str">
            <v>BUENO</v>
          </cell>
          <cell r="AA343">
            <v>2</v>
          </cell>
          <cell r="AC343" t="str">
            <v>BUENO</v>
          </cell>
        </row>
        <row r="344">
          <cell r="Y344">
            <v>680</v>
          </cell>
          <cell r="Z344" t="str">
            <v>NO TIENE</v>
          </cell>
          <cell r="AA344">
            <v>1</v>
          </cell>
          <cell r="AC344" t="str">
            <v>BUENO</v>
          </cell>
        </row>
        <row r="345">
          <cell r="Y345">
            <v>682</v>
          </cell>
          <cell r="Z345" t="str">
            <v>NO OBSERVADO</v>
          </cell>
          <cell r="AA345">
            <v>0</v>
          </cell>
          <cell r="AB345" t="str">
            <v>SEDIMENTADA</v>
          </cell>
          <cell r="AC345" t="str">
            <v>BUENO</v>
          </cell>
        </row>
        <row r="346">
          <cell r="Y346">
            <v>684</v>
          </cell>
          <cell r="Z346" t="str">
            <v>BUENO</v>
          </cell>
          <cell r="AA346">
            <v>2</v>
          </cell>
          <cell r="AB346" t="str">
            <v>SEDIMENTADA</v>
          </cell>
          <cell r="AC346" t="str">
            <v>BUENO</v>
          </cell>
        </row>
        <row r="347">
          <cell r="Y347">
            <v>686</v>
          </cell>
          <cell r="Z347" t="str">
            <v>NO TIENE</v>
          </cell>
          <cell r="AA347">
            <v>0</v>
          </cell>
          <cell r="AB347" t="str">
            <v>SEDIMENTADA</v>
          </cell>
          <cell r="AC347" t="str">
            <v>BUENO</v>
          </cell>
        </row>
        <row r="348">
          <cell r="Y348">
            <v>688</v>
          </cell>
          <cell r="Z348" t="str">
            <v>NO OBSERVADO</v>
          </cell>
          <cell r="AA348">
            <v>4</v>
          </cell>
          <cell r="AC348" t="str">
            <v>BUENO</v>
          </cell>
        </row>
        <row r="349">
          <cell r="Y349">
            <v>690</v>
          </cell>
          <cell r="Z349" t="str">
            <v>BUENO</v>
          </cell>
          <cell r="AA349">
            <v>1</v>
          </cell>
          <cell r="AC349" t="str">
            <v>BUENO</v>
          </cell>
        </row>
        <row r="350">
          <cell r="Y350">
            <v>692</v>
          </cell>
          <cell r="Z350" t="str">
            <v>NO OBSERVADO</v>
          </cell>
          <cell r="AA350">
            <v>1</v>
          </cell>
          <cell r="AB350" t="str">
            <v>SEDIMENTADA</v>
          </cell>
          <cell r="AC350" t="str">
            <v>BUENO</v>
          </cell>
        </row>
        <row r="351">
          <cell r="Y351">
            <v>694</v>
          </cell>
          <cell r="Z351" t="str">
            <v>NO TIENE</v>
          </cell>
          <cell r="AA351">
            <v>1</v>
          </cell>
          <cell r="AB351" t="str">
            <v>SEDIMENTADA</v>
          </cell>
          <cell r="AC351" t="str">
            <v>BUENO</v>
          </cell>
        </row>
        <row r="352">
          <cell r="Y352">
            <v>696</v>
          </cell>
          <cell r="Z352" t="str">
            <v>NO OBSERVADO</v>
          </cell>
          <cell r="AA352">
            <v>3</v>
          </cell>
          <cell r="AB352" t="str">
            <v>SEDIMENTADA</v>
          </cell>
          <cell r="AC352" t="str">
            <v>BUENO</v>
          </cell>
        </row>
        <row r="353">
          <cell r="Y353">
            <v>698</v>
          </cell>
          <cell r="Z353" t="str">
            <v>NO OBSERVADO</v>
          </cell>
          <cell r="AA353">
            <v>2</v>
          </cell>
          <cell r="AB353" t="str">
            <v>SEDIMENTADA</v>
          </cell>
          <cell r="AC353" t="str">
            <v>BUENO</v>
          </cell>
        </row>
        <row r="354">
          <cell r="Y354">
            <v>700</v>
          </cell>
          <cell r="Z354" t="str">
            <v>NO OBSERVADO</v>
          </cell>
          <cell r="AA354">
            <v>0</v>
          </cell>
          <cell r="AC354" t="str">
            <v>NO OBSERVADO</v>
          </cell>
        </row>
        <row r="355">
          <cell r="Y355">
            <v>702</v>
          </cell>
          <cell r="Z355" t="str">
            <v>NO TIENE</v>
          </cell>
          <cell r="AA355">
            <v>2</v>
          </cell>
          <cell r="AC355" t="str">
            <v>BUENO</v>
          </cell>
        </row>
        <row r="356">
          <cell r="Y356">
            <v>704</v>
          </cell>
          <cell r="Z356" t="str">
            <v>BUENO</v>
          </cell>
          <cell r="AA356">
            <v>1</v>
          </cell>
          <cell r="AC356" t="str">
            <v>BUENO</v>
          </cell>
        </row>
        <row r="357">
          <cell r="Y357">
            <v>706</v>
          </cell>
          <cell r="Z357" t="str">
            <v>BUENO</v>
          </cell>
          <cell r="AA357">
            <v>1</v>
          </cell>
          <cell r="AC357" t="str">
            <v>MALO</v>
          </cell>
        </row>
        <row r="358">
          <cell r="Y358">
            <v>708</v>
          </cell>
          <cell r="Z358" t="str">
            <v>BUENO</v>
          </cell>
          <cell r="AA358">
            <v>0</v>
          </cell>
          <cell r="AC358" t="str">
            <v>BUENO</v>
          </cell>
        </row>
        <row r="359">
          <cell r="Y359">
            <v>710</v>
          </cell>
          <cell r="Z359" t="str">
            <v>BUENO</v>
          </cell>
          <cell r="AA359">
            <v>1</v>
          </cell>
          <cell r="AC359" t="str">
            <v>BUENO</v>
          </cell>
        </row>
        <row r="360">
          <cell r="Y360">
            <v>712</v>
          </cell>
          <cell r="Z360" t="str">
            <v>MALO</v>
          </cell>
          <cell r="AA360">
            <v>1</v>
          </cell>
          <cell r="AC360" t="str">
            <v>BUENO</v>
          </cell>
        </row>
        <row r="361">
          <cell r="Y361">
            <v>714</v>
          </cell>
          <cell r="Z361" t="str">
            <v>NO OBSERVADO</v>
          </cell>
          <cell r="AA361">
            <v>0</v>
          </cell>
          <cell r="AC361" t="str">
            <v>NO OBSERVADO</v>
          </cell>
        </row>
        <row r="362">
          <cell r="Y362">
            <v>716</v>
          </cell>
          <cell r="Z362" t="str">
            <v>BUENO</v>
          </cell>
          <cell r="AA362">
            <v>1</v>
          </cell>
          <cell r="AC362" t="str">
            <v>BUENO</v>
          </cell>
        </row>
        <row r="363">
          <cell r="Y363">
            <v>718</v>
          </cell>
          <cell r="Z363" t="str">
            <v>BUENO</v>
          </cell>
          <cell r="AA363">
            <v>1</v>
          </cell>
          <cell r="AC363" t="str">
            <v>MALO</v>
          </cell>
        </row>
        <row r="364">
          <cell r="Y364">
            <v>720</v>
          </cell>
          <cell r="Z364" t="str">
            <v>NO OBSERVADO</v>
          </cell>
          <cell r="AA364">
            <v>2</v>
          </cell>
          <cell r="AB364" t="str">
            <v>SEDIMENTADA</v>
          </cell>
          <cell r="AC364" t="str">
            <v>BUENO</v>
          </cell>
        </row>
        <row r="365">
          <cell r="Y365">
            <v>722</v>
          </cell>
          <cell r="Z365" t="str">
            <v>BUENO</v>
          </cell>
          <cell r="AA365">
            <v>0</v>
          </cell>
          <cell r="AC365" t="str">
            <v>BUENO</v>
          </cell>
        </row>
        <row r="366">
          <cell r="Y366">
            <v>724</v>
          </cell>
          <cell r="Z366" t="str">
            <v>NO OBSERVADO</v>
          </cell>
          <cell r="AA366">
            <v>3</v>
          </cell>
          <cell r="AB366" t="str">
            <v>SEDIMENTADA</v>
          </cell>
          <cell r="AC366" t="str">
            <v>BUENO</v>
          </cell>
        </row>
        <row r="367">
          <cell r="Y367">
            <v>726</v>
          </cell>
          <cell r="Z367" t="str">
            <v>BUENO</v>
          </cell>
          <cell r="AA367">
            <v>1</v>
          </cell>
          <cell r="AC367" t="str">
            <v>BUENO</v>
          </cell>
        </row>
        <row r="368">
          <cell r="Y368">
            <v>728</v>
          </cell>
          <cell r="Z368" t="str">
            <v>BUENO</v>
          </cell>
          <cell r="AA368">
            <v>0</v>
          </cell>
          <cell r="AC368" t="str">
            <v>BUENO</v>
          </cell>
        </row>
        <row r="369">
          <cell r="Y369">
            <v>730</v>
          </cell>
          <cell r="Z369" t="str">
            <v>BUENO</v>
          </cell>
          <cell r="AA369">
            <v>1</v>
          </cell>
          <cell r="AC369" t="str">
            <v>BUENO</v>
          </cell>
        </row>
        <row r="370">
          <cell r="Y370">
            <v>732</v>
          </cell>
          <cell r="Z370" t="str">
            <v>BUENO</v>
          </cell>
          <cell r="AA370">
            <v>0</v>
          </cell>
          <cell r="AC370" t="str">
            <v>BUENO</v>
          </cell>
        </row>
        <row r="371">
          <cell r="Y371">
            <v>734</v>
          </cell>
          <cell r="Z371" t="str">
            <v>MALO</v>
          </cell>
          <cell r="AA371">
            <v>1</v>
          </cell>
          <cell r="AC371" t="str">
            <v>MALO</v>
          </cell>
        </row>
        <row r="372">
          <cell r="Y372">
            <v>736</v>
          </cell>
          <cell r="Z372" t="str">
            <v>NO TIENE</v>
          </cell>
          <cell r="AA372">
            <v>0</v>
          </cell>
          <cell r="AC372" t="str">
            <v>BUENO</v>
          </cell>
        </row>
        <row r="373">
          <cell r="Y373">
            <v>738</v>
          </cell>
          <cell r="Z373" t="str">
            <v>NO OBSERVADO</v>
          </cell>
          <cell r="AA373">
            <v>1</v>
          </cell>
          <cell r="AB373" t="str">
            <v>SEDIMENTADA</v>
          </cell>
          <cell r="AC373" t="str">
            <v>BUENO</v>
          </cell>
        </row>
        <row r="374">
          <cell r="Y374">
            <v>740</v>
          </cell>
          <cell r="Z374" t="str">
            <v>NO OBSERVADO</v>
          </cell>
          <cell r="AA374">
            <v>2</v>
          </cell>
          <cell r="AB374" t="str">
            <v>SEDIMENTADA</v>
          </cell>
          <cell r="AC374" t="str">
            <v>BUENO</v>
          </cell>
        </row>
        <row r="375">
          <cell r="Y375">
            <v>742</v>
          </cell>
          <cell r="Z375" t="str">
            <v>NO OBSERVADO</v>
          </cell>
          <cell r="AA375">
            <v>2</v>
          </cell>
          <cell r="AB375" t="str">
            <v>SEDIMENTADA</v>
          </cell>
          <cell r="AC375" t="str">
            <v>BUENO</v>
          </cell>
        </row>
        <row r="376">
          <cell r="Y376">
            <v>744</v>
          </cell>
          <cell r="Z376" t="str">
            <v>NO OBSERVADO</v>
          </cell>
          <cell r="AA376">
            <v>5</v>
          </cell>
          <cell r="AB376" t="str">
            <v>SEDIMENTADA</v>
          </cell>
          <cell r="AC376" t="str">
            <v>BUENO</v>
          </cell>
        </row>
        <row r="377">
          <cell r="Y377">
            <v>746</v>
          </cell>
          <cell r="Z377" t="str">
            <v>NO OBSERVADO</v>
          </cell>
          <cell r="AA377">
            <v>2</v>
          </cell>
          <cell r="AB377" t="str">
            <v>SEDIMENTADA</v>
          </cell>
          <cell r="AC377" t="str">
            <v>BUENO</v>
          </cell>
        </row>
        <row r="378">
          <cell r="Y378">
            <v>748</v>
          </cell>
          <cell r="Z378" t="str">
            <v>BUENO</v>
          </cell>
          <cell r="AA378">
            <v>1</v>
          </cell>
          <cell r="AC378" t="str">
            <v>BUENO</v>
          </cell>
        </row>
        <row r="379">
          <cell r="Y379">
            <v>750</v>
          </cell>
          <cell r="Z379" t="str">
            <v>NO OBSERVADO</v>
          </cell>
          <cell r="AA379">
            <v>0</v>
          </cell>
          <cell r="AC379" t="str">
            <v>NO OBSERVADO</v>
          </cell>
        </row>
        <row r="380">
          <cell r="Y380">
            <v>751</v>
          </cell>
          <cell r="Z380" t="str">
            <v>NO OBSERVADO</v>
          </cell>
          <cell r="AA380">
            <v>2</v>
          </cell>
          <cell r="AB380" t="str">
            <v>SEDIMENTADA</v>
          </cell>
          <cell r="AC380" t="str">
            <v>BUENO</v>
          </cell>
        </row>
        <row r="381">
          <cell r="Y381" t="str">
            <v>751A</v>
          </cell>
          <cell r="Z381" t="str">
            <v>NO OBSERVADO</v>
          </cell>
          <cell r="AA381">
            <v>0</v>
          </cell>
          <cell r="AB381" t="str">
            <v>SEDIMENTADA</v>
          </cell>
          <cell r="AC381" t="str">
            <v>BUENO</v>
          </cell>
        </row>
        <row r="382">
          <cell r="Y382">
            <v>752</v>
          </cell>
          <cell r="Z382" t="str">
            <v>NO OBSERVADO</v>
          </cell>
          <cell r="AA382">
            <v>1</v>
          </cell>
          <cell r="AB382" t="str">
            <v>SEDIMENTADA</v>
          </cell>
          <cell r="AC382" t="str">
            <v>BUENO</v>
          </cell>
        </row>
        <row r="383">
          <cell r="Y383">
            <v>753</v>
          </cell>
          <cell r="Z383" t="str">
            <v>NO OBSERVADO</v>
          </cell>
          <cell r="AA383">
            <v>3</v>
          </cell>
          <cell r="AC383" t="str">
            <v>BUENO</v>
          </cell>
        </row>
        <row r="384">
          <cell r="Y384">
            <v>754</v>
          </cell>
          <cell r="Z384" t="str">
            <v>NO OBSERVADO</v>
          </cell>
          <cell r="AA384">
            <v>2</v>
          </cell>
          <cell r="AB384" t="str">
            <v>SEDIMENTADA</v>
          </cell>
          <cell r="AC384" t="str">
            <v>BUENO</v>
          </cell>
        </row>
        <row r="385">
          <cell r="Y385" t="str">
            <v>755N</v>
          </cell>
          <cell r="Z385" t="str">
            <v>BUENO</v>
          </cell>
          <cell r="AA385">
            <v>3</v>
          </cell>
          <cell r="AC385" t="str">
            <v>BUENO</v>
          </cell>
        </row>
        <row r="386">
          <cell r="Y386">
            <v>756</v>
          </cell>
          <cell r="Z386" t="str">
            <v>MALO</v>
          </cell>
          <cell r="AA386">
            <v>2</v>
          </cell>
          <cell r="AC386" t="str">
            <v>BUENO</v>
          </cell>
        </row>
        <row r="387">
          <cell r="Y387">
            <v>757</v>
          </cell>
          <cell r="Z387" t="str">
            <v>NO TIENE</v>
          </cell>
          <cell r="AA387">
            <v>0</v>
          </cell>
          <cell r="AC387" t="str">
            <v>BUENO</v>
          </cell>
        </row>
        <row r="388">
          <cell r="Y388" t="str">
            <v>757A</v>
          </cell>
          <cell r="Z388" t="str">
            <v>BUENO</v>
          </cell>
          <cell r="AA388">
            <v>3</v>
          </cell>
          <cell r="AC388" t="str">
            <v>BUENO</v>
          </cell>
        </row>
        <row r="389">
          <cell r="Y389">
            <v>758</v>
          </cell>
          <cell r="Z389" t="str">
            <v>NO OBSERVADO</v>
          </cell>
          <cell r="AA389">
            <v>1</v>
          </cell>
          <cell r="AB389" t="str">
            <v>SEDIMENTADA</v>
          </cell>
          <cell r="AC389" t="str">
            <v>BUENO</v>
          </cell>
        </row>
        <row r="390">
          <cell r="Y390">
            <v>759</v>
          </cell>
          <cell r="Z390" t="str">
            <v>NO TIENE</v>
          </cell>
          <cell r="AA390">
            <v>1</v>
          </cell>
          <cell r="AC390" t="str">
            <v>BUENO</v>
          </cell>
        </row>
        <row r="391">
          <cell r="Y391">
            <v>760</v>
          </cell>
          <cell r="Z391" t="str">
            <v>NO OBSERVADO</v>
          </cell>
          <cell r="AA391">
            <v>1</v>
          </cell>
          <cell r="AB391" t="str">
            <v>SEDIMENTADA</v>
          </cell>
          <cell r="AC391" t="str">
            <v>BUENO</v>
          </cell>
        </row>
        <row r="392">
          <cell r="Y392">
            <v>761</v>
          </cell>
          <cell r="Z392" t="str">
            <v>NO TIENE</v>
          </cell>
          <cell r="AA392">
            <v>3</v>
          </cell>
          <cell r="AC392" t="str">
            <v>BUENO</v>
          </cell>
        </row>
        <row r="393">
          <cell r="Y393">
            <v>762</v>
          </cell>
          <cell r="Z393" t="str">
            <v>NO OBSERVADO</v>
          </cell>
          <cell r="AA393">
            <v>1</v>
          </cell>
          <cell r="AC393" t="str">
            <v>BUENO</v>
          </cell>
        </row>
        <row r="394">
          <cell r="Y394">
            <v>764</v>
          </cell>
          <cell r="Z394" t="str">
            <v>BUENO</v>
          </cell>
          <cell r="AA394">
            <v>1</v>
          </cell>
          <cell r="AC394" t="str">
            <v>BUENO</v>
          </cell>
        </row>
        <row r="395">
          <cell r="Y395">
            <v>766</v>
          </cell>
          <cell r="Z395" t="str">
            <v>NO OBSERVADO</v>
          </cell>
          <cell r="AA395">
            <v>3</v>
          </cell>
          <cell r="AB395" t="str">
            <v>SEDIMENTADA</v>
          </cell>
          <cell r="AC395" t="str">
            <v>BUENO</v>
          </cell>
        </row>
        <row r="396">
          <cell r="Y396">
            <v>768</v>
          </cell>
          <cell r="Z396" t="str">
            <v>NO OBSERVADO</v>
          </cell>
          <cell r="AA396">
            <v>1</v>
          </cell>
          <cell r="AB396" t="str">
            <v>SEDIMENTADA</v>
          </cell>
          <cell r="AC396" t="str">
            <v>BUENO</v>
          </cell>
        </row>
        <row r="397">
          <cell r="Y397">
            <v>769</v>
          </cell>
          <cell r="Z397" t="str">
            <v>BUENO</v>
          </cell>
          <cell r="AA397">
            <v>2</v>
          </cell>
          <cell r="AC397" t="str">
            <v>BUENO</v>
          </cell>
        </row>
        <row r="398">
          <cell r="Y398">
            <v>770</v>
          </cell>
          <cell r="Z398" t="str">
            <v>BUENO</v>
          </cell>
          <cell r="AA398">
            <v>0</v>
          </cell>
          <cell r="AC398" t="str">
            <v>BUENO</v>
          </cell>
        </row>
        <row r="399">
          <cell r="Y399">
            <v>772</v>
          </cell>
          <cell r="Z399" t="str">
            <v>BUENO</v>
          </cell>
          <cell r="AA399">
            <v>0</v>
          </cell>
          <cell r="AC399" t="str">
            <v>BUENO</v>
          </cell>
        </row>
        <row r="400">
          <cell r="Y400">
            <v>774</v>
          </cell>
          <cell r="Z400" t="str">
            <v>NO OBSERVADO</v>
          </cell>
          <cell r="AA400">
            <v>2</v>
          </cell>
          <cell r="AB400" t="str">
            <v>SEDIMENTADA</v>
          </cell>
          <cell r="AC400" t="str">
            <v>BUENO</v>
          </cell>
        </row>
        <row r="401">
          <cell r="Y401">
            <v>776</v>
          </cell>
          <cell r="Z401" t="str">
            <v>NO TIENE</v>
          </cell>
          <cell r="AA401">
            <v>3</v>
          </cell>
          <cell r="AC401" t="str">
            <v>BUENO</v>
          </cell>
        </row>
        <row r="402">
          <cell r="Y402">
            <v>778</v>
          </cell>
          <cell r="Z402" t="str">
            <v>BUENO</v>
          </cell>
          <cell r="AA402">
            <v>3</v>
          </cell>
          <cell r="AC402" t="str">
            <v>BUENO</v>
          </cell>
        </row>
        <row r="403">
          <cell r="Y403">
            <v>780</v>
          </cell>
          <cell r="Z403" t="str">
            <v>MALO</v>
          </cell>
          <cell r="AA403">
            <v>3</v>
          </cell>
          <cell r="AC403" t="str">
            <v>BUENO</v>
          </cell>
        </row>
        <row r="404">
          <cell r="Y404">
            <v>782</v>
          </cell>
          <cell r="Z404" t="str">
            <v>BUENO</v>
          </cell>
          <cell r="AA404">
            <v>3</v>
          </cell>
          <cell r="AC404" t="str">
            <v>BUENO</v>
          </cell>
        </row>
        <row r="405">
          <cell r="Y405">
            <v>784</v>
          </cell>
          <cell r="Z405" t="str">
            <v>NO TIENE</v>
          </cell>
          <cell r="AA405">
            <v>1</v>
          </cell>
          <cell r="AC405" t="str">
            <v>BUENO</v>
          </cell>
        </row>
        <row r="406">
          <cell r="Y406">
            <v>786</v>
          </cell>
          <cell r="Z406" t="str">
            <v>BUENO</v>
          </cell>
          <cell r="AA406">
            <v>0</v>
          </cell>
          <cell r="AC406" t="str">
            <v>BUENO</v>
          </cell>
        </row>
        <row r="407">
          <cell r="Y407">
            <v>788</v>
          </cell>
          <cell r="Z407" t="str">
            <v>NO TIENE</v>
          </cell>
          <cell r="AA407">
            <v>0</v>
          </cell>
          <cell r="AC407" t="str">
            <v>BUENO</v>
          </cell>
        </row>
        <row r="408">
          <cell r="Y408">
            <v>790</v>
          </cell>
          <cell r="Z408" t="str">
            <v>NO OBSERVADO</v>
          </cell>
          <cell r="AA408">
            <v>1</v>
          </cell>
          <cell r="AB408" t="str">
            <v>SEDIMENTADA</v>
          </cell>
          <cell r="AC408" t="str">
            <v>BUENO</v>
          </cell>
        </row>
        <row r="409">
          <cell r="Y409" t="str">
            <v>792AL</v>
          </cell>
          <cell r="Z409" t="str">
            <v>BUENO</v>
          </cell>
          <cell r="AA409">
            <v>2</v>
          </cell>
          <cell r="AC409" t="str">
            <v>BUENO</v>
          </cell>
        </row>
        <row r="410">
          <cell r="Y410">
            <v>794</v>
          </cell>
          <cell r="Z410" t="str">
            <v>BUENO</v>
          </cell>
          <cell r="AA410">
            <v>1</v>
          </cell>
          <cell r="AC410" t="str">
            <v>BUENO</v>
          </cell>
        </row>
        <row r="411">
          <cell r="Y411">
            <v>796</v>
          </cell>
          <cell r="Z411" t="str">
            <v>NO OBSERVADO</v>
          </cell>
          <cell r="AA411">
            <v>0</v>
          </cell>
          <cell r="AC411" t="str">
            <v>BUENO</v>
          </cell>
        </row>
        <row r="412">
          <cell r="Y412">
            <v>798</v>
          </cell>
          <cell r="Z412" t="str">
            <v>NO OBSERVADO</v>
          </cell>
          <cell r="AA412">
            <v>4</v>
          </cell>
          <cell r="AB412" t="str">
            <v>SEDIMENTADA</v>
          </cell>
          <cell r="AC412" t="str">
            <v>BUENO</v>
          </cell>
        </row>
        <row r="413">
          <cell r="Y413">
            <v>800</v>
          </cell>
          <cell r="Z413" t="str">
            <v>NO OBSERVADO</v>
          </cell>
          <cell r="AA413">
            <v>4</v>
          </cell>
          <cell r="AB413" t="str">
            <v>SEDIMENTADA</v>
          </cell>
          <cell r="AC413" t="str">
            <v>BUENO</v>
          </cell>
        </row>
        <row r="414">
          <cell r="Y414">
            <v>802</v>
          </cell>
          <cell r="Z414" t="str">
            <v>NO OBSERVADO</v>
          </cell>
          <cell r="AA414">
            <v>0</v>
          </cell>
          <cell r="AB414" t="str">
            <v>SEDIMENTADA</v>
          </cell>
          <cell r="AC414" t="str">
            <v>BUENO</v>
          </cell>
        </row>
        <row r="415">
          <cell r="Y415">
            <v>804</v>
          </cell>
          <cell r="Z415" t="str">
            <v>NO OBSERVADO</v>
          </cell>
          <cell r="AA415">
            <v>1</v>
          </cell>
          <cell r="AB415" t="str">
            <v>SEDIMENTADA</v>
          </cell>
          <cell r="AC415" t="str">
            <v>BUENO</v>
          </cell>
        </row>
        <row r="416">
          <cell r="Y416">
            <v>806</v>
          </cell>
          <cell r="Z416" t="str">
            <v>BUENO</v>
          </cell>
          <cell r="AA416">
            <v>0</v>
          </cell>
          <cell r="AC416" t="str">
            <v>MALO</v>
          </cell>
        </row>
        <row r="417">
          <cell r="Y417">
            <v>808</v>
          </cell>
          <cell r="Z417" t="str">
            <v>NO TIENE</v>
          </cell>
          <cell r="AA417">
            <v>0</v>
          </cell>
          <cell r="AC417" t="str">
            <v>BUENO</v>
          </cell>
        </row>
        <row r="418">
          <cell r="Y418">
            <v>810</v>
          </cell>
          <cell r="Z418" t="str">
            <v>MALO</v>
          </cell>
          <cell r="AA418">
            <v>1</v>
          </cell>
          <cell r="AC418" t="str">
            <v>BUENO</v>
          </cell>
        </row>
        <row r="419">
          <cell r="Y419">
            <v>812</v>
          </cell>
          <cell r="Z419" t="str">
            <v>NO OBSERVADO</v>
          </cell>
          <cell r="AA419">
            <v>0</v>
          </cell>
          <cell r="AC419" t="str">
            <v>BUENO</v>
          </cell>
        </row>
        <row r="420">
          <cell r="Y420">
            <v>814</v>
          </cell>
          <cell r="Z420" t="str">
            <v>BUENO</v>
          </cell>
          <cell r="AA420">
            <v>1</v>
          </cell>
          <cell r="AC420" t="str">
            <v>BUENO</v>
          </cell>
        </row>
        <row r="421">
          <cell r="Y421">
            <v>815</v>
          </cell>
          <cell r="Z421" t="str">
            <v>NO TIENE</v>
          </cell>
          <cell r="AA421">
            <v>2</v>
          </cell>
          <cell r="AB421" t="str">
            <v>SEDIMENTADA</v>
          </cell>
          <cell r="AC421" t="str">
            <v>BUENO</v>
          </cell>
        </row>
        <row r="422">
          <cell r="Y422">
            <v>816</v>
          </cell>
          <cell r="Z422" t="str">
            <v>BUENO</v>
          </cell>
          <cell r="AA422">
            <v>0</v>
          </cell>
          <cell r="AC422" t="str">
            <v>BUENO</v>
          </cell>
        </row>
        <row r="423">
          <cell r="Y423">
            <v>817</v>
          </cell>
          <cell r="Z423" t="str">
            <v>BUENO</v>
          </cell>
          <cell r="AA423">
            <v>2</v>
          </cell>
          <cell r="AB423" t="str">
            <v>SEDIMENTADA</v>
          </cell>
          <cell r="AC423" t="str">
            <v>BUENO</v>
          </cell>
        </row>
        <row r="424">
          <cell r="Y424">
            <v>818</v>
          </cell>
          <cell r="Z424" t="str">
            <v>NO TIENE</v>
          </cell>
          <cell r="AA424">
            <v>1</v>
          </cell>
          <cell r="AB424" t="str">
            <v>SEDIMENTADA</v>
          </cell>
          <cell r="AC424" t="str">
            <v>BUENO</v>
          </cell>
        </row>
        <row r="425">
          <cell r="Y425">
            <v>819</v>
          </cell>
          <cell r="Z425" t="str">
            <v>NO OBSERVADO</v>
          </cell>
          <cell r="AA425">
            <v>0</v>
          </cell>
          <cell r="AB425" t="str">
            <v>SEDIMENTADA</v>
          </cell>
          <cell r="AC425" t="str">
            <v>NO TIENE</v>
          </cell>
        </row>
        <row r="426">
          <cell r="Y426">
            <v>820</v>
          </cell>
          <cell r="Z426" t="str">
            <v>NO OBSERVADO</v>
          </cell>
          <cell r="AA426">
            <v>0</v>
          </cell>
          <cell r="AB426" t="str">
            <v>SEDIMENTADA</v>
          </cell>
          <cell r="AC426" t="str">
            <v>BUENO</v>
          </cell>
        </row>
        <row r="427">
          <cell r="Y427">
            <v>822</v>
          </cell>
          <cell r="Z427" t="str">
            <v>NO TIENE</v>
          </cell>
          <cell r="AA427">
            <v>2</v>
          </cell>
          <cell r="AB427" t="str">
            <v>SEDIMENTADA</v>
          </cell>
          <cell r="AC427" t="str">
            <v>BUENO</v>
          </cell>
        </row>
        <row r="428">
          <cell r="Y428">
            <v>824</v>
          </cell>
          <cell r="Z428" t="str">
            <v>NO OBSERVADO</v>
          </cell>
          <cell r="AA428">
            <v>1</v>
          </cell>
          <cell r="AB428" t="str">
            <v>SEDIMENTADA</v>
          </cell>
          <cell r="AC428" t="str">
            <v>BUENO</v>
          </cell>
        </row>
        <row r="429">
          <cell r="Y429">
            <v>826</v>
          </cell>
          <cell r="Z429" t="str">
            <v>BUENO</v>
          </cell>
          <cell r="AA429">
            <v>0</v>
          </cell>
          <cell r="AB429" t="str">
            <v>SEDIMENTADA</v>
          </cell>
          <cell r="AC429" t="str">
            <v>BUENO</v>
          </cell>
        </row>
        <row r="430">
          <cell r="Y430">
            <v>828</v>
          </cell>
          <cell r="Z430" t="str">
            <v>BUENO</v>
          </cell>
          <cell r="AA430">
            <v>0</v>
          </cell>
          <cell r="AB430" t="str">
            <v>SEDIMENTADA</v>
          </cell>
          <cell r="AC430" t="str">
            <v>BUENO</v>
          </cell>
        </row>
        <row r="431">
          <cell r="Y431">
            <v>830</v>
          </cell>
          <cell r="Z431" t="str">
            <v>NO OBSERVADO</v>
          </cell>
          <cell r="AA431">
            <v>2</v>
          </cell>
          <cell r="AB431" t="str">
            <v>SEDIMENTADA</v>
          </cell>
          <cell r="AC431" t="str">
            <v>BUENO</v>
          </cell>
        </row>
        <row r="432">
          <cell r="Y432">
            <v>832</v>
          </cell>
          <cell r="Z432" t="str">
            <v>BUENO</v>
          </cell>
          <cell r="AA432">
            <v>0</v>
          </cell>
          <cell r="AC432" t="str">
            <v>BUENO</v>
          </cell>
        </row>
        <row r="433">
          <cell r="Y433">
            <v>834</v>
          </cell>
          <cell r="Z433" t="str">
            <v>BUENO</v>
          </cell>
          <cell r="AA433">
            <v>0</v>
          </cell>
          <cell r="AC433" t="str">
            <v>BUENO</v>
          </cell>
        </row>
        <row r="434">
          <cell r="Y434">
            <v>836</v>
          </cell>
          <cell r="Z434" t="str">
            <v>NO TIENE</v>
          </cell>
          <cell r="AA434">
            <v>2</v>
          </cell>
          <cell r="AC434" t="str">
            <v>BUENO</v>
          </cell>
        </row>
        <row r="435">
          <cell r="Y435">
            <v>838</v>
          </cell>
          <cell r="Z435" t="str">
            <v>NO OBSERVADO</v>
          </cell>
          <cell r="AA435">
            <v>2</v>
          </cell>
          <cell r="AB435" t="str">
            <v>SEDIMENTADA</v>
          </cell>
          <cell r="AC435" t="str">
            <v>BUENO</v>
          </cell>
        </row>
        <row r="436">
          <cell r="Y436">
            <v>840</v>
          </cell>
          <cell r="Z436" t="str">
            <v>BUENO</v>
          </cell>
          <cell r="AA436">
            <v>1</v>
          </cell>
          <cell r="AC436" t="str">
            <v>BUENO</v>
          </cell>
        </row>
        <row r="437">
          <cell r="Y437">
            <v>842</v>
          </cell>
          <cell r="Z437" t="str">
            <v>BUENO</v>
          </cell>
          <cell r="AA437">
            <v>0</v>
          </cell>
          <cell r="AB437" t="str">
            <v>SEDIMENTADA</v>
          </cell>
          <cell r="AC437" t="str">
            <v>BUENO</v>
          </cell>
        </row>
        <row r="438">
          <cell r="Y438">
            <v>844</v>
          </cell>
          <cell r="Z438" t="str">
            <v>BUENO</v>
          </cell>
          <cell r="AA438">
            <v>2</v>
          </cell>
          <cell r="AC438" t="str">
            <v>BUENO</v>
          </cell>
        </row>
        <row r="439">
          <cell r="Y439">
            <v>846</v>
          </cell>
          <cell r="Z439" t="str">
            <v>NO OBSERVADO</v>
          </cell>
          <cell r="AA439">
            <v>0</v>
          </cell>
          <cell r="AB439" t="str">
            <v>SEDIMENTADA</v>
          </cell>
          <cell r="AC439" t="str">
            <v>BUENO</v>
          </cell>
        </row>
        <row r="440">
          <cell r="Y440">
            <v>848</v>
          </cell>
          <cell r="Z440" t="str">
            <v>BUENO</v>
          </cell>
          <cell r="AA440">
            <v>1</v>
          </cell>
          <cell r="AC440" t="str">
            <v>MALO</v>
          </cell>
        </row>
        <row r="441">
          <cell r="Y441">
            <v>850</v>
          </cell>
          <cell r="Z441" t="str">
            <v>NO OBSERVADO</v>
          </cell>
          <cell r="AA441">
            <v>0</v>
          </cell>
          <cell r="AC441" t="str">
            <v>NO OBSERVADO</v>
          </cell>
        </row>
        <row r="442">
          <cell r="Y442">
            <v>852</v>
          </cell>
          <cell r="Z442" t="str">
            <v>NO OBSERVADO</v>
          </cell>
          <cell r="AA442">
            <v>1</v>
          </cell>
          <cell r="AB442" t="str">
            <v>SEDIMENTADA</v>
          </cell>
          <cell r="AC442" t="str">
            <v>BUENO</v>
          </cell>
        </row>
        <row r="443">
          <cell r="Y443">
            <v>854</v>
          </cell>
          <cell r="Z443" t="str">
            <v>BUENO</v>
          </cell>
          <cell r="AA443">
            <v>1</v>
          </cell>
          <cell r="AB443" t="str">
            <v>SEDIMENTADA</v>
          </cell>
          <cell r="AC443" t="str">
            <v>BUENO</v>
          </cell>
        </row>
        <row r="444">
          <cell r="Y444">
            <v>856</v>
          </cell>
          <cell r="Z444" t="str">
            <v>NO OBSERVADO</v>
          </cell>
          <cell r="AA444">
            <v>0</v>
          </cell>
          <cell r="AB444" t="str">
            <v>SEDIMENTADA</v>
          </cell>
          <cell r="AC444" t="str">
            <v>BUENO</v>
          </cell>
        </row>
        <row r="445">
          <cell r="Y445">
            <v>860</v>
          </cell>
          <cell r="Z445" t="str">
            <v>MALO</v>
          </cell>
          <cell r="AA445">
            <v>0</v>
          </cell>
          <cell r="AB445" t="str">
            <v>SEDIMENTADA</v>
          </cell>
          <cell r="AC445" t="str">
            <v>BUENO</v>
          </cell>
        </row>
        <row r="446">
          <cell r="Y446">
            <v>862</v>
          </cell>
          <cell r="Z446" t="str">
            <v>BUENO</v>
          </cell>
          <cell r="AA446">
            <v>1</v>
          </cell>
          <cell r="AC446" t="str">
            <v>BUENO</v>
          </cell>
        </row>
        <row r="447">
          <cell r="Y447">
            <v>864</v>
          </cell>
          <cell r="Z447" t="str">
            <v>NO TIENE</v>
          </cell>
          <cell r="AA447">
            <v>2</v>
          </cell>
          <cell r="AC447" t="str">
            <v>BUENO</v>
          </cell>
        </row>
        <row r="448">
          <cell r="Y448">
            <v>866</v>
          </cell>
          <cell r="Z448" t="str">
            <v>BUENO</v>
          </cell>
          <cell r="AA448">
            <v>0</v>
          </cell>
          <cell r="AC448" t="str">
            <v>BUENO</v>
          </cell>
        </row>
        <row r="449">
          <cell r="Y449">
            <v>868</v>
          </cell>
          <cell r="Z449" t="str">
            <v>BUENO</v>
          </cell>
          <cell r="AA449">
            <v>0</v>
          </cell>
          <cell r="AC449" t="str">
            <v>BUENO</v>
          </cell>
        </row>
        <row r="450">
          <cell r="Y450">
            <v>870</v>
          </cell>
          <cell r="Z450" t="str">
            <v>NO OBSERVADO</v>
          </cell>
          <cell r="AA450">
            <v>1</v>
          </cell>
          <cell r="AB450" t="str">
            <v>SEDIMENTADA</v>
          </cell>
          <cell r="AC450" t="str">
            <v>BUENO</v>
          </cell>
        </row>
        <row r="451">
          <cell r="Y451">
            <v>872</v>
          </cell>
          <cell r="Z451" t="str">
            <v>NO OBSERVADO</v>
          </cell>
          <cell r="AA451">
            <v>3</v>
          </cell>
          <cell r="AB451" t="str">
            <v>SEDIMENTADA</v>
          </cell>
          <cell r="AC451" t="str">
            <v>BUENO</v>
          </cell>
        </row>
        <row r="452">
          <cell r="Y452">
            <v>874</v>
          </cell>
          <cell r="Z452" t="str">
            <v>NO OBSERVADO</v>
          </cell>
          <cell r="AA452">
            <v>1</v>
          </cell>
          <cell r="AB452" t="str">
            <v>SEDIMENTADA</v>
          </cell>
          <cell r="AC452" t="str">
            <v>BUENO</v>
          </cell>
        </row>
        <row r="453">
          <cell r="Y453">
            <v>876</v>
          </cell>
          <cell r="Z453" t="str">
            <v>BUENO</v>
          </cell>
          <cell r="AA453">
            <v>0</v>
          </cell>
          <cell r="AB453" t="str">
            <v>SEDIMENTADA</v>
          </cell>
          <cell r="AC453" t="str">
            <v>BUENO</v>
          </cell>
        </row>
        <row r="454">
          <cell r="Y454">
            <v>878</v>
          </cell>
          <cell r="Z454" t="str">
            <v>BUENO</v>
          </cell>
          <cell r="AA454">
            <v>0</v>
          </cell>
          <cell r="AC454" t="str">
            <v>BUENO</v>
          </cell>
        </row>
        <row r="455">
          <cell r="Y455">
            <v>879</v>
          </cell>
          <cell r="Z455" t="str">
            <v>NO TIENE</v>
          </cell>
          <cell r="AA455">
            <v>2</v>
          </cell>
          <cell r="AC455" t="str">
            <v>BUENO</v>
          </cell>
        </row>
        <row r="456">
          <cell r="Y456">
            <v>880</v>
          </cell>
          <cell r="Z456" t="str">
            <v>NO OBSERVADO</v>
          </cell>
          <cell r="AA456">
            <v>0</v>
          </cell>
          <cell r="AB456" t="str">
            <v>SEDIMENTADA</v>
          </cell>
          <cell r="AC456" t="str">
            <v>BUENO</v>
          </cell>
        </row>
        <row r="457">
          <cell r="Y457">
            <v>882</v>
          </cell>
          <cell r="Z457" t="str">
            <v>NO OBSERVADO</v>
          </cell>
          <cell r="AA457">
            <v>3</v>
          </cell>
          <cell r="AB457" t="str">
            <v>SEDIMENTADA</v>
          </cell>
          <cell r="AC457" t="str">
            <v>BUENO</v>
          </cell>
        </row>
        <row r="458">
          <cell r="Y458">
            <v>884</v>
          </cell>
          <cell r="Z458" t="str">
            <v>NO TIENE</v>
          </cell>
          <cell r="AA458">
            <v>1</v>
          </cell>
          <cell r="AC458" t="str">
            <v>BUENO</v>
          </cell>
        </row>
        <row r="459">
          <cell r="Y459">
            <v>886</v>
          </cell>
          <cell r="Z459" t="str">
            <v>MALO</v>
          </cell>
          <cell r="AA459">
            <v>2</v>
          </cell>
          <cell r="AC459" t="str">
            <v>BUENO</v>
          </cell>
        </row>
        <row r="460">
          <cell r="Y460">
            <v>888</v>
          </cell>
          <cell r="Z460" t="str">
            <v>BUENO</v>
          </cell>
          <cell r="AA460">
            <v>1</v>
          </cell>
          <cell r="AC460" t="str">
            <v>BUENO</v>
          </cell>
        </row>
        <row r="461">
          <cell r="Y461">
            <v>890</v>
          </cell>
          <cell r="Z461" t="str">
            <v>BUENO</v>
          </cell>
          <cell r="AA461">
            <v>3</v>
          </cell>
          <cell r="AC461" t="str">
            <v>BUENO</v>
          </cell>
        </row>
        <row r="462">
          <cell r="Y462">
            <v>892</v>
          </cell>
          <cell r="Z462" t="str">
            <v>BUENO</v>
          </cell>
          <cell r="AA462">
            <v>1</v>
          </cell>
          <cell r="AB462" t="str">
            <v>SEDIMENTADA</v>
          </cell>
          <cell r="AC462" t="str">
            <v>BUENO</v>
          </cell>
        </row>
        <row r="463">
          <cell r="Y463">
            <v>894</v>
          </cell>
          <cell r="Z463" t="str">
            <v>BUENO</v>
          </cell>
          <cell r="AA463">
            <v>2</v>
          </cell>
          <cell r="AC463" t="str">
            <v>BUENO</v>
          </cell>
        </row>
        <row r="464">
          <cell r="Y464">
            <v>896</v>
          </cell>
          <cell r="Z464" t="str">
            <v>BUENO</v>
          </cell>
          <cell r="AA464">
            <v>1</v>
          </cell>
          <cell r="AC464" t="str">
            <v>BUENO</v>
          </cell>
        </row>
        <row r="465">
          <cell r="Y465">
            <v>898</v>
          </cell>
          <cell r="Z465" t="str">
            <v>MALO</v>
          </cell>
          <cell r="AA465">
            <v>1</v>
          </cell>
          <cell r="AC465" t="str">
            <v>BUENO</v>
          </cell>
        </row>
        <row r="466">
          <cell r="Y466">
            <v>900</v>
          </cell>
          <cell r="Z466" t="str">
            <v>BUENO</v>
          </cell>
          <cell r="AA466">
            <v>1</v>
          </cell>
          <cell r="AB466" t="str">
            <v>SEDIMENTADA</v>
          </cell>
          <cell r="AC466" t="str">
            <v>BUENO</v>
          </cell>
        </row>
        <row r="467">
          <cell r="Y467">
            <v>902</v>
          </cell>
          <cell r="Z467" t="str">
            <v>NO OBSERVADO</v>
          </cell>
          <cell r="AA467">
            <v>1</v>
          </cell>
          <cell r="AB467" t="str">
            <v>SEDIMENTADA</v>
          </cell>
          <cell r="AC467" t="str">
            <v>BUENO</v>
          </cell>
        </row>
        <row r="468">
          <cell r="Y468">
            <v>904</v>
          </cell>
          <cell r="Z468" t="str">
            <v>NO OBSERVADO</v>
          </cell>
          <cell r="AA468">
            <v>2</v>
          </cell>
          <cell r="AB468" t="str">
            <v>SEDIMENTADA</v>
          </cell>
          <cell r="AC468" t="str">
            <v>BUENO</v>
          </cell>
        </row>
        <row r="469">
          <cell r="Y469">
            <v>906</v>
          </cell>
          <cell r="Z469" t="str">
            <v>NO OBSERVADO</v>
          </cell>
          <cell r="AA469">
            <v>3</v>
          </cell>
          <cell r="AB469" t="str">
            <v>SEDIMENTADA</v>
          </cell>
          <cell r="AC469" t="str">
            <v>BUENO</v>
          </cell>
        </row>
        <row r="470">
          <cell r="Y470">
            <v>908</v>
          </cell>
          <cell r="Z470" t="str">
            <v>NO OBSERVADO</v>
          </cell>
          <cell r="AA470">
            <v>0</v>
          </cell>
          <cell r="AB470" t="str">
            <v>SEDIMENTADA</v>
          </cell>
          <cell r="AC470" t="str">
            <v>BUENO</v>
          </cell>
        </row>
        <row r="471">
          <cell r="Y471">
            <v>910</v>
          </cell>
          <cell r="Z471" t="str">
            <v>BUENO</v>
          </cell>
          <cell r="AA471">
            <v>1</v>
          </cell>
          <cell r="AC471" t="str">
            <v>BUENO</v>
          </cell>
        </row>
        <row r="472">
          <cell r="Y472">
            <v>912</v>
          </cell>
          <cell r="Z472" t="str">
            <v>BUENO</v>
          </cell>
          <cell r="AA472">
            <v>2</v>
          </cell>
          <cell r="AC472" t="str">
            <v>BUENO</v>
          </cell>
        </row>
        <row r="473">
          <cell r="Y473">
            <v>914</v>
          </cell>
          <cell r="Z473" t="str">
            <v>BUENO</v>
          </cell>
          <cell r="AA473">
            <v>1</v>
          </cell>
          <cell r="AC473" t="str">
            <v>BUENO</v>
          </cell>
        </row>
        <row r="474">
          <cell r="Y474">
            <v>916</v>
          </cell>
          <cell r="Z474" t="str">
            <v>NO OBSERVADO</v>
          </cell>
          <cell r="AA474">
            <v>1</v>
          </cell>
          <cell r="AB474" t="str">
            <v>SEDIMENTADA</v>
          </cell>
          <cell r="AC474" t="str">
            <v>BUENO</v>
          </cell>
        </row>
        <row r="475">
          <cell r="Y475">
            <v>918</v>
          </cell>
          <cell r="Z475" t="str">
            <v>BUENO</v>
          </cell>
          <cell r="AA475">
            <v>2</v>
          </cell>
          <cell r="AC475" t="str">
            <v>MALO</v>
          </cell>
        </row>
        <row r="476">
          <cell r="Y476">
            <v>920</v>
          </cell>
          <cell r="Z476" t="str">
            <v>MALO</v>
          </cell>
          <cell r="AA476">
            <v>0</v>
          </cell>
          <cell r="AC476" t="str">
            <v>BUENO</v>
          </cell>
        </row>
        <row r="477">
          <cell r="Y477">
            <v>922</v>
          </cell>
          <cell r="Z477" t="str">
            <v>NO OBSERVADO</v>
          </cell>
          <cell r="AA477">
            <v>0</v>
          </cell>
          <cell r="AC477" t="str">
            <v>BUENO</v>
          </cell>
        </row>
        <row r="478">
          <cell r="Y478">
            <v>924</v>
          </cell>
          <cell r="Z478" t="str">
            <v>BUENO</v>
          </cell>
          <cell r="AA478">
            <v>2</v>
          </cell>
          <cell r="AB478" t="str">
            <v>SEDIMENTADA</v>
          </cell>
          <cell r="AC478" t="str">
            <v>BUENO</v>
          </cell>
        </row>
        <row r="479">
          <cell r="Y479">
            <v>926</v>
          </cell>
          <cell r="Z479" t="str">
            <v>NO OBSERVADO</v>
          </cell>
          <cell r="AA479">
            <v>1</v>
          </cell>
          <cell r="AB479" t="str">
            <v>SEDIMENTADA</v>
          </cell>
          <cell r="AC479" t="str">
            <v>BUENO</v>
          </cell>
        </row>
        <row r="480">
          <cell r="Y480">
            <v>928</v>
          </cell>
          <cell r="Z480" t="str">
            <v>NO OBSERVADO</v>
          </cell>
          <cell r="AA480">
            <v>1</v>
          </cell>
          <cell r="AB480" t="str">
            <v>SEDIMENTADA</v>
          </cell>
          <cell r="AC480" t="str">
            <v>BUENO</v>
          </cell>
        </row>
        <row r="481">
          <cell r="Y481">
            <v>930</v>
          </cell>
          <cell r="Z481" t="str">
            <v>BUENO</v>
          </cell>
          <cell r="AA481">
            <v>1</v>
          </cell>
          <cell r="AC481" t="str">
            <v>BUENO</v>
          </cell>
        </row>
        <row r="482">
          <cell r="Y482">
            <v>932</v>
          </cell>
          <cell r="Z482" t="str">
            <v>NO OBSERVADO</v>
          </cell>
          <cell r="AA482">
            <v>1</v>
          </cell>
          <cell r="AB482" t="str">
            <v>SEDIMENTADA</v>
          </cell>
          <cell r="AC482" t="str">
            <v>BUENO</v>
          </cell>
        </row>
        <row r="483">
          <cell r="Y483">
            <v>934</v>
          </cell>
          <cell r="Z483" t="str">
            <v>BUENO</v>
          </cell>
          <cell r="AA483">
            <v>0</v>
          </cell>
          <cell r="AC483" t="str">
            <v>BUENO</v>
          </cell>
        </row>
        <row r="484">
          <cell r="Y484">
            <v>936</v>
          </cell>
          <cell r="Z484" t="str">
            <v>NO TIENE</v>
          </cell>
          <cell r="AA484">
            <v>0</v>
          </cell>
          <cell r="AC484" t="str">
            <v>BUENO</v>
          </cell>
        </row>
        <row r="485">
          <cell r="Y485">
            <v>938</v>
          </cell>
          <cell r="Z485" t="str">
            <v>BUENO</v>
          </cell>
          <cell r="AA485">
            <v>1</v>
          </cell>
          <cell r="AC485" t="str">
            <v>BUENO</v>
          </cell>
        </row>
        <row r="486">
          <cell r="Y486">
            <v>940</v>
          </cell>
          <cell r="Z486" t="str">
            <v>NO OBSERVADO</v>
          </cell>
          <cell r="AA486">
            <v>0</v>
          </cell>
          <cell r="AB486" t="str">
            <v>SEDIMENTADA</v>
          </cell>
          <cell r="AC486" t="str">
            <v>BUENO</v>
          </cell>
        </row>
        <row r="487">
          <cell r="Y487">
            <v>942</v>
          </cell>
          <cell r="Z487" t="str">
            <v>BUENO</v>
          </cell>
          <cell r="AA487">
            <v>1</v>
          </cell>
          <cell r="AB487" t="str">
            <v>SEDIMENTADA</v>
          </cell>
          <cell r="AC487" t="str">
            <v>BUENO</v>
          </cell>
        </row>
        <row r="488">
          <cell r="Y488">
            <v>944</v>
          </cell>
          <cell r="Z488" t="str">
            <v>NO OBSERVADO</v>
          </cell>
          <cell r="AA488">
            <v>0</v>
          </cell>
          <cell r="AB488" t="str">
            <v>SEDIMENTADA</v>
          </cell>
          <cell r="AC488" t="str">
            <v>BUENO</v>
          </cell>
        </row>
        <row r="489">
          <cell r="Y489">
            <v>948</v>
          </cell>
          <cell r="Z489" t="str">
            <v>NO OBSERVADO</v>
          </cell>
          <cell r="AA489">
            <v>0</v>
          </cell>
          <cell r="AB489" t="str">
            <v>SEDIMENTADA</v>
          </cell>
          <cell r="AC489" t="str">
            <v>BUENO</v>
          </cell>
        </row>
        <row r="490">
          <cell r="Y490">
            <v>950</v>
          </cell>
          <cell r="Z490" t="str">
            <v>BUENO</v>
          </cell>
          <cell r="AA490">
            <v>0</v>
          </cell>
          <cell r="AC490" t="str">
            <v>BUENO</v>
          </cell>
        </row>
        <row r="491">
          <cell r="Y491">
            <v>952</v>
          </cell>
          <cell r="Z491" t="str">
            <v>NO OBSERVADO</v>
          </cell>
          <cell r="AA491">
            <v>0</v>
          </cell>
          <cell r="AC491" t="str">
            <v>NO OBSERVADO</v>
          </cell>
        </row>
        <row r="492">
          <cell r="Y492">
            <v>954</v>
          </cell>
          <cell r="Z492" t="str">
            <v>NO OBSERVADO</v>
          </cell>
          <cell r="AA492">
            <v>2</v>
          </cell>
          <cell r="AB492" t="str">
            <v>SEDIMENTADA</v>
          </cell>
          <cell r="AC492" t="str">
            <v>BUENO</v>
          </cell>
        </row>
        <row r="493">
          <cell r="Y493">
            <v>956</v>
          </cell>
          <cell r="Z493" t="str">
            <v>NO OBSERVADO</v>
          </cell>
          <cell r="AA493">
            <v>1</v>
          </cell>
          <cell r="AB493" t="str">
            <v>SEDIMENTADA</v>
          </cell>
          <cell r="AC493" t="str">
            <v>BUENO</v>
          </cell>
        </row>
        <row r="494">
          <cell r="Y494">
            <v>958</v>
          </cell>
          <cell r="Z494" t="str">
            <v>BUENO</v>
          </cell>
          <cell r="AA494">
            <v>0</v>
          </cell>
          <cell r="AC494" t="str">
            <v>BUENO</v>
          </cell>
        </row>
        <row r="495">
          <cell r="Y495">
            <v>960</v>
          </cell>
          <cell r="Z495" t="str">
            <v>NO OBSERVADO</v>
          </cell>
          <cell r="AA495">
            <v>0</v>
          </cell>
          <cell r="AB495" t="str">
            <v>SEDIMENTADA</v>
          </cell>
          <cell r="AC495" t="str">
            <v>BUENO</v>
          </cell>
        </row>
        <row r="496">
          <cell r="Y496">
            <v>961</v>
          </cell>
          <cell r="Z496" t="str">
            <v>NO TIENE</v>
          </cell>
          <cell r="AA496">
            <v>2</v>
          </cell>
          <cell r="AC496" t="str">
            <v>BUENO</v>
          </cell>
        </row>
        <row r="497">
          <cell r="Y497">
            <v>962</v>
          </cell>
          <cell r="Z497" t="str">
            <v>NO OBSERVADO</v>
          </cell>
          <cell r="AA497">
            <v>1</v>
          </cell>
          <cell r="AB497" t="str">
            <v>SEDIMENTADA</v>
          </cell>
          <cell r="AC497" t="str">
            <v>BUENO</v>
          </cell>
        </row>
        <row r="498">
          <cell r="Y498">
            <v>964</v>
          </cell>
          <cell r="Z498" t="str">
            <v>NO OBSERVADO</v>
          </cell>
          <cell r="AA498">
            <v>2</v>
          </cell>
          <cell r="AB498" t="str">
            <v>SEDIMENTADA</v>
          </cell>
          <cell r="AC498" t="str">
            <v>BUENO</v>
          </cell>
        </row>
        <row r="499">
          <cell r="Y499">
            <v>965</v>
          </cell>
          <cell r="Z499" t="str">
            <v>NO OBSERVADO</v>
          </cell>
          <cell r="AA499">
            <v>2</v>
          </cell>
          <cell r="AC499" t="str">
            <v>BUENO</v>
          </cell>
        </row>
        <row r="500">
          <cell r="Y500">
            <v>966</v>
          </cell>
          <cell r="Z500" t="str">
            <v>NO OBSERVADO</v>
          </cell>
          <cell r="AA500">
            <v>1</v>
          </cell>
          <cell r="AB500" t="str">
            <v>SEDIMENTADA</v>
          </cell>
          <cell r="AC500" t="str">
            <v>BUENO</v>
          </cell>
        </row>
        <row r="501">
          <cell r="Y501">
            <v>967</v>
          </cell>
          <cell r="Z501" t="str">
            <v>BUENO</v>
          </cell>
          <cell r="AA501">
            <v>3</v>
          </cell>
          <cell r="AC501" t="str">
            <v>BUENO</v>
          </cell>
        </row>
        <row r="502">
          <cell r="Y502" t="str">
            <v>967A</v>
          </cell>
          <cell r="Z502" t="str">
            <v>BUENO</v>
          </cell>
          <cell r="AA502">
            <v>0</v>
          </cell>
          <cell r="AC502" t="str">
            <v>BUENO</v>
          </cell>
        </row>
        <row r="503">
          <cell r="Y503">
            <v>968</v>
          </cell>
          <cell r="Z503" t="str">
            <v>BUENO</v>
          </cell>
          <cell r="AA503">
            <v>2</v>
          </cell>
          <cell r="AC503" t="str">
            <v>BUENO</v>
          </cell>
        </row>
        <row r="504">
          <cell r="Y504">
            <v>970</v>
          </cell>
          <cell r="Z504" t="str">
            <v>BUENO</v>
          </cell>
          <cell r="AA504">
            <v>2</v>
          </cell>
          <cell r="AC504" t="str">
            <v>BUENO</v>
          </cell>
        </row>
        <row r="505">
          <cell r="Y505">
            <v>972</v>
          </cell>
          <cell r="Z505" t="str">
            <v>NO OBSERVADO</v>
          </cell>
          <cell r="AA505">
            <v>1</v>
          </cell>
          <cell r="AB505" t="str">
            <v>SEDIMENTADA</v>
          </cell>
          <cell r="AC505" t="str">
            <v>BUENO</v>
          </cell>
        </row>
        <row r="506">
          <cell r="Y506">
            <v>974</v>
          </cell>
          <cell r="Z506" t="str">
            <v>NO OBSERVADO</v>
          </cell>
          <cell r="AA506">
            <v>2</v>
          </cell>
          <cell r="AB506" t="str">
            <v>SEDIMENTADA</v>
          </cell>
          <cell r="AC506" t="str">
            <v>BUENO</v>
          </cell>
        </row>
        <row r="507">
          <cell r="Y507">
            <v>976</v>
          </cell>
          <cell r="Z507" t="str">
            <v>NO OBSERVADO</v>
          </cell>
          <cell r="AA507">
            <v>2</v>
          </cell>
          <cell r="AB507" t="str">
            <v>SEDIMENTADA</v>
          </cell>
          <cell r="AC507" t="str">
            <v>BUENO</v>
          </cell>
        </row>
        <row r="508">
          <cell r="Y508">
            <v>978</v>
          </cell>
          <cell r="Z508" t="str">
            <v>NO OBSERVADO</v>
          </cell>
          <cell r="AA508">
            <v>0</v>
          </cell>
          <cell r="AB508" t="str">
            <v>SEDIMENTADA</v>
          </cell>
          <cell r="AC508" t="str">
            <v>BUENO</v>
          </cell>
        </row>
        <row r="509">
          <cell r="Y509">
            <v>980</v>
          </cell>
          <cell r="Z509" t="str">
            <v>NO OBSERVADO</v>
          </cell>
          <cell r="AA509">
            <v>0</v>
          </cell>
          <cell r="AC509" t="str">
            <v>BUENO</v>
          </cell>
        </row>
        <row r="510">
          <cell r="Y510">
            <v>982</v>
          </cell>
          <cell r="Z510" t="str">
            <v>BUENO</v>
          </cell>
          <cell r="AA510">
            <v>1</v>
          </cell>
          <cell r="AB510" t="str">
            <v>SEDIMENTADA</v>
          </cell>
          <cell r="AC510" t="str">
            <v>BUENO</v>
          </cell>
        </row>
        <row r="511">
          <cell r="Y511">
            <v>984</v>
          </cell>
          <cell r="Z511" t="str">
            <v>BUENO</v>
          </cell>
          <cell r="AA511">
            <v>1</v>
          </cell>
          <cell r="AC511" t="str">
            <v>BUENO</v>
          </cell>
        </row>
        <row r="512">
          <cell r="Y512">
            <v>986</v>
          </cell>
          <cell r="Z512" t="str">
            <v>NO OBSERVADO</v>
          </cell>
          <cell r="AA512">
            <v>1</v>
          </cell>
          <cell r="AB512" t="str">
            <v>SEDIMENTADA</v>
          </cell>
          <cell r="AC512" t="str">
            <v>BUENO</v>
          </cell>
        </row>
        <row r="513">
          <cell r="Y513">
            <v>988</v>
          </cell>
          <cell r="Z513" t="str">
            <v>NO OBSERVADO</v>
          </cell>
          <cell r="AA513">
            <v>0</v>
          </cell>
          <cell r="AC513" t="str">
            <v>BUENO</v>
          </cell>
        </row>
        <row r="514">
          <cell r="Y514">
            <v>990</v>
          </cell>
          <cell r="Z514" t="str">
            <v>BUENO</v>
          </cell>
          <cell r="AA514">
            <v>2</v>
          </cell>
          <cell r="AC514" t="str">
            <v>BUENO</v>
          </cell>
        </row>
        <row r="515">
          <cell r="Y515">
            <v>992</v>
          </cell>
          <cell r="Z515" t="str">
            <v>BUENO</v>
          </cell>
          <cell r="AA515">
            <v>2</v>
          </cell>
          <cell r="AC515" t="str">
            <v>BUENO</v>
          </cell>
        </row>
        <row r="516">
          <cell r="Y516">
            <v>994</v>
          </cell>
          <cell r="Z516" t="str">
            <v>BUENO</v>
          </cell>
          <cell r="AA516">
            <v>0</v>
          </cell>
          <cell r="AC516" t="str">
            <v>BUENO</v>
          </cell>
        </row>
        <row r="517">
          <cell r="Y517">
            <v>996</v>
          </cell>
          <cell r="Z517" t="str">
            <v>BUENO</v>
          </cell>
          <cell r="AA517">
            <v>3</v>
          </cell>
          <cell r="AC517" t="str">
            <v>BUENO</v>
          </cell>
        </row>
        <row r="518">
          <cell r="Y518">
            <v>998</v>
          </cell>
          <cell r="Z518" t="str">
            <v>NO TIENE</v>
          </cell>
          <cell r="AA518">
            <v>3</v>
          </cell>
          <cell r="AC518" t="str">
            <v>BUENO</v>
          </cell>
        </row>
        <row r="519">
          <cell r="Y519">
            <v>1000</v>
          </cell>
          <cell r="Z519" t="str">
            <v>NO OBSERVADO</v>
          </cell>
          <cell r="AA519">
            <v>0</v>
          </cell>
          <cell r="AC519" t="str">
            <v>BUENO</v>
          </cell>
        </row>
        <row r="520">
          <cell r="Y520">
            <v>1002</v>
          </cell>
          <cell r="Z520" t="str">
            <v>NO TIENE</v>
          </cell>
          <cell r="AA520">
            <v>3</v>
          </cell>
          <cell r="AC520" t="str">
            <v>BUENO</v>
          </cell>
        </row>
        <row r="521">
          <cell r="Y521">
            <v>1004</v>
          </cell>
          <cell r="Z521" t="str">
            <v>BUENO</v>
          </cell>
          <cell r="AA521">
            <v>5</v>
          </cell>
          <cell r="AC521" t="str">
            <v>BUENO</v>
          </cell>
        </row>
        <row r="522">
          <cell r="Y522">
            <v>1006</v>
          </cell>
          <cell r="Z522" t="str">
            <v>NO OBSERVADO</v>
          </cell>
          <cell r="AA522">
            <v>0</v>
          </cell>
          <cell r="AB522" t="str">
            <v>SEDIMENTADA</v>
          </cell>
          <cell r="AC522" t="str">
            <v>BUENO</v>
          </cell>
        </row>
        <row r="523">
          <cell r="Y523">
            <v>1008</v>
          </cell>
          <cell r="Z523" t="str">
            <v>NO OBSERVADO</v>
          </cell>
          <cell r="AA523">
            <v>1</v>
          </cell>
          <cell r="AB523" t="str">
            <v>SEDIMENTADA</v>
          </cell>
          <cell r="AC523" t="str">
            <v>BUENO</v>
          </cell>
        </row>
        <row r="524">
          <cell r="Y524">
            <v>1010</v>
          </cell>
          <cell r="Z524" t="str">
            <v>MALO</v>
          </cell>
          <cell r="AA524">
            <v>1</v>
          </cell>
          <cell r="AC524" t="str">
            <v>BUENO</v>
          </cell>
        </row>
        <row r="525">
          <cell r="Y525">
            <v>1012</v>
          </cell>
          <cell r="Z525" t="str">
            <v>BUENO</v>
          </cell>
          <cell r="AA525">
            <v>2</v>
          </cell>
          <cell r="AC525" t="str">
            <v>BUENO</v>
          </cell>
        </row>
        <row r="526">
          <cell r="Y526">
            <v>1014</v>
          </cell>
          <cell r="Z526" t="str">
            <v>BUENO</v>
          </cell>
          <cell r="AA526">
            <v>1</v>
          </cell>
          <cell r="AC526" t="str">
            <v>BUENO</v>
          </cell>
        </row>
        <row r="527">
          <cell r="Y527">
            <v>1016</v>
          </cell>
          <cell r="Z527" t="str">
            <v>NO OBSERVADO</v>
          </cell>
          <cell r="AA527">
            <v>2</v>
          </cell>
          <cell r="AB527" t="str">
            <v>SEDIMENTADA</v>
          </cell>
          <cell r="AC527" t="str">
            <v>BUENO</v>
          </cell>
        </row>
        <row r="528">
          <cell r="Y528">
            <v>1018</v>
          </cell>
          <cell r="Z528" t="str">
            <v>NO OBSERVADO</v>
          </cell>
          <cell r="AA528">
            <v>1</v>
          </cell>
          <cell r="AB528" t="str">
            <v>SEDIMENTADA</v>
          </cell>
          <cell r="AC528" t="str">
            <v>BUENO</v>
          </cell>
        </row>
        <row r="529">
          <cell r="Y529">
            <v>1020</v>
          </cell>
          <cell r="Z529" t="str">
            <v>NO OBSERVADO</v>
          </cell>
          <cell r="AA529">
            <v>1</v>
          </cell>
          <cell r="AB529" t="str">
            <v>SEDIMENTADA</v>
          </cell>
          <cell r="AC529" t="str">
            <v>BUENO</v>
          </cell>
        </row>
        <row r="530">
          <cell r="Y530">
            <v>1022</v>
          </cell>
          <cell r="Z530" t="str">
            <v>BUENO</v>
          </cell>
          <cell r="AA530">
            <v>1</v>
          </cell>
          <cell r="AB530" t="str">
            <v>SEDIMENTADA</v>
          </cell>
          <cell r="AC530" t="str">
            <v>BUENO</v>
          </cell>
        </row>
        <row r="531">
          <cell r="Y531">
            <v>1024</v>
          </cell>
          <cell r="Z531" t="str">
            <v>BUENO</v>
          </cell>
          <cell r="AA531">
            <v>1</v>
          </cell>
          <cell r="AC531" t="str">
            <v>BUENO</v>
          </cell>
        </row>
        <row r="532">
          <cell r="Y532">
            <v>1026</v>
          </cell>
          <cell r="Z532" t="str">
            <v>NO OBSERVADO</v>
          </cell>
          <cell r="AA532">
            <v>0</v>
          </cell>
          <cell r="AC532" t="str">
            <v>NO OBSERVADO</v>
          </cell>
        </row>
        <row r="533">
          <cell r="Y533">
            <v>1028</v>
          </cell>
          <cell r="Z533" t="str">
            <v>MALO</v>
          </cell>
          <cell r="AA533">
            <v>0</v>
          </cell>
          <cell r="AB533" t="str">
            <v>SEDIMENTADA</v>
          </cell>
          <cell r="AC533" t="str">
            <v>BUENO</v>
          </cell>
        </row>
        <row r="534">
          <cell r="Y534">
            <v>1032</v>
          </cell>
          <cell r="Z534" t="str">
            <v>BUENO</v>
          </cell>
          <cell r="AA534">
            <v>1</v>
          </cell>
          <cell r="AC534" t="str">
            <v>BUENO</v>
          </cell>
        </row>
        <row r="535">
          <cell r="Y535">
            <v>1034</v>
          </cell>
          <cell r="Z535" t="str">
            <v>NO OBSERVADO</v>
          </cell>
          <cell r="AA535">
            <v>2</v>
          </cell>
          <cell r="AB535" t="str">
            <v>SEDIMENTADA</v>
          </cell>
          <cell r="AC535" t="str">
            <v>BUENO</v>
          </cell>
        </row>
        <row r="536">
          <cell r="Y536">
            <v>1035</v>
          </cell>
          <cell r="Z536" t="str">
            <v>NO OBSERVADO</v>
          </cell>
          <cell r="AA536">
            <v>0</v>
          </cell>
          <cell r="AB536" t="str">
            <v>SEDIMENTADA</v>
          </cell>
          <cell r="AC536" t="str">
            <v>BUENO</v>
          </cell>
        </row>
        <row r="537">
          <cell r="Y537">
            <v>1036</v>
          </cell>
          <cell r="Z537" t="str">
            <v>BUENO</v>
          </cell>
          <cell r="AA537">
            <v>0</v>
          </cell>
          <cell r="AC537" t="str">
            <v>BUENO</v>
          </cell>
        </row>
        <row r="538">
          <cell r="Y538">
            <v>1038</v>
          </cell>
          <cell r="Z538" t="str">
            <v>BUENO</v>
          </cell>
          <cell r="AA538">
            <v>1</v>
          </cell>
          <cell r="AC538" t="str">
            <v>BUENO</v>
          </cell>
        </row>
        <row r="539">
          <cell r="Y539">
            <v>1040</v>
          </cell>
          <cell r="Z539" t="str">
            <v>BUENO</v>
          </cell>
          <cell r="AA539">
            <v>1</v>
          </cell>
          <cell r="AC539" t="str">
            <v>BUENO</v>
          </cell>
        </row>
        <row r="540">
          <cell r="Y540">
            <v>1042</v>
          </cell>
          <cell r="Z540" t="str">
            <v>NO TIENE</v>
          </cell>
          <cell r="AA540">
            <v>1</v>
          </cell>
          <cell r="AB540" t="str">
            <v>SEDIMENTADA</v>
          </cell>
          <cell r="AC540" t="str">
            <v>BUENO</v>
          </cell>
        </row>
        <row r="541">
          <cell r="Y541">
            <v>1044</v>
          </cell>
          <cell r="Z541" t="str">
            <v>BUENO</v>
          </cell>
          <cell r="AA541">
            <v>2</v>
          </cell>
          <cell r="AC541" t="str">
            <v>BUENO</v>
          </cell>
        </row>
        <row r="542">
          <cell r="Y542">
            <v>1045</v>
          </cell>
          <cell r="Z542" t="str">
            <v>NO TIENE</v>
          </cell>
          <cell r="AA542">
            <v>0</v>
          </cell>
          <cell r="AC542" t="str">
            <v>BUENO</v>
          </cell>
        </row>
        <row r="543">
          <cell r="Y543">
            <v>1046</v>
          </cell>
          <cell r="Z543" t="str">
            <v>BUENO</v>
          </cell>
          <cell r="AA543">
            <v>2</v>
          </cell>
          <cell r="AB543" t="str">
            <v>SEDIMENTADA</v>
          </cell>
          <cell r="AC543" t="str">
            <v>BUENO</v>
          </cell>
        </row>
        <row r="544">
          <cell r="Y544">
            <v>1048</v>
          </cell>
          <cell r="Z544" t="str">
            <v>MALO</v>
          </cell>
          <cell r="AA544">
            <v>2</v>
          </cell>
          <cell r="AC544" t="str">
            <v>MALO</v>
          </cell>
        </row>
        <row r="545">
          <cell r="Y545">
            <v>1050</v>
          </cell>
          <cell r="Z545" t="str">
            <v>BUENO</v>
          </cell>
          <cell r="AA545">
            <v>2</v>
          </cell>
          <cell r="AC545" t="str">
            <v>BUENO</v>
          </cell>
        </row>
        <row r="546">
          <cell r="Y546">
            <v>1052</v>
          </cell>
          <cell r="Z546" t="str">
            <v>NO TIENE</v>
          </cell>
          <cell r="AA546">
            <v>1</v>
          </cell>
          <cell r="AC546" t="str">
            <v>BUENO</v>
          </cell>
        </row>
        <row r="547">
          <cell r="Y547">
            <v>1054</v>
          </cell>
          <cell r="Z547" t="str">
            <v>NO OBSERVADO</v>
          </cell>
          <cell r="AA547">
            <v>1</v>
          </cell>
          <cell r="AB547" t="str">
            <v>SEDIMENTADA</v>
          </cell>
          <cell r="AC547" t="str">
            <v>BUENO</v>
          </cell>
        </row>
        <row r="548">
          <cell r="Y548">
            <v>1056</v>
          </cell>
          <cell r="Z548" t="str">
            <v>NO OBSERVADO</v>
          </cell>
          <cell r="AA548">
            <v>1</v>
          </cell>
          <cell r="AB548" t="str">
            <v>SEDIMENTADA</v>
          </cell>
          <cell r="AC548" t="str">
            <v>BUENO</v>
          </cell>
        </row>
        <row r="549">
          <cell r="Y549">
            <v>1057</v>
          </cell>
          <cell r="Z549" t="str">
            <v>BUENO</v>
          </cell>
          <cell r="AA549">
            <v>1</v>
          </cell>
          <cell r="AC549" t="str">
            <v>BUENO</v>
          </cell>
        </row>
        <row r="550">
          <cell r="Y550">
            <v>1058</v>
          </cell>
          <cell r="Z550" t="str">
            <v>NO TIENE</v>
          </cell>
          <cell r="AA550">
            <v>0</v>
          </cell>
          <cell r="AB550" t="str">
            <v>SEDIMENTADA</v>
          </cell>
          <cell r="AC550" t="str">
            <v>BUENO</v>
          </cell>
        </row>
        <row r="551">
          <cell r="Y551">
            <v>1060</v>
          </cell>
          <cell r="Z551" t="str">
            <v>BUENO</v>
          </cell>
          <cell r="AA551">
            <v>0</v>
          </cell>
          <cell r="AC551" t="str">
            <v>BUENO</v>
          </cell>
        </row>
        <row r="552">
          <cell r="Y552">
            <v>1062</v>
          </cell>
          <cell r="Z552" t="str">
            <v>BUENO</v>
          </cell>
          <cell r="AA552">
            <v>0</v>
          </cell>
          <cell r="AC552" t="str">
            <v>BUENO</v>
          </cell>
        </row>
        <row r="553">
          <cell r="Y553">
            <v>1064</v>
          </cell>
          <cell r="Z553" t="str">
            <v>BUENO</v>
          </cell>
          <cell r="AA553">
            <v>2</v>
          </cell>
          <cell r="AC553" t="str">
            <v>BUENO</v>
          </cell>
        </row>
        <row r="554">
          <cell r="Y554">
            <v>1066</v>
          </cell>
          <cell r="Z554" t="str">
            <v>BUENO</v>
          </cell>
          <cell r="AA554">
            <v>2</v>
          </cell>
          <cell r="AC554" t="str">
            <v>MALO</v>
          </cell>
        </row>
        <row r="555">
          <cell r="Y555">
            <v>1068</v>
          </cell>
          <cell r="Z555" t="str">
            <v>BUENO</v>
          </cell>
          <cell r="AA555">
            <v>1</v>
          </cell>
          <cell r="AC555" t="str">
            <v>BUENO</v>
          </cell>
        </row>
        <row r="556">
          <cell r="Y556">
            <v>1070</v>
          </cell>
          <cell r="Z556" t="str">
            <v>NO OBSERVADO</v>
          </cell>
          <cell r="AA556">
            <v>0</v>
          </cell>
          <cell r="AB556" t="str">
            <v>SEDIMENTADA</v>
          </cell>
          <cell r="AC556" t="str">
            <v>NO TIENE</v>
          </cell>
        </row>
        <row r="557">
          <cell r="Y557">
            <v>1072</v>
          </cell>
          <cell r="Z557" t="str">
            <v>BUENO</v>
          </cell>
          <cell r="AA557">
            <v>1</v>
          </cell>
          <cell r="AC557" t="str">
            <v>BUENO</v>
          </cell>
        </row>
        <row r="558">
          <cell r="Y558">
            <v>1073</v>
          </cell>
          <cell r="Z558" t="str">
            <v>BUENO</v>
          </cell>
          <cell r="AA558">
            <v>1</v>
          </cell>
          <cell r="AC558" t="str">
            <v>BUENO</v>
          </cell>
        </row>
        <row r="559">
          <cell r="Y559">
            <v>1074</v>
          </cell>
          <cell r="Z559" t="str">
            <v>BUENO</v>
          </cell>
          <cell r="AA559">
            <v>1</v>
          </cell>
          <cell r="AC559" t="str">
            <v>BUENO</v>
          </cell>
        </row>
        <row r="560">
          <cell r="Y560">
            <v>1076</v>
          </cell>
          <cell r="Z560" t="str">
            <v>BUENO</v>
          </cell>
          <cell r="AA560">
            <v>2</v>
          </cell>
          <cell r="AC560" t="str">
            <v>BUENO</v>
          </cell>
        </row>
        <row r="561">
          <cell r="Y561">
            <v>1078</v>
          </cell>
          <cell r="Z561" t="str">
            <v>MALO</v>
          </cell>
          <cell r="AA561">
            <v>2</v>
          </cell>
          <cell r="AC561" t="str">
            <v>BUENO</v>
          </cell>
        </row>
        <row r="562">
          <cell r="Y562">
            <v>1080</v>
          </cell>
          <cell r="Z562" t="str">
            <v>NO TIENE</v>
          </cell>
          <cell r="AA562">
            <v>3</v>
          </cell>
          <cell r="AC562" t="str">
            <v>BUENO</v>
          </cell>
        </row>
        <row r="563">
          <cell r="Y563">
            <v>1082</v>
          </cell>
          <cell r="Z563" t="str">
            <v>BUENO</v>
          </cell>
          <cell r="AA563">
            <v>2</v>
          </cell>
          <cell r="AC563" t="str">
            <v>BUENO</v>
          </cell>
        </row>
        <row r="564">
          <cell r="Y564">
            <v>1084</v>
          </cell>
          <cell r="Z564" t="str">
            <v>NO OBSERVADO</v>
          </cell>
          <cell r="AA564">
            <v>0</v>
          </cell>
          <cell r="AB564" t="str">
            <v>SEDIMENTADA</v>
          </cell>
          <cell r="AC564" t="str">
            <v>BUENO</v>
          </cell>
        </row>
        <row r="565">
          <cell r="Y565">
            <v>1088</v>
          </cell>
          <cell r="Z565" t="str">
            <v>MALO</v>
          </cell>
          <cell r="AA565">
            <v>0</v>
          </cell>
          <cell r="AC565" t="str">
            <v>BUENO</v>
          </cell>
        </row>
        <row r="566">
          <cell r="Y566">
            <v>1092</v>
          </cell>
          <cell r="Z566" t="str">
            <v>BUENO</v>
          </cell>
          <cell r="AA566">
            <v>1</v>
          </cell>
          <cell r="AC566" t="str">
            <v>BUENO</v>
          </cell>
        </row>
        <row r="567">
          <cell r="Y567">
            <v>1094</v>
          </cell>
          <cell r="Z567" t="str">
            <v>MALO</v>
          </cell>
          <cell r="AA567">
            <v>1</v>
          </cell>
          <cell r="AC567" t="str">
            <v>BUENO</v>
          </cell>
        </row>
        <row r="568">
          <cell r="Y568">
            <v>1096</v>
          </cell>
          <cell r="Z568" t="str">
            <v>NO TIENE</v>
          </cell>
          <cell r="AA568">
            <v>1</v>
          </cell>
          <cell r="AC568" t="str">
            <v>BUENO</v>
          </cell>
        </row>
        <row r="569">
          <cell r="Y569">
            <v>1098</v>
          </cell>
          <cell r="Z569" t="str">
            <v>NO OBSERVADO</v>
          </cell>
          <cell r="AA569">
            <v>0</v>
          </cell>
          <cell r="AC569" t="str">
            <v>BUENO</v>
          </cell>
        </row>
        <row r="570">
          <cell r="Y570">
            <v>1100</v>
          </cell>
          <cell r="Z570" t="str">
            <v>MALO</v>
          </cell>
          <cell r="AA570">
            <v>1</v>
          </cell>
          <cell r="AC570" t="str">
            <v>BUENO</v>
          </cell>
        </row>
        <row r="571">
          <cell r="Y571">
            <v>1101</v>
          </cell>
          <cell r="Z571" t="str">
            <v>BUENO</v>
          </cell>
          <cell r="AA571">
            <v>0</v>
          </cell>
          <cell r="AC571" t="str">
            <v>BUENO</v>
          </cell>
        </row>
        <row r="572">
          <cell r="Y572">
            <v>1102</v>
          </cell>
          <cell r="Z572" t="str">
            <v>BUENO</v>
          </cell>
          <cell r="AA572">
            <v>0</v>
          </cell>
          <cell r="AB572" t="str">
            <v>SEDIMENTADA</v>
          </cell>
          <cell r="AC572" t="str">
            <v>BUENO</v>
          </cell>
        </row>
        <row r="573">
          <cell r="Y573">
            <v>1106</v>
          </cell>
          <cell r="Z573" t="str">
            <v>NO OBSERVADO</v>
          </cell>
          <cell r="AA573">
            <v>1</v>
          </cell>
          <cell r="AB573" t="str">
            <v>SEDIMENTADA</v>
          </cell>
          <cell r="AC573" t="str">
            <v>BUENO</v>
          </cell>
        </row>
        <row r="574">
          <cell r="Y574">
            <v>1108</v>
          </cell>
          <cell r="Z574" t="str">
            <v>NO OBSERVADO</v>
          </cell>
          <cell r="AA574">
            <v>1</v>
          </cell>
          <cell r="AB574" t="str">
            <v>SEDIMENTADA</v>
          </cell>
          <cell r="AC574" t="str">
            <v>BUENO</v>
          </cell>
        </row>
        <row r="575">
          <cell r="Y575">
            <v>1110</v>
          </cell>
          <cell r="Z575" t="str">
            <v>BUENO</v>
          </cell>
          <cell r="AA575">
            <v>0</v>
          </cell>
          <cell r="AC575" t="str">
            <v>BUENO</v>
          </cell>
        </row>
        <row r="576">
          <cell r="Y576">
            <v>1111</v>
          </cell>
          <cell r="Z576" t="str">
            <v>BUENO</v>
          </cell>
          <cell r="AA576">
            <v>4</v>
          </cell>
          <cell r="AC576" t="str">
            <v>BUENO</v>
          </cell>
        </row>
        <row r="577">
          <cell r="Y577">
            <v>1113</v>
          </cell>
          <cell r="Z577" t="str">
            <v>BUENO</v>
          </cell>
          <cell r="AA577">
            <v>0</v>
          </cell>
          <cell r="AC577" t="str">
            <v>BUENO</v>
          </cell>
        </row>
        <row r="578">
          <cell r="Y578" t="str">
            <v>1116NAL</v>
          </cell>
          <cell r="Z578" t="str">
            <v>NO TIENE</v>
          </cell>
          <cell r="AA578">
            <v>3</v>
          </cell>
          <cell r="AC578" t="str">
            <v>BUENO</v>
          </cell>
        </row>
        <row r="579">
          <cell r="Y579" t="str">
            <v>117N</v>
          </cell>
          <cell r="Z579" t="str">
            <v>NO TIENE</v>
          </cell>
          <cell r="AA579">
            <v>2</v>
          </cell>
          <cell r="AC579" t="str">
            <v>BUENO</v>
          </cell>
        </row>
        <row r="580">
          <cell r="Y580">
            <v>1118</v>
          </cell>
          <cell r="Z580" t="str">
            <v>BUENO</v>
          </cell>
          <cell r="AA580">
            <v>2</v>
          </cell>
          <cell r="AC580" t="str">
            <v>BUENO</v>
          </cell>
        </row>
        <row r="581">
          <cell r="Y581" t="str">
            <v>11119N</v>
          </cell>
          <cell r="Z581" t="str">
            <v>BUENO</v>
          </cell>
          <cell r="AA581">
            <v>3</v>
          </cell>
          <cell r="AC581" t="str">
            <v>BUENO</v>
          </cell>
        </row>
        <row r="582">
          <cell r="Y582">
            <v>1120</v>
          </cell>
          <cell r="Z582" t="str">
            <v>NO TIENE</v>
          </cell>
          <cell r="AA582">
            <v>3</v>
          </cell>
          <cell r="AC582" t="str">
            <v>BUENO</v>
          </cell>
        </row>
        <row r="583">
          <cell r="Y583" t="str">
            <v>1121N</v>
          </cell>
          <cell r="Z583" t="str">
            <v>BUENO</v>
          </cell>
          <cell r="AA583">
            <v>2</v>
          </cell>
          <cell r="AC583" t="str">
            <v>BUENO</v>
          </cell>
        </row>
        <row r="584">
          <cell r="Y584">
            <v>1122</v>
          </cell>
          <cell r="Z584" t="str">
            <v>BUENO</v>
          </cell>
          <cell r="AA584">
            <v>0</v>
          </cell>
          <cell r="AC584" t="str">
            <v>BUENO</v>
          </cell>
        </row>
        <row r="585">
          <cell r="Y585" t="str">
            <v>1122A</v>
          </cell>
          <cell r="Z585" t="str">
            <v>BUENO</v>
          </cell>
          <cell r="AA585">
            <v>2</v>
          </cell>
          <cell r="AC585" t="str">
            <v>BUENO</v>
          </cell>
        </row>
        <row r="586">
          <cell r="Y586" t="str">
            <v>1122B</v>
          </cell>
          <cell r="Z586" t="str">
            <v>BUENO</v>
          </cell>
          <cell r="AA586">
            <v>1</v>
          </cell>
          <cell r="AC586" t="str">
            <v>BUENO</v>
          </cell>
        </row>
        <row r="587">
          <cell r="Y587" t="str">
            <v>1122C</v>
          </cell>
          <cell r="Z587" t="str">
            <v>NO TIENE</v>
          </cell>
          <cell r="AA587">
            <v>3</v>
          </cell>
          <cell r="AC587" t="str">
            <v>BUENO</v>
          </cell>
        </row>
        <row r="588">
          <cell r="Y588">
            <v>1124</v>
          </cell>
          <cell r="Z588" t="str">
            <v>NO OBSERVADO</v>
          </cell>
          <cell r="AA588">
            <v>2</v>
          </cell>
          <cell r="AB588" t="str">
            <v>SEDIMENTADA</v>
          </cell>
          <cell r="AC588" t="str">
            <v>BUENO</v>
          </cell>
        </row>
        <row r="589">
          <cell r="Y589">
            <v>1126</v>
          </cell>
          <cell r="Z589" t="str">
            <v>BUENO</v>
          </cell>
          <cell r="AA589">
            <v>0</v>
          </cell>
          <cell r="AC589" t="str">
            <v>BUENO</v>
          </cell>
        </row>
        <row r="590">
          <cell r="Y590">
            <v>1128</v>
          </cell>
          <cell r="Z590" t="str">
            <v>BUENO</v>
          </cell>
          <cell r="AA590">
            <v>0</v>
          </cell>
          <cell r="AC590" t="str">
            <v>BUENO</v>
          </cell>
        </row>
        <row r="591">
          <cell r="Y591">
            <v>1130</v>
          </cell>
          <cell r="Z591" t="str">
            <v>BUENO</v>
          </cell>
          <cell r="AA591">
            <v>1</v>
          </cell>
          <cell r="AC591" t="str">
            <v>BUENO</v>
          </cell>
        </row>
        <row r="592">
          <cell r="Y592">
            <v>1132</v>
          </cell>
          <cell r="Z592" t="str">
            <v>BUENO</v>
          </cell>
          <cell r="AA592">
            <v>0</v>
          </cell>
          <cell r="AC592" t="str">
            <v>BUENO</v>
          </cell>
        </row>
        <row r="593">
          <cell r="Y593">
            <v>1134</v>
          </cell>
          <cell r="Z593" t="str">
            <v>NO OBSERVADO</v>
          </cell>
          <cell r="AA593">
            <v>3</v>
          </cell>
          <cell r="AB593" t="str">
            <v>SEDIMENTADA</v>
          </cell>
          <cell r="AC593" t="str">
            <v>BUENO</v>
          </cell>
        </row>
        <row r="594">
          <cell r="Y594">
            <v>1136</v>
          </cell>
          <cell r="Z594" t="str">
            <v>NO OBSERVADO</v>
          </cell>
          <cell r="AA594">
            <v>2</v>
          </cell>
          <cell r="AB594" t="str">
            <v>SEDIMENTADA</v>
          </cell>
          <cell r="AC594" t="str">
            <v>BUENO</v>
          </cell>
        </row>
        <row r="595">
          <cell r="Y595">
            <v>1138</v>
          </cell>
          <cell r="Z595" t="str">
            <v>NO OBSERVADO</v>
          </cell>
          <cell r="AA595">
            <v>1</v>
          </cell>
          <cell r="AB595" t="str">
            <v>SEDIMENTADA</v>
          </cell>
          <cell r="AC595" t="str">
            <v>BUENO</v>
          </cell>
        </row>
        <row r="596">
          <cell r="Y596">
            <v>1140</v>
          </cell>
          <cell r="Z596" t="str">
            <v>NO OBSERVADO</v>
          </cell>
          <cell r="AA596">
            <v>0</v>
          </cell>
          <cell r="AB596" t="str">
            <v>SEDIMENTADA</v>
          </cell>
          <cell r="AC596" t="str">
            <v>BUENO</v>
          </cell>
        </row>
        <row r="597">
          <cell r="Y597">
            <v>1142</v>
          </cell>
          <cell r="Z597" t="str">
            <v>BUENO</v>
          </cell>
          <cell r="AA597">
            <v>1</v>
          </cell>
          <cell r="AC597" t="str">
            <v>BUENO</v>
          </cell>
        </row>
        <row r="598">
          <cell r="Y598">
            <v>1144</v>
          </cell>
          <cell r="Z598" t="str">
            <v>NO OBSERVADO</v>
          </cell>
          <cell r="AA598">
            <v>1</v>
          </cell>
          <cell r="AB598" t="str">
            <v>SEDIMENTADA</v>
          </cell>
          <cell r="AC598" t="str">
            <v>BUENO</v>
          </cell>
        </row>
        <row r="599">
          <cell r="Y599">
            <v>1146</v>
          </cell>
          <cell r="Z599" t="str">
            <v>BUENO</v>
          </cell>
          <cell r="AA599">
            <v>0</v>
          </cell>
          <cell r="AC599" t="str">
            <v>BUENO</v>
          </cell>
        </row>
        <row r="600">
          <cell r="Y600">
            <v>1148</v>
          </cell>
          <cell r="Z600" t="str">
            <v>NO OBSERVADO</v>
          </cell>
          <cell r="AA600">
            <v>0</v>
          </cell>
          <cell r="AC600" t="str">
            <v>BUENO</v>
          </cell>
        </row>
        <row r="601">
          <cell r="Y601">
            <v>1152</v>
          </cell>
          <cell r="Z601" t="str">
            <v>BUENO</v>
          </cell>
          <cell r="AA601">
            <v>0</v>
          </cell>
          <cell r="AC601" t="str">
            <v>BUENO</v>
          </cell>
        </row>
        <row r="602">
          <cell r="Y602">
            <v>1154</v>
          </cell>
          <cell r="Z602" t="str">
            <v>BUENO</v>
          </cell>
          <cell r="AA602">
            <v>0</v>
          </cell>
          <cell r="AC602" t="str">
            <v>BUENO</v>
          </cell>
        </row>
        <row r="603">
          <cell r="Y603">
            <v>1158</v>
          </cell>
          <cell r="Z603" t="str">
            <v>NO OBSERVADO</v>
          </cell>
          <cell r="AA603">
            <v>2</v>
          </cell>
          <cell r="AB603" t="str">
            <v>SEDIMENTADA</v>
          </cell>
          <cell r="AC603" t="str">
            <v>BUENO</v>
          </cell>
        </row>
        <row r="604">
          <cell r="Y604">
            <v>1160</v>
          </cell>
          <cell r="Z604" t="str">
            <v>BUENO</v>
          </cell>
          <cell r="AA604">
            <v>0</v>
          </cell>
          <cell r="AC604" t="str">
            <v>BUENO</v>
          </cell>
        </row>
        <row r="605">
          <cell r="Y605">
            <v>1162</v>
          </cell>
          <cell r="Z605" t="str">
            <v>NO OBSERVADO</v>
          </cell>
          <cell r="AA605">
            <v>0</v>
          </cell>
          <cell r="AB605" t="str">
            <v>SEDIMENTADA</v>
          </cell>
          <cell r="AC605" t="str">
            <v>BUENO</v>
          </cell>
        </row>
        <row r="606">
          <cell r="Y606">
            <v>1164</v>
          </cell>
          <cell r="Z606" t="str">
            <v>NO TIENE</v>
          </cell>
          <cell r="AA606">
            <v>1</v>
          </cell>
          <cell r="AC606" t="str">
            <v>BUENO</v>
          </cell>
        </row>
        <row r="607">
          <cell r="Y607">
            <v>1166</v>
          </cell>
          <cell r="Z607" t="str">
            <v>BUENO</v>
          </cell>
          <cell r="AA607">
            <v>1</v>
          </cell>
          <cell r="AC607" t="str">
            <v>BUENO</v>
          </cell>
        </row>
        <row r="608">
          <cell r="Y608">
            <v>1168</v>
          </cell>
          <cell r="Z608" t="str">
            <v>BUENO</v>
          </cell>
          <cell r="AA608">
            <v>0</v>
          </cell>
          <cell r="AC608" t="str">
            <v>BUENO</v>
          </cell>
        </row>
        <row r="609">
          <cell r="Y609">
            <v>1170</v>
          </cell>
          <cell r="Z609" t="str">
            <v>NO OBSERVADO</v>
          </cell>
          <cell r="AA609">
            <v>1</v>
          </cell>
          <cell r="AB609" t="str">
            <v>SEDIMENTADA</v>
          </cell>
          <cell r="AC609" t="str">
            <v>BUENO</v>
          </cell>
        </row>
        <row r="610">
          <cell r="Y610">
            <v>1171</v>
          </cell>
          <cell r="Z610" t="str">
            <v>BUENO</v>
          </cell>
          <cell r="AA610">
            <v>1</v>
          </cell>
          <cell r="AC610" t="str">
            <v>BUENO</v>
          </cell>
        </row>
        <row r="611">
          <cell r="Y611">
            <v>1172</v>
          </cell>
          <cell r="Z611" t="str">
            <v>BUENO</v>
          </cell>
          <cell r="AA611">
            <v>8</v>
          </cell>
          <cell r="AC611" t="str">
            <v>BUENO</v>
          </cell>
        </row>
        <row r="612">
          <cell r="Y612">
            <v>1174</v>
          </cell>
          <cell r="Z612" t="str">
            <v>BUENO</v>
          </cell>
          <cell r="AA612">
            <v>6</v>
          </cell>
          <cell r="AC612" t="str">
            <v>BUENO</v>
          </cell>
        </row>
        <row r="613">
          <cell r="Y613">
            <v>1176</v>
          </cell>
          <cell r="Z613" t="str">
            <v>BUENO</v>
          </cell>
          <cell r="AA613">
            <v>6</v>
          </cell>
          <cell r="AC613" t="str">
            <v>BUENO</v>
          </cell>
        </row>
        <row r="614">
          <cell r="Y614">
            <v>1178</v>
          </cell>
          <cell r="Z614" t="str">
            <v>BUENO</v>
          </cell>
          <cell r="AA614">
            <v>5</v>
          </cell>
          <cell r="AC614" t="str">
            <v>BUENO</v>
          </cell>
        </row>
        <row r="615">
          <cell r="Y615">
            <v>1180</v>
          </cell>
          <cell r="Z615" t="str">
            <v>BUENO</v>
          </cell>
          <cell r="AA615">
            <v>3</v>
          </cell>
          <cell r="AC615" t="str">
            <v>BUENO</v>
          </cell>
        </row>
        <row r="616">
          <cell r="Y616">
            <v>1182</v>
          </cell>
          <cell r="Z616" t="str">
            <v>NO OBSERVADO</v>
          </cell>
          <cell r="AA616">
            <v>0</v>
          </cell>
          <cell r="AC616" t="str">
            <v>BUENO</v>
          </cell>
        </row>
        <row r="617">
          <cell r="Y617">
            <v>1184</v>
          </cell>
          <cell r="Z617" t="str">
            <v>BUENO</v>
          </cell>
          <cell r="AA617">
            <v>0</v>
          </cell>
          <cell r="AC617" t="str">
            <v>BUENO</v>
          </cell>
        </row>
        <row r="618">
          <cell r="Y618">
            <v>1186</v>
          </cell>
          <cell r="Z618" t="str">
            <v>BUENO</v>
          </cell>
          <cell r="AA618">
            <v>2</v>
          </cell>
          <cell r="AC618" t="str">
            <v>BUENO</v>
          </cell>
        </row>
        <row r="619">
          <cell r="Y619">
            <v>1188</v>
          </cell>
          <cell r="Z619" t="str">
            <v>NO OBSERVADO</v>
          </cell>
          <cell r="AA619">
            <v>2</v>
          </cell>
          <cell r="AB619" t="str">
            <v>SEDIMENTADA</v>
          </cell>
          <cell r="AC619" t="str">
            <v>NO TIENE</v>
          </cell>
        </row>
        <row r="620">
          <cell r="Y620">
            <v>1190</v>
          </cell>
          <cell r="Z620" t="str">
            <v>BUENO</v>
          </cell>
          <cell r="AA620">
            <v>2</v>
          </cell>
          <cell r="AC620" t="str">
            <v>BUENO</v>
          </cell>
        </row>
        <row r="621">
          <cell r="Y621">
            <v>1192</v>
          </cell>
          <cell r="Z621" t="str">
            <v>BUENO</v>
          </cell>
          <cell r="AA621">
            <v>0</v>
          </cell>
          <cell r="AC621" t="str">
            <v>BUENO</v>
          </cell>
        </row>
        <row r="622">
          <cell r="Y622">
            <v>1194</v>
          </cell>
          <cell r="Z622" t="str">
            <v>BUENO</v>
          </cell>
          <cell r="AA622">
            <v>2</v>
          </cell>
          <cell r="AC622" t="str">
            <v>BUENO</v>
          </cell>
        </row>
        <row r="623">
          <cell r="Y623">
            <v>1196</v>
          </cell>
          <cell r="Z623" t="str">
            <v>BUENO</v>
          </cell>
          <cell r="AA623">
            <v>2</v>
          </cell>
          <cell r="AC623" t="str">
            <v>BUENO</v>
          </cell>
        </row>
        <row r="624">
          <cell r="Y624">
            <v>1198</v>
          </cell>
          <cell r="Z624" t="str">
            <v>BUENO</v>
          </cell>
          <cell r="AA624">
            <v>1</v>
          </cell>
          <cell r="AC624" t="str">
            <v>BUENO</v>
          </cell>
        </row>
        <row r="625">
          <cell r="Y625">
            <v>1200</v>
          </cell>
          <cell r="Z625" t="str">
            <v>BUENO</v>
          </cell>
          <cell r="AA625">
            <v>0</v>
          </cell>
          <cell r="AC625" t="str">
            <v>BUENO</v>
          </cell>
        </row>
        <row r="626">
          <cell r="Y626">
            <v>1202</v>
          </cell>
          <cell r="Z626" t="str">
            <v>NO OBSERVADO</v>
          </cell>
          <cell r="AA626">
            <v>0</v>
          </cell>
          <cell r="AB626" t="str">
            <v>SEDIMENTADA</v>
          </cell>
          <cell r="AC626" t="str">
            <v>BUENO</v>
          </cell>
        </row>
        <row r="627">
          <cell r="Y627">
            <v>1204</v>
          </cell>
          <cell r="Z627" t="str">
            <v>NO OBSERVADO</v>
          </cell>
          <cell r="AA627">
            <v>1</v>
          </cell>
          <cell r="AB627" t="str">
            <v>SEDIMENTADA</v>
          </cell>
          <cell r="AC627" t="str">
            <v>MALO</v>
          </cell>
        </row>
        <row r="628">
          <cell r="Y628">
            <v>1206</v>
          </cell>
          <cell r="Z628" t="str">
            <v>NO OBSERVADO</v>
          </cell>
          <cell r="AA628">
            <v>1</v>
          </cell>
          <cell r="AB628" t="str">
            <v>SEDIMENTADA</v>
          </cell>
          <cell r="AC628" t="str">
            <v>NO TIENE</v>
          </cell>
        </row>
        <row r="629">
          <cell r="Y629">
            <v>1208</v>
          </cell>
          <cell r="Z629" t="str">
            <v>BUENO</v>
          </cell>
          <cell r="AA629">
            <v>1</v>
          </cell>
          <cell r="AC629" t="str">
            <v>BUENO</v>
          </cell>
        </row>
        <row r="630">
          <cell r="Y630">
            <v>1210</v>
          </cell>
          <cell r="Z630" t="str">
            <v>BUENO</v>
          </cell>
          <cell r="AA630">
            <v>1</v>
          </cell>
          <cell r="AC630" t="str">
            <v>BUENO</v>
          </cell>
        </row>
        <row r="631">
          <cell r="Y631">
            <v>1212</v>
          </cell>
          <cell r="Z631" t="str">
            <v>BUENO</v>
          </cell>
          <cell r="AA631">
            <v>0</v>
          </cell>
          <cell r="AC631" t="str">
            <v>BUENO</v>
          </cell>
        </row>
        <row r="632">
          <cell r="Y632">
            <v>1214</v>
          </cell>
          <cell r="Z632" t="str">
            <v>BUENO</v>
          </cell>
          <cell r="AA632">
            <v>0</v>
          </cell>
          <cell r="AC632" t="str">
            <v>BUENO</v>
          </cell>
        </row>
        <row r="633">
          <cell r="Y633">
            <v>1216</v>
          </cell>
          <cell r="Z633" t="str">
            <v>BUENO</v>
          </cell>
          <cell r="AA633">
            <v>0</v>
          </cell>
          <cell r="AC633" t="str">
            <v>BUENO</v>
          </cell>
        </row>
        <row r="634">
          <cell r="Y634">
            <v>1218</v>
          </cell>
          <cell r="Z634" t="str">
            <v>NO OBSERVADO</v>
          </cell>
          <cell r="AA634">
            <v>2</v>
          </cell>
          <cell r="AB634" t="str">
            <v>SEDIMENTADA</v>
          </cell>
          <cell r="AC634" t="str">
            <v>BUENO</v>
          </cell>
        </row>
        <row r="635">
          <cell r="Y635">
            <v>1220</v>
          </cell>
          <cell r="Z635" t="str">
            <v>NO OBSERVADO</v>
          </cell>
          <cell r="AA635">
            <v>0</v>
          </cell>
          <cell r="AB635" t="str">
            <v>SEDIMENTADA</v>
          </cell>
          <cell r="AC635" t="str">
            <v>BUENO</v>
          </cell>
        </row>
        <row r="636">
          <cell r="Y636" t="str">
            <v>1222AL</v>
          </cell>
          <cell r="Z636" t="str">
            <v>NO TIENE</v>
          </cell>
          <cell r="AA636">
            <v>2</v>
          </cell>
          <cell r="AC636" t="str">
            <v>BUENO</v>
          </cell>
        </row>
        <row r="637">
          <cell r="Y637" t="str">
            <v>1222A</v>
          </cell>
          <cell r="Z637" t="str">
            <v>NO OBSERVADO</v>
          </cell>
          <cell r="AA637">
            <v>1</v>
          </cell>
          <cell r="AB637" t="str">
            <v>SEDIMENTADA</v>
          </cell>
          <cell r="AC637" t="str">
            <v>BUENO</v>
          </cell>
        </row>
        <row r="638">
          <cell r="Y638" t="str">
            <v>1223N</v>
          </cell>
          <cell r="Z638" t="str">
            <v>NO TIENE</v>
          </cell>
          <cell r="AA638">
            <v>0</v>
          </cell>
          <cell r="AC638" t="str">
            <v>BUENO</v>
          </cell>
        </row>
        <row r="639">
          <cell r="Y639">
            <v>1224</v>
          </cell>
          <cell r="Z639" t="str">
            <v>NO OBSERVADO</v>
          </cell>
          <cell r="AA639">
            <v>2</v>
          </cell>
          <cell r="AB639" t="str">
            <v>SEDIMENTADA</v>
          </cell>
          <cell r="AC639" t="str">
            <v>BUENO</v>
          </cell>
        </row>
        <row r="640">
          <cell r="Y640" t="str">
            <v>1225N</v>
          </cell>
          <cell r="Z640" t="str">
            <v>BUENO</v>
          </cell>
          <cell r="AA640">
            <v>0</v>
          </cell>
          <cell r="AC640" t="str">
            <v>BUENO</v>
          </cell>
        </row>
        <row r="641">
          <cell r="Y641">
            <v>1226</v>
          </cell>
          <cell r="Z641" t="str">
            <v>BUENO</v>
          </cell>
          <cell r="AA641">
            <v>1</v>
          </cell>
          <cell r="AC641" t="str">
            <v>BUENO</v>
          </cell>
        </row>
        <row r="642">
          <cell r="Y642" t="str">
            <v>1227N</v>
          </cell>
          <cell r="Z642" t="str">
            <v>BUENO</v>
          </cell>
          <cell r="AA642">
            <v>2</v>
          </cell>
          <cell r="AC642" t="str">
            <v>BUENO</v>
          </cell>
        </row>
        <row r="643">
          <cell r="Y643">
            <v>1228</v>
          </cell>
          <cell r="Z643" t="str">
            <v>NO OBSERVADO</v>
          </cell>
          <cell r="AA643">
            <v>1</v>
          </cell>
          <cell r="AB643" t="str">
            <v>SEDIMENTADA</v>
          </cell>
          <cell r="AC643" t="str">
            <v>BUENO</v>
          </cell>
        </row>
        <row r="644">
          <cell r="Y644">
            <v>1230</v>
          </cell>
          <cell r="Z644" t="str">
            <v>BUENO</v>
          </cell>
          <cell r="AA644">
            <v>1</v>
          </cell>
          <cell r="AC644" t="str">
            <v>BUENO</v>
          </cell>
        </row>
        <row r="645">
          <cell r="Y645">
            <v>1232</v>
          </cell>
          <cell r="Z645" t="str">
            <v>BUENO</v>
          </cell>
          <cell r="AA645">
            <v>1</v>
          </cell>
          <cell r="AB645" t="str">
            <v>SEDIMENTADA</v>
          </cell>
          <cell r="AC645" t="str">
            <v>BUENO</v>
          </cell>
        </row>
        <row r="646">
          <cell r="Y646">
            <v>1234</v>
          </cell>
          <cell r="Z646" t="str">
            <v>NO OBSERVADO</v>
          </cell>
          <cell r="AA646">
            <v>1</v>
          </cell>
          <cell r="AB646" t="str">
            <v>SEDIMENTADA</v>
          </cell>
          <cell r="AC646" t="str">
            <v>BUENO</v>
          </cell>
        </row>
        <row r="647">
          <cell r="Y647">
            <v>1236</v>
          </cell>
          <cell r="Z647" t="str">
            <v>NO OBSERVADO</v>
          </cell>
          <cell r="AA647">
            <v>2</v>
          </cell>
          <cell r="AB647" t="str">
            <v>SEDIMENTADA</v>
          </cell>
          <cell r="AC647" t="str">
            <v>BUENO</v>
          </cell>
        </row>
        <row r="648">
          <cell r="Y648">
            <v>1238</v>
          </cell>
          <cell r="Z648" t="str">
            <v>NO OBSERVADO</v>
          </cell>
          <cell r="AA648">
            <v>0</v>
          </cell>
          <cell r="AB648" t="str">
            <v>SEDIMENTADA</v>
          </cell>
          <cell r="AC648" t="str">
            <v>BUENO</v>
          </cell>
        </row>
        <row r="649">
          <cell r="Y649">
            <v>1240</v>
          </cell>
          <cell r="Z649" t="str">
            <v>BUENO</v>
          </cell>
          <cell r="AA649">
            <v>0</v>
          </cell>
          <cell r="AC649" t="str">
            <v>BUENO</v>
          </cell>
        </row>
        <row r="650">
          <cell r="Y650">
            <v>1242</v>
          </cell>
          <cell r="Z650" t="str">
            <v>NO OBSERVADO</v>
          </cell>
          <cell r="AA650">
            <v>0</v>
          </cell>
          <cell r="AB650" t="str">
            <v>SEDIMENTADA</v>
          </cell>
          <cell r="AC650" t="str">
            <v>BUENO</v>
          </cell>
        </row>
        <row r="651">
          <cell r="Y651">
            <v>1244</v>
          </cell>
          <cell r="Z651" t="str">
            <v>NO OBSERVADO</v>
          </cell>
          <cell r="AA651">
            <v>4</v>
          </cell>
          <cell r="AB651" t="str">
            <v>SEDIMENTADA</v>
          </cell>
          <cell r="AC651" t="str">
            <v>BUENO</v>
          </cell>
        </row>
        <row r="652">
          <cell r="Y652" t="str">
            <v>1245N</v>
          </cell>
          <cell r="Z652" t="str">
            <v>BUENO</v>
          </cell>
          <cell r="AA652">
            <v>1</v>
          </cell>
          <cell r="AC652" t="str">
            <v>BUENO</v>
          </cell>
        </row>
        <row r="653">
          <cell r="Y653" t="str">
            <v>1247N</v>
          </cell>
          <cell r="Z653" t="str">
            <v>BUENO</v>
          </cell>
          <cell r="AA653">
            <v>2</v>
          </cell>
          <cell r="AC653" t="str">
            <v>BUENO</v>
          </cell>
        </row>
        <row r="654">
          <cell r="Y654" t="str">
            <v>1249N</v>
          </cell>
          <cell r="Z654" t="str">
            <v>BUENO</v>
          </cell>
          <cell r="AA654">
            <v>1</v>
          </cell>
          <cell r="AC654" t="str">
            <v>BUENO</v>
          </cell>
        </row>
        <row r="655">
          <cell r="Y655" t="str">
            <v>1251N</v>
          </cell>
          <cell r="Z655" t="str">
            <v>BUENO</v>
          </cell>
          <cell r="AA655">
            <v>1</v>
          </cell>
          <cell r="AC655" t="str">
            <v>BUENO</v>
          </cell>
        </row>
        <row r="656">
          <cell r="Y656" t="str">
            <v>755B</v>
          </cell>
          <cell r="Z656" t="str">
            <v>NO TIENE</v>
          </cell>
          <cell r="AA656">
            <v>2</v>
          </cell>
          <cell r="AC656" t="str">
            <v>BUENO</v>
          </cell>
        </row>
        <row r="657">
          <cell r="Y657" t="str">
            <v>258B</v>
          </cell>
          <cell r="Z657" t="str">
            <v>BUENO</v>
          </cell>
          <cell r="AA657">
            <v>0</v>
          </cell>
          <cell r="AC657" t="str">
            <v>BUENO</v>
          </cell>
        </row>
        <row r="659">
          <cell r="Y659">
            <v>302</v>
          </cell>
          <cell r="Z659" t="str">
            <v>BUENO</v>
          </cell>
          <cell r="AA659">
            <v>0</v>
          </cell>
          <cell r="AC659" t="str">
            <v>BUENO</v>
          </cell>
        </row>
        <row r="660">
          <cell r="Y660">
            <v>1030</v>
          </cell>
          <cell r="Z660" t="str">
            <v>BUENO</v>
          </cell>
          <cell r="AA660">
            <v>0</v>
          </cell>
          <cell r="AB660" t="str">
            <v>SEDIMENTADA</v>
          </cell>
          <cell r="AC660" t="str">
            <v>BUENO</v>
          </cell>
        </row>
        <row r="661">
          <cell r="Y661">
            <v>1156</v>
          </cell>
          <cell r="Z661" t="str">
            <v>BUENO</v>
          </cell>
          <cell r="AA661">
            <v>0</v>
          </cell>
          <cell r="AC661" t="str">
            <v>BUENO</v>
          </cell>
        </row>
        <row r="662">
          <cell r="Y662">
            <v>1150</v>
          </cell>
          <cell r="Z662" t="str">
            <v>BUENO</v>
          </cell>
          <cell r="AA662">
            <v>0</v>
          </cell>
          <cell r="AC662" t="str">
            <v>BUENO</v>
          </cell>
        </row>
        <row r="663">
          <cell r="Y663" t="str">
            <v>B258</v>
          </cell>
          <cell r="Z663" t="str">
            <v>NO OBSERVADO</v>
          </cell>
          <cell r="AA663">
            <v>0</v>
          </cell>
          <cell r="AB663" t="str">
            <v>SEDIMENTADA</v>
          </cell>
          <cell r="AC663" t="str">
            <v>BUENO</v>
          </cell>
        </row>
        <row r="664">
          <cell r="Y664" t="str">
            <v>TC10</v>
          </cell>
          <cell r="Z664" t="str">
            <v>BUENO</v>
          </cell>
          <cell r="AA664">
            <v>0</v>
          </cell>
          <cell r="AC664" t="str">
            <v>BUENO</v>
          </cell>
        </row>
        <row r="665">
          <cell r="Y665">
            <v>1090</v>
          </cell>
          <cell r="Z665" t="str">
            <v>BUENO</v>
          </cell>
          <cell r="AA665">
            <v>0</v>
          </cell>
          <cell r="AB665" t="str">
            <v>SEDIMENTADA</v>
          </cell>
          <cell r="AC665" t="str">
            <v>BUENO</v>
          </cell>
        </row>
        <row r="666">
          <cell r="Y666" t="str">
            <v>TC9</v>
          </cell>
          <cell r="Z666" t="str">
            <v>BUENO</v>
          </cell>
          <cell r="AA666">
            <v>0</v>
          </cell>
          <cell r="AC666" t="str">
            <v>BUENO</v>
          </cell>
        </row>
        <row r="667">
          <cell r="Y667">
            <v>1169</v>
          </cell>
          <cell r="Z667" t="str">
            <v>BUENO</v>
          </cell>
          <cell r="AA667">
            <v>0</v>
          </cell>
          <cell r="AB667" t="str">
            <v>SEDIMENTADA</v>
          </cell>
          <cell r="AC667" t="str">
            <v>BUENO</v>
          </cell>
        </row>
        <row r="668">
          <cell r="Y668" t="str">
            <v>1123N</v>
          </cell>
          <cell r="Z668" t="str">
            <v>NO TIENE</v>
          </cell>
          <cell r="AA668">
            <v>1</v>
          </cell>
          <cell r="AC668" t="str">
            <v>MALA</v>
          </cell>
        </row>
        <row r="669">
          <cell r="Y669">
            <v>1121</v>
          </cell>
          <cell r="Z669" t="str">
            <v>BUENO</v>
          </cell>
          <cell r="AA669">
            <v>2</v>
          </cell>
          <cell r="AC669" t="str">
            <v>BUENO</v>
          </cell>
        </row>
        <row r="670">
          <cell r="Y670">
            <v>1119</v>
          </cell>
          <cell r="Z670" t="str">
            <v>BUENO</v>
          </cell>
          <cell r="AA670">
            <v>2</v>
          </cell>
          <cell r="AC670" t="str">
            <v>BUENO</v>
          </cell>
        </row>
        <row r="671">
          <cell r="Y671">
            <v>1225</v>
          </cell>
          <cell r="Z671" t="str">
            <v>BUENO</v>
          </cell>
          <cell r="AA671">
            <v>0</v>
          </cell>
          <cell r="AC671" t="str">
            <v>BUENO</v>
          </cell>
        </row>
        <row r="672">
          <cell r="Y672">
            <v>1245</v>
          </cell>
          <cell r="Z672" t="str">
            <v>BUENO</v>
          </cell>
          <cell r="AA672">
            <v>0</v>
          </cell>
          <cell r="AC672" t="str">
            <v>MALA</v>
          </cell>
        </row>
        <row r="673">
          <cell r="Y673">
            <v>1116</v>
          </cell>
          <cell r="Z673" t="str">
            <v>BUENO</v>
          </cell>
          <cell r="AA673">
            <v>0</v>
          </cell>
          <cell r="AC673" t="str">
            <v>BUENO</v>
          </cell>
        </row>
        <row r="674">
          <cell r="Y674">
            <v>1223</v>
          </cell>
          <cell r="Z674" t="str">
            <v>NO TIENE</v>
          </cell>
          <cell r="AA674">
            <v>0</v>
          </cell>
          <cell r="AC674" t="str">
            <v>BUENO</v>
          </cell>
        </row>
        <row r="675">
          <cell r="Y675">
            <v>1227</v>
          </cell>
          <cell r="Z675" t="str">
            <v>BUENO</v>
          </cell>
          <cell r="AA675">
            <v>0</v>
          </cell>
          <cell r="AC675" t="str">
            <v>BUENO</v>
          </cell>
        </row>
        <row r="676">
          <cell r="Y676">
            <v>1247</v>
          </cell>
          <cell r="Z676" t="str">
            <v>BUENO</v>
          </cell>
          <cell r="AA676">
            <v>1</v>
          </cell>
          <cell r="AC676" t="str">
            <v>BUENO</v>
          </cell>
        </row>
        <row r="677">
          <cell r="Y677">
            <v>1249</v>
          </cell>
          <cell r="Z677" t="str">
            <v>BUENO</v>
          </cell>
          <cell r="AA677">
            <v>0</v>
          </cell>
          <cell r="AC677" t="str">
            <v>BUENO</v>
          </cell>
        </row>
        <row r="678">
          <cell r="Y678">
            <v>1251</v>
          </cell>
          <cell r="Z678" t="str">
            <v>BUENO</v>
          </cell>
          <cell r="AA678">
            <v>0</v>
          </cell>
          <cell r="AC678" t="str">
            <v>BUENO</v>
          </cell>
        </row>
        <row r="679">
          <cell r="Y679">
            <v>1117</v>
          </cell>
          <cell r="Z679" t="str">
            <v>NO TIENE</v>
          </cell>
          <cell r="AA679">
            <v>1</v>
          </cell>
          <cell r="AC679" t="str">
            <v>BUENO</v>
          </cell>
        </row>
        <row r="680">
          <cell r="Y680">
            <v>1086</v>
          </cell>
          <cell r="Z680" t="str">
            <v>BUENO</v>
          </cell>
          <cell r="AA680">
            <v>0</v>
          </cell>
          <cell r="AB680" t="str">
            <v>SEDIMENTADA</v>
          </cell>
          <cell r="AC680" t="str">
            <v>BUENO</v>
          </cell>
        </row>
        <row r="681">
          <cell r="Y681">
            <v>755</v>
          </cell>
          <cell r="Z681" t="str">
            <v>BUENO</v>
          </cell>
          <cell r="AA681">
            <v>1</v>
          </cell>
          <cell r="AC681" t="str">
            <v>BUENO</v>
          </cell>
        </row>
        <row r="682">
          <cell r="Y682" t="str">
            <v>1118N</v>
          </cell>
          <cell r="Z682" t="str">
            <v>BUENO</v>
          </cell>
          <cell r="AA682">
            <v>3</v>
          </cell>
          <cell r="AC682" t="str">
            <v>BUENO</v>
          </cell>
        </row>
        <row r="683">
          <cell r="Y683" t="str">
            <v>1120N</v>
          </cell>
          <cell r="Z683" t="str">
            <v>BUENO</v>
          </cell>
          <cell r="AA683">
            <v>2</v>
          </cell>
          <cell r="AC683" t="str">
            <v>BUENO</v>
          </cell>
        </row>
        <row r="684">
          <cell r="Y684" t="str">
            <v>1122N</v>
          </cell>
          <cell r="Z684" t="str">
            <v>BUENO</v>
          </cell>
          <cell r="AA684">
            <v>0</v>
          </cell>
          <cell r="AC684" t="str">
            <v>BUENO</v>
          </cell>
        </row>
        <row r="685">
          <cell r="Y685" t="str">
            <v>1121B</v>
          </cell>
          <cell r="Z685" t="str">
            <v>NO OBSERVADO</v>
          </cell>
          <cell r="AA685">
            <v>2</v>
          </cell>
          <cell r="AB685" t="str">
            <v>SEDIMENTADA</v>
          </cell>
          <cell r="AC685" t="str">
            <v>BUENO</v>
          </cell>
        </row>
        <row r="686">
          <cell r="Y686" t="str">
            <v>967B</v>
          </cell>
          <cell r="Z686" t="str">
            <v>BUENO</v>
          </cell>
          <cell r="AA686">
            <v>0</v>
          </cell>
          <cell r="AC686" t="str">
            <v>BUENO</v>
          </cell>
        </row>
        <row r="687">
          <cell r="Y687">
            <v>1123</v>
          </cell>
          <cell r="Z687" t="str">
            <v>NO TIENE</v>
          </cell>
          <cell r="AA687">
            <v>1</v>
          </cell>
          <cell r="AC687" t="str">
            <v>BUENO</v>
          </cell>
        </row>
        <row r="688">
          <cell r="Y688">
            <v>946</v>
          </cell>
          <cell r="Z688" t="str">
            <v>NO OBSERVADO</v>
          </cell>
          <cell r="AA688">
            <v>2</v>
          </cell>
          <cell r="AB688" t="str">
            <v>SEDIMENTADA</v>
          </cell>
          <cell r="AC688" t="str">
            <v>BUENO</v>
          </cell>
        </row>
        <row r="689">
          <cell r="Y689" t="str">
            <v>TC4</v>
          </cell>
          <cell r="Z689" t="str">
            <v>BUENO</v>
          </cell>
          <cell r="AA689">
            <v>0</v>
          </cell>
          <cell r="AC689" t="str">
            <v>BUENO</v>
          </cell>
        </row>
        <row r="690">
          <cell r="Y690">
            <v>610</v>
          </cell>
          <cell r="Z690" t="str">
            <v>BUENO</v>
          </cell>
          <cell r="AA690">
            <v>0</v>
          </cell>
          <cell r="AC690" t="str">
            <v>BUENO</v>
          </cell>
        </row>
        <row r="691">
          <cell r="Y691" t="str">
            <v>TC1</v>
          </cell>
          <cell r="Z691" t="str">
            <v>BUENO</v>
          </cell>
          <cell r="AA691">
            <v>0</v>
          </cell>
          <cell r="AC691" t="str">
            <v>BUENO</v>
          </cell>
        </row>
        <row r="692">
          <cell r="Y692" t="str">
            <v>TC2</v>
          </cell>
          <cell r="Z692" t="str">
            <v>BUENO</v>
          </cell>
          <cell r="AA692">
            <v>0</v>
          </cell>
          <cell r="AC692" t="str">
            <v>BUENO</v>
          </cell>
        </row>
        <row r="693">
          <cell r="Y693" t="str">
            <v>TC8</v>
          </cell>
          <cell r="Z693" t="str">
            <v>BUENO</v>
          </cell>
          <cell r="AA693">
            <v>0</v>
          </cell>
          <cell r="AC693" t="str">
            <v>BUENO</v>
          </cell>
        </row>
        <row r="694">
          <cell r="Y694">
            <v>84</v>
          </cell>
          <cell r="Z694" t="str">
            <v>BUENO</v>
          </cell>
          <cell r="AA694">
            <v>0</v>
          </cell>
          <cell r="AC694" t="str">
            <v>BUENO</v>
          </cell>
        </row>
        <row r="695">
          <cell r="Y695">
            <v>530</v>
          </cell>
          <cell r="Z695" t="str">
            <v>BUENO</v>
          </cell>
          <cell r="AA695">
            <v>0</v>
          </cell>
          <cell r="AC695" t="str">
            <v>BUENO</v>
          </cell>
        </row>
        <row r="696">
          <cell r="Y696">
            <v>1248</v>
          </cell>
          <cell r="Z696" t="str">
            <v>BUENO</v>
          </cell>
          <cell r="AB696" t="str">
            <v>SEDIMENTADA</v>
          </cell>
          <cell r="AC696" t="str">
            <v>BUENO</v>
          </cell>
        </row>
        <row r="697">
          <cell r="Y697">
            <v>858</v>
          </cell>
          <cell r="Z697" t="str">
            <v>BUENO</v>
          </cell>
          <cell r="AA697">
            <v>0</v>
          </cell>
          <cell r="AC697" t="str">
            <v>BUENO</v>
          </cell>
        </row>
        <row r="698">
          <cell r="Y698">
            <v>228</v>
          </cell>
          <cell r="Z698" t="str">
            <v>BUENO</v>
          </cell>
          <cell r="AA698">
            <v>0</v>
          </cell>
          <cell r="AC698" t="str">
            <v>BUENO</v>
          </cell>
        </row>
        <row r="699">
          <cell r="Y699">
            <v>232</v>
          </cell>
          <cell r="Z699" t="str">
            <v>BUENO</v>
          </cell>
          <cell r="AA699">
            <v>0</v>
          </cell>
          <cell r="AC699" t="str">
            <v>BUENO</v>
          </cell>
        </row>
        <row r="700">
          <cell r="Y700">
            <v>76</v>
          </cell>
          <cell r="Z700" t="str">
            <v>BUENO</v>
          </cell>
          <cell r="AA700">
            <v>0</v>
          </cell>
          <cell r="AC700" t="str">
            <v>BUENO</v>
          </cell>
        </row>
        <row r="701">
          <cell r="Y701">
            <v>70</v>
          </cell>
          <cell r="Z701" t="str">
            <v>BUENO</v>
          </cell>
          <cell r="AA701">
            <v>0</v>
          </cell>
          <cell r="AC701" t="str">
            <v>BUENO</v>
          </cell>
        </row>
        <row r="702">
          <cell r="Y702">
            <v>78</v>
          </cell>
          <cell r="Z702" t="str">
            <v>BUENO</v>
          </cell>
          <cell r="AA702">
            <v>0</v>
          </cell>
          <cell r="AC702" t="str">
            <v>BUENO</v>
          </cell>
        </row>
        <row r="703">
          <cell r="Y703">
            <v>80</v>
          </cell>
          <cell r="Z703" t="str">
            <v>BUENO</v>
          </cell>
          <cell r="AA703">
            <v>0</v>
          </cell>
          <cell r="AC703" t="str">
            <v>BUENO</v>
          </cell>
        </row>
        <row r="704">
          <cell r="Y704">
            <v>572</v>
          </cell>
          <cell r="Z704" t="str">
            <v>BUENO</v>
          </cell>
          <cell r="AA704">
            <v>0</v>
          </cell>
          <cell r="AC704" t="str">
            <v>BUENO</v>
          </cell>
        </row>
        <row r="705">
          <cell r="Y705">
            <v>576</v>
          </cell>
          <cell r="Z705" t="str">
            <v>NO OBSERVADO</v>
          </cell>
          <cell r="AA705">
            <v>0</v>
          </cell>
          <cell r="AB705" t="str">
            <v>SEDIMENTADA</v>
          </cell>
          <cell r="AC705" t="str">
            <v>MALA</v>
          </cell>
        </row>
        <row r="706">
          <cell r="Y706">
            <v>83</v>
          </cell>
          <cell r="Z706" t="str">
            <v>BUENO</v>
          </cell>
          <cell r="AA706">
            <v>0</v>
          </cell>
          <cell r="AC706" t="str">
            <v>BUENO</v>
          </cell>
        </row>
        <row r="707">
          <cell r="Y707">
            <v>112</v>
          </cell>
          <cell r="Z707" t="str">
            <v>BUENO</v>
          </cell>
          <cell r="AA707">
            <v>0</v>
          </cell>
          <cell r="AC707" t="str">
            <v>BUENO</v>
          </cell>
        </row>
        <row r="708">
          <cell r="Y708" t="str">
            <v>TC6</v>
          </cell>
          <cell r="Z708" t="str">
            <v>BUENO</v>
          </cell>
          <cell r="AA708">
            <v>0</v>
          </cell>
          <cell r="AC708" t="str">
            <v>BUENO</v>
          </cell>
        </row>
        <row r="709">
          <cell r="Y709" t="str">
            <v>TC7</v>
          </cell>
          <cell r="Z709" t="str">
            <v>BUENO</v>
          </cell>
          <cell r="AA709">
            <v>0</v>
          </cell>
          <cell r="AC709" t="str">
            <v>BUENO</v>
          </cell>
        </row>
        <row r="710">
          <cell r="Y710">
            <v>184</v>
          </cell>
          <cell r="Z710" t="str">
            <v>BUENO</v>
          </cell>
          <cell r="AA710">
            <v>0</v>
          </cell>
          <cell r="AC710" t="str">
            <v>BUENO</v>
          </cell>
        </row>
        <row r="711">
          <cell r="Y711" t="str">
            <v>TC5</v>
          </cell>
          <cell r="Z711" t="str">
            <v>BUENO</v>
          </cell>
          <cell r="AA711">
            <v>0</v>
          </cell>
          <cell r="AC711" t="str">
            <v>BUENO</v>
          </cell>
        </row>
        <row r="712">
          <cell r="Y712">
            <v>426</v>
          </cell>
          <cell r="Z712" t="str">
            <v>BUENO</v>
          </cell>
          <cell r="AA712">
            <v>0</v>
          </cell>
          <cell r="AC712" t="str">
            <v>BUENO</v>
          </cell>
        </row>
        <row r="713">
          <cell r="Y713">
            <v>428</v>
          </cell>
          <cell r="Z713" t="str">
            <v>BUENO</v>
          </cell>
          <cell r="AA713">
            <v>0</v>
          </cell>
          <cell r="AC713" t="str">
            <v>BUENO</v>
          </cell>
        </row>
        <row r="714">
          <cell r="Y714">
            <v>528</v>
          </cell>
          <cell r="Z714" t="str">
            <v>BUENO</v>
          </cell>
          <cell r="AA714">
            <v>0</v>
          </cell>
          <cell r="AC714" t="str">
            <v>BUENO</v>
          </cell>
        </row>
        <row r="715">
          <cell r="Y715">
            <v>406</v>
          </cell>
          <cell r="Z715" t="str">
            <v>BUENO</v>
          </cell>
          <cell r="AA715">
            <v>0</v>
          </cell>
          <cell r="AC715" t="str">
            <v>BUENO</v>
          </cell>
        </row>
        <row r="716">
          <cell r="Y716" t="str">
            <v>S1</v>
          </cell>
          <cell r="Z716" t="str">
            <v>BUENO</v>
          </cell>
          <cell r="AA716">
            <v>0</v>
          </cell>
          <cell r="AC716" t="str">
            <v>BUENO</v>
          </cell>
        </row>
        <row r="717">
          <cell r="Y717" t="str">
            <v>S2</v>
          </cell>
          <cell r="Z717" t="str">
            <v>BUENO</v>
          </cell>
          <cell r="AA717">
            <v>0</v>
          </cell>
          <cell r="AC717" t="str">
            <v>BUENO</v>
          </cell>
        </row>
        <row r="718">
          <cell r="Y718" t="str">
            <v>S3</v>
          </cell>
          <cell r="Z718" t="str">
            <v>BUENO</v>
          </cell>
          <cell r="AA718">
            <v>0</v>
          </cell>
          <cell r="AC718" t="str">
            <v>BUENO</v>
          </cell>
        </row>
        <row r="719">
          <cell r="Y719" t="str">
            <v>S4</v>
          </cell>
          <cell r="Z719" t="str">
            <v>BUENO</v>
          </cell>
          <cell r="AA719">
            <v>0</v>
          </cell>
          <cell r="AC719" t="str">
            <v>BUENO</v>
          </cell>
        </row>
        <row r="720">
          <cell r="Y720" t="str">
            <v>S5</v>
          </cell>
          <cell r="Z720" t="str">
            <v>BUENO</v>
          </cell>
          <cell r="AA720">
            <v>0</v>
          </cell>
          <cell r="AC720" t="str">
            <v>BUENO</v>
          </cell>
        </row>
        <row r="721">
          <cell r="Y721" t="str">
            <v>S5A</v>
          </cell>
          <cell r="Z721" t="str">
            <v>BUENO</v>
          </cell>
          <cell r="AA721">
            <v>0</v>
          </cell>
          <cell r="AC721" t="str">
            <v>BUENO</v>
          </cell>
        </row>
        <row r="722">
          <cell r="Y722" t="str">
            <v>S5B</v>
          </cell>
          <cell r="Z722" t="str">
            <v>BUENO</v>
          </cell>
          <cell r="AA722">
            <v>0</v>
          </cell>
          <cell r="AC722" t="str">
            <v>BUENO</v>
          </cell>
        </row>
        <row r="723">
          <cell r="Y723" t="str">
            <v>S6</v>
          </cell>
          <cell r="Z723" t="str">
            <v>BUENO</v>
          </cell>
          <cell r="AA723">
            <v>0</v>
          </cell>
          <cell r="AC723" t="str">
            <v>BUENO</v>
          </cell>
        </row>
        <row r="724">
          <cell r="Y724" t="str">
            <v>S7AL</v>
          </cell>
          <cell r="Z724" t="str">
            <v>BUENO</v>
          </cell>
          <cell r="AA724">
            <v>0</v>
          </cell>
          <cell r="AC724" t="str">
            <v>BUENO</v>
          </cell>
        </row>
        <row r="725">
          <cell r="Y725" t="str">
            <v>S8</v>
          </cell>
          <cell r="Z725" t="str">
            <v>BUENO</v>
          </cell>
          <cell r="AA725">
            <v>0</v>
          </cell>
          <cell r="AC725" t="str">
            <v>BUENO</v>
          </cell>
        </row>
        <row r="726">
          <cell r="Y726" t="str">
            <v>S9</v>
          </cell>
          <cell r="Z726" t="str">
            <v>BUENO</v>
          </cell>
          <cell r="AA726">
            <v>0</v>
          </cell>
          <cell r="AC726" t="str">
            <v>BUENO</v>
          </cell>
        </row>
        <row r="727">
          <cell r="Y727" t="str">
            <v>S10</v>
          </cell>
          <cell r="Z727" t="str">
            <v>BUENO</v>
          </cell>
          <cell r="AA727">
            <v>0</v>
          </cell>
          <cell r="AC727" t="str">
            <v>BUENO</v>
          </cell>
        </row>
        <row r="728">
          <cell r="Y728" t="str">
            <v>S11</v>
          </cell>
          <cell r="Z728" t="str">
            <v>BUENO</v>
          </cell>
          <cell r="AA728">
            <v>0</v>
          </cell>
          <cell r="AC728" t="str">
            <v>BUENO</v>
          </cell>
        </row>
        <row r="729">
          <cell r="Y729" t="str">
            <v>S12</v>
          </cell>
          <cell r="Z729" t="str">
            <v>BUENO</v>
          </cell>
          <cell r="AA729">
            <v>0</v>
          </cell>
          <cell r="AC729" t="str">
            <v>BUENO</v>
          </cell>
        </row>
        <row r="730">
          <cell r="Y730" t="str">
            <v>S13</v>
          </cell>
          <cell r="Z730" t="str">
            <v>BUENO</v>
          </cell>
          <cell r="AA730">
            <v>0</v>
          </cell>
          <cell r="AC730" t="str">
            <v>BUENO</v>
          </cell>
        </row>
        <row r="731">
          <cell r="Y731" t="str">
            <v>S14</v>
          </cell>
          <cell r="Z731" t="str">
            <v>BUENO</v>
          </cell>
          <cell r="AA731">
            <v>0</v>
          </cell>
          <cell r="AC731" t="str">
            <v>BUENO</v>
          </cell>
        </row>
        <row r="732">
          <cell r="Y732" t="str">
            <v>S15</v>
          </cell>
          <cell r="Z732" t="str">
            <v>BUENO</v>
          </cell>
          <cell r="AA732">
            <v>0</v>
          </cell>
          <cell r="AC732" t="str">
            <v>BUENO</v>
          </cell>
        </row>
        <row r="733">
          <cell r="Y733" t="str">
            <v>S16</v>
          </cell>
          <cell r="Z733" t="str">
            <v>BUENO</v>
          </cell>
          <cell r="AA733">
            <v>0</v>
          </cell>
          <cell r="AC733" t="str">
            <v>BUENO</v>
          </cell>
        </row>
        <row r="734">
          <cell r="Y734" t="str">
            <v>S17</v>
          </cell>
          <cell r="Z734" t="str">
            <v>BUENO</v>
          </cell>
          <cell r="AA734">
            <v>0</v>
          </cell>
          <cell r="AC734" t="str">
            <v>BUENO</v>
          </cell>
        </row>
        <row r="735">
          <cell r="Y735" t="str">
            <v>S18</v>
          </cell>
          <cell r="Z735" t="str">
            <v>BUENO</v>
          </cell>
          <cell r="AA735">
            <v>0</v>
          </cell>
          <cell r="AC735" t="str">
            <v>BUENO</v>
          </cell>
        </row>
        <row r="736">
          <cell r="Y736" t="str">
            <v>S19AL</v>
          </cell>
          <cell r="Z736" t="str">
            <v>BUENO</v>
          </cell>
          <cell r="AA736">
            <v>0</v>
          </cell>
          <cell r="AC736" t="str">
            <v>BUENO</v>
          </cell>
        </row>
        <row r="737">
          <cell r="Y737" t="str">
            <v>S20</v>
          </cell>
          <cell r="Z737" t="str">
            <v>BUENO</v>
          </cell>
          <cell r="AA737">
            <v>0</v>
          </cell>
          <cell r="AC737" t="str">
            <v>BUENO</v>
          </cell>
        </row>
        <row r="738">
          <cell r="Y738" t="str">
            <v>S21</v>
          </cell>
          <cell r="Z738" t="str">
            <v>BUENO</v>
          </cell>
          <cell r="AA738">
            <v>0</v>
          </cell>
          <cell r="AC738" t="str">
            <v>BUENO</v>
          </cell>
        </row>
        <row r="739">
          <cell r="Y739" t="str">
            <v>S22</v>
          </cell>
          <cell r="Z739" t="str">
            <v>BUENO</v>
          </cell>
          <cell r="AA739">
            <v>0</v>
          </cell>
          <cell r="AC739" t="str">
            <v>BUENO</v>
          </cell>
        </row>
        <row r="740">
          <cell r="Y740" t="str">
            <v>TC3</v>
          </cell>
          <cell r="Z740" t="str">
            <v>BUENO</v>
          </cell>
          <cell r="AA740">
            <v>0</v>
          </cell>
          <cell r="AC740" t="str">
            <v>BUENO</v>
          </cell>
        </row>
        <row r="741">
          <cell r="Y741">
            <v>1104</v>
          </cell>
          <cell r="Z741" t="str">
            <v>BUENO</v>
          </cell>
          <cell r="AA741">
            <v>0</v>
          </cell>
          <cell r="AB741" t="str">
            <v>SEDIMENTADA</v>
          </cell>
          <cell r="AC741" t="str">
            <v>BUENO</v>
          </cell>
        </row>
        <row r="742">
          <cell r="Y742">
            <v>1114</v>
          </cell>
          <cell r="Z742" t="str">
            <v>BUENO</v>
          </cell>
          <cell r="AA742">
            <v>0</v>
          </cell>
          <cell r="AB742" t="str">
            <v>SEDIMENTADA</v>
          </cell>
          <cell r="AC742" t="str">
            <v>BUENO</v>
          </cell>
        </row>
        <row r="743">
          <cell r="Y743" t="str">
            <v>1A</v>
          </cell>
          <cell r="Z743" t="str">
            <v>BUENO</v>
          </cell>
          <cell r="AA743">
            <v>0</v>
          </cell>
          <cell r="AC743" t="str">
            <v>BUENO</v>
          </cell>
        </row>
        <row r="744">
          <cell r="Y744" t="str">
            <v>1116NA</v>
          </cell>
          <cell r="Z744" t="str">
            <v>BUENO</v>
          </cell>
          <cell r="AA744">
            <v>0</v>
          </cell>
          <cell r="AC744" t="str">
            <v>BUENO</v>
          </cell>
        </row>
        <row r="745">
          <cell r="Y745" t="str">
            <v>1116NB</v>
          </cell>
          <cell r="Z745" t="str">
            <v>BUENO</v>
          </cell>
          <cell r="AA745">
            <v>0</v>
          </cell>
          <cell r="AC745" t="str">
            <v>BUENO</v>
          </cell>
        </row>
        <row r="746">
          <cell r="Y746" t="str">
            <v>1116NC</v>
          </cell>
          <cell r="Z746" t="str">
            <v>BUENO</v>
          </cell>
          <cell r="AA746">
            <v>0</v>
          </cell>
          <cell r="AC746" t="str">
            <v>BUENO</v>
          </cell>
        </row>
        <row r="747">
          <cell r="Y747" t="str">
            <v>1116ND</v>
          </cell>
          <cell r="Z747" t="str">
            <v>BUENO</v>
          </cell>
          <cell r="AA747">
            <v>0</v>
          </cell>
          <cell r="AC747" t="str">
            <v>BUENO</v>
          </cell>
        </row>
        <row r="748">
          <cell r="Y748" t="str">
            <v>1066A</v>
          </cell>
          <cell r="Z748" t="str">
            <v>BUENO</v>
          </cell>
          <cell r="AA748">
            <v>0</v>
          </cell>
          <cell r="AC748" t="str">
            <v>BUENO</v>
          </cell>
        </row>
        <row r="749">
          <cell r="Y749" t="str">
            <v>986B</v>
          </cell>
          <cell r="Z749" t="str">
            <v>BUENO</v>
          </cell>
          <cell r="AA749">
            <v>0</v>
          </cell>
          <cell r="AC749" t="str">
            <v>BUENO</v>
          </cell>
        </row>
        <row r="750">
          <cell r="Y750" t="str">
            <v>986A</v>
          </cell>
          <cell r="Z750" t="str">
            <v>BUENO</v>
          </cell>
          <cell r="AA750">
            <v>0</v>
          </cell>
          <cell r="AC750" t="str">
            <v>BUENO</v>
          </cell>
        </row>
        <row r="751">
          <cell r="Y751" t="str">
            <v>666AL</v>
          </cell>
          <cell r="Z751" t="str">
            <v>BUENO</v>
          </cell>
          <cell r="AA751">
            <v>0</v>
          </cell>
          <cell r="AC751" t="str">
            <v>BUENO</v>
          </cell>
        </row>
        <row r="752">
          <cell r="Y752" t="str">
            <v>666A</v>
          </cell>
          <cell r="Z752" t="str">
            <v>BUENO</v>
          </cell>
          <cell r="AA752">
            <v>0</v>
          </cell>
          <cell r="AC752" t="str">
            <v>BUENO</v>
          </cell>
        </row>
        <row r="753">
          <cell r="Y753" t="str">
            <v>792A</v>
          </cell>
          <cell r="Z753" t="str">
            <v>BUENO</v>
          </cell>
          <cell r="AA753">
            <v>0</v>
          </cell>
          <cell r="AC753" t="str">
            <v>BUENO</v>
          </cell>
        </row>
        <row r="754">
          <cell r="Y754" t="str">
            <v>100A</v>
          </cell>
          <cell r="Z754" t="str">
            <v>BUENO</v>
          </cell>
          <cell r="AA754">
            <v>0</v>
          </cell>
          <cell r="AC754" t="str">
            <v>BUENO</v>
          </cell>
        </row>
        <row r="755">
          <cell r="Y755" t="str">
            <v>S7AL</v>
          </cell>
          <cell r="Z755" t="str">
            <v>BUENO</v>
          </cell>
          <cell r="AA755">
            <v>0</v>
          </cell>
          <cell r="AC755" t="str">
            <v>BUENO</v>
          </cell>
        </row>
        <row r="756">
          <cell r="Y756" t="str">
            <v>S7A</v>
          </cell>
          <cell r="Z756" t="str">
            <v>BUENO</v>
          </cell>
          <cell r="AA756">
            <v>0</v>
          </cell>
          <cell r="AC756" t="str">
            <v>BUENO</v>
          </cell>
        </row>
        <row r="757">
          <cell r="Y757" t="str">
            <v>S19AL</v>
          </cell>
          <cell r="Z757" t="str">
            <v>BUENO</v>
          </cell>
          <cell r="AA757">
            <v>0</v>
          </cell>
          <cell r="AC757" t="str">
            <v>BUENO</v>
          </cell>
        </row>
        <row r="758">
          <cell r="Y758" t="str">
            <v>S19A</v>
          </cell>
          <cell r="Z758" t="str">
            <v>BUENO</v>
          </cell>
          <cell r="AA758">
            <v>0</v>
          </cell>
          <cell r="AC758" t="str">
            <v>BUENO</v>
          </cell>
        </row>
        <row r="759">
          <cell r="Y759" t="str">
            <v>S20A</v>
          </cell>
          <cell r="Z759" t="str">
            <v>BUENO</v>
          </cell>
          <cell r="AA759">
            <v>0</v>
          </cell>
          <cell r="AC759" t="str">
            <v>BUENO</v>
          </cell>
        </row>
        <row r="760">
          <cell r="Y760" t="str">
            <v>4CB</v>
          </cell>
          <cell r="Z760" t="str">
            <v>BUENO</v>
          </cell>
          <cell r="AA760">
            <v>0</v>
          </cell>
          <cell r="AC760" t="str">
            <v>BUENO</v>
          </cell>
        </row>
        <row r="761">
          <cell r="Y761" t="str">
            <v>5CB</v>
          </cell>
          <cell r="Z761" t="str">
            <v>BUENO</v>
          </cell>
          <cell r="AA761">
            <v>0</v>
          </cell>
          <cell r="AC761" t="str">
            <v>BUENO</v>
          </cell>
        </row>
        <row r="762">
          <cell r="Y762" t="str">
            <v>6CB</v>
          </cell>
          <cell r="Z762" t="str">
            <v>BUENO</v>
          </cell>
          <cell r="AA762">
            <v>0</v>
          </cell>
          <cell r="AC762" t="str">
            <v>BUENO</v>
          </cell>
        </row>
        <row r="763">
          <cell r="Y763" t="str">
            <v>7CB</v>
          </cell>
          <cell r="Z763" t="str">
            <v>BUENO</v>
          </cell>
          <cell r="AA763">
            <v>0</v>
          </cell>
          <cell r="AC763" t="str">
            <v>BUENO</v>
          </cell>
        </row>
        <row r="764">
          <cell r="Y764" t="str">
            <v>8CB</v>
          </cell>
          <cell r="Z764" t="str">
            <v>BUENO</v>
          </cell>
          <cell r="AA764">
            <v>0</v>
          </cell>
          <cell r="AC764" t="str">
            <v>BUENO</v>
          </cell>
        </row>
        <row r="765">
          <cell r="Y765" t="str">
            <v>9CB</v>
          </cell>
          <cell r="Z765" t="str">
            <v>BUENO</v>
          </cell>
          <cell r="AA765">
            <v>0</v>
          </cell>
          <cell r="AC765" t="str">
            <v>BUENO</v>
          </cell>
        </row>
        <row r="766">
          <cell r="Y766" t="str">
            <v>10CB</v>
          </cell>
          <cell r="Z766" t="str">
            <v>BUENO</v>
          </cell>
          <cell r="AA766">
            <v>0</v>
          </cell>
          <cell r="AC766" t="str">
            <v>BUENO</v>
          </cell>
        </row>
        <row r="767">
          <cell r="Y767" t="str">
            <v>11CB</v>
          </cell>
          <cell r="Z767" t="str">
            <v>BUENO</v>
          </cell>
          <cell r="AA767">
            <v>0</v>
          </cell>
          <cell r="AC767" t="str">
            <v>BUENO</v>
          </cell>
        </row>
        <row r="768">
          <cell r="Y768" t="str">
            <v>C4</v>
          </cell>
          <cell r="Z768" t="str">
            <v>BUENO</v>
          </cell>
          <cell r="AA768">
            <v>0</v>
          </cell>
          <cell r="AC768" t="str">
            <v>BUENO</v>
          </cell>
        </row>
        <row r="769">
          <cell r="Y769" t="str">
            <v>C5</v>
          </cell>
          <cell r="Z769" t="str">
            <v>BUENO</v>
          </cell>
          <cell r="AA769">
            <v>0</v>
          </cell>
          <cell r="AC769" t="str">
            <v>BUENO</v>
          </cell>
        </row>
        <row r="770">
          <cell r="Y770" t="str">
            <v>C6</v>
          </cell>
          <cell r="Z770" t="str">
            <v>BUENO</v>
          </cell>
          <cell r="AA770">
            <v>0</v>
          </cell>
          <cell r="AC770" t="str">
            <v>BUENO</v>
          </cell>
        </row>
        <row r="771">
          <cell r="Y771" t="str">
            <v>C7</v>
          </cell>
          <cell r="Z771" t="str">
            <v>BUENO</v>
          </cell>
          <cell r="AA771">
            <v>0</v>
          </cell>
          <cell r="AC771" t="str">
            <v>BUENO</v>
          </cell>
        </row>
        <row r="772">
          <cell r="Y772" t="str">
            <v>C8</v>
          </cell>
          <cell r="Z772" t="str">
            <v>BUENO</v>
          </cell>
          <cell r="AA772">
            <v>0</v>
          </cell>
          <cell r="AC772" t="str">
            <v>BUENO</v>
          </cell>
        </row>
        <row r="773">
          <cell r="Y773" t="str">
            <v>C9</v>
          </cell>
          <cell r="Z773" t="str">
            <v>BUENO</v>
          </cell>
          <cell r="AA773">
            <v>0</v>
          </cell>
          <cell r="AC773" t="str">
            <v>BUENO</v>
          </cell>
        </row>
        <row r="774">
          <cell r="Y774" t="str">
            <v>C10</v>
          </cell>
          <cell r="Z774" t="str">
            <v>BUENO</v>
          </cell>
          <cell r="AA774">
            <v>0</v>
          </cell>
          <cell r="AC774" t="str">
            <v>BUENO</v>
          </cell>
        </row>
        <row r="775">
          <cell r="Y775" t="str">
            <v>C11</v>
          </cell>
          <cell r="Z775" t="str">
            <v>BUENO</v>
          </cell>
          <cell r="AA775">
            <v>0</v>
          </cell>
          <cell r="AC775" t="str">
            <v>BUENO</v>
          </cell>
        </row>
        <row r="776">
          <cell r="Y776" t="str">
            <v>C12</v>
          </cell>
          <cell r="Z776" t="str">
            <v>BUENO</v>
          </cell>
          <cell r="AA776">
            <v>0</v>
          </cell>
          <cell r="AC776" t="str">
            <v>BUENO</v>
          </cell>
        </row>
        <row r="777">
          <cell r="Y777" t="str">
            <v>C13</v>
          </cell>
          <cell r="Z777" t="str">
            <v>BUENO</v>
          </cell>
          <cell r="AA777">
            <v>0</v>
          </cell>
          <cell r="AC777" t="str">
            <v>BUENO</v>
          </cell>
        </row>
        <row r="778">
          <cell r="Y778" t="str">
            <v>C14</v>
          </cell>
          <cell r="Z778" t="str">
            <v>BUENO</v>
          </cell>
          <cell r="AA778">
            <v>0</v>
          </cell>
          <cell r="AC778" t="str">
            <v>BUENO</v>
          </cell>
        </row>
        <row r="779">
          <cell r="Y779" t="str">
            <v>C15</v>
          </cell>
          <cell r="Z779" t="str">
            <v>BUENO</v>
          </cell>
          <cell r="AA779">
            <v>0</v>
          </cell>
          <cell r="AC779" t="str">
            <v>BUENO</v>
          </cell>
        </row>
        <row r="781">
          <cell r="Y781" t="str">
            <v>12CB</v>
          </cell>
          <cell r="Z781" t="str">
            <v>BUENO</v>
          </cell>
          <cell r="AA781">
            <v>0</v>
          </cell>
          <cell r="AC781" t="str">
            <v>BUENO</v>
          </cell>
        </row>
        <row r="782">
          <cell r="Y782" t="str">
            <v>13CB</v>
          </cell>
          <cell r="Z782" t="str">
            <v>BUENO</v>
          </cell>
          <cell r="AA782">
            <v>0</v>
          </cell>
          <cell r="AC782" t="str">
            <v>BUENO</v>
          </cell>
        </row>
        <row r="783">
          <cell r="Y783" t="str">
            <v>14CB</v>
          </cell>
          <cell r="Z783" t="str">
            <v>BUENO</v>
          </cell>
          <cell r="AA783">
            <v>0</v>
          </cell>
          <cell r="AC783" t="str">
            <v>BUENO</v>
          </cell>
        </row>
        <row r="784">
          <cell r="Y784" t="str">
            <v>15CB</v>
          </cell>
          <cell r="Z784" t="str">
            <v>BUENO</v>
          </cell>
          <cell r="AA784">
            <v>0</v>
          </cell>
          <cell r="AC784" t="str">
            <v>BUENO</v>
          </cell>
        </row>
        <row r="785">
          <cell r="Y785" t="str">
            <v>20CB</v>
          </cell>
          <cell r="Z785" t="str">
            <v>BUENO</v>
          </cell>
          <cell r="AA785">
            <v>0</v>
          </cell>
          <cell r="AC785" t="str">
            <v>BUENO</v>
          </cell>
        </row>
        <row r="786">
          <cell r="Y786" t="str">
            <v>C16</v>
          </cell>
          <cell r="Z786" t="str">
            <v>BUENO</v>
          </cell>
          <cell r="AA786">
            <v>0</v>
          </cell>
          <cell r="AC786" t="str">
            <v>BUENO</v>
          </cell>
        </row>
        <row r="787">
          <cell r="Y787" t="str">
            <v>C17</v>
          </cell>
          <cell r="Z787" t="str">
            <v>BUENO</v>
          </cell>
          <cell r="AA787">
            <v>0</v>
          </cell>
          <cell r="AC787" t="str">
            <v>BUENO</v>
          </cell>
        </row>
        <row r="788">
          <cell r="Y788" t="str">
            <v>C18</v>
          </cell>
          <cell r="Z788" t="str">
            <v>BUENO</v>
          </cell>
          <cell r="AA788">
            <v>0</v>
          </cell>
          <cell r="AC788" t="str">
            <v>BUENO</v>
          </cell>
        </row>
        <row r="789">
          <cell r="Y789" t="str">
            <v>C19</v>
          </cell>
          <cell r="Z789" t="str">
            <v>BUENO</v>
          </cell>
          <cell r="AA789">
            <v>0</v>
          </cell>
          <cell r="AC789" t="str">
            <v>BUENO</v>
          </cell>
        </row>
        <row r="790">
          <cell r="Y790" t="str">
            <v>C20</v>
          </cell>
          <cell r="Z790" t="str">
            <v>BUENO</v>
          </cell>
          <cell r="AA790">
            <v>0</v>
          </cell>
          <cell r="AC790" t="str">
            <v>BUENO</v>
          </cell>
        </row>
        <row r="791">
          <cell r="Y791" t="str">
            <v>C21</v>
          </cell>
          <cell r="Z791" t="str">
            <v>BUENO</v>
          </cell>
          <cell r="AA791">
            <v>0</v>
          </cell>
          <cell r="AC791" t="str">
            <v>BUENO</v>
          </cell>
        </row>
        <row r="793">
          <cell r="Y793" t="str">
            <v>16CB</v>
          </cell>
          <cell r="Z793" t="str">
            <v>BUENO</v>
          </cell>
          <cell r="AA793">
            <v>0</v>
          </cell>
          <cell r="AC793" t="str">
            <v>BUENO</v>
          </cell>
        </row>
        <row r="794">
          <cell r="Y794" t="str">
            <v>C22</v>
          </cell>
          <cell r="Z794" t="str">
            <v>BUENO</v>
          </cell>
          <cell r="AA794">
            <v>0</v>
          </cell>
          <cell r="AC794" t="str">
            <v>BUENO</v>
          </cell>
        </row>
        <row r="795">
          <cell r="Y795" t="str">
            <v>C23</v>
          </cell>
          <cell r="Z795" t="str">
            <v>BUENO</v>
          </cell>
          <cell r="AA795">
            <v>0</v>
          </cell>
          <cell r="AC795" t="str">
            <v>BUENO</v>
          </cell>
        </row>
        <row r="796">
          <cell r="Y796" t="str">
            <v>C24</v>
          </cell>
          <cell r="Z796" t="str">
            <v>BUENO</v>
          </cell>
          <cell r="AA796">
            <v>0</v>
          </cell>
          <cell r="AC796" t="str">
            <v>BUENO</v>
          </cell>
        </row>
        <row r="797">
          <cell r="Y797" t="str">
            <v>C25</v>
          </cell>
          <cell r="Z797" t="str">
            <v>BUENO</v>
          </cell>
          <cell r="AA797">
            <v>0</v>
          </cell>
          <cell r="AC797" t="str">
            <v>BUENO</v>
          </cell>
        </row>
        <row r="798">
          <cell r="Y798" t="str">
            <v>C26</v>
          </cell>
          <cell r="Z798" t="str">
            <v>BUENO</v>
          </cell>
          <cell r="AA798">
            <v>0</v>
          </cell>
          <cell r="AC798" t="str">
            <v>BUENO</v>
          </cell>
        </row>
        <row r="799">
          <cell r="Y799" t="str">
            <v>C27</v>
          </cell>
          <cell r="Z799" t="str">
            <v>BUENO</v>
          </cell>
          <cell r="AA799">
            <v>0</v>
          </cell>
          <cell r="AC799" t="str">
            <v>BUENO</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MOLICIONES"/>
      <sheetName val="2.1"/>
      <sheetName val="2,1"/>
      <sheetName val="2.2"/>
      <sheetName val="2,2"/>
      <sheetName val="2,3"/>
      <sheetName val="2.3"/>
      <sheetName val="2.4"/>
      <sheetName val="2.5"/>
      <sheetName val="2.6"/>
      <sheetName val="2.7"/>
      <sheetName val="2.8"/>
      <sheetName val="2.9"/>
    </sheetNames>
    <sheetDataSet>
      <sheetData sheetId="0">
        <row r="7">
          <cell r="D7">
            <v>2.1</v>
          </cell>
          <cell r="E7" t="str">
            <v>ETG-07-01</v>
          </cell>
          <cell r="F7" t="str">
            <v>DEMOLICION DE PAVIMENTO FLEXIBLE O RÍGIDO INCLUYE RETIRO</v>
          </cell>
          <cell r="G7" t="str">
            <v>M2</v>
          </cell>
          <cell r="H7">
            <v>19260</v>
          </cell>
        </row>
        <row r="8">
          <cell r="D8">
            <v>2.2000000000000002</v>
          </cell>
          <cell r="E8" t="str">
            <v>ETG-07-01</v>
          </cell>
          <cell r="F8" t="str">
            <v>DEMOLICION DE CONCRETO MANUAL INCLUYE RETIRO</v>
          </cell>
          <cell r="G8" t="str">
            <v>M3</v>
          </cell>
          <cell r="H8">
            <v>97899</v>
          </cell>
        </row>
        <row r="9">
          <cell r="D9">
            <v>2.2999999999999998</v>
          </cell>
          <cell r="E9" t="str">
            <v>ETG-07-01</v>
          </cell>
          <cell r="F9" t="str">
            <v>DEMOLICION DE MUROS EN MAMPOSTERIA INCLUYE RETIRO</v>
          </cell>
          <cell r="G9" t="str">
            <v>M2</v>
          </cell>
          <cell r="H9">
            <v>18967</v>
          </cell>
        </row>
        <row r="10">
          <cell r="D10">
            <v>2.4</v>
          </cell>
          <cell r="E10" t="str">
            <v>ETG-07-01</v>
          </cell>
          <cell r="F10" t="str">
            <v>DEMOLICION DE ANDENES INCLUYE RETIRO</v>
          </cell>
          <cell r="G10" t="str">
            <v>M2</v>
          </cell>
          <cell r="H10">
            <v>14755</v>
          </cell>
        </row>
        <row r="11">
          <cell r="D11">
            <v>2.5</v>
          </cell>
          <cell r="E11" t="str">
            <v>ETG-07-01</v>
          </cell>
          <cell r="F11" t="str">
            <v>DEMOLICION DE SARDINELES INCLUYE RETIRO</v>
          </cell>
          <cell r="G11" t="str">
            <v>ML</v>
          </cell>
          <cell r="H11">
            <v>7753</v>
          </cell>
        </row>
        <row r="12">
          <cell r="D12">
            <v>2.6</v>
          </cell>
          <cell r="E12" t="str">
            <v>ETG-07-01</v>
          </cell>
          <cell r="F12" t="str">
            <v>DEMOLICION DE POZOS EXISTENTES EN CONCRETO O LADRILLO INCLUYE RETIRO</v>
          </cell>
          <cell r="G12" t="str">
            <v>ML</v>
          </cell>
          <cell r="H12">
            <v>80371</v>
          </cell>
        </row>
        <row r="13">
          <cell r="D13">
            <v>2.7</v>
          </cell>
          <cell r="E13" t="str">
            <v>ETG-07-01</v>
          </cell>
          <cell r="F13" t="str">
            <v>DEMOLICIÓN Y ADECUACIÓN ANILLO DE CORONA PARA POZO DE INSPECCIÓN EXISTENTE INCLUYE RETIRO</v>
          </cell>
          <cell r="G13" t="str">
            <v>UND</v>
          </cell>
          <cell r="H13">
            <v>71564</v>
          </cell>
        </row>
        <row r="14">
          <cell r="D14">
            <v>2.8</v>
          </cell>
          <cell r="E14" t="str">
            <v>ETG-07-01</v>
          </cell>
          <cell r="F14" t="str">
            <v>DEMOLICIÓN DE DOMICILIARIA ALCANTARILLADO (0,60x0,50x0,50 m), INCLUYE RETIRO</v>
          </cell>
          <cell r="G14" t="str">
            <v>UND</v>
          </cell>
          <cell r="H14">
            <v>15887</v>
          </cell>
        </row>
        <row r="15">
          <cell r="D15">
            <v>2.9</v>
          </cell>
          <cell r="E15" t="str">
            <v>ETG-07-01</v>
          </cell>
          <cell r="F15" t="str">
            <v xml:space="preserve">DEMOLICION DE REGISTRO SANITARIO </v>
          </cell>
          <cell r="G15" t="str">
            <v>UND</v>
          </cell>
          <cell r="H15">
            <v>13209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UPUESTO "/>
      <sheetName val="PRESUPUESTO VILLA"/>
      <sheetName val="CANTIDADES"/>
      <sheetName val="1.1"/>
      <sheetName val="1.2"/>
      <sheetName val="1.3"/>
      <sheetName val="1.4"/>
      <sheetName val="1.5"/>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refreshError="1"/>
      <sheetData sheetId="1" refreshError="1">
        <row r="8">
          <cell r="C8">
            <v>1</v>
          </cell>
          <cell r="E8" t="str">
            <v xml:space="preserve">PRELIMINARES </v>
          </cell>
        </row>
        <row r="9">
          <cell r="C9" t="str">
            <v>1.1</v>
          </cell>
          <cell r="D9" t="str">
            <v>ETG-02-03</v>
          </cell>
          <cell r="E9" t="str">
            <v>Localizacion y replanteo</v>
          </cell>
          <cell r="K9" t="str">
            <v>ML</v>
          </cell>
          <cell r="L9">
            <v>1124.4100000000001</v>
          </cell>
          <cell r="M9">
            <v>1921</v>
          </cell>
          <cell r="N9">
            <v>2159991.6100000003</v>
          </cell>
        </row>
        <row r="10">
          <cell r="C10" t="str">
            <v>1.2</v>
          </cell>
          <cell r="D10" t="str">
            <v>ETG-02-05</v>
          </cell>
          <cell r="E10" t="str">
            <v>Apiques para verificación de redes hasta 1m3</v>
          </cell>
          <cell r="K10" t="str">
            <v>UND</v>
          </cell>
          <cell r="L10">
            <v>20</v>
          </cell>
          <cell r="M10">
            <v>14477</v>
          </cell>
          <cell r="N10">
            <v>289540</v>
          </cell>
        </row>
        <row r="11">
          <cell r="C11" t="str">
            <v>1.3</v>
          </cell>
          <cell r="D11" t="str">
            <v>ETG-02-07</v>
          </cell>
          <cell r="E11" t="str">
            <v>Valla publicitaria en estructura metálica, marco 2.5 x 4.0 m</v>
          </cell>
          <cell r="K11" t="str">
            <v>UND</v>
          </cell>
          <cell r="L11">
            <v>1</v>
          </cell>
          <cell r="M11">
            <v>1666875</v>
          </cell>
          <cell r="N11">
            <v>1666875</v>
          </cell>
        </row>
        <row r="12">
          <cell r="C12" t="str">
            <v>1.4</v>
          </cell>
          <cell r="D12" t="str">
            <v>ETG-05-01</v>
          </cell>
          <cell r="E12" t="str">
            <v>Corte de pavimento</v>
          </cell>
          <cell r="K12" t="str">
            <v>ML</v>
          </cell>
          <cell r="L12">
            <v>142.52000000000001</v>
          </cell>
          <cell r="M12">
            <v>9364</v>
          </cell>
          <cell r="N12">
            <v>1334557.28</v>
          </cell>
        </row>
        <row r="13">
          <cell r="C13" t="str">
            <v>1.5</v>
          </cell>
          <cell r="D13" t="str">
            <v>ETG-07-01</v>
          </cell>
          <cell r="E13" t="str">
            <v>Demolicion de pavimento rigido o flexible, incluye retiro</v>
          </cell>
          <cell r="K13" t="str">
            <v>M2</v>
          </cell>
          <cell r="L13">
            <v>41.882000000000005</v>
          </cell>
          <cell r="M13">
            <v>19260</v>
          </cell>
          <cell r="N13">
            <v>806647.32000000007</v>
          </cell>
        </row>
        <row r="14">
          <cell r="C14" t="str">
            <v xml:space="preserve">SUBTOTAL       </v>
          </cell>
          <cell r="N14">
            <v>6257611.2100000009</v>
          </cell>
        </row>
        <row r="15">
          <cell r="C15">
            <v>2</v>
          </cell>
          <cell r="E15" t="str">
            <v>MOVIMIENTOS DE TIERRAS</v>
          </cell>
        </row>
        <row r="16">
          <cell r="C16" t="str">
            <v>2.1</v>
          </cell>
          <cell r="D16" t="str">
            <v>ETG-03-00</v>
          </cell>
          <cell r="E16" t="str">
            <v>Excavación en material común, colector domiciliarias y redes de acueducto  (h=0-2m) sin entibado</v>
          </cell>
          <cell r="K16" t="str">
            <v>M3</v>
          </cell>
          <cell r="L16">
            <v>932.66649999999993</v>
          </cell>
          <cell r="M16">
            <v>18340</v>
          </cell>
          <cell r="N16">
            <v>17105103.609999999</v>
          </cell>
        </row>
        <row r="17">
          <cell r="C17" t="str">
            <v>2.2</v>
          </cell>
          <cell r="D17" t="str">
            <v>ETG-03-00</v>
          </cell>
          <cell r="E17" t="str">
            <v>Relleno conformado y vibrocompactado en capas de 10 cm con material de préstamo.</v>
          </cell>
          <cell r="K17" t="str">
            <v>M3</v>
          </cell>
          <cell r="L17">
            <v>15.741739999999998</v>
          </cell>
          <cell r="M17">
            <v>61206</v>
          </cell>
          <cell r="N17">
            <v>963488.93843999994</v>
          </cell>
        </row>
        <row r="18">
          <cell r="C18" t="str">
            <v>2.3</v>
          </cell>
          <cell r="D18" t="str">
            <v>ETG-03-00</v>
          </cell>
          <cell r="E18" t="str">
            <v>Relleno conformado y vibrocompactado con material seleccionado  de excavación</v>
          </cell>
          <cell r="K18" t="str">
            <v>M3</v>
          </cell>
          <cell r="L18">
            <v>688.67883739085175</v>
          </cell>
          <cell r="M18">
            <v>17576</v>
          </cell>
          <cell r="N18">
            <v>12104219.245981611</v>
          </cell>
        </row>
        <row r="19">
          <cell r="C19" t="str">
            <v>2.4</v>
          </cell>
          <cell r="D19" t="str">
            <v>ETG-03-06</v>
          </cell>
          <cell r="E19" t="str">
            <v>Retiro y disposición de material sobrante y/o escombros.</v>
          </cell>
          <cell r="K19" t="str">
            <v>M3</v>
          </cell>
          <cell r="L19">
            <v>107.13816260914815</v>
          </cell>
          <cell r="M19">
            <v>20871</v>
          </cell>
          <cell r="N19">
            <v>2236080.5918155313</v>
          </cell>
        </row>
        <row r="20">
          <cell r="C20" t="str">
            <v xml:space="preserve">SUBTOTAL       </v>
          </cell>
          <cell r="N20">
            <v>32408892.386237141</v>
          </cell>
        </row>
        <row r="21">
          <cell r="C21">
            <v>3</v>
          </cell>
          <cell r="E21" t="str">
            <v>INSTALACION RED DE ACUEDUCTO</v>
          </cell>
        </row>
        <row r="22">
          <cell r="C22" t="str">
            <v>3.1</v>
          </cell>
          <cell r="D22" t="str">
            <v>ETG-08-01.6</v>
          </cell>
          <cell r="E22" t="str">
            <v>Suministro e instalación tubería PEAD 90mm (3") PN 10 PE 100, incluye prueba hidrostatica</v>
          </cell>
          <cell r="K22" t="str">
            <v>ML</v>
          </cell>
          <cell r="L22">
            <v>1124.4100000000001</v>
          </cell>
          <cell r="M22">
            <v>26333</v>
          </cell>
          <cell r="N22">
            <v>29609088.530000001</v>
          </cell>
        </row>
        <row r="23">
          <cell r="C23" t="str">
            <v>3.2</v>
          </cell>
          <cell r="D23" t="str">
            <v>ETG-03-00</v>
          </cell>
          <cell r="E23" t="str">
            <v>Cama de arena para tubería e= 0,1 m</v>
          </cell>
          <cell r="K23" t="str">
            <v>M3</v>
          </cell>
          <cell r="L23">
            <v>78.767200000000003</v>
          </cell>
          <cell r="M23">
            <v>74942</v>
          </cell>
          <cell r="N23">
            <v>5902971.5024000006</v>
          </cell>
        </row>
        <row r="24">
          <cell r="C24" t="str">
            <v>3.3</v>
          </cell>
          <cell r="D24" t="str">
            <v>ETG-08-09</v>
          </cell>
          <cell r="E24" t="str">
            <v>Suministro e instalacion de acometida domiciliaria (tramo corto menor de 3m de longitud) D=1/2" (20 mm) sobre tuberia madre hasta D=12". (INCLUYE TENDIDO DE TUBERIA Y MEDIDOR. NO INCLUYE EMPALME E INSTALACION DE ABRAZADERA) CON PAVIMENTO.</v>
          </cell>
          <cell r="K24" t="str">
            <v xml:space="preserve"> UND</v>
          </cell>
          <cell r="L24">
            <v>7</v>
          </cell>
          <cell r="M24">
            <v>810550</v>
          </cell>
          <cell r="N24">
            <v>5673850</v>
          </cell>
        </row>
        <row r="25">
          <cell r="C25" t="str">
            <v>3.4</v>
          </cell>
          <cell r="D25" t="str">
            <v>ETG-08-09</v>
          </cell>
          <cell r="E25" t="str">
            <v>Suministro e instalacion de acometida domiciliaria (tramo largo hasta 6m de longitud CON TOPO) D=1/2" (20 mm) sobre tuberia madre hasta D=12". (INCLUYE TENDIDO DE TUBERIA Y MEDIDOR). NO INCLUYE EMPALME E INSTALACION DE ABRAZADERA) CON PAVIMENTO.</v>
          </cell>
          <cell r="K25" t="str">
            <v xml:space="preserve"> UND</v>
          </cell>
          <cell r="L25">
            <v>8</v>
          </cell>
          <cell r="M25">
            <v>1218259</v>
          </cell>
          <cell r="N25">
            <v>9746072</v>
          </cell>
        </row>
        <row r="26">
          <cell r="C26" t="str">
            <v>3.5</v>
          </cell>
          <cell r="D26" t="str">
            <v>ETG-08-09</v>
          </cell>
          <cell r="E26" t="str">
            <v xml:space="preserve"> Suministro e instalacion de acometida domiciliaria (tramo corto menor de 3m de longitud) D=1/2" (20 mm) sobre tuberia madre hasta D=12". (INCLUYE TENDIDO DE TUBERIA Y MEDIDOR). No incluye empalme e instalacion de abrazadera. SIN PAVIMENTO.</v>
          </cell>
          <cell r="K26" t="str">
            <v xml:space="preserve"> UND</v>
          </cell>
          <cell r="L26">
            <v>71</v>
          </cell>
          <cell r="M26">
            <v>621903</v>
          </cell>
          <cell r="N26">
            <v>44155113</v>
          </cell>
        </row>
        <row r="27">
          <cell r="C27" t="str">
            <v>3.6</v>
          </cell>
          <cell r="D27" t="str">
            <v>ETG-08-09</v>
          </cell>
          <cell r="E27" t="str">
            <v>Suministro e instalacion de acometida domiciliaria (tramo largo hasta 6m de longitud) D=1/2" (20 mm) SOBRE TUBERIA MADRE HASTA D=12". (INCLUYE TENDIDO DE TUBERIA Y MEDIDOR). No incluye empalme e instalacion de abrazadera) SIN PAVIMENTO.</v>
          </cell>
          <cell r="K27" t="str">
            <v xml:space="preserve"> UND</v>
          </cell>
          <cell r="L27">
            <v>71</v>
          </cell>
          <cell r="M27">
            <v>667940</v>
          </cell>
          <cell r="N27">
            <v>47423740</v>
          </cell>
        </row>
        <row r="28">
          <cell r="C28" t="str">
            <v>3.7</v>
          </cell>
          <cell r="D28" t="str">
            <v>ETG-08-01.6</v>
          </cell>
          <cell r="E28" t="str">
            <v>suministro e instalacion collarin de derivacion PEAD 90x1/2"</v>
          </cell>
          <cell r="K28" t="str">
            <v xml:space="preserve"> UND</v>
          </cell>
          <cell r="L28">
            <v>157</v>
          </cell>
          <cell r="M28">
            <v>33430</v>
          </cell>
          <cell r="N28">
            <v>5248510</v>
          </cell>
        </row>
        <row r="29">
          <cell r="C29" t="str">
            <v>3.8</v>
          </cell>
          <cell r="D29" t="str">
            <v>ETG-08-01.2</v>
          </cell>
          <cell r="E29" t="str">
            <v xml:space="preserve">suministro e instalacion union brida universal 3" </v>
          </cell>
          <cell r="K29" t="str">
            <v xml:space="preserve"> UND</v>
          </cell>
          <cell r="L29">
            <v>11</v>
          </cell>
          <cell r="M29">
            <v>108993</v>
          </cell>
          <cell r="N29">
            <v>1198923</v>
          </cell>
        </row>
        <row r="30">
          <cell r="C30" t="str">
            <v>3.9</v>
          </cell>
          <cell r="D30" t="str">
            <v>ETG-08-01.2</v>
          </cell>
          <cell r="E30" t="str">
            <v xml:space="preserve">suministro e instalacion union universal 3" </v>
          </cell>
          <cell r="K30" t="str">
            <v xml:space="preserve"> UND</v>
          </cell>
          <cell r="L30">
            <v>2</v>
          </cell>
          <cell r="M30">
            <v>86953</v>
          </cell>
          <cell r="N30">
            <v>173906</v>
          </cell>
        </row>
        <row r="31">
          <cell r="C31" t="str">
            <v>3.10</v>
          </cell>
          <cell r="D31" t="str">
            <v>ETG-08-01.6</v>
          </cell>
          <cell r="E31" t="str">
            <v>Suministro e instalacion reduccion 110x90mm PEAD (4X3") PN 10 PE 100</v>
          </cell>
          <cell r="K31" t="str">
            <v xml:space="preserve"> UND</v>
          </cell>
          <cell r="L31">
            <v>20</v>
          </cell>
          <cell r="M31">
            <v>59876</v>
          </cell>
          <cell r="N31">
            <v>1197520</v>
          </cell>
        </row>
        <row r="32">
          <cell r="C32" t="str">
            <v>3.11</v>
          </cell>
          <cell r="D32" t="str">
            <v>ETG-08-01.6</v>
          </cell>
          <cell r="E32" t="str">
            <v>Suministro e instalacion tee PEAD  90mm (3") PE 100 PN10</v>
          </cell>
          <cell r="K32" t="str">
            <v xml:space="preserve"> UND</v>
          </cell>
          <cell r="L32">
            <v>22</v>
          </cell>
          <cell r="M32">
            <v>80348</v>
          </cell>
          <cell r="N32">
            <v>1767656</v>
          </cell>
        </row>
        <row r="33">
          <cell r="C33" t="str">
            <v>3.12</v>
          </cell>
          <cell r="D33" t="str">
            <v>ETG-08-02</v>
          </cell>
          <cell r="E33" t="str">
            <v>Suministro e instalación válvula compuerta elástica brida iso o brida ansi con vástago no ascendente de 3"</v>
          </cell>
          <cell r="K33" t="str">
            <v xml:space="preserve"> UND</v>
          </cell>
          <cell r="L33">
            <v>1</v>
          </cell>
          <cell r="M33">
            <v>496404</v>
          </cell>
          <cell r="N33">
            <v>496404</v>
          </cell>
        </row>
        <row r="34">
          <cell r="C34" t="str">
            <v>3.13</v>
          </cell>
          <cell r="D34" t="str">
            <v>ETG-08-01.2</v>
          </cell>
          <cell r="E34" t="str">
            <v>Suministro e instalación portaflanche PEAD 3"</v>
          </cell>
          <cell r="K34" t="str">
            <v xml:space="preserve"> UND</v>
          </cell>
          <cell r="L34">
            <v>12</v>
          </cell>
          <cell r="M34">
            <v>44117</v>
          </cell>
          <cell r="N34">
            <v>529404</v>
          </cell>
        </row>
        <row r="35">
          <cell r="C35" t="str">
            <v>3.14</v>
          </cell>
          <cell r="D35" t="str">
            <v>ETG-08-01.2</v>
          </cell>
          <cell r="E35" t="str">
            <v>Suministro e instalación brida loca 3"</v>
          </cell>
          <cell r="K35" t="str">
            <v xml:space="preserve"> UND</v>
          </cell>
          <cell r="L35">
            <v>12</v>
          </cell>
          <cell r="M35">
            <v>58520</v>
          </cell>
          <cell r="N35">
            <v>702240</v>
          </cell>
        </row>
        <row r="36">
          <cell r="C36" t="str">
            <v xml:space="preserve">SUBTOTAL       </v>
          </cell>
          <cell r="N36">
            <v>153825398.03240001</v>
          </cell>
        </row>
        <row r="37">
          <cell r="C37">
            <v>4</v>
          </cell>
          <cell r="E37" t="str">
            <v>OBRA CIVIL COMPLEMENTARIA</v>
          </cell>
        </row>
        <row r="38">
          <cell r="C38" t="str">
            <v>4.1</v>
          </cell>
          <cell r="D38" t="str">
            <v>ETG-04-01</v>
          </cell>
          <cell r="E38" t="str">
            <v>Sub-base granular mopt compactada en capas de 10 cm, E= 0.20 M</v>
          </cell>
          <cell r="K38" t="str">
            <v>M3</v>
          </cell>
          <cell r="L38">
            <v>8.3764000000000021</v>
          </cell>
          <cell r="M38">
            <v>68740</v>
          </cell>
          <cell r="N38">
            <v>575793.73600000015</v>
          </cell>
        </row>
        <row r="39">
          <cell r="C39" t="str">
            <v>4.2</v>
          </cell>
          <cell r="D39" t="str">
            <v>ETG-05-07</v>
          </cell>
          <cell r="E39" t="str">
            <v xml:space="preserve">Construcción pavimento rígido 3000 PSI e= 0,15 incluye refuerzo y juntas en asfalto </v>
          </cell>
          <cell r="K39" t="str">
            <v>M2</v>
          </cell>
          <cell r="L39">
            <v>41.882000000000005</v>
          </cell>
          <cell r="M39">
            <v>95693</v>
          </cell>
          <cell r="N39">
            <v>4007814.2260000003</v>
          </cell>
        </row>
        <row r="40">
          <cell r="C40" t="str">
            <v>4.3</v>
          </cell>
          <cell r="D40" t="str">
            <v>ETG-05-07</v>
          </cell>
          <cell r="E40" t="str">
            <v>Construcción Sardinel en concreto 3000 psi 0,15*0,30M. Incluye refuerzo</v>
          </cell>
          <cell r="K40" t="str">
            <v>ML</v>
          </cell>
          <cell r="L40">
            <v>17.100000000000001</v>
          </cell>
          <cell r="M40">
            <v>48058</v>
          </cell>
          <cell r="N40">
            <v>821791.8</v>
          </cell>
        </row>
        <row r="41">
          <cell r="C41" t="str">
            <v>4.4</v>
          </cell>
          <cell r="D41" t="str">
            <v>ETG-04-01</v>
          </cell>
          <cell r="E41" t="str">
            <v>Construcción andén en concreto, fc= 21 Mpa, e=0,10 m</v>
          </cell>
          <cell r="K41" t="str">
            <v>M2</v>
          </cell>
          <cell r="L41">
            <v>17.100000000000001</v>
          </cell>
          <cell r="M41">
            <v>51231</v>
          </cell>
          <cell r="N41">
            <v>876050.10000000009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ESP"/>
      <sheetName val="PRESUPUESTO ALCALDIA"/>
      <sheetName val="1.1"/>
      <sheetName val="1.2"/>
      <sheetName val="1.3"/>
      <sheetName val="1.4"/>
      <sheetName val="1.5"/>
      <sheetName val="2.1"/>
      <sheetName val="2.2"/>
      <sheetName val="2.3"/>
      <sheetName val="2.4"/>
      <sheetName val="3.1"/>
      <sheetName val="3.2"/>
      <sheetName val="3.3"/>
      <sheetName val="3.4"/>
      <sheetName val="3.5"/>
      <sheetName val="3.6 "/>
      <sheetName val="3.7 "/>
      <sheetName val="3.8  "/>
      <sheetName val="3.9"/>
      <sheetName val="3.10 "/>
      <sheetName val="3.11  "/>
      <sheetName val="3.12  "/>
      <sheetName val="3.13"/>
      <sheetName val="3.14"/>
      <sheetName val="3.15"/>
      <sheetName val="3.16"/>
      <sheetName val="3.17"/>
      <sheetName val="3.18"/>
      <sheetName val="3.19"/>
      <sheetName val="3.20"/>
      <sheetName val="3.21"/>
      <sheetName val="3.22"/>
      <sheetName val="3.23"/>
      <sheetName val="3.24"/>
      <sheetName val="4.1"/>
      <sheetName val="4.2"/>
      <sheetName val="4.3"/>
      <sheetName val="4.4"/>
      <sheetName val="4.5"/>
      <sheetName val="EMPALMES "/>
    </sheetNames>
    <sheetDataSet>
      <sheetData sheetId="0"/>
      <sheetData sheetId="1"/>
      <sheetData sheetId="2"/>
      <sheetData sheetId="3">
        <row r="5">
          <cell r="E5" t="str">
            <v>REPOSICIÓN REDES DE ACUEDUCTO BARRIO EL CENTRO EN EL DISTRITO ESPECIAL TURISTICO Y CULTURAL DE RIOHACHA</v>
          </cell>
        </row>
        <row r="9">
          <cell r="C9" t="str">
            <v>1.1</v>
          </cell>
          <cell r="D9" t="str">
            <v>ETG-02-03</v>
          </cell>
          <cell r="E9" t="str">
            <v>Localizacion y replanteo</v>
          </cell>
          <cell r="F9">
            <v>0</v>
          </cell>
          <cell r="G9">
            <v>0</v>
          </cell>
          <cell r="H9">
            <v>0</v>
          </cell>
          <cell r="I9">
            <v>0</v>
          </cell>
          <cell r="J9">
            <v>0</v>
          </cell>
          <cell r="K9" t="str">
            <v>ML</v>
          </cell>
          <cell r="L9">
            <v>7515.9000000000015</v>
          </cell>
          <cell r="M9">
            <v>1914</v>
          </cell>
          <cell r="N9">
            <v>14385432.600000003</v>
          </cell>
        </row>
        <row r="10">
          <cell r="C10" t="str">
            <v>1.2</v>
          </cell>
          <cell r="D10" t="str">
            <v>ETG-02-05</v>
          </cell>
          <cell r="E10" t="str">
            <v>Apiques para verificación de redes hasta 1m3</v>
          </cell>
          <cell r="F10">
            <v>0</v>
          </cell>
          <cell r="G10">
            <v>0</v>
          </cell>
          <cell r="H10">
            <v>0</v>
          </cell>
          <cell r="I10">
            <v>0</v>
          </cell>
          <cell r="J10">
            <v>0</v>
          </cell>
          <cell r="K10" t="str">
            <v>UND</v>
          </cell>
          <cell r="L10">
            <v>69</v>
          </cell>
          <cell r="M10">
            <v>14477</v>
          </cell>
          <cell r="N10">
            <v>998913</v>
          </cell>
        </row>
        <row r="11">
          <cell r="C11" t="str">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15031.800000000003</v>
          </cell>
          <cell r="M12">
            <v>10378</v>
          </cell>
          <cell r="N12">
            <v>156000020.40000004</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1799.364</v>
          </cell>
          <cell r="M13">
            <v>20805</v>
          </cell>
          <cell r="N13">
            <v>37435768.020000003</v>
          </cell>
        </row>
        <row r="14">
          <cell r="C14" t="str">
            <v xml:space="preserve">SUBTOTAL       </v>
          </cell>
          <cell r="D14">
            <v>0</v>
          </cell>
          <cell r="E14">
            <v>0</v>
          </cell>
          <cell r="F14">
            <v>0</v>
          </cell>
          <cell r="G14">
            <v>0</v>
          </cell>
          <cell r="H14">
            <v>0</v>
          </cell>
          <cell r="I14">
            <v>0</v>
          </cell>
          <cell r="J14">
            <v>0</v>
          </cell>
          <cell r="K14">
            <v>0</v>
          </cell>
          <cell r="L14">
            <v>0</v>
          </cell>
          <cell r="M14">
            <v>0</v>
          </cell>
          <cell r="N14">
            <v>210487009.02000004</v>
          </cell>
        </row>
        <row r="15">
          <cell r="C15">
            <v>2</v>
          </cell>
          <cell r="D15">
            <v>0</v>
          </cell>
          <cell r="E15" t="str">
            <v>MOVIMIENTOS DE TIERRAS</v>
          </cell>
          <cell r="F15">
            <v>0</v>
          </cell>
          <cell r="G15">
            <v>0</v>
          </cell>
          <cell r="H15">
            <v>0</v>
          </cell>
          <cell r="I15">
            <v>0</v>
          </cell>
          <cell r="J15">
            <v>0</v>
          </cell>
          <cell r="K15">
            <v>0</v>
          </cell>
          <cell r="L15">
            <v>0</v>
          </cell>
          <cell r="M15">
            <v>0</v>
          </cell>
          <cell r="N15">
            <v>0</v>
          </cell>
        </row>
        <row r="16">
          <cell r="C16" t="str">
            <v>2.1</v>
          </cell>
          <cell r="D16" t="str">
            <v>ETG-03-00</v>
          </cell>
          <cell r="E16" t="str">
            <v>Excavación en material común, colector domiciliarias y redes de acueducto  (h=0-2m) sin entibado</v>
          </cell>
          <cell r="F16">
            <v>0</v>
          </cell>
          <cell r="G16">
            <v>0</v>
          </cell>
          <cell r="H16">
            <v>0</v>
          </cell>
          <cell r="I16">
            <v>0</v>
          </cell>
          <cell r="J16">
            <v>0</v>
          </cell>
          <cell r="K16" t="str">
            <v>M3</v>
          </cell>
          <cell r="L16">
            <v>1799.364</v>
          </cell>
          <cell r="M16">
            <v>20577</v>
          </cell>
          <cell r="N16">
            <v>37025513.027999997</v>
          </cell>
        </row>
        <row r="17">
          <cell r="C17" t="str">
            <v>2.2</v>
          </cell>
          <cell r="D17" t="str">
            <v>ETG-03-00</v>
          </cell>
          <cell r="E17" t="str">
            <v>Relleno conformado y vibrocompactado en capas de 10 cm con material de préstamo.</v>
          </cell>
          <cell r="F17">
            <v>0</v>
          </cell>
          <cell r="G17">
            <v>0</v>
          </cell>
          <cell r="H17">
            <v>0</v>
          </cell>
          <cell r="I17">
            <v>0</v>
          </cell>
          <cell r="J17">
            <v>0</v>
          </cell>
          <cell r="K17" t="str">
            <v>M3</v>
          </cell>
          <cell r="L17">
            <v>89.968199999999996</v>
          </cell>
          <cell r="M17">
            <v>61206</v>
          </cell>
          <cell r="N17">
            <v>5506593.6491999999</v>
          </cell>
        </row>
        <row r="18">
          <cell r="C18" t="str">
            <v>2.3</v>
          </cell>
          <cell r="D18" t="str">
            <v>ETG-03-00</v>
          </cell>
          <cell r="E18" t="str">
            <v>Relleno conformado y vibrocompactado con material seleccionado  de excavación</v>
          </cell>
          <cell r="F18">
            <v>0</v>
          </cell>
          <cell r="G18">
            <v>0</v>
          </cell>
          <cell r="H18">
            <v>0</v>
          </cell>
          <cell r="I18">
            <v>0</v>
          </cell>
          <cell r="J18">
            <v>0</v>
          </cell>
          <cell r="K18" t="str">
            <v>M3</v>
          </cell>
          <cell r="L18">
            <v>1515.7831320537182</v>
          </cell>
          <cell r="M18">
            <v>17576</v>
          </cell>
          <cell r="N18">
            <v>26641404.328976151</v>
          </cell>
        </row>
        <row r="19">
          <cell r="C19" t="str">
            <v>2.4</v>
          </cell>
          <cell r="D19" t="str">
            <v>ETG-03-06</v>
          </cell>
          <cell r="E19" t="str">
            <v>Retiro y disposición de material sobrante y/o escombros.</v>
          </cell>
          <cell r="F19">
            <v>0</v>
          </cell>
          <cell r="G19">
            <v>0</v>
          </cell>
          <cell r="H19">
            <v>0</v>
          </cell>
          <cell r="I19">
            <v>0</v>
          </cell>
          <cell r="J19">
            <v>0</v>
          </cell>
          <cell r="K19" t="str">
            <v>M3</v>
          </cell>
          <cell r="L19">
            <v>283.58086794628178</v>
          </cell>
          <cell r="M19">
            <v>28216</v>
          </cell>
          <cell r="N19">
            <v>8001517.7699722871</v>
          </cell>
        </row>
        <row r="20">
          <cell r="C20" t="str">
            <v xml:space="preserve">SUBTOTAL       </v>
          </cell>
          <cell r="D20">
            <v>0</v>
          </cell>
          <cell r="E20">
            <v>0</v>
          </cell>
          <cell r="F20">
            <v>0</v>
          </cell>
          <cell r="G20">
            <v>0</v>
          </cell>
          <cell r="H20">
            <v>0</v>
          </cell>
          <cell r="I20">
            <v>0</v>
          </cell>
          <cell r="J20">
            <v>0</v>
          </cell>
          <cell r="K20">
            <v>0</v>
          </cell>
          <cell r="L20">
            <v>0</v>
          </cell>
          <cell r="M20">
            <v>0</v>
          </cell>
          <cell r="N20">
            <v>77175028.776148438</v>
          </cell>
        </row>
        <row r="21">
          <cell r="C21">
            <v>3</v>
          </cell>
          <cell r="D21">
            <v>0</v>
          </cell>
          <cell r="E21" t="str">
            <v>INSTALACION RED DE ACUEDUCTO</v>
          </cell>
          <cell r="F21">
            <v>0</v>
          </cell>
          <cell r="G21">
            <v>0</v>
          </cell>
          <cell r="H21">
            <v>0</v>
          </cell>
          <cell r="I21">
            <v>0</v>
          </cell>
          <cell r="J21">
            <v>0</v>
          </cell>
          <cell r="K21">
            <v>0</v>
          </cell>
          <cell r="L21">
            <v>0</v>
          </cell>
          <cell r="M21">
            <v>0</v>
          </cell>
          <cell r="N21">
            <v>0</v>
          </cell>
        </row>
        <row r="22">
          <cell r="C22" t="str">
            <v>3.1</v>
          </cell>
          <cell r="D22" t="str">
            <v>ETG-08-01.6</v>
          </cell>
          <cell r="E22" t="str">
            <v>Suministro e instalación tubería PEAD 90mm (3") PN 10 PE 100, incluye prueba hidrostatica</v>
          </cell>
          <cell r="F22">
            <v>0</v>
          </cell>
          <cell r="G22">
            <v>0</v>
          </cell>
          <cell r="H22">
            <v>0</v>
          </cell>
          <cell r="I22">
            <v>0</v>
          </cell>
          <cell r="J22">
            <v>0</v>
          </cell>
          <cell r="K22" t="str">
            <v>ML</v>
          </cell>
          <cell r="L22">
            <v>6505.4600000000009</v>
          </cell>
          <cell r="M22">
            <v>26333</v>
          </cell>
          <cell r="N22">
            <v>171308278.18000004</v>
          </cell>
        </row>
        <row r="23">
          <cell r="C23" t="str">
            <v>3.2</v>
          </cell>
          <cell r="D23" t="str">
            <v>ETG-08-01.6</v>
          </cell>
          <cell r="E23" t="str">
            <v>Suministro e instalacion tuberia PEAD 160 mm 6" PN 10 PE 100, incluye prueba hidrostatica</v>
          </cell>
          <cell r="F23">
            <v>0</v>
          </cell>
          <cell r="G23">
            <v>0</v>
          </cell>
          <cell r="H23">
            <v>0</v>
          </cell>
          <cell r="I23">
            <v>0</v>
          </cell>
          <cell r="J23">
            <v>0</v>
          </cell>
          <cell r="K23" t="str">
            <v>ML</v>
          </cell>
          <cell r="L23">
            <v>1010.44</v>
          </cell>
          <cell r="M23">
            <v>76815</v>
          </cell>
          <cell r="N23">
            <v>77616948.600000009</v>
          </cell>
        </row>
        <row r="24">
          <cell r="C24" t="str">
            <v>3.3</v>
          </cell>
          <cell r="D24" t="str">
            <v>ETG-03-00</v>
          </cell>
          <cell r="E24" t="str">
            <v>Cama de arena para tubería e= 0,1 m</v>
          </cell>
          <cell r="F24">
            <v>0</v>
          </cell>
          <cell r="G24">
            <v>0</v>
          </cell>
          <cell r="H24">
            <v>0</v>
          </cell>
          <cell r="I24">
            <v>0</v>
          </cell>
          <cell r="J24">
            <v>0</v>
          </cell>
          <cell r="K24" t="str">
            <v>M3</v>
          </cell>
          <cell r="L24">
            <v>179.93639999999999</v>
          </cell>
          <cell r="M24">
            <v>63068</v>
          </cell>
          <cell r="N24">
            <v>11348228.8752</v>
          </cell>
        </row>
        <row r="25">
          <cell r="C25" t="str">
            <v>3.4</v>
          </cell>
          <cell r="D25" t="str">
            <v>ETG-08-09</v>
          </cell>
          <cell r="E25" t="str">
            <v>Suministro e instalacion de acometida domiciliaria (tramo corto menor de 3m de longitud) D=1/2" (20 mm) sobre tuberia madre hasta D=12". (INCLUYE TENDIDO DE TUBERIA Y MEDIDOR. NO INCLUYE EMPALME EN INSTALACION DE ABRAZADERA) CON PAVIMENTO.</v>
          </cell>
          <cell r="F25">
            <v>0</v>
          </cell>
          <cell r="G25">
            <v>0</v>
          </cell>
          <cell r="H25">
            <v>0</v>
          </cell>
          <cell r="I25">
            <v>0</v>
          </cell>
          <cell r="J25">
            <v>0</v>
          </cell>
          <cell r="K25" t="str">
            <v xml:space="preserve"> UND</v>
          </cell>
          <cell r="L25">
            <v>908</v>
          </cell>
          <cell r="M25">
            <v>810550</v>
          </cell>
          <cell r="N25">
            <v>735979400</v>
          </cell>
        </row>
        <row r="26">
          <cell r="C26" t="str">
            <v>3.5</v>
          </cell>
          <cell r="D26" t="str">
            <v>ETG-08-09</v>
          </cell>
          <cell r="E26" t="str">
            <v>Suministro e instalacion de acometida domiciliaria (tramo largo hasta 6m de longitud CON TOPO) D=1/2" (20 mm) sobre tuberia madre hasta D=12". (INCLUYE TENDIDO DE TUBERIA Y MEDIDOR). NO INCLUYE EMPALME EN INSTALACION DE ABRAZADERA) CON PAVIMENTO.</v>
          </cell>
          <cell r="F26">
            <v>0</v>
          </cell>
          <cell r="G26">
            <v>0</v>
          </cell>
          <cell r="H26">
            <v>0</v>
          </cell>
          <cell r="I26">
            <v>0</v>
          </cell>
          <cell r="J26">
            <v>0</v>
          </cell>
          <cell r="K26" t="str">
            <v xml:space="preserve"> UND</v>
          </cell>
          <cell r="L26">
            <v>841</v>
          </cell>
          <cell r="M26">
            <v>1218259</v>
          </cell>
          <cell r="N26">
            <v>1024555819</v>
          </cell>
        </row>
        <row r="27">
          <cell r="C27" t="str">
            <v>3.6</v>
          </cell>
          <cell r="D27" t="str">
            <v>ETG-08-09</v>
          </cell>
          <cell r="E27" t="str">
            <v>Suministro e instalacion de acometida domiciliaria (tramo largo entre 6m y 10 m de longitud CON TOPO) D=1/2" (20 mm) sobre tuberia madre hasta D=12". (INCLUYE TENDIDO DE TUBERIA Y MEDIDOR). NO INCLUYE EMPALME EN INSTALACION DE ABRAZADERA) CON PAVIMENTO.</v>
          </cell>
          <cell r="F27">
            <v>0</v>
          </cell>
          <cell r="G27">
            <v>0</v>
          </cell>
          <cell r="H27">
            <v>0</v>
          </cell>
          <cell r="I27">
            <v>0</v>
          </cell>
          <cell r="J27">
            <v>0</v>
          </cell>
          <cell r="K27" t="str">
            <v xml:space="preserve"> UND</v>
          </cell>
          <cell r="L27">
            <v>67</v>
          </cell>
          <cell r="M27">
            <v>1646966</v>
          </cell>
          <cell r="N27">
            <v>110346722</v>
          </cell>
        </row>
        <row r="28">
          <cell r="C28" t="str">
            <v>3.7</v>
          </cell>
          <cell r="D28" t="str">
            <v>ETG-08-01.6</v>
          </cell>
          <cell r="E28" t="str">
            <v>suministro e instalacion collarin de derivacion PEAD 90x1/2"</v>
          </cell>
          <cell r="F28">
            <v>0</v>
          </cell>
          <cell r="G28">
            <v>0</v>
          </cell>
          <cell r="H28">
            <v>0</v>
          </cell>
          <cell r="I28">
            <v>0</v>
          </cell>
          <cell r="J28">
            <v>0</v>
          </cell>
          <cell r="K28" t="str">
            <v xml:space="preserve"> UND</v>
          </cell>
          <cell r="L28">
            <v>1682</v>
          </cell>
          <cell r="M28">
            <v>33430</v>
          </cell>
          <cell r="N28">
            <v>56229260</v>
          </cell>
        </row>
        <row r="29">
          <cell r="C29" t="str">
            <v>3.8</v>
          </cell>
          <cell r="D29" t="str">
            <v>ETG-08-01.6</v>
          </cell>
          <cell r="E29" t="str">
            <v>suministro e instalacion collarin de derivacion PEAD 160x1/2"</v>
          </cell>
          <cell r="F29">
            <v>0</v>
          </cell>
          <cell r="G29">
            <v>0</v>
          </cell>
          <cell r="H29">
            <v>0</v>
          </cell>
          <cell r="I29">
            <v>0</v>
          </cell>
          <cell r="J29">
            <v>0</v>
          </cell>
          <cell r="K29" t="str">
            <v xml:space="preserve"> UND</v>
          </cell>
          <cell r="L29">
            <v>134</v>
          </cell>
          <cell r="M29">
            <v>99608</v>
          </cell>
          <cell r="N29">
            <v>13347472</v>
          </cell>
        </row>
        <row r="30">
          <cell r="C30" t="str">
            <v>3.9</v>
          </cell>
          <cell r="D30" t="str">
            <v>ETG-08-01.2</v>
          </cell>
          <cell r="E30" t="str">
            <v>Suministro e instalación tee bridada 3"</v>
          </cell>
          <cell r="F30">
            <v>0</v>
          </cell>
          <cell r="G30">
            <v>0</v>
          </cell>
          <cell r="H30">
            <v>0</v>
          </cell>
          <cell r="I30">
            <v>0</v>
          </cell>
          <cell r="J30">
            <v>0</v>
          </cell>
          <cell r="K30" t="str">
            <v xml:space="preserve"> UND</v>
          </cell>
          <cell r="L30">
            <v>10</v>
          </cell>
          <cell r="M30">
            <v>152204</v>
          </cell>
          <cell r="N30">
            <v>1522040</v>
          </cell>
        </row>
        <row r="31">
          <cell r="C31" t="str">
            <v>3.10</v>
          </cell>
          <cell r="D31" t="str">
            <v>ETG-08-01.2</v>
          </cell>
          <cell r="E31" t="str">
            <v>Suministro e instalacion tee bridada 6x3"</v>
          </cell>
          <cell r="F31">
            <v>0</v>
          </cell>
          <cell r="G31">
            <v>0</v>
          </cell>
          <cell r="H31">
            <v>0</v>
          </cell>
          <cell r="I31">
            <v>0</v>
          </cell>
          <cell r="J31">
            <v>0</v>
          </cell>
          <cell r="K31" t="str">
            <v xml:space="preserve"> UND</v>
          </cell>
          <cell r="L31">
            <v>4</v>
          </cell>
          <cell r="M31">
            <v>532405</v>
          </cell>
          <cell r="N31">
            <v>2129620</v>
          </cell>
        </row>
        <row r="32">
          <cell r="C32" t="str">
            <v>3.11</v>
          </cell>
          <cell r="D32" t="str">
            <v>ETG-08-01.2</v>
          </cell>
          <cell r="E32" t="str">
            <v xml:space="preserve">suministro e instalacion union brida universal 3" </v>
          </cell>
          <cell r="F32">
            <v>0</v>
          </cell>
          <cell r="G32">
            <v>0</v>
          </cell>
          <cell r="H32">
            <v>0</v>
          </cell>
          <cell r="I32">
            <v>0</v>
          </cell>
          <cell r="J32">
            <v>0</v>
          </cell>
          <cell r="K32" t="str">
            <v xml:space="preserve"> UND</v>
          </cell>
          <cell r="L32">
            <v>16</v>
          </cell>
          <cell r="M32">
            <v>108993</v>
          </cell>
          <cell r="N32">
            <v>1743888</v>
          </cell>
        </row>
        <row r="33">
          <cell r="C33" t="str">
            <v>3.12</v>
          </cell>
          <cell r="D33" t="str">
            <v>ETG-08-01.2</v>
          </cell>
          <cell r="E33" t="str">
            <v xml:space="preserve">suministro e instalacion union brida universal 6" </v>
          </cell>
          <cell r="F33">
            <v>0</v>
          </cell>
          <cell r="G33">
            <v>0</v>
          </cell>
          <cell r="H33">
            <v>0</v>
          </cell>
          <cell r="I33">
            <v>0</v>
          </cell>
          <cell r="J33">
            <v>0</v>
          </cell>
          <cell r="K33" t="str">
            <v xml:space="preserve"> UND</v>
          </cell>
          <cell r="L33">
            <v>8</v>
          </cell>
          <cell r="M33">
            <v>167185</v>
          </cell>
          <cell r="N33">
            <v>1337480</v>
          </cell>
        </row>
        <row r="34">
          <cell r="C34" t="str">
            <v>3.13</v>
          </cell>
          <cell r="D34" t="str">
            <v>ETG-08-01.2</v>
          </cell>
          <cell r="E34" t="str">
            <v>suministro e instalacion union brida universal 3" para PEAD</v>
          </cell>
          <cell r="F34">
            <v>0</v>
          </cell>
          <cell r="G34">
            <v>0</v>
          </cell>
          <cell r="H34">
            <v>0</v>
          </cell>
          <cell r="I34">
            <v>0</v>
          </cell>
          <cell r="J34">
            <v>0</v>
          </cell>
          <cell r="K34" t="str">
            <v xml:space="preserve"> UND</v>
          </cell>
          <cell r="L34">
            <v>18</v>
          </cell>
          <cell r="M34">
            <v>156553</v>
          </cell>
          <cell r="N34">
            <v>2817954</v>
          </cell>
        </row>
        <row r="35">
          <cell r="C35" t="str">
            <v>3.14</v>
          </cell>
          <cell r="D35" t="str">
            <v>ETG-08-01.6</v>
          </cell>
          <cell r="E35" t="str">
            <v>Suministro e instalacion reduccion 160x90mm PEAD (6X3") PN 10 PE 100</v>
          </cell>
          <cell r="F35">
            <v>0</v>
          </cell>
          <cell r="G35">
            <v>0</v>
          </cell>
          <cell r="H35">
            <v>0</v>
          </cell>
          <cell r="I35">
            <v>0</v>
          </cell>
          <cell r="J35">
            <v>0</v>
          </cell>
          <cell r="K35" t="str">
            <v xml:space="preserve"> UND</v>
          </cell>
          <cell r="L35">
            <v>20</v>
          </cell>
          <cell r="M35">
            <v>77998</v>
          </cell>
          <cell r="N35">
            <v>1559960</v>
          </cell>
        </row>
        <row r="36">
          <cell r="C36" t="str">
            <v>3.15</v>
          </cell>
          <cell r="D36" t="str">
            <v>ETG-08-01.6</v>
          </cell>
          <cell r="E36" t="str">
            <v>Suministro e instalacion tee PEAD 160mm (6") PE 100 PN10</v>
          </cell>
          <cell r="F36">
            <v>0</v>
          </cell>
          <cell r="G36">
            <v>0</v>
          </cell>
          <cell r="H36">
            <v>0</v>
          </cell>
          <cell r="I36">
            <v>0</v>
          </cell>
          <cell r="J36">
            <v>0</v>
          </cell>
          <cell r="K36" t="str">
            <v xml:space="preserve"> UND</v>
          </cell>
          <cell r="L36">
            <v>23</v>
          </cell>
          <cell r="M36">
            <v>323033</v>
          </cell>
          <cell r="N36">
            <v>7429759</v>
          </cell>
        </row>
        <row r="37">
          <cell r="C37" t="str">
            <v>3.16</v>
          </cell>
          <cell r="D37" t="str">
            <v>ETG-08-01.6</v>
          </cell>
          <cell r="E37" t="str">
            <v>Suministro e instalacion tee PEAD  90mm (3") PE 100 PN10</v>
          </cell>
          <cell r="F37">
            <v>0</v>
          </cell>
          <cell r="G37">
            <v>0</v>
          </cell>
          <cell r="H37">
            <v>0</v>
          </cell>
          <cell r="I37">
            <v>0</v>
          </cell>
          <cell r="J37">
            <v>0</v>
          </cell>
          <cell r="K37" t="str">
            <v xml:space="preserve"> UND</v>
          </cell>
          <cell r="L37">
            <v>69</v>
          </cell>
          <cell r="M37">
            <v>80348</v>
          </cell>
          <cell r="N37">
            <v>5544012</v>
          </cell>
        </row>
        <row r="38">
          <cell r="C38" t="str">
            <v>3.17</v>
          </cell>
          <cell r="D38" t="str">
            <v>ETG-08-02</v>
          </cell>
          <cell r="E38" t="str">
            <v>Suministro e instalación válvula compuerta elástica brida iso o brida ansi con vástago no ascendente de 3"</v>
          </cell>
          <cell r="F38">
            <v>0</v>
          </cell>
          <cell r="G38">
            <v>0</v>
          </cell>
          <cell r="H38">
            <v>0</v>
          </cell>
          <cell r="I38">
            <v>0</v>
          </cell>
          <cell r="J38">
            <v>0</v>
          </cell>
          <cell r="K38" t="str">
            <v xml:space="preserve"> UND</v>
          </cell>
          <cell r="L38">
            <v>26</v>
          </cell>
          <cell r="M38">
            <v>496404</v>
          </cell>
          <cell r="N38">
            <v>12906504</v>
          </cell>
        </row>
        <row r="39">
          <cell r="C39" t="str">
            <v>3.18</v>
          </cell>
          <cell r="D39" t="str">
            <v>ETG-08-02</v>
          </cell>
          <cell r="E39" t="str">
            <v>Suministro e instalacion valvula compuerta elastica brida iso o brida ansi con vastago no ascendente de 6"</v>
          </cell>
          <cell r="F39">
            <v>0</v>
          </cell>
          <cell r="G39">
            <v>0</v>
          </cell>
          <cell r="H39">
            <v>0</v>
          </cell>
          <cell r="I39">
            <v>0</v>
          </cell>
          <cell r="J39">
            <v>0</v>
          </cell>
          <cell r="K39" t="str">
            <v xml:space="preserve"> UND</v>
          </cell>
          <cell r="L39">
            <v>3</v>
          </cell>
          <cell r="M39">
            <v>1103035</v>
          </cell>
          <cell r="N39">
            <v>3309105</v>
          </cell>
        </row>
        <row r="40">
          <cell r="C40" t="str">
            <v>3.19</v>
          </cell>
          <cell r="D40" t="str">
            <v>ETG-08-01.2</v>
          </cell>
          <cell r="E40" t="str">
            <v>Suministro e instalación flanche universal metalico 3"</v>
          </cell>
          <cell r="F40">
            <v>0</v>
          </cell>
          <cell r="G40">
            <v>0</v>
          </cell>
          <cell r="H40">
            <v>0</v>
          </cell>
          <cell r="I40">
            <v>0</v>
          </cell>
          <cell r="J40">
            <v>0</v>
          </cell>
          <cell r="K40" t="str">
            <v xml:space="preserve"> UND</v>
          </cell>
          <cell r="L40">
            <v>52</v>
          </cell>
          <cell r="M40">
            <v>104351</v>
          </cell>
          <cell r="N40">
            <v>5426252</v>
          </cell>
        </row>
        <row r="41">
          <cell r="C41" t="str">
            <v>3.20</v>
          </cell>
          <cell r="D41" t="str">
            <v>ETG-08-01.2</v>
          </cell>
          <cell r="E41" t="str">
            <v>Suministro e instalación flanche universal metalico 6"</v>
          </cell>
          <cell r="F41">
            <v>0</v>
          </cell>
          <cell r="G41">
            <v>0</v>
          </cell>
          <cell r="H41">
            <v>0</v>
          </cell>
          <cell r="I41">
            <v>0</v>
          </cell>
          <cell r="J41">
            <v>0</v>
          </cell>
          <cell r="K41" t="str">
            <v xml:space="preserve"> UND</v>
          </cell>
          <cell r="L41">
            <v>6</v>
          </cell>
          <cell r="M41">
            <v>170633</v>
          </cell>
          <cell r="N41">
            <v>1023798</v>
          </cell>
        </row>
        <row r="42">
          <cell r="C42" t="str">
            <v>3.21</v>
          </cell>
          <cell r="D42" t="str">
            <v>ETG-08-01.2</v>
          </cell>
          <cell r="E42" t="str">
            <v>Suministro e instalación portaflanche 3"</v>
          </cell>
          <cell r="F42">
            <v>0</v>
          </cell>
          <cell r="G42">
            <v>0</v>
          </cell>
          <cell r="H42">
            <v>0</v>
          </cell>
          <cell r="I42">
            <v>0</v>
          </cell>
          <cell r="J42">
            <v>0</v>
          </cell>
          <cell r="K42" t="str">
            <v xml:space="preserve"> UND</v>
          </cell>
          <cell r="L42">
            <v>52</v>
          </cell>
          <cell r="M42">
            <v>44117</v>
          </cell>
          <cell r="N42">
            <v>2294084</v>
          </cell>
        </row>
        <row r="43">
          <cell r="C43" t="str">
            <v>3.22</v>
          </cell>
          <cell r="D43" t="str">
            <v>ETG-08-01.2</v>
          </cell>
          <cell r="E43" t="str">
            <v>Suministro e instalación portaflanche 6"</v>
          </cell>
          <cell r="F43">
            <v>0</v>
          </cell>
          <cell r="G43">
            <v>0</v>
          </cell>
          <cell r="H43">
            <v>0</v>
          </cell>
          <cell r="I43">
            <v>0</v>
          </cell>
          <cell r="J43">
            <v>0</v>
          </cell>
          <cell r="K43" t="str">
            <v xml:space="preserve"> UND</v>
          </cell>
          <cell r="L43">
            <v>6</v>
          </cell>
          <cell r="M43">
            <v>94323</v>
          </cell>
          <cell r="N43">
            <v>565938</v>
          </cell>
        </row>
        <row r="44">
          <cell r="C44" t="str">
            <v>3.23</v>
          </cell>
          <cell r="D44" t="str">
            <v>ETG-08-01.2</v>
          </cell>
          <cell r="E44" t="str">
            <v>Suministro e instalación brida loca 3"</v>
          </cell>
          <cell r="F44">
            <v>0</v>
          </cell>
          <cell r="G44">
            <v>0</v>
          </cell>
          <cell r="H44">
            <v>0</v>
          </cell>
          <cell r="I44">
            <v>0</v>
          </cell>
          <cell r="J44">
            <v>0</v>
          </cell>
          <cell r="K44" t="str">
            <v xml:space="preserve"> UND</v>
          </cell>
          <cell r="L44">
            <v>52</v>
          </cell>
          <cell r="M44">
            <v>58520</v>
          </cell>
          <cell r="N44">
            <v>3043040</v>
          </cell>
        </row>
        <row r="45">
          <cell r="C45" t="str">
            <v>3.24</v>
          </cell>
          <cell r="D45" t="str">
            <v>ETG-08-01.2</v>
          </cell>
          <cell r="E45" t="str">
            <v>Suministro e instalación brida loca 6"</v>
          </cell>
          <cell r="F45">
            <v>0</v>
          </cell>
          <cell r="G45">
            <v>0</v>
          </cell>
          <cell r="H45">
            <v>0</v>
          </cell>
          <cell r="I45">
            <v>0</v>
          </cell>
          <cell r="J45">
            <v>0</v>
          </cell>
          <cell r="K45" t="str">
            <v xml:space="preserve"> UND</v>
          </cell>
          <cell r="L45">
            <v>6</v>
          </cell>
          <cell r="M45">
            <v>89975</v>
          </cell>
          <cell r="N45">
            <v>539850</v>
          </cell>
        </row>
        <row r="46">
          <cell r="C46" t="str">
            <v xml:space="preserve">SUBTOTAL       </v>
          </cell>
          <cell r="D46">
            <v>0</v>
          </cell>
          <cell r="E46">
            <v>0</v>
          </cell>
          <cell r="F46">
            <v>0</v>
          </cell>
          <cell r="G46">
            <v>0</v>
          </cell>
          <cell r="H46">
            <v>0</v>
          </cell>
          <cell r="I46">
            <v>0</v>
          </cell>
          <cell r="J46">
            <v>0</v>
          </cell>
          <cell r="K46">
            <v>0</v>
          </cell>
          <cell r="L46">
            <v>0</v>
          </cell>
          <cell r="M46">
            <v>0</v>
          </cell>
          <cell r="N46">
            <v>2253925412.6552</v>
          </cell>
        </row>
        <row r="47">
          <cell r="C47">
            <v>4</v>
          </cell>
          <cell r="D47">
            <v>0</v>
          </cell>
          <cell r="E47" t="str">
            <v>OBRA CIVIL COMPLEMENTARIA</v>
          </cell>
          <cell r="F47">
            <v>0</v>
          </cell>
          <cell r="G47">
            <v>0</v>
          </cell>
          <cell r="H47">
            <v>0</v>
          </cell>
          <cell r="I47">
            <v>0</v>
          </cell>
          <cell r="J47">
            <v>0</v>
          </cell>
          <cell r="K47">
            <v>0</v>
          </cell>
          <cell r="L47">
            <v>0</v>
          </cell>
          <cell r="M47">
            <v>0</v>
          </cell>
          <cell r="N47">
            <v>0</v>
          </cell>
        </row>
        <row r="48">
          <cell r="C48" t="str">
            <v>4.1</v>
          </cell>
          <cell r="D48" t="str">
            <v>ETG-04-01</v>
          </cell>
          <cell r="E48" t="str">
            <v>Sub-base granular mopt compactada en capas de 10 cm, E= 0.20 M</v>
          </cell>
          <cell r="F48">
            <v>0</v>
          </cell>
          <cell r="G48">
            <v>0</v>
          </cell>
          <cell r="H48">
            <v>0</v>
          </cell>
          <cell r="I48">
            <v>0</v>
          </cell>
          <cell r="J48">
            <v>0</v>
          </cell>
          <cell r="K48" t="str">
            <v>M3</v>
          </cell>
          <cell r="L48">
            <v>359.87280000000004</v>
          </cell>
          <cell r="M48">
            <v>68740</v>
          </cell>
          <cell r="N48">
            <v>24737656.272000004</v>
          </cell>
        </row>
        <row r="49">
          <cell r="C49" t="str">
            <v>4.2</v>
          </cell>
          <cell r="D49" t="str">
            <v>ETG-05-07</v>
          </cell>
          <cell r="E49" t="str">
            <v xml:space="preserve">Construcción pavimento rígido 3000 PSI e= 0,20 incluye refuerzo y juntas en asfalto </v>
          </cell>
          <cell r="F49">
            <v>0</v>
          </cell>
          <cell r="G49">
            <v>0</v>
          </cell>
          <cell r="H49">
            <v>0</v>
          </cell>
          <cell r="I49">
            <v>0</v>
          </cell>
          <cell r="J49">
            <v>0</v>
          </cell>
          <cell r="K49" t="str">
            <v>M2</v>
          </cell>
          <cell r="L49">
            <v>197.01000000000002</v>
          </cell>
          <cell r="M49">
            <v>117918</v>
          </cell>
          <cell r="N49">
            <v>23231025.180000003</v>
          </cell>
        </row>
        <row r="50">
          <cell r="C50" t="str">
            <v>4.3</v>
          </cell>
          <cell r="D50" t="str">
            <v>ETG-05-07</v>
          </cell>
          <cell r="E50" t="str">
            <v xml:space="preserve">Construcción pavimento rígido 3000 PSI e= 0,15 incluye refuerzo y juntas en asfalto </v>
          </cell>
          <cell r="F50">
            <v>0</v>
          </cell>
          <cell r="G50">
            <v>0</v>
          </cell>
          <cell r="H50">
            <v>0</v>
          </cell>
          <cell r="I50">
            <v>0</v>
          </cell>
          <cell r="J50">
            <v>0</v>
          </cell>
          <cell r="K50" t="str">
            <v>M2</v>
          </cell>
          <cell r="L50">
            <v>1602.354</v>
          </cell>
          <cell r="M50">
            <v>95693</v>
          </cell>
          <cell r="N50">
            <v>153334061.322</v>
          </cell>
        </row>
        <row r="51">
          <cell r="C51" t="str">
            <v>4.4</v>
          </cell>
          <cell r="D51" t="str">
            <v>ETG-05-07</v>
          </cell>
          <cell r="E51" t="str">
            <v>Construcción Sardinel en concreto 3000 psi 0,15*0,30M. Incluye refuerzo</v>
          </cell>
          <cell r="F51">
            <v>0</v>
          </cell>
          <cell r="G51">
            <v>0</v>
          </cell>
          <cell r="H51">
            <v>0</v>
          </cell>
          <cell r="I51">
            <v>0</v>
          </cell>
          <cell r="J51">
            <v>0</v>
          </cell>
          <cell r="K51" t="str">
            <v>ML</v>
          </cell>
          <cell r="L51">
            <v>392.4</v>
          </cell>
          <cell r="M51">
            <v>48058</v>
          </cell>
          <cell r="N51">
            <v>18857959.199999999</v>
          </cell>
        </row>
        <row r="52">
          <cell r="C52" t="str">
            <v>4.5</v>
          </cell>
          <cell r="D52" t="str">
            <v>ETG-04-01</v>
          </cell>
          <cell r="E52" t="str">
            <v>Construcción andén en concreto, fc= 21 Mpa, e=0,10 m</v>
          </cell>
          <cell r="F52">
            <v>0</v>
          </cell>
          <cell r="G52">
            <v>0</v>
          </cell>
          <cell r="H52">
            <v>0</v>
          </cell>
          <cell r="I52">
            <v>0</v>
          </cell>
          <cell r="J52">
            <v>0</v>
          </cell>
          <cell r="K52" t="str">
            <v>M2</v>
          </cell>
          <cell r="L52">
            <v>392</v>
          </cell>
          <cell r="M52">
            <v>51231</v>
          </cell>
          <cell r="N52">
            <v>20082552</v>
          </cell>
        </row>
        <row r="53">
          <cell r="C53" t="str">
            <v xml:space="preserve">SUBTOTAL       </v>
          </cell>
          <cell r="D53">
            <v>0</v>
          </cell>
          <cell r="E53">
            <v>0</v>
          </cell>
          <cell r="F53">
            <v>0</v>
          </cell>
          <cell r="G53">
            <v>0</v>
          </cell>
          <cell r="H53">
            <v>0</v>
          </cell>
          <cell r="I53">
            <v>0</v>
          </cell>
          <cell r="J53">
            <v>0</v>
          </cell>
          <cell r="K53">
            <v>0</v>
          </cell>
          <cell r="L53">
            <v>0</v>
          </cell>
          <cell r="M53">
            <v>0</v>
          </cell>
          <cell r="N53">
            <v>240243253.97399998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1.1"/>
      <sheetName val="1.2"/>
      <sheetName val="1.3"/>
      <sheetName val="1.4"/>
      <sheetName val="1.5"/>
      <sheetName val="1.6"/>
      <sheetName val="1.7"/>
      <sheetName val="1.8"/>
      <sheetName val="2.1"/>
      <sheetName val="2.2 "/>
      <sheetName val="2.3"/>
      <sheetName val="2.4"/>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sheetData sheetId="1">
        <row r="5">
          <cell r="E5" t="str">
            <v>REPOSICION DE REDES DE ALCANTARILLADO DEL COLECTOR DE LA CALLE 33 EN EL BARRIO 15 DE MAYO DEL DISTRITO DE RIOHACHA, LA GUAJIRA, CARIBE</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629.36</v>
          </cell>
          <cell r="M9">
            <v>1921</v>
          </cell>
          <cell r="N9">
            <v>1209000.56</v>
          </cell>
        </row>
        <row r="10">
          <cell r="C10">
            <v>1.2</v>
          </cell>
          <cell r="D10" t="str">
            <v>ETG-02-05</v>
          </cell>
          <cell r="E10" t="str">
            <v>Apiques para verificación de redes hasta 1m3</v>
          </cell>
          <cell r="F10">
            <v>0</v>
          </cell>
          <cell r="G10">
            <v>0</v>
          </cell>
          <cell r="H10">
            <v>0</v>
          </cell>
          <cell r="I10">
            <v>0</v>
          </cell>
          <cell r="J10">
            <v>0</v>
          </cell>
          <cell r="K10" t="str">
            <v>UND</v>
          </cell>
          <cell r="L10">
            <v>12</v>
          </cell>
          <cell r="M10">
            <v>14477</v>
          </cell>
          <cell r="N10">
            <v>173724</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UND</v>
          </cell>
          <cell r="L12">
            <v>2149.8000000000002</v>
          </cell>
          <cell r="M12">
            <v>9364</v>
          </cell>
          <cell r="N12">
            <v>20130727.200000003</v>
          </cell>
        </row>
        <row r="13">
          <cell r="C13">
            <v>1.5</v>
          </cell>
          <cell r="D13" t="str">
            <v>ETG-07-01</v>
          </cell>
          <cell r="E13" t="str">
            <v>Demolicion de pavimento rigido o flexible, incluye retiro</v>
          </cell>
          <cell r="F13">
            <v>0</v>
          </cell>
          <cell r="G13">
            <v>0</v>
          </cell>
          <cell r="H13">
            <v>0</v>
          </cell>
          <cell r="I13">
            <v>0</v>
          </cell>
          <cell r="J13">
            <v>0</v>
          </cell>
          <cell r="K13" t="str">
            <v>UND</v>
          </cell>
          <cell r="L13">
            <v>511.68430499999999</v>
          </cell>
          <cell r="M13">
            <v>19260</v>
          </cell>
          <cell r="N13">
            <v>9855039.7142999992</v>
          </cell>
        </row>
        <row r="14">
          <cell r="C14">
            <v>1.6</v>
          </cell>
          <cell r="D14" t="str">
            <v>ETG-07-01</v>
          </cell>
          <cell r="E14" t="str">
            <v>Demolicion de pozos existentes en concreto o ladrillo, incluye retiro</v>
          </cell>
          <cell r="F14">
            <v>0</v>
          </cell>
          <cell r="G14">
            <v>0</v>
          </cell>
          <cell r="H14">
            <v>0</v>
          </cell>
          <cell r="I14">
            <v>0</v>
          </cell>
          <cell r="J14">
            <v>0</v>
          </cell>
          <cell r="K14" t="str">
            <v>UND</v>
          </cell>
          <cell r="L14">
            <v>12</v>
          </cell>
          <cell r="M14">
            <v>80371</v>
          </cell>
          <cell r="N14">
            <v>964452</v>
          </cell>
        </row>
        <row r="15">
          <cell r="C15">
            <v>1.7</v>
          </cell>
          <cell r="D15" t="str">
            <v>ETG-07-01</v>
          </cell>
          <cell r="E15" t="str">
            <v>Demolicion de andenes, incluye retiro</v>
          </cell>
          <cell r="F15">
            <v>0</v>
          </cell>
          <cell r="G15">
            <v>0</v>
          </cell>
          <cell r="H15">
            <v>0</v>
          </cell>
          <cell r="I15">
            <v>0</v>
          </cell>
          <cell r="J15">
            <v>0</v>
          </cell>
          <cell r="K15" t="str">
            <v>M2</v>
          </cell>
          <cell r="L15">
            <v>25</v>
          </cell>
          <cell r="M15">
            <v>14755</v>
          </cell>
          <cell r="N15">
            <v>368875</v>
          </cell>
        </row>
        <row r="16">
          <cell r="C16">
            <v>1.8</v>
          </cell>
          <cell r="D16" t="str">
            <v>ETG-07-01</v>
          </cell>
          <cell r="E16" t="str">
            <v>Demolicion de sardineles, incluye retiro</v>
          </cell>
          <cell r="F16">
            <v>0</v>
          </cell>
          <cell r="G16">
            <v>0</v>
          </cell>
          <cell r="H16">
            <v>0</v>
          </cell>
          <cell r="I16">
            <v>0</v>
          </cell>
          <cell r="J16">
            <v>0</v>
          </cell>
          <cell r="K16" t="str">
            <v>ML</v>
          </cell>
          <cell r="L16">
            <v>25</v>
          </cell>
          <cell r="M16">
            <v>7753</v>
          </cell>
          <cell r="N16">
            <v>193825</v>
          </cell>
        </row>
        <row r="17">
          <cell r="C17" t="str">
            <v xml:space="preserve">SUBTOTAL       </v>
          </cell>
          <cell r="D17">
            <v>0</v>
          </cell>
          <cell r="E17">
            <v>0</v>
          </cell>
          <cell r="F17">
            <v>0</v>
          </cell>
          <cell r="G17">
            <v>0</v>
          </cell>
          <cell r="H17">
            <v>0</v>
          </cell>
          <cell r="I17">
            <v>0</v>
          </cell>
          <cell r="J17">
            <v>0</v>
          </cell>
          <cell r="K17">
            <v>0</v>
          </cell>
          <cell r="L17">
            <v>0</v>
          </cell>
          <cell r="M17">
            <v>0</v>
          </cell>
          <cell r="N17">
            <v>34562518.474299997</v>
          </cell>
        </row>
        <row r="18">
          <cell r="C18">
            <v>2</v>
          </cell>
          <cell r="D18">
            <v>0</v>
          </cell>
          <cell r="E18" t="str">
            <v>MOVIMIENTOS DE TIERRAS</v>
          </cell>
          <cell r="F18">
            <v>0</v>
          </cell>
          <cell r="G18">
            <v>0</v>
          </cell>
          <cell r="H18">
            <v>0</v>
          </cell>
          <cell r="I18">
            <v>0</v>
          </cell>
          <cell r="J18">
            <v>0</v>
          </cell>
          <cell r="K18">
            <v>0</v>
          </cell>
          <cell r="L18">
            <v>0</v>
          </cell>
          <cell r="M18">
            <v>0</v>
          </cell>
          <cell r="N18">
            <v>0</v>
          </cell>
        </row>
        <row r="19">
          <cell r="C19">
            <v>2.1</v>
          </cell>
          <cell r="D19" t="str">
            <v>ETG-03-01</v>
          </cell>
          <cell r="E19" t="str">
            <v>Excavación en material común, colector domiciliarias y redes de alcantarillado  (h=0-2m) sin entibado</v>
          </cell>
          <cell r="F19">
            <v>0</v>
          </cell>
          <cell r="G19">
            <v>0</v>
          </cell>
          <cell r="H19">
            <v>0</v>
          </cell>
          <cell r="I19">
            <v>0</v>
          </cell>
          <cell r="J19">
            <v>0</v>
          </cell>
          <cell r="K19" t="str">
            <v>M3</v>
          </cell>
          <cell r="L19">
            <v>2277.8508242999997</v>
          </cell>
          <cell r="M19">
            <v>18340</v>
          </cell>
          <cell r="N19">
            <v>41775784.11766199</v>
          </cell>
        </row>
        <row r="20">
          <cell r="C20">
            <v>2.2000000000000002</v>
          </cell>
          <cell r="D20" t="str">
            <v>ETG-03-01</v>
          </cell>
          <cell r="E20" t="str">
            <v>Excavación en material común, colector domiciliarias y redes de alcantarillado  (h=2-4m) con entibado</v>
          </cell>
          <cell r="F20">
            <v>0</v>
          </cell>
          <cell r="G20">
            <v>0</v>
          </cell>
          <cell r="H20">
            <v>0</v>
          </cell>
          <cell r="I20">
            <v>0</v>
          </cell>
          <cell r="J20">
            <v>0</v>
          </cell>
          <cell r="K20" t="str">
            <v>M3</v>
          </cell>
          <cell r="L20">
            <v>359.44353957499999</v>
          </cell>
          <cell r="M20">
            <v>36930</v>
          </cell>
          <cell r="N20">
            <v>13274249.91650475</v>
          </cell>
        </row>
        <row r="21">
          <cell r="C21">
            <v>2.2999999999999998</v>
          </cell>
          <cell r="D21" t="str">
            <v>ETG-03-05</v>
          </cell>
          <cell r="E21" t="str">
            <v>Relleno conformado y vibrocompactado en capas de 10 cm con material de préstamo.</v>
          </cell>
          <cell r="F21">
            <v>0</v>
          </cell>
          <cell r="G21">
            <v>0</v>
          </cell>
          <cell r="H21">
            <v>0</v>
          </cell>
          <cell r="I21">
            <v>0</v>
          </cell>
          <cell r="J21">
            <v>0</v>
          </cell>
          <cell r="K21" t="str">
            <v>M3</v>
          </cell>
          <cell r="L21">
            <v>113.89254121499999</v>
          </cell>
          <cell r="M21">
            <v>61206</v>
          </cell>
          <cell r="N21">
            <v>6970906.8776052892</v>
          </cell>
        </row>
        <row r="22">
          <cell r="C22">
            <v>2.4</v>
          </cell>
          <cell r="D22" t="str">
            <v>ETG-03-05</v>
          </cell>
          <cell r="E22" t="str">
            <v>Relleno conformado y vibrocompactado con material seleccionado  de excavación</v>
          </cell>
          <cell r="F22">
            <v>0</v>
          </cell>
          <cell r="G22">
            <v>0</v>
          </cell>
          <cell r="H22">
            <v>0</v>
          </cell>
          <cell r="I22">
            <v>0</v>
          </cell>
          <cell r="J22">
            <v>0</v>
          </cell>
          <cell r="K22" t="str">
            <v>M3</v>
          </cell>
          <cell r="L22">
            <v>2437.0617235314976</v>
          </cell>
          <cell r="M22">
            <v>17576</v>
          </cell>
          <cell r="N22">
            <v>42833796.852789603</v>
          </cell>
        </row>
        <row r="23">
          <cell r="C23">
            <v>2.5</v>
          </cell>
          <cell r="D23" t="str">
            <v>ETG-03-06</v>
          </cell>
          <cell r="E23" t="str">
            <v>Retiro y disposición de material sobrante y/o escombros.</v>
          </cell>
          <cell r="F23">
            <v>0</v>
          </cell>
          <cell r="G23">
            <v>0</v>
          </cell>
          <cell r="H23">
            <v>0</v>
          </cell>
          <cell r="I23">
            <v>0</v>
          </cell>
          <cell r="J23">
            <v>0</v>
          </cell>
          <cell r="K23" t="str">
            <v>M3</v>
          </cell>
          <cell r="L23">
            <v>336.4101815585027</v>
          </cell>
          <cell r="M23">
            <v>20871</v>
          </cell>
          <cell r="N23">
            <v>7021216.8993075099</v>
          </cell>
        </row>
        <row r="24">
          <cell r="C24" t="str">
            <v xml:space="preserve">SUBTOTAL       </v>
          </cell>
          <cell r="D24">
            <v>0</v>
          </cell>
          <cell r="E24">
            <v>0</v>
          </cell>
          <cell r="F24">
            <v>0</v>
          </cell>
          <cell r="G24">
            <v>0</v>
          </cell>
          <cell r="H24">
            <v>0</v>
          </cell>
          <cell r="I24">
            <v>0</v>
          </cell>
          <cell r="J24">
            <v>0</v>
          </cell>
          <cell r="K24">
            <v>0</v>
          </cell>
          <cell r="L24">
            <v>0</v>
          </cell>
          <cell r="M24">
            <v>0</v>
          </cell>
          <cell r="N24">
            <v>111875954.66386913</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v>3.1</v>
          </cell>
          <cell r="D26" t="str">
            <v>ETG-09-01</v>
          </cell>
          <cell r="E26" t="str">
            <v>Suministro e instalación de tubería PVC, alcantarillado 6" tipo novafort</v>
          </cell>
          <cell r="F26">
            <v>0</v>
          </cell>
          <cell r="G26">
            <v>0</v>
          </cell>
          <cell r="H26">
            <v>0</v>
          </cell>
          <cell r="I26">
            <v>0</v>
          </cell>
          <cell r="J26">
            <v>0</v>
          </cell>
          <cell r="K26" t="str">
            <v>ML</v>
          </cell>
          <cell r="L26">
            <v>810</v>
          </cell>
          <cell r="M26">
            <v>41493</v>
          </cell>
          <cell r="N26">
            <v>33609330</v>
          </cell>
        </row>
        <row r="27">
          <cell r="C27">
            <v>3.2</v>
          </cell>
          <cell r="D27" t="str">
            <v>ETG-09-01</v>
          </cell>
          <cell r="E27" t="str">
            <v>Suministro e instalación de tubería PVC, alcantarillado 14" tipo novafort</v>
          </cell>
          <cell r="F27">
            <v>0</v>
          </cell>
          <cell r="G27">
            <v>0</v>
          </cell>
          <cell r="H27">
            <v>0</v>
          </cell>
          <cell r="I27">
            <v>0</v>
          </cell>
          <cell r="J27">
            <v>0</v>
          </cell>
          <cell r="K27" t="str">
            <v>ML</v>
          </cell>
          <cell r="L27">
            <v>264.90000000000003</v>
          </cell>
          <cell r="M27">
            <v>131140</v>
          </cell>
          <cell r="N27">
            <v>34738986.000000007</v>
          </cell>
        </row>
        <row r="28">
          <cell r="C28">
            <v>3.3</v>
          </cell>
          <cell r="D28" t="str">
            <v>ETG-09-01</v>
          </cell>
          <cell r="E28" t="str">
            <v>Suministro e instalación de tubería PVC, alcantarillado 16" tipo novafort</v>
          </cell>
          <cell r="F28">
            <v>0</v>
          </cell>
          <cell r="G28">
            <v>0</v>
          </cell>
          <cell r="H28">
            <v>0</v>
          </cell>
          <cell r="I28">
            <v>0</v>
          </cell>
          <cell r="J28">
            <v>0</v>
          </cell>
          <cell r="K28" t="str">
            <v>ML</v>
          </cell>
          <cell r="L28">
            <v>53.71</v>
          </cell>
          <cell r="M28">
            <v>179190</v>
          </cell>
          <cell r="N28">
            <v>9624294.9000000004</v>
          </cell>
        </row>
        <row r="29">
          <cell r="C29">
            <v>3.4</v>
          </cell>
          <cell r="D29" t="str">
            <v>ETG-09-01</v>
          </cell>
          <cell r="E29" t="str">
            <v>Suministro e instalación de tubería PVC, alcantarillado 18" tipo novafort</v>
          </cell>
          <cell r="F29">
            <v>0</v>
          </cell>
          <cell r="G29">
            <v>0</v>
          </cell>
          <cell r="H29">
            <v>0</v>
          </cell>
          <cell r="I29">
            <v>0</v>
          </cell>
          <cell r="J29">
            <v>0</v>
          </cell>
          <cell r="K29" t="str">
            <v>ML</v>
          </cell>
          <cell r="L29">
            <v>310.75</v>
          </cell>
          <cell r="M29">
            <v>234751</v>
          </cell>
          <cell r="N29">
            <v>72948873.25</v>
          </cell>
        </row>
        <row r="30">
          <cell r="C30">
            <v>3.5</v>
          </cell>
          <cell r="D30" t="str">
            <v>ETG-09-01</v>
          </cell>
          <cell r="E30" t="str">
            <v>Suministro e Instalación de Kit silla YEE de 8"x6"</v>
          </cell>
          <cell r="F30">
            <v>0</v>
          </cell>
          <cell r="G30">
            <v>0</v>
          </cell>
          <cell r="H30">
            <v>0</v>
          </cell>
          <cell r="I30">
            <v>0</v>
          </cell>
          <cell r="J30">
            <v>0</v>
          </cell>
          <cell r="K30" t="str">
            <v xml:space="preserve"> UND</v>
          </cell>
          <cell r="L30">
            <v>135</v>
          </cell>
          <cell r="M30">
            <v>150369</v>
          </cell>
          <cell r="N30">
            <v>20299815</v>
          </cell>
        </row>
        <row r="31">
          <cell r="C31">
            <v>3.6</v>
          </cell>
          <cell r="D31" t="str">
            <v>ETG-03-05</v>
          </cell>
          <cell r="E31" t="str">
            <v>Cama de arena para tuberías e= 0,15</v>
          </cell>
          <cell r="F31">
            <v>0</v>
          </cell>
          <cell r="G31">
            <v>0</v>
          </cell>
          <cell r="H31">
            <v>0</v>
          </cell>
          <cell r="I31">
            <v>0</v>
          </cell>
          <cell r="J31">
            <v>0</v>
          </cell>
          <cell r="K31" t="str">
            <v>M3</v>
          </cell>
          <cell r="L31">
            <v>99.06525000000002</v>
          </cell>
          <cell r="M31">
            <v>74942</v>
          </cell>
          <cell r="N31">
            <v>7424147.9655000018</v>
          </cell>
        </row>
        <row r="32">
          <cell r="C32">
            <v>3.7</v>
          </cell>
          <cell r="D32" t="str">
            <v>ETG-04-01</v>
          </cell>
          <cell r="E32" t="str">
            <v>Solado de fondo para pozos 1500psi e=0,05</v>
          </cell>
          <cell r="F32">
            <v>0</v>
          </cell>
          <cell r="G32">
            <v>0</v>
          </cell>
          <cell r="H32">
            <v>0</v>
          </cell>
          <cell r="I32">
            <v>0</v>
          </cell>
          <cell r="J32">
            <v>0</v>
          </cell>
          <cell r="K32" t="str">
            <v>M2</v>
          </cell>
          <cell r="L32">
            <v>48</v>
          </cell>
          <cell r="M32">
            <v>25548</v>
          </cell>
          <cell r="N32">
            <v>1226304</v>
          </cell>
        </row>
        <row r="33">
          <cell r="C33">
            <v>3.8</v>
          </cell>
          <cell r="D33" t="str">
            <v>ETG-09-03</v>
          </cell>
          <cell r="E33" t="str">
            <v>Cuerpo reforzado pozo de inspección D=1.4 M, 3000 PSI, e= 0,20 M. Incluye peldaño varilla 3/4 cada 40 cm</v>
          </cell>
          <cell r="F33">
            <v>0</v>
          </cell>
          <cell r="G33">
            <v>0</v>
          </cell>
          <cell r="H33">
            <v>0</v>
          </cell>
          <cell r="I33">
            <v>0</v>
          </cell>
          <cell r="J33">
            <v>0</v>
          </cell>
          <cell r="K33" t="str">
            <v>ML</v>
          </cell>
          <cell r="L33">
            <v>24.86</v>
          </cell>
          <cell r="M33">
            <v>641038</v>
          </cell>
          <cell r="N33">
            <v>15936204.68</v>
          </cell>
        </row>
        <row r="34">
          <cell r="C34">
            <v>3.9</v>
          </cell>
          <cell r="D34" t="str">
            <v>ETG-09-04</v>
          </cell>
          <cell r="E34" t="str">
            <v>Corona reforzada para pozo de inspección D=1,4 m, incluye tapa y aro, f'= 24  Mpa, e= 0,20M</v>
          </cell>
          <cell r="F34">
            <v>0</v>
          </cell>
          <cell r="G34">
            <v>0</v>
          </cell>
          <cell r="H34">
            <v>0</v>
          </cell>
          <cell r="I34">
            <v>0</v>
          </cell>
          <cell r="J34">
            <v>0</v>
          </cell>
          <cell r="K34" t="str">
            <v xml:space="preserve"> UND</v>
          </cell>
          <cell r="L34">
            <v>12</v>
          </cell>
          <cell r="M34">
            <v>855172</v>
          </cell>
          <cell r="N34">
            <v>10262064</v>
          </cell>
        </row>
        <row r="35">
          <cell r="C35" t="str">
            <v>3.10</v>
          </cell>
          <cell r="D35" t="str">
            <v>ETG-09-05</v>
          </cell>
          <cell r="E35" t="str">
            <v>Base reforzada pozo de inspección D=2m incluye cañuela en concreto y emboquillado, 3000 PSI</v>
          </cell>
          <cell r="F35">
            <v>0</v>
          </cell>
          <cell r="G35">
            <v>0</v>
          </cell>
          <cell r="H35">
            <v>0</v>
          </cell>
          <cell r="I35">
            <v>0</v>
          </cell>
          <cell r="J35">
            <v>0</v>
          </cell>
          <cell r="K35" t="str">
            <v xml:space="preserve"> UND</v>
          </cell>
          <cell r="L35">
            <v>12</v>
          </cell>
          <cell r="M35">
            <v>598899</v>
          </cell>
          <cell r="N35">
            <v>7186788</v>
          </cell>
        </row>
        <row r="36">
          <cell r="C36">
            <v>3.11</v>
          </cell>
          <cell r="D36" t="str">
            <v>ETG-09-04</v>
          </cell>
          <cell r="E36" t="str">
            <v>Caja de inspección en concreto de (0,5mx0,5mx0,5m int. ) e=0,1m, incluye tapa reforzada y cañuela.</v>
          </cell>
          <cell r="F36">
            <v>0</v>
          </cell>
          <cell r="G36">
            <v>0</v>
          </cell>
          <cell r="H36">
            <v>0</v>
          </cell>
          <cell r="I36">
            <v>0</v>
          </cell>
          <cell r="J36">
            <v>0</v>
          </cell>
          <cell r="K36" t="str">
            <v xml:space="preserve"> UND</v>
          </cell>
          <cell r="L36">
            <v>135</v>
          </cell>
          <cell r="M36">
            <v>227999</v>
          </cell>
          <cell r="N36">
            <v>30779865</v>
          </cell>
        </row>
        <row r="37">
          <cell r="C37">
            <v>3.12</v>
          </cell>
          <cell r="D37" t="str">
            <v>ETG-04-01</v>
          </cell>
          <cell r="E37" t="str">
            <v>Impermeabilización de paredes exteriores de pozos</v>
          </cell>
          <cell r="F37">
            <v>0</v>
          </cell>
          <cell r="G37">
            <v>0</v>
          </cell>
          <cell r="H37">
            <v>0</v>
          </cell>
          <cell r="I37">
            <v>0</v>
          </cell>
          <cell r="J37">
            <v>0</v>
          </cell>
          <cell r="K37" t="str">
            <v>ML</v>
          </cell>
          <cell r="L37">
            <v>24.86</v>
          </cell>
          <cell r="M37">
            <v>36987</v>
          </cell>
          <cell r="N37">
            <v>919496.82</v>
          </cell>
        </row>
        <row r="38">
          <cell r="C38">
            <v>3.13</v>
          </cell>
          <cell r="D38" t="str">
            <v>ETG-09-01</v>
          </cell>
          <cell r="E38" t="str">
            <v>Empalme de tubería a pozo existente, incluye demolición y emboquillado</v>
          </cell>
          <cell r="F38">
            <v>0</v>
          </cell>
          <cell r="G38">
            <v>0</v>
          </cell>
          <cell r="H38">
            <v>0</v>
          </cell>
          <cell r="I38">
            <v>0</v>
          </cell>
          <cell r="J38">
            <v>0</v>
          </cell>
          <cell r="K38" t="str">
            <v xml:space="preserve"> UND</v>
          </cell>
          <cell r="L38">
            <v>34</v>
          </cell>
          <cell r="M38">
            <v>171287</v>
          </cell>
          <cell r="N38">
            <v>5823758</v>
          </cell>
        </row>
        <row r="39">
          <cell r="C39">
            <v>3.14</v>
          </cell>
          <cell r="D39" t="str">
            <v>ETG-09-01</v>
          </cell>
          <cell r="E39" t="str">
            <v>Suministro e instalacion de camara de caida</v>
          </cell>
          <cell r="F39">
            <v>0</v>
          </cell>
          <cell r="G39">
            <v>0</v>
          </cell>
          <cell r="H39">
            <v>0</v>
          </cell>
          <cell r="I39">
            <v>0</v>
          </cell>
          <cell r="J39">
            <v>0</v>
          </cell>
          <cell r="K39" t="str">
            <v xml:space="preserve"> UND</v>
          </cell>
          <cell r="L39">
            <v>1</v>
          </cell>
          <cell r="M39">
            <v>2378979</v>
          </cell>
          <cell r="N39">
            <v>2378979</v>
          </cell>
        </row>
        <row r="40">
          <cell r="C40" t="str">
            <v xml:space="preserve">SUBTOTAL       </v>
          </cell>
          <cell r="D40">
            <v>0</v>
          </cell>
          <cell r="E40">
            <v>0</v>
          </cell>
          <cell r="F40">
            <v>0</v>
          </cell>
          <cell r="G40">
            <v>0</v>
          </cell>
          <cell r="H40">
            <v>0</v>
          </cell>
          <cell r="I40">
            <v>0</v>
          </cell>
          <cell r="J40">
            <v>0</v>
          </cell>
          <cell r="K40">
            <v>0</v>
          </cell>
          <cell r="L40">
            <v>0</v>
          </cell>
          <cell r="M40">
            <v>0</v>
          </cell>
          <cell r="N40">
            <v>253158906.6155</v>
          </cell>
        </row>
        <row r="41">
          <cell r="C41">
            <v>4</v>
          </cell>
          <cell r="D41">
            <v>0</v>
          </cell>
          <cell r="E41" t="str">
            <v>OBRA CIVIL COMPLEMENTARIA</v>
          </cell>
          <cell r="F41">
            <v>0</v>
          </cell>
          <cell r="G41">
            <v>0</v>
          </cell>
          <cell r="H41">
            <v>0</v>
          </cell>
          <cell r="I41">
            <v>0</v>
          </cell>
          <cell r="J41">
            <v>0</v>
          </cell>
          <cell r="K41">
            <v>0</v>
          </cell>
          <cell r="L41">
            <v>0</v>
          </cell>
          <cell r="M41">
            <v>0</v>
          </cell>
          <cell r="N41">
            <v>0</v>
          </cell>
        </row>
        <row r="42">
          <cell r="C42">
            <v>4.0999999999999996</v>
          </cell>
          <cell r="D42" t="str">
            <v>ETG-04-01</v>
          </cell>
          <cell r="E42" t="str">
            <v>Sub-base granular mopt compactada en capas de 10 cm, E= 0.20 M</v>
          </cell>
          <cell r="F42">
            <v>0</v>
          </cell>
          <cell r="G42">
            <v>0</v>
          </cell>
          <cell r="H42">
            <v>0</v>
          </cell>
          <cell r="I42">
            <v>0</v>
          </cell>
          <cell r="J42">
            <v>0</v>
          </cell>
          <cell r="K42" t="str">
            <v>M3</v>
          </cell>
          <cell r="L42">
            <v>102.336861</v>
          </cell>
          <cell r="M42">
            <v>68740</v>
          </cell>
          <cell r="N42">
            <v>7034635.8251400003</v>
          </cell>
        </row>
        <row r="43">
          <cell r="C43">
            <v>4.2</v>
          </cell>
          <cell r="D43" t="str">
            <v>ETG-05-07</v>
          </cell>
          <cell r="E43" t="str">
            <v xml:space="preserve">Construcción pavimento rígido 3000 PSI e= 0,15 incluye refuerzo y juntas en asfalto </v>
          </cell>
          <cell r="F43">
            <v>0</v>
          </cell>
          <cell r="G43">
            <v>0</v>
          </cell>
          <cell r="H43">
            <v>0</v>
          </cell>
          <cell r="I43">
            <v>0</v>
          </cell>
          <cell r="J43">
            <v>0</v>
          </cell>
          <cell r="K43" t="str">
            <v>M2</v>
          </cell>
          <cell r="L43">
            <v>511.68430499999999</v>
          </cell>
          <cell r="M43">
            <v>95693</v>
          </cell>
          <cell r="N43">
            <v>48964606.198365003</v>
          </cell>
        </row>
        <row r="44">
          <cell r="C44">
            <v>4.3</v>
          </cell>
          <cell r="D44" t="str">
            <v>ETG-05-07</v>
          </cell>
          <cell r="E44" t="str">
            <v>Construcción Sardinel en concreto 3000 psi 0,15*0,30M. Incluye refuerzo</v>
          </cell>
          <cell r="F44">
            <v>0</v>
          </cell>
          <cell r="G44">
            <v>0</v>
          </cell>
          <cell r="H44">
            <v>0</v>
          </cell>
          <cell r="I44">
            <v>0</v>
          </cell>
          <cell r="J44">
            <v>0</v>
          </cell>
          <cell r="K44" t="str">
            <v>ML</v>
          </cell>
          <cell r="L44">
            <v>30</v>
          </cell>
          <cell r="M44">
            <v>48058</v>
          </cell>
          <cell r="N44">
            <v>1441740</v>
          </cell>
        </row>
        <row r="45">
          <cell r="C45">
            <v>4.4000000000000004</v>
          </cell>
          <cell r="D45" t="str">
            <v>ETG-04-01</v>
          </cell>
          <cell r="E45" t="str">
            <v>Construcción andén en concreto, fc= 21 Mpa, e=0,10 m</v>
          </cell>
          <cell r="F45">
            <v>0</v>
          </cell>
          <cell r="G45">
            <v>0</v>
          </cell>
          <cell r="H45">
            <v>0</v>
          </cell>
          <cell r="I45">
            <v>0</v>
          </cell>
          <cell r="J45">
            <v>0</v>
          </cell>
          <cell r="K45" t="str">
            <v>M2</v>
          </cell>
          <cell r="L45">
            <v>30</v>
          </cell>
          <cell r="M45">
            <v>51231</v>
          </cell>
          <cell r="N45">
            <v>1536930</v>
          </cell>
        </row>
        <row r="46">
          <cell r="C46" t="str">
            <v xml:space="preserve">SUBTOTAL       </v>
          </cell>
          <cell r="D46">
            <v>0</v>
          </cell>
          <cell r="E46">
            <v>0</v>
          </cell>
          <cell r="F46">
            <v>0</v>
          </cell>
          <cell r="G46">
            <v>0</v>
          </cell>
          <cell r="H46">
            <v>0</v>
          </cell>
          <cell r="I46">
            <v>0</v>
          </cell>
          <cell r="J46">
            <v>0</v>
          </cell>
          <cell r="K46">
            <v>0</v>
          </cell>
          <cell r="L46">
            <v>0</v>
          </cell>
          <cell r="M46">
            <v>0</v>
          </cell>
          <cell r="N46">
            <v>58977912.023505002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1.1"/>
      <sheetName val="1.2"/>
      <sheetName val="1.3"/>
      <sheetName val="1.4"/>
      <sheetName val="1.5"/>
      <sheetName val="1.6"/>
      <sheetName val="1.7"/>
      <sheetName val="1.8"/>
      <sheetName val="2.1"/>
      <sheetName val="2.2 "/>
      <sheetName val="2.3"/>
      <sheetName val="2.4"/>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sheetData sheetId="1">
        <row r="5">
          <cell r="E5" t="str">
            <v>REPOSICION DE REDES DE ALCANTARILLADO DEL COLECTOR DE LA CALLE 33 EN EL BARRIO 15 DE MAYO DEL DISTRITO DE RIOHACHA, LA GUAJIRA, CARIBE</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629.36</v>
          </cell>
          <cell r="M9">
            <v>1921</v>
          </cell>
          <cell r="N9">
            <v>1209000.56</v>
          </cell>
        </row>
        <row r="10">
          <cell r="C10">
            <v>1.2</v>
          </cell>
          <cell r="D10" t="str">
            <v>ETG-02-05</v>
          </cell>
          <cell r="E10" t="str">
            <v>Apiques para verificación de redes hasta 1m3</v>
          </cell>
          <cell r="F10">
            <v>0</v>
          </cell>
          <cell r="G10">
            <v>0</v>
          </cell>
          <cell r="H10">
            <v>0</v>
          </cell>
          <cell r="I10">
            <v>0</v>
          </cell>
          <cell r="J10">
            <v>0</v>
          </cell>
          <cell r="K10" t="str">
            <v>UND</v>
          </cell>
          <cell r="L10">
            <v>12</v>
          </cell>
          <cell r="M10">
            <v>14477</v>
          </cell>
          <cell r="N10">
            <v>173724</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UND</v>
          </cell>
          <cell r="L12">
            <v>2149.8000000000002</v>
          </cell>
          <cell r="M12">
            <v>9364</v>
          </cell>
          <cell r="N12">
            <v>20130727.200000003</v>
          </cell>
        </row>
        <row r="13">
          <cell r="C13">
            <v>1.5</v>
          </cell>
          <cell r="D13" t="str">
            <v>ETG-07-01</v>
          </cell>
          <cell r="E13" t="str">
            <v>Demolicion de pavimento rigido o flexible, incluye retiro</v>
          </cell>
          <cell r="F13">
            <v>0</v>
          </cell>
          <cell r="G13">
            <v>0</v>
          </cell>
          <cell r="H13">
            <v>0</v>
          </cell>
          <cell r="I13">
            <v>0</v>
          </cell>
          <cell r="J13">
            <v>0</v>
          </cell>
          <cell r="K13" t="str">
            <v>UND</v>
          </cell>
          <cell r="L13">
            <v>511.68430499999999</v>
          </cell>
          <cell r="M13">
            <v>19260</v>
          </cell>
          <cell r="N13">
            <v>9855039.7142999992</v>
          </cell>
        </row>
        <row r="14">
          <cell r="C14">
            <v>1.6</v>
          </cell>
          <cell r="D14" t="str">
            <v>ETG-07-01</v>
          </cell>
          <cell r="E14" t="str">
            <v>Demolicion de pozos existentes en concreto o ladrillo, incluye retiro</v>
          </cell>
          <cell r="F14">
            <v>0</v>
          </cell>
          <cell r="G14">
            <v>0</v>
          </cell>
          <cell r="H14">
            <v>0</v>
          </cell>
          <cell r="I14">
            <v>0</v>
          </cell>
          <cell r="J14">
            <v>0</v>
          </cell>
          <cell r="K14" t="str">
            <v>UND</v>
          </cell>
          <cell r="L14">
            <v>12</v>
          </cell>
          <cell r="M14">
            <v>80371</v>
          </cell>
          <cell r="N14">
            <v>964452</v>
          </cell>
        </row>
        <row r="15">
          <cell r="C15">
            <v>1.7</v>
          </cell>
          <cell r="D15" t="str">
            <v>ETG-07-01</v>
          </cell>
          <cell r="E15" t="str">
            <v>Demolicion de andenes, incluye retiro</v>
          </cell>
          <cell r="F15">
            <v>0</v>
          </cell>
          <cell r="G15">
            <v>0</v>
          </cell>
          <cell r="H15">
            <v>0</v>
          </cell>
          <cell r="I15">
            <v>0</v>
          </cell>
          <cell r="J15">
            <v>0</v>
          </cell>
          <cell r="K15" t="str">
            <v>M2</v>
          </cell>
          <cell r="L15">
            <v>25</v>
          </cell>
          <cell r="M15">
            <v>14755</v>
          </cell>
          <cell r="N15">
            <v>368875</v>
          </cell>
        </row>
        <row r="16">
          <cell r="C16">
            <v>1.8</v>
          </cell>
          <cell r="D16" t="str">
            <v>ETG-07-01</v>
          </cell>
          <cell r="E16" t="str">
            <v>Demolicion de sardineles, incluye retiro</v>
          </cell>
          <cell r="F16">
            <v>0</v>
          </cell>
          <cell r="G16">
            <v>0</v>
          </cell>
          <cell r="H16">
            <v>0</v>
          </cell>
          <cell r="I16">
            <v>0</v>
          </cell>
          <cell r="J16">
            <v>0</v>
          </cell>
          <cell r="K16" t="str">
            <v>ML</v>
          </cell>
          <cell r="L16">
            <v>25</v>
          </cell>
          <cell r="M16">
            <v>7753</v>
          </cell>
          <cell r="N16">
            <v>193825</v>
          </cell>
        </row>
        <row r="17">
          <cell r="C17" t="str">
            <v xml:space="preserve">SUBTOTAL       </v>
          </cell>
          <cell r="D17">
            <v>0</v>
          </cell>
          <cell r="E17">
            <v>0</v>
          </cell>
          <cell r="F17">
            <v>0</v>
          </cell>
          <cell r="G17">
            <v>0</v>
          </cell>
          <cell r="H17">
            <v>0</v>
          </cell>
          <cell r="I17">
            <v>0</v>
          </cell>
          <cell r="J17">
            <v>0</v>
          </cell>
          <cell r="K17">
            <v>0</v>
          </cell>
          <cell r="L17">
            <v>0</v>
          </cell>
          <cell r="M17">
            <v>0</v>
          </cell>
          <cell r="N17">
            <v>34562518.474299997</v>
          </cell>
        </row>
        <row r="18">
          <cell r="C18">
            <v>2</v>
          </cell>
          <cell r="D18">
            <v>0</v>
          </cell>
          <cell r="E18" t="str">
            <v>MOVIMIENTOS DE TIERRAS</v>
          </cell>
          <cell r="F18">
            <v>0</v>
          </cell>
          <cell r="G18">
            <v>0</v>
          </cell>
          <cell r="H18">
            <v>0</v>
          </cell>
          <cell r="I18">
            <v>0</v>
          </cell>
          <cell r="J18">
            <v>0</v>
          </cell>
          <cell r="K18">
            <v>0</v>
          </cell>
          <cell r="L18">
            <v>0</v>
          </cell>
          <cell r="M18">
            <v>0</v>
          </cell>
          <cell r="N18">
            <v>0</v>
          </cell>
        </row>
        <row r="19">
          <cell r="C19">
            <v>2.1</v>
          </cell>
          <cell r="D19" t="str">
            <v>ETG-03-01</v>
          </cell>
          <cell r="E19" t="str">
            <v>Excavación en material común, colector domiciliarias y redes de alcantarillado  (h=0-2m) sin entibado</v>
          </cell>
          <cell r="F19">
            <v>0</v>
          </cell>
          <cell r="G19">
            <v>0</v>
          </cell>
          <cell r="H19">
            <v>0</v>
          </cell>
          <cell r="I19">
            <v>0</v>
          </cell>
          <cell r="J19">
            <v>0</v>
          </cell>
          <cell r="K19" t="str">
            <v>M3</v>
          </cell>
          <cell r="L19">
            <v>2277.8508242999997</v>
          </cell>
          <cell r="M19">
            <v>18340</v>
          </cell>
          <cell r="N19">
            <v>41775784.11766199</v>
          </cell>
        </row>
        <row r="20">
          <cell r="C20">
            <v>2.2000000000000002</v>
          </cell>
          <cell r="D20" t="str">
            <v>ETG-03-01</v>
          </cell>
          <cell r="E20" t="str">
            <v>Excavación en material común, colector domiciliarias y redes de alcantarillado  (h=2-4m) con entibado</v>
          </cell>
          <cell r="F20">
            <v>0</v>
          </cell>
          <cell r="G20">
            <v>0</v>
          </cell>
          <cell r="H20">
            <v>0</v>
          </cell>
          <cell r="I20">
            <v>0</v>
          </cell>
          <cell r="J20">
            <v>0</v>
          </cell>
          <cell r="K20" t="str">
            <v>M3</v>
          </cell>
          <cell r="L20">
            <v>359.44353957499999</v>
          </cell>
          <cell r="M20">
            <v>36930</v>
          </cell>
          <cell r="N20">
            <v>13274249.91650475</v>
          </cell>
        </row>
        <row r="21">
          <cell r="C21">
            <v>2.2999999999999998</v>
          </cell>
          <cell r="D21" t="str">
            <v>ETG-03-05</v>
          </cell>
          <cell r="E21" t="str">
            <v>Relleno conformado y vibrocompactado en capas de 10 cm con material de préstamo.</v>
          </cell>
          <cell r="F21">
            <v>0</v>
          </cell>
          <cell r="G21">
            <v>0</v>
          </cell>
          <cell r="H21">
            <v>0</v>
          </cell>
          <cell r="I21">
            <v>0</v>
          </cell>
          <cell r="J21">
            <v>0</v>
          </cell>
          <cell r="K21" t="str">
            <v>M3</v>
          </cell>
          <cell r="L21">
            <v>113.89254121499999</v>
          </cell>
          <cell r="M21">
            <v>61206</v>
          </cell>
          <cell r="N21">
            <v>6970906.8776052892</v>
          </cell>
        </row>
        <row r="22">
          <cell r="C22">
            <v>2.4</v>
          </cell>
          <cell r="D22" t="str">
            <v>ETG-03-05</v>
          </cell>
          <cell r="E22" t="str">
            <v>Relleno conformado y vibrocompactado con material seleccionado  de excavación</v>
          </cell>
          <cell r="F22">
            <v>0</v>
          </cell>
          <cell r="G22">
            <v>0</v>
          </cell>
          <cell r="H22">
            <v>0</v>
          </cell>
          <cell r="I22">
            <v>0</v>
          </cell>
          <cell r="J22">
            <v>0</v>
          </cell>
          <cell r="K22" t="str">
            <v>M3</v>
          </cell>
          <cell r="L22">
            <v>2437.0617235314976</v>
          </cell>
          <cell r="M22">
            <v>17576</v>
          </cell>
          <cell r="N22">
            <v>42833796.852789603</v>
          </cell>
        </row>
        <row r="23">
          <cell r="C23">
            <v>2.5</v>
          </cell>
          <cell r="D23" t="str">
            <v>ETG-03-06</v>
          </cell>
          <cell r="E23" t="str">
            <v>Retiro y disposición de material sobrante y/o escombros.</v>
          </cell>
          <cell r="F23">
            <v>0</v>
          </cell>
          <cell r="G23">
            <v>0</v>
          </cell>
          <cell r="H23">
            <v>0</v>
          </cell>
          <cell r="I23">
            <v>0</v>
          </cell>
          <cell r="J23">
            <v>0</v>
          </cell>
          <cell r="K23" t="str">
            <v>M3</v>
          </cell>
          <cell r="L23">
            <v>336.4101815585027</v>
          </cell>
          <cell r="M23">
            <v>20871</v>
          </cell>
          <cell r="N23">
            <v>7021216.8993075099</v>
          </cell>
        </row>
        <row r="24">
          <cell r="C24" t="str">
            <v xml:space="preserve">SUBTOTAL       </v>
          </cell>
          <cell r="D24">
            <v>0</v>
          </cell>
          <cell r="E24">
            <v>0</v>
          </cell>
          <cell r="F24">
            <v>0</v>
          </cell>
          <cell r="G24">
            <v>0</v>
          </cell>
          <cell r="H24">
            <v>0</v>
          </cell>
          <cell r="I24">
            <v>0</v>
          </cell>
          <cell r="J24">
            <v>0</v>
          </cell>
          <cell r="K24">
            <v>0</v>
          </cell>
          <cell r="L24">
            <v>0</v>
          </cell>
          <cell r="M24">
            <v>0</v>
          </cell>
          <cell r="N24">
            <v>111875954.66386913</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v>3.1</v>
          </cell>
          <cell r="D26" t="str">
            <v>ETG-09-01</v>
          </cell>
          <cell r="E26" t="str">
            <v>Suministro e instalación de tubería PVC, alcantarillado 6" tipo novafort</v>
          </cell>
          <cell r="F26">
            <v>0</v>
          </cell>
          <cell r="G26">
            <v>0</v>
          </cell>
          <cell r="H26">
            <v>0</v>
          </cell>
          <cell r="I26">
            <v>0</v>
          </cell>
          <cell r="J26">
            <v>0</v>
          </cell>
          <cell r="K26" t="str">
            <v>ML</v>
          </cell>
          <cell r="L26">
            <v>810</v>
          </cell>
          <cell r="M26">
            <v>41493</v>
          </cell>
          <cell r="N26">
            <v>33609330</v>
          </cell>
        </row>
        <row r="27">
          <cell r="C27">
            <v>3.2</v>
          </cell>
          <cell r="D27" t="str">
            <v>ETG-09-01</v>
          </cell>
          <cell r="E27" t="str">
            <v>Suministro e instalación de tubería PVC, alcantarillado 14" tipo novafort</v>
          </cell>
          <cell r="F27">
            <v>0</v>
          </cell>
          <cell r="G27">
            <v>0</v>
          </cell>
          <cell r="H27">
            <v>0</v>
          </cell>
          <cell r="I27">
            <v>0</v>
          </cell>
          <cell r="J27">
            <v>0</v>
          </cell>
          <cell r="K27" t="str">
            <v>ML</v>
          </cell>
          <cell r="L27">
            <v>264.90000000000003</v>
          </cell>
          <cell r="M27">
            <v>131140</v>
          </cell>
          <cell r="N27">
            <v>34738986.000000007</v>
          </cell>
        </row>
        <row r="28">
          <cell r="C28">
            <v>3.3</v>
          </cell>
          <cell r="D28" t="str">
            <v>ETG-09-01</v>
          </cell>
          <cell r="E28" t="str">
            <v>Suministro e instalación de tubería PVC, alcantarillado 16" tipo novafort</v>
          </cell>
          <cell r="F28">
            <v>0</v>
          </cell>
          <cell r="G28">
            <v>0</v>
          </cell>
          <cell r="H28">
            <v>0</v>
          </cell>
          <cell r="I28">
            <v>0</v>
          </cell>
          <cell r="J28">
            <v>0</v>
          </cell>
          <cell r="K28" t="str">
            <v>ML</v>
          </cell>
          <cell r="L28">
            <v>53.71</v>
          </cell>
          <cell r="M28">
            <v>179190</v>
          </cell>
          <cell r="N28">
            <v>9624294.9000000004</v>
          </cell>
        </row>
        <row r="29">
          <cell r="C29">
            <v>3.4</v>
          </cell>
          <cell r="D29" t="str">
            <v>ETG-09-01</v>
          </cell>
          <cell r="E29" t="str">
            <v>Suministro e instalación de tubería PVC, alcantarillado 18" tipo novafort</v>
          </cell>
          <cell r="F29">
            <v>0</v>
          </cell>
          <cell r="G29">
            <v>0</v>
          </cell>
          <cell r="H29">
            <v>0</v>
          </cell>
          <cell r="I29">
            <v>0</v>
          </cell>
          <cell r="J29">
            <v>0</v>
          </cell>
          <cell r="K29" t="str">
            <v>ML</v>
          </cell>
          <cell r="L29">
            <v>310.75</v>
          </cell>
          <cell r="M29">
            <v>234751</v>
          </cell>
          <cell r="N29">
            <v>72948873.25</v>
          </cell>
        </row>
        <row r="30">
          <cell r="C30">
            <v>3.5</v>
          </cell>
          <cell r="D30" t="str">
            <v>ETG-09-01</v>
          </cell>
          <cell r="E30" t="str">
            <v>Suministro e Instalación de Kit silla YEE de 8"x6"</v>
          </cell>
          <cell r="F30">
            <v>0</v>
          </cell>
          <cell r="G30">
            <v>0</v>
          </cell>
          <cell r="H30">
            <v>0</v>
          </cell>
          <cell r="I30">
            <v>0</v>
          </cell>
          <cell r="J30">
            <v>0</v>
          </cell>
          <cell r="K30" t="str">
            <v xml:space="preserve"> UND</v>
          </cell>
          <cell r="L30">
            <v>135</v>
          </cell>
          <cell r="M30">
            <v>150369</v>
          </cell>
          <cell r="N30">
            <v>20299815</v>
          </cell>
        </row>
        <row r="31">
          <cell r="C31">
            <v>3.6</v>
          </cell>
          <cell r="D31" t="str">
            <v>ETG-03-05</v>
          </cell>
          <cell r="E31" t="str">
            <v>Cama de arena para tuberías e= 0,15</v>
          </cell>
          <cell r="F31">
            <v>0</v>
          </cell>
          <cell r="G31">
            <v>0</v>
          </cell>
          <cell r="H31">
            <v>0</v>
          </cell>
          <cell r="I31">
            <v>0</v>
          </cell>
          <cell r="J31">
            <v>0</v>
          </cell>
          <cell r="K31" t="str">
            <v>M3</v>
          </cell>
          <cell r="L31">
            <v>99.06525000000002</v>
          </cell>
          <cell r="M31">
            <v>74942</v>
          </cell>
          <cell r="N31">
            <v>7424147.9655000018</v>
          </cell>
        </row>
        <row r="32">
          <cell r="C32">
            <v>3.7</v>
          </cell>
          <cell r="D32" t="str">
            <v>ETG-04-01</v>
          </cell>
          <cell r="E32" t="str">
            <v>Solado de fondo para pozos 1500psi e=0,05</v>
          </cell>
          <cell r="F32">
            <v>0</v>
          </cell>
          <cell r="G32">
            <v>0</v>
          </cell>
          <cell r="H32">
            <v>0</v>
          </cell>
          <cell r="I32">
            <v>0</v>
          </cell>
          <cell r="J32">
            <v>0</v>
          </cell>
          <cell r="K32" t="str">
            <v>M2</v>
          </cell>
          <cell r="L32">
            <v>48</v>
          </cell>
          <cell r="M32">
            <v>25548</v>
          </cell>
          <cell r="N32">
            <v>1226304</v>
          </cell>
        </row>
        <row r="33">
          <cell r="C33">
            <v>3.8</v>
          </cell>
          <cell r="D33" t="str">
            <v>ETG-09-03</v>
          </cell>
          <cell r="E33" t="str">
            <v>Cuerpo reforzado pozo de inspección D=1.4 M, 3000 PSI, e= 0,20 M. Incluye peldaño varilla 3/4 cada 40 cm</v>
          </cell>
          <cell r="F33">
            <v>0</v>
          </cell>
          <cell r="G33">
            <v>0</v>
          </cell>
          <cell r="H33">
            <v>0</v>
          </cell>
          <cell r="I33">
            <v>0</v>
          </cell>
          <cell r="J33">
            <v>0</v>
          </cell>
          <cell r="K33" t="str">
            <v>ML</v>
          </cell>
          <cell r="L33">
            <v>24.86</v>
          </cell>
          <cell r="M33">
            <v>641038</v>
          </cell>
          <cell r="N33">
            <v>15936204.68</v>
          </cell>
        </row>
        <row r="34">
          <cell r="C34">
            <v>3.9</v>
          </cell>
          <cell r="D34" t="str">
            <v>ETG-09-04</v>
          </cell>
          <cell r="E34" t="str">
            <v>Corona reforzada para pozo de inspección D=1,4 m, incluye tapa y aro, f'= 24  Mpa, e= 0,20M</v>
          </cell>
          <cell r="F34">
            <v>0</v>
          </cell>
          <cell r="G34">
            <v>0</v>
          </cell>
          <cell r="H34">
            <v>0</v>
          </cell>
          <cell r="I34">
            <v>0</v>
          </cell>
          <cell r="J34">
            <v>0</v>
          </cell>
          <cell r="K34" t="str">
            <v xml:space="preserve"> UND</v>
          </cell>
          <cell r="L34">
            <v>12</v>
          </cell>
          <cell r="M34">
            <v>855172</v>
          </cell>
          <cell r="N34">
            <v>10262064</v>
          </cell>
        </row>
        <row r="35">
          <cell r="C35" t="str">
            <v>3.10</v>
          </cell>
          <cell r="D35" t="str">
            <v>ETG-09-05</v>
          </cell>
          <cell r="E35" t="str">
            <v>Base reforzada pozo de inspección D=2m incluye cañuela en concreto y emboquillado, 3000 PSI</v>
          </cell>
          <cell r="F35">
            <v>0</v>
          </cell>
          <cell r="G35">
            <v>0</v>
          </cell>
          <cell r="H35">
            <v>0</v>
          </cell>
          <cell r="I35">
            <v>0</v>
          </cell>
          <cell r="J35">
            <v>0</v>
          </cell>
          <cell r="K35" t="str">
            <v xml:space="preserve"> UND</v>
          </cell>
          <cell r="L35">
            <v>12</v>
          </cell>
          <cell r="M35">
            <v>598899</v>
          </cell>
          <cell r="N35">
            <v>7186788</v>
          </cell>
        </row>
        <row r="36">
          <cell r="C36">
            <v>3.11</v>
          </cell>
          <cell r="D36" t="str">
            <v>ETG-09-04</v>
          </cell>
          <cell r="E36" t="str">
            <v>Caja de inspección en concreto de (0,5mx0,5mx0,5m int. ) e=0,1m, incluye tapa reforzada y cañuela.</v>
          </cell>
          <cell r="F36">
            <v>0</v>
          </cell>
          <cell r="G36">
            <v>0</v>
          </cell>
          <cell r="H36">
            <v>0</v>
          </cell>
          <cell r="I36">
            <v>0</v>
          </cell>
          <cell r="J36">
            <v>0</v>
          </cell>
          <cell r="K36" t="str">
            <v xml:space="preserve"> UND</v>
          </cell>
          <cell r="L36">
            <v>135</v>
          </cell>
          <cell r="M36">
            <v>227999</v>
          </cell>
          <cell r="N36">
            <v>30779865</v>
          </cell>
        </row>
        <row r="37">
          <cell r="C37">
            <v>3.12</v>
          </cell>
          <cell r="D37" t="str">
            <v>ETG-04-01</v>
          </cell>
          <cell r="E37" t="str">
            <v>Impermeabilización de paredes exteriores de pozos</v>
          </cell>
          <cell r="F37">
            <v>0</v>
          </cell>
          <cell r="G37">
            <v>0</v>
          </cell>
          <cell r="H37">
            <v>0</v>
          </cell>
          <cell r="I37">
            <v>0</v>
          </cell>
          <cell r="J37">
            <v>0</v>
          </cell>
          <cell r="K37" t="str">
            <v>ML</v>
          </cell>
          <cell r="L37">
            <v>24.86</v>
          </cell>
          <cell r="M37">
            <v>36987</v>
          </cell>
          <cell r="N37">
            <v>919496.82</v>
          </cell>
        </row>
        <row r="38">
          <cell r="C38">
            <v>3.13</v>
          </cell>
          <cell r="D38" t="str">
            <v>ETG-09-01</v>
          </cell>
          <cell r="E38" t="str">
            <v>Empalme de tubería a pozo existente, incluye demolición y emboquillado</v>
          </cell>
          <cell r="F38">
            <v>0</v>
          </cell>
          <cell r="G38">
            <v>0</v>
          </cell>
          <cell r="H38">
            <v>0</v>
          </cell>
          <cell r="I38">
            <v>0</v>
          </cell>
          <cell r="J38">
            <v>0</v>
          </cell>
          <cell r="K38" t="str">
            <v xml:space="preserve"> UND</v>
          </cell>
          <cell r="L38">
            <v>34</v>
          </cell>
          <cell r="M38">
            <v>171287</v>
          </cell>
          <cell r="N38">
            <v>5823758</v>
          </cell>
        </row>
        <row r="39">
          <cell r="C39">
            <v>3.14</v>
          </cell>
          <cell r="D39" t="str">
            <v>ETG-09-01</v>
          </cell>
          <cell r="E39" t="str">
            <v>Suministro e instalacion de camara de caida</v>
          </cell>
          <cell r="F39">
            <v>0</v>
          </cell>
          <cell r="G39">
            <v>0</v>
          </cell>
          <cell r="H39">
            <v>0</v>
          </cell>
          <cell r="I39">
            <v>0</v>
          </cell>
          <cell r="J39">
            <v>0</v>
          </cell>
          <cell r="K39" t="str">
            <v xml:space="preserve"> UND</v>
          </cell>
          <cell r="L39">
            <v>1</v>
          </cell>
          <cell r="M39">
            <v>2378979</v>
          </cell>
          <cell r="N39">
            <v>2378979</v>
          </cell>
        </row>
        <row r="40">
          <cell r="C40" t="str">
            <v xml:space="preserve">SUBTOTAL       </v>
          </cell>
          <cell r="D40">
            <v>0</v>
          </cell>
          <cell r="E40">
            <v>0</v>
          </cell>
          <cell r="F40">
            <v>0</v>
          </cell>
          <cell r="G40">
            <v>0</v>
          </cell>
          <cell r="H40">
            <v>0</v>
          </cell>
          <cell r="I40">
            <v>0</v>
          </cell>
          <cell r="J40">
            <v>0</v>
          </cell>
          <cell r="K40">
            <v>0</v>
          </cell>
          <cell r="L40">
            <v>0</v>
          </cell>
          <cell r="M40">
            <v>0</v>
          </cell>
          <cell r="N40">
            <v>253158906.6155</v>
          </cell>
        </row>
        <row r="41">
          <cell r="C41">
            <v>4</v>
          </cell>
          <cell r="D41">
            <v>0</v>
          </cell>
          <cell r="E41" t="str">
            <v>OBRA CIVIL COMPLEMENTARIA</v>
          </cell>
          <cell r="F41">
            <v>0</v>
          </cell>
          <cell r="G41">
            <v>0</v>
          </cell>
          <cell r="H41">
            <v>0</v>
          </cell>
          <cell r="I41">
            <v>0</v>
          </cell>
          <cell r="J41">
            <v>0</v>
          </cell>
          <cell r="K41">
            <v>0</v>
          </cell>
          <cell r="L41">
            <v>0</v>
          </cell>
          <cell r="M41">
            <v>0</v>
          </cell>
          <cell r="N41">
            <v>0</v>
          </cell>
        </row>
        <row r="42">
          <cell r="C42">
            <v>4.0999999999999996</v>
          </cell>
          <cell r="D42" t="str">
            <v>ETG-04-01</v>
          </cell>
          <cell r="E42" t="str">
            <v>Sub-base granular mopt compactada en capas de 10 cm, E= 0.20 M</v>
          </cell>
          <cell r="F42">
            <v>0</v>
          </cell>
          <cell r="G42">
            <v>0</v>
          </cell>
          <cell r="H42">
            <v>0</v>
          </cell>
          <cell r="I42">
            <v>0</v>
          </cell>
          <cell r="J42">
            <v>0</v>
          </cell>
          <cell r="K42" t="str">
            <v>M3</v>
          </cell>
          <cell r="L42">
            <v>102.336861</v>
          </cell>
          <cell r="M42">
            <v>68740</v>
          </cell>
          <cell r="N42">
            <v>7034635.8251400003</v>
          </cell>
        </row>
        <row r="43">
          <cell r="C43">
            <v>4.2</v>
          </cell>
          <cell r="D43" t="str">
            <v>ETG-05-07</v>
          </cell>
          <cell r="E43" t="str">
            <v xml:space="preserve">Construcción pavimento rígido 3000 PSI e= 0,15 incluye refuerzo y juntas en asfalto </v>
          </cell>
          <cell r="F43">
            <v>0</v>
          </cell>
          <cell r="G43">
            <v>0</v>
          </cell>
          <cell r="H43">
            <v>0</v>
          </cell>
          <cell r="I43">
            <v>0</v>
          </cell>
          <cell r="J43">
            <v>0</v>
          </cell>
          <cell r="K43" t="str">
            <v>M2</v>
          </cell>
          <cell r="L43">
            <v>511.68430499999999</v>
          </cell>
          <cell r="M43">
            <v>95693</v>
          </cell>
          <cell r="N43">
            <v>48964606.198365003</v>
          </cell>
        </row>
        <row r="44">
          <cell r="C44">
            <v>4.3</v>
          </cell>
          <cell r="D44" t="str">
            <v>ETG-05-07</v>
          </cell>
          <cell r="E44" t="str">
            <v>Construcción Sardinel en concreto 3000 psi 0,15*0,30M. Incluye refuerzo</v>
          </cell>
          <cell r="F44">
            <v>0</v>
          </cell>
          <cell r="G44">
            <v>0</v>
          </cell>
          <cell r="H44">
            <v>0</v>
          </cell>
          <cell r="I44">
            <v>0</v>
          </cell>
          <cell r="J44">
            <v>0</v>
          </cell>
          <cell r="K44" t="str">
            <v>ML</v>
          </cell>
          <cell r="L44">
            <v>30</v>
          </cell>
          <cell r="M44">
            <v>48058</v>
          </cell>
          <cell r="N44">
            <v>1441740</v>
          </cell>
        </row>
        <row r="45">
          <cell r="C45">
            <v>4.4000000000000004</v>
          </cell>
          <cell r="D45" t="str">
            <v>ETG-04-01</v>
          </cell>
          <cell r="E45" t="str">
            <v>Construcción andén en concreto, fc= 21 Mpa, e=0,10 m</v>
          </cell>
          <cell r="F45">
            <v>0</v>
          </cell>
          <cell r="G45">
            <v>0</v>
          </cell>
          <cell r="H45">
            <v>0</v>
          </cell>
          <cell r="I45">
            <v>0</v>
          </cell>
          <cell r="J45">
            <v>0</v>
          </cell>
          <cell r="K45" t="str">
            <v>M2</v>
          </cell>
          <cell r="L45">
            <v>30</v>
          </cell>
          <cell r="M45">
            <v>51231</v>
          </cell>
          <cell r="N45">
            <v>1536930</v>
          </cell>
        </row>
        <row r="46">
          <cell r="C46" t="str">
            <v xml:space="preserve">SUBTOTAL       </v>
          </cell>
          <cell r="D46">
            <v>0</v>
          </cell>
          <cell r="E46">
            <v>0</v>
          </cell>
          <cell r="F46">
            <v>0</v>
          </cell>
          <cell r="G46">
            <v>0</v>
          </cell>
          <cell r="H46">
            <v>0</v>
          </cell>
          <cell r="I46">
            <v>0</v>
          </cell>
          <cell r="J46">
            <v>0</v>
          </cell>
          <cell r="K46">
            <v>0</v>
          </cell>
          <cell r="L46">
            <v>0</v>
          </cell>
          <cell r="M46">
            <v>0</v>
          </cell>
          <cell r="N46">
            <v>58977912.023505002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NDICE"/>
      <sheetName val="EB5Y6"/>
      <sheetName val="C.REVICAM"/>
      <sheetName val="REVI C15"/>
      <sheetName val="OPGEN 56"/>
      <sheetName val="OPTEB 56"/>
      <sheetName val="REPO MULTI"/>
      <sheetName val="EQ.RES.EB3"/>
      <sheetName val="CONTRU EB6"/>
      <sheetName val="L INPULSIÓN"/>
      <sheetName val="SUMI"/>
      <sheetName val="PLUVIAL"/>
      <sheetName val="C15 1517"/>
      <sheetName val="C15 12C15"/>
      <sheetName val="SAN 2MARZO"/>
      <sheetName val="Kra7 18-21"/>
      <sheetName val="Detras SAO"/>
      <sheetName val="DIVIDIVI"/>
      <sheetName val="COL 31 OSTUBRE"/>
      <sheetName val="SAN JUDAS"/>
      <sheetName val="31 OCTUBRE"/>
      <sheetName val="VFATIMA(2)"/>
      <sheetName val="VFATIMA1"/>
      <sheetName val="CUELLAR"/>
      <sheetName val="C15 78"/>
      <sheetName val="K15 1014A"/>
      <sheetName val="C11 1015"/>
      <sheetName val="C12 1C6"/>
      <sheetName val="K8 1415"/>
      <sheetName val="K7 1214A"/>
      <sheetName val="C12 K710"/>
      <sheetName val="LA 14A"/>
      <sheetName val="C7 K47"/>
      <sheetName val="C7 K715"/>
      <sheetName val="K1C 2-4"/>
      <sheetName val="C1011 K35"/>
      <sheetName val="K2 C79"/>
      <sheetName val="C9 K23"/>
      <sheetName val="T 395"/>
      <sheetName val="C7 IBIC"/>
      <sheetName val="C57 K12"/>
      <sheetName val="C3 BIS"/>
      <sheetName val="C4 K7"/>
      <sheetName val="76 Y 77"/>
      <sheetName val="C5 K 9Y11"/>
      <sheetName val="ARRIBA (2)"/>
      <sheetName val="C 5 8-9"/>
      <sheetName val="ARRIBA (1A)"/>
      <sheetName val="K45 C13"/>
      <sheetName val="VILLA SHARIN"/>
      <sheetName val="TUNAS"/>
      <sheetName val="ABAJOAL"/>
    </sheetNames>
    <sheetDataSet>
      <sheetData sheetId="0" refreshError="1"/>
      <sheetData sheetId="1" refreshError="1"/>
      <sheetData sheetId="2" refreshError="1">
        <row r="5">
          <cell r="A5">
            <v>1000</v>
          </cell>
        </row>
        <row r="6">
          <cell r="A6">
            <v>1001</v>
          </cell>
        </row>
        <row r="7">
          <cell r="A7">
            <v>1002</v>
          </cell>
        </row>
        <row r="8">
          <cell r="A8">
            <v>1003</v>
          </cell>
        </row>
        <row r="9">
          <cell r="A9">
            <v>1004</v>
          </cell>
        </row>
        <row r="10">
          <cell r="A10">
            <v>1005</v>
          </cell>
        </row>
        <row r="11">
          <cell r="A11">
            <v>1006</v>
          </cell>
        </row>
        <row r="13">
          <cell r="A13">
            <v>1100</v>
          </cell>
        </row>
        <row r="14">
          <cell r="A14">
            <v>1101</v>
          </cell>
        </row>
        <row r="15">
          <cell r="A15">
            <v>1102</v>
          </cell>
        </row>
        <row r="16">
          <cell r="A16">
            <v>1103</v>
          </cell>
        </row>
        <row r="17">
          <cell r="A17">
            <v>1104</v>
          </cell>
        </row>
        <row r="18">
          <cell r="A18">
            <v>1105</v>
          </cell>
        </row>
        <row r="19">
          <cell r="A19">
            <v>1106</v>
          </cell>
        </row>
        <row r="20">
          <cell r="A20">
            <v>1107</v>
          </cell>
        </row>
        <row r="21">
          <cell r="A21">
            <v>1108</v>
          </cell>
        </row>
        <row r="22">
          <cell r="A22">
            <v>1109</v>
          </cell>
        </row>
        <row r="23">
          <cell r="A23">
            <v>1110</v>
          </cell>
        </row>
        <row r="26">
          <cell r="A26">
            <v>2000</v>
          </cell>
        </row>
        <row r="27">
          <cell r="A27">
            <v>2001</v>
          </cell>
        </row>
        <row r="28">
          <cell r="A28">
            <v>2002</v>
          </cell>
        </row>
        <row r="29">
          <cell r="A29">
            <v>2003</v>
          </cell>
        </row>
        <row r="30">
          <cell r="A30">
            <v>2300</v>
          </cell>
        </row>
        <row r="31">
          <cell r="A31">
            <v>2301</v>
          </cell>
        </row>
        <row r="32">
          <cell r="A32">
            <v>2302</v>
          </cell>
        </row>
        <row r="33">
          <cell r="A33">
            <v>2303</v>
          </cell>
        </row>
        <row r="34">
          <cell r="A34">
            <v>2304</v>
          </cell>
        </row>
        <row r="35">
          <cell r="A35">
            <v>2305</v>
          </cell>
        </row>
        <row r="36">
          <cell r="A36">
            <v>2400</v>
          </cell>
        </row>
        <row r="37">
          <cell r="A37">
            <v>2401</v>
          </cell>
        </row>
        <row r="40">
          <cell r="A40">
            <v>3000</v>
          </cell>
        </row>
        <row r="41">
          <cell r="A41">
            <v>3001</v>
          </cell>
        </row>
        <row r="42">
          <cell r="A42">
            <v>3002</v>
          </cell>
        </row>
        <row r="43">
          <cell r="A43">
            <v>3003</v>
          </cell>
        </row>
        <row r="44">
          <cell r="A44">
            <v>3004</v>
          </cell>
        </row>
        <row r="45">
          <cell r="A45">
            <v>3005</v>
          </cell>
        </row>
        <row r="46">
          <cell r="A46">
            <v>3006</v>
          </cell>
        </row>
        <row r="47">
          <cell r="A47">
            <v>3007</v>
          </cell>
        </row>
        <row r="48">
          <cell r="A48">
            <v>3008</v>
          </cell>
        </row>
        <row r="49">
          <cell r="A49">
            <v>3009</v>
          </cell>
        </row>
        <row r="50">
          <cell r="A50">
            <v>3010</v>
          </cell>
        </row>
        <row r="51">
          <cell r="A51">
            <v>3011</v>
          </cell>
        </row>
        <row r="52">
          <cell r="A52">
            <v>3012</v>
          </cell>
        </row>
        <row r="53">
          <cell r="A53">
            <v>3013</v>
          </cell>
        </row>
        <row r="54">
          <cell r="A54">
            <v>3014</v>
          </cell>
        </row>
        <row r="59">
          <cell r="A59">
            <v>3015</v>
          </cell>
        </row>
        <row r="60">
          <cell r="A60">
            <v>3016</v>
          </cell>
        </row>
        <row r="61">
          <cell r="A61">
            <v>3017</v>
          </cell>
        </row>
        <row r="62">
          <cell r="A62">
            <v>3018</v>
          </cell>
        </row>
        <row r="63">
          <cell r="A63">
            <v>3019</v>
          </cell>
        </row>
        <row r="64">
          <cell r="A64">
            <v>3020</v>
          </cell>
        </row>
        <row r="65">
          <cell r="A65">
            <v>3021</v>
          </cell>
        </row>
        <row r="66">
          <cell r="A66">
            <v>3022</v>
          </cell>
        </row>
        <row r="67">
          <cell r="A67">
            <v>3023</v>
          </cell>
        </row>
        <row r="68">
          <cell r="A68">
            <v>3024</v>
          </cell>
        </row>
        <row r="69">
          <cell r="A69">
            <v>3025</v>
          </cell>
        </row>
        <row r="70">
          <cell r="A70">
            <v>3026</v>
          </cell>
        </row>
        <row r="71">
          <cell r="A71">
            <v>3027</v>
          </cell>
        </row>
        <row r="72">
          <cell r="A72">
            <v>3028</v>
          </cell>
        </row>
        <row r="73">
          <cell r="A73">
            <v>3029</v>
          </cell>
        </row>
        <row r="74">
          <cell r="A74">
            <v>3030</v>
          </cell>
        </row>
        <row r="75">
          <cell r="A75">
            <v>3031</v>
          </cell>
        </row>
        <row r="76">
          <cell r="A76">
            <v>3032</v>
          </cell>
        </row>
        <row r="77">
          <cell r="A77">
            <v>3033</v>
          </cell>
        </row>
        <row r="78">
          <cell r="A78">
            <v>3034</v>
          </cell>
        </row>
        <row r="79">
          <cell r="A79">
            <v>3035</v>
          </cell>
        </row>
        <row r="80">
          <cell r="A80">
            <v>3036</v>
          </cell>
        </row>
        <row r="81">
          <cell r="A81">
            <v>3037</v>
          </cell>
        </row>
        <row r="82">
          <cell r="A82">
            <v>3038</v>
          </cell>
        </row>
        <row r="83">
          <cell r="A83">
            <v>3039</v>
          </cell>
        </row>
        <row r="84">
          <cell r="A84">
            <v>3040</v>
          </cell>
        </row>
        <row r="85">
          <cell r="A85">
            <v>3041</v>
          </cell>
        </row>
        <row r="86">
          <cell r="A86">
            <v>3042</v>
          </cell>
        </row>
        <row r="87">
          <cell r="A87">
            <v>3043</v>
          </cell>
        </row>
        <row r="88">
          <cell r="A88">
            <v>3044</v>
          </cell>
        </row>
        <row r="89">
          <cell r="A89">
            <v>3045</v>
          </cell>
        </row>
        <row r="90">
          <cell r="A90">
            <v>3046</v>
          </cell>
        </row>
        <row r="91">
          <cell r="A91">
            <v>3047</v>
          </cell>
        </row>
        <row r="92">
          <cell r="A92">
            <v>3048</v>
          </cell>
        </row>
        <row r="93">
          <cell r="A93">
            <v>3049</v>
          </cell>
        </row>
        <row r="94">
          <cell r="A94">
            <v>3050</v>
          </cell>
        </row>
        <row r="95">
          <cell r="A95">
            <v>3051</v>
          </cell>
        </row>
        <row r="96">
          <cell r="A96">
            <v>3052</v>
          </cell>
        </row>
        <row r="97">
          <cell r="A97">
            <v>3053</v>
          </cell>
        </row>
        <row r="98">
          <cell r="A98">
            <v>3054</v>
          </cell>
        </row>
        <row r="99">
          <cell r="A99">
            <v>3055</v>
          </cell>
        </row>
        <row r="100">
          <cell r="A100">
            <v>3056</v>
          </cell>
        </row>
        <row r="101">
          <cell r="A101">
            <v>3057</v>
          </cell>
        </row>
        <row r="102">
          <cell r="A102">
            <v>3058</v>
          </cell>
        </row>
        <row r="103">
          <cell r="A103">
            <v>3059</v>
          </cell>
        </row>
        <row r="104">
          <cell r="A104">
            <v>3060</v>
          </cell>
        </row>
        <row r="105">
          <cell r="A105">
            <v>3061</v>
          </cell>
        </row>
        <row r="106">
          <cell r="A106">
            <v>3062</v>
          </cell>
        </row>
        <row r="107">
          <cell r="A107">
            <v>3063</v>
          </cell>
        </row>
        <row r="108">
          <cell r="A108">
            <v>3064</v>
          </cell>
        </row>
        <row r="109">
          <cell r="A109">
            <v>3065</v>
          </cell>
        </row>
        <row r="110">
          <cell r="A110">
            <v>3066</v>
          </cell>
        </row>
        <row r="111">
          <cell r="A111">
            <v>3067</v>
          </cell>
        </row>
        <row r="112">
          <cell r="A112">
            <v>3068</v>
          </cell>
        </row>
        <row r="113">
          <cell r="A113">
            <v>3069</v>
          </cell>
        </row>
        <row r="114">
          <cell r="A114">
            <v>3070</v>
          </cell>
        </row>
        <row r="115">
          <cell r="A115">
            <v>3071</v>
          </cell>
        </row>
        <row r="116">
          <cell r="A116">
            <v>3072</v>
          </cell>
        </row>
        <row r="117">
          <cell r="A117">
            <v>3073</v>
          </cell>
        </row>
        <row r="119">
          <cell r="A119">
            <v>3100</v>
          </cell>
        </row>
        <row r="120">
          <cell r="A120">
            <v>3101</v>
          </cell>
        </row>
        <row r="121">
          <cell r="A121">
            <v>3102</v>
          </cell>
        </row>
        <row r="122">
          <cell r="A122">
            <v>3103</v>
          </cell>
        </row>
        <row r="123">
          <cell r="A123">
            <v>3104</v>
          </cell>
        </row>
        <row r="124">
          <cell r="A124">
            <v>3105</v>
          </cell>
        </row>
        <row r="125">
          <cell r="A125">
            <v>3106</v>
          </cell>
        </row>
        <row r="126">
          <cell r="A126">
            <v>3107</v>
          </cell>
        </row>
        <row r="127">
          <cell r="A127">
            <v>3108</v>
          </cell>
        </row>
        <row r="128">
          <cell r="A128">
            <v>3109</v>
          </cell>
        </row>
        <row r="129">
          <cell r="A129">
            <v>3110</v>
          </cell>
        </row>
        <row r="130">
          <cell r="A130">
            <v>3111</v>
          </cell>
        </row>
        <row r="131">
          <cell r="A131">
            <v>3112</v>
          </cell>
        </row>
        <row r="132">
          <cell r="A132">
            <v>3113</v>
          </cell>
        </row>
        <row r="133">
          <cell r="A133">
            <v>3114</v>
          </cell>
        </row>
        <row r="134">
          <cell r="A134">
            <v>3115</v>
          </cell>
        </row>
        <row r="135">
          <cell r="A135">
            <v>3116</v>
          </cell>
        </row>
        <row r="136">
          <cell r="A136">
            <v>3117</v>
          </cell>
        </row>
        <row r="137">
          <cell r="A137">
            <v>3118</v>
          </cell>
        </row>
        <row r="138">
          <cell r="A138">
            <v>3119</v>
          </cell>
        </row>
        <row r="139">
          <cell r="A139">
            <v>3120</v>
          </cell>
        </row>
        <row r="140">
          <cell r="A140">
            <v>3121</v>
          </cell>
        </row>
        <row r="141">
          <cell r="A141">
            <v>3122</v>
          </cell>
        </row>
        <row r="142">
          <cell r="A142">
            <v>3123</v>
          </cell>
        </row>
        <row r="143">
          <cell r="A143">
            <v>3124</v>
          </cell>
        </row>
        <row r="144">
          <cell r="A144">
            <v>3125</v>
          </cell>
        </row>
        <row r="145">
          <cell r="A145">
            <v>3126</v>
          </cell>
        </row>
        <row r="146">
          <cell r="A146">
            <v>3127</v>
          </cell>
        </row>
        <row r="147">
          <cell r="A147">
            <v>3128</v>
          </cell>
        </row>
        <row r="148">
          <cell r="A148">
            <v>3129</v>
          </cell>
        </row>
        <row r="149">
          <cell r="A149">
            <v>3130</v>
          </cell>
        </row>
        <row r="150">
          <cell r="A150">
            <v>3131</v>
          </cell>
        </row>
        <row r="151">
          <cell r="A151">
            <v>3132</v>
          </cell>
        </row>
        <row r="152">
          <cell r="A152">
            <v>3133</v>
          </cell>
        </row>
        <row r="153">
          <cell r="A153">
            <v>3134</v>
          </cell>
        </row>
        <row r="154">
          <cell r="A154">
            <v>3135</v>
          </cell>
        </row>
        <row r="155">
          <cell r="A155">
            <v>3136</v>
          </cell>
        </row>
        <row r="156">
          <cell r="A156">
            <v>3137</v>
          </cell>
        </row>
        <row r="157">
          <cell r="A157">
            <v>3138</v>
          </cell>
        </row>
        <row r="158">
          <cell r="A158">
            <v>3139</v>
          </cell>
        </row>
        <row r="159">
          <cell r="A159">
            <v>3140</v>
          </cell>
        </row>
        <row r="160">
          <cell r="A160">
            <v>3141</v>
          </cell>
        </row>
        <row r="161">
          <cell r="A161">
            <v>3142</v>
          </cell>
        </row>
        <row r="162">
          <cell r="A162">
            <v>3143</v>
          </cell>
        </row>
        <row r="163">
          <cell r="A163">
            <v>3144</v>
          </cell>
        </row>
        <row r="164">
          <cell r="A164">
            <v>3145</v>
          </cell>
        </row>
        <row r="165">
          <cell r="A165">
            <v>3146</v>
          </cell>
        </row>
        <row r="166">
          <cell r="A166">
            <v>3147</v>
          </cell>
        </row>
        <row r="167">
          <cell r="A167">
            <v>3148</v>
          </cell>
        </row>
        <row r="168">
          <cell r="A168">
            <v>3149</v>
          </cell>
        </row>
        <row r="169">
          <cell r="A169">
            <v>3150</v>
          </cell>
        </row>
        <row r="170">
          <cell r="A170">
            <v>3151</v>
          </cell>
        </row>
        <row r="171">
          <cell r="A171">
            <v>3152</v>
          </cell>
        </row>
        <row r="172">
          <cell r="A172">
            <v>3153</v>
          </cell>
        </row>
        <row r="173">
          <cell r="A173">
            <v>3154</v>
          </cell>
        </row>
        <row r="174">
          <cell r="A174">
            <v>3155</v>
          </cell>
        </row>
        <row r="175">
          <cell r="A175">
            <v>3156</v>
          </cell>
        </row>
        <row r="176">
          <cell r="A176">
            <v>3157</v>
          </cell>
        </row>
        <row r="177">
          <cell r="A177">
            <v>3158</v>
          </cell>
        </row>
        <row r="178">
          <cell r="A178">
            <v>3159</v>
          </cell>
        </row>
        <row r="179">
          <cell r="A179">
            <v>3160</v>
          </cell>
        </row>
        <row r="180">
          <cell r="A180">
            <v>3161</v>
          </cell>
        </row>
        <row r="181">
          <cell r="A181">
            <v>3162</v>
          </cell>
        </row>
        <row r="182">
          <cell r="A182">
            <v>3163</v>
          </cell>
        </row>
        <row r="183">
          <cell r="A183">
            <v>3164</v>
          </cell>
        </row>
        <row r="184">
          <cell r="A184">
            <v>3165</v>
          </cell>
        </row>
        <row r="185">
          <cell r="A185">
            <v>3166</v>
          </cell>
        </row>
        <row r="186">
          <cell r="A186">
            <v>3167</v>
          </cell>
        </row>
        <row r="187">
          <cell r="A187">
            <v>3168</v>
          </cell>
        </row>
        <row r="188">
          <cell r="A188">
            <v>3169</v>
          </cell>
        </row>
        <row r="191">
          <cell r="A191">
            <v>3171</v>
          </cell>
        </row>
        <row r="192">
          <cell r="A192">
            <v>3172</v>
          </cell>
        </row>
        <row r="193">
          <cell r="A193">
            <v>3173</v>
          </cell>
        </row>
        <row r="194">
          <cell r="A194">
            <v>3174</v>
          </cell>
        </row>
        <row r="195">
          <cell r="A195">
            <v>3175</v>
          </cell>
        </row>
        <row r="196">
          <cell r="A196">
            <v>3176</v>
          </cell>
        </row>
        <row r="197">
          <cell r="A197">
            <v>3177</v>
          </cell>
        </row>
        <row r="198">
          <cell r="A198">
            <v>3178</v>
          </cell>
        </row>
        <row r="199">
          <cell r="A199">
            <v>3179</v>
          </cell>
        </row>
        <row r="200">
          <cell r="A200">
            <v>3180</v>
          </cell>
        </row>
        <row r="201">
          <cell r="A201">
            <v>3181</v>
          </cell>
        </row>
        <row r="202">
          <cell r="A202">
            <v>3182</v>
          </cell>
        </row>
        <row r="203">
          <cell r="A203">
            <v>3183</v>
          </cell>
        </row>
        <row r="204">
          <cell r="A204">
            <v>3184</v>
          </cell>
        </row>
        <row r="205">
          <cell r="A205">
            <v>3185</v>
          </cell>
        </row>
        <row r="206">
          <cell r="A206">
            <v>3186</v>
          </cell>
        </row>
        <row r="207">
          <cell r="A207">
            <v>3187</v>
          </cell>
        </row>
        <row r="208">
          <cell r="A208">
            <v>3188</v>
          </cell>
        </row>
        <row r="209">
          <cell r="A209">
            <v>3189</v>
          </cell>
        </row>
        <row r="210">
          <cell r="A210">
            <v>3190</v>
          </cell>
        </row>
        <row r="211">
          <cell r="A211">
            <v>3191</v>
          </cell>
        </row>
        <row r="212">
          <cell r="A212">
            <v>3192</v>
          </cell>
        </row>
        <row r="213">
          <cell r="A213">
            <v>3193</v>
          </cell>
        </row>
        <row r="214">
          <cell r="A214">
            <v>3194</v>
          </cell>
        </row>
        <row r="217">
          <cell r="A217">
            <v>3200</v>
          </cell>
        </row>
        <row r="218">
          <cell r="A218">
            <v>3201</v>
          </cell>
        </row>
        <row r="219">
          <cell r="A219">
            <v>3202</v>
          </cell>
        </row>
        <row r="220">
          <cell r="A220">
            <v>3203</v>
          </cell>
        </row>
        <row r="221">
          <cell r="A221">
            <v>3204</v>
          </cell>
        </row>
        <row r="222">
          <cell r="A222">
            <v>3205</v>
          </cell>
        </row>
        <row r="223">
          <cell r="A223">
            <v>3206</v>
          </cell>
        </row>
        <row r="224">
          <cell r="A224">
            <v>3207</v>
          </cell>
        </row>
        <row r="225">
          <cell r="A225">
            <v>3208</v>
          </cell>
        </row>
        <row r="226">
          <cell r="A226">
            <v>3209</v>
          </cell>
        </row>
        <row r="227">
          <cell r="A227">
            <v>3210</v>
          </cell>
        </row>
        <row r="228">
          <cell r="A228">
            <v>3211</v>
          </cell>
        </row>
        <row r="229">
          <cell r="A229">
            <v>3212</v>
          </cell>
        </row>
        <row r="230">
          <cell r="A230">
            <v>3213</v>
          </cell>
        </row>
        <row r="231">
          <cell r="A231">
            <v>3214</v>
          </cell>
        </row>
        <row r="232">
          <cell r="A232">
            <v>3215</v>
          </cell>
        </row>
        <row r="233">
          <cell r="A233">
            <v>3216</v>
          </cell>
        </row>
        <row r="234">
          <cell r="A234">
            <v>3217</v>
          </cell>
        </row>
        <row r="235">
          <cell r="A235">
            <v>3218</v>
          </cell>
        </row>
        <row r="236">
          <cell r="A236">
            <v>3219</v>
          </cell>
        </row>
        <row r="237">
          <cell r="A237">
            <v>3220</v>
          </cell>
        </row>
        <row r="238">
          <cell r="A238">
            <v>3221</v>
          </cell>
        </row>
        <row r="239">
          <cell r="A239">
            <v>3222</v>
          </cell>
        </row>
        <row r="240">
          <cell r="A240">
            <v>3223</v>
          </cell>
        </row>
        <row r="241">
          <cell r="A241">
            <v>3224</v>
          </cell>
        </row>
        <row r="242">
          <cell r="A242">
            <v>3225</v>
          </cell>
        </row>
        <row r="243">
          <cell r="A243">
            <v>3226</v>
          </cell>
        </row>
        <row r="244">
          <cell r="A244">
            <v>3227</v>
          </cell>
        </row>
        <row r="245">
          <cell r="A245">
            <v>3228</v>
          </cell>
        </row>
        <row r="246">
          <cell r="A246">
            <v>3229</v>
          </cell>
        </row>
        <row r="247">
          <cell r="A247">
            <v>3230</v>
          </cell>
        </row>
        <row r="248">
          <cell r="A248">
            <v>3231</v>
          </cell>
        </row>
        <row r="249">
          <cell r="A249">
            <v>3232</v>
          </cell>
        </row>
        <row r="250">
          <cell r="A250">
            <v>3233</v>
          </cell>
        </row>
        <row r="251">
          <cell r="A251">
            <v>3234</v>
          </cell>
        </row>
        <row r="252">
          <cell r="A252">
            <v>3235</v>
          </cell>
        </row>
        <row r="253">
          <cell r="A253">
            <v>3236</v>
          </cell>
        </row>
        <row r="254">
          <cell r="A254">
            <v>3237</v>
          </cell>
        </row>
        <row r="255">
          <cell r="A255">
            <v>3238</v>
          </cell>
        </row>
        <row r="256">
          <cell r="A256">
            <v>3239</v>
          </cell>
        </row>
        <row r="257">
          <cell r="A257">
            <v>3240</v>
          </cell>
        </row>
        <row r="258">
          <cell r="A258">
            <v>3241</v>
          </cell>
        </row>
        <row r="259">
          <cell r="A259">
            <v>3242</v>
          </cell>
        </row>
        <row r="260">
          <cell r="A260">
            <v>3243</v>
          </cell>
        </row>
        <row r="261">
          <cell r="A261">
            <v>3244</v>
          </cell>
        </row>
        <row r="262">
          <cell r="A262">
            <v>3245</v>
          </cell>
        </row>
        <row r="263">
          <cell r="A263">
            <v>3246</v>
          </cell>
        </row>
        <row r="264">
          <cell r="A264">
            <v>3247</v>
          </cell>
        </row>
        <row r="265">
          <cell r="A265">
            <v>3248</v>
          </cell>
        </row>
        <row r="266">
          <cell r="A266">
            <v>3249</v>
          </cell>
        </row>
        <row r="267">
          <cell r="A267">
            <v>3250</v>
          </cell>
        </row>
        <row r="268">
          <cell r="A268">
            <v>3251</v>
          </cell>
        </row>
        <row r="269">
          <cell r="A269">
            <v>3252</v>
          </cell>
        </row>
        <row r="270">
          <cell r="A270">
            <v>3253</v>
          </cell>
        </row>
        <row r="271">
          <cell r="A271">
            <v>3254</v>
          </cell>
        </row>
        <row r="272">
          <cell r="A272">
            <v>3255</v>
          </cell>
        </row>
        <row r="273">
          <cell r="A273">
            <v>3256</v>
          </cell>
        </row>
        <row r="274">
          <cell r="A274">
            <v>3257</v>
          </cell>
        </row>
        <row r="275">
          <cell r="A275">
            <v>3258</v>
          </cell>
        </row>
        <row r="276">
          <cell r="A276">
            <v>3259</v>
          </cell>
        </row>
        <row r="277">
          <cell r="A277">
            <v>3260</v>
          </cell>
        </row>
        <row r="278">
          <cell r="A278">
            <v>3261</v>
          </cell>
        </row>
        <row r="279">
          <cell r="A279">
            <v>3262</v>
          </cell>
        </row>
        <row r="280">
          <cell r="A280">
            <v>3263</v>
          </cell>
        </row>
        <row r="281">
          <cell r="A281">
            <v>3264</v>
          </cell>
        </row>
        <row r="282">
          <cell r="A282">
            <v>3265</v>
          </cell>
        </row>
        <row r="283">
          <cell r="A283">
            <v>3266</v>
          </cell>
        </row>
        <row r="284">
          <cell r="A284">
            <v>3267</v>
          </cell>
        </row>
        <row r="285">
          <cell r="A285">
            <v>3268</v>
          </cell>
        </row>
        <row r="286">
          <cell r="A286">
            <v>3269</v>
          </cell>
        </row>
        <row r="287">
          <cell r="A287">
            <v>3270</v>
          </cell>
        </row>
        <row r="288">
          <cell r="A288">
            <v>3271</v>
          </cell>
        </row>
        <row r="289">
          <cell r="A289">
            <v>3272</v>
          </cell>
        </row>
        <row r="290">
          <cell r="A290">
            <v>3273</v>
          </cell>
        </row>
        <row r="291">
          <cell r="A291">
            <v>3274</v>
          </cell>
        </row>
        <row r="292">
          <cell r="A292">
            <v>3275</v>
          </cell>
        </row>
        <row r="293">
          <cell r="A293">
            <v>3276</v>
          </cell>
        </row>
        <row r="294">
          <cell r="A294">
            <v>3277</v>
          </cell>
        </row>
        <row r="295">
          <cell r="A295">
            <v>3278</v>
          </cell>
        </row>
        <row r="296">
          <cell r="A296">
            <v>3279</v>
          </cell>
        </row>
        <row r="297">
          <cell r="A297">
            <v>3280</v>
          </cell>
        </row>
        <row r="298">
          <cell r="A298">
            <v>3281</v>
          </cell>
        </row>
        <row r="299">
          <cell r="A299">
            <v>3282</v>
          </cell>
        </row>
        <row r="300">
          <cell r="A300">
            <v>3283</v>
          </cell>
        </row>
        <row r="301">
          <cell r="A301">
            <v>3284</v>
          </cell>
        </row>
        <row r="302">
          <cell r="A302">
            <v>3285</v>
          </cell>
        </row>
        <row r="303">
          <cell r="A303">
            <v>3286</v>
          </cell>
        </row>
        <row r="304">
          <cell r="A304">
            <v>3287</v>
          </cell>
        </row>
        <row r="305">
          <cell r="A305">
            <v>3288</v>
          </cell>
        </row>
        <row r="306">
          <cell r="A306">
            <v>3289</v>
          </cell>
        </row>
        <row r="307">
          <cell r="A307">
            <v>3290</v>
          </cell>
        </row>
        <row r="308">
          <cell r="A308">
            <v>3291</v>
          </cell>
        </row>
        <row r="309">
          <cell r="A309">
            <v>3292</v>
          </cell>
        </row>
        <row r="310">
          <cell r="A310">
            <v>3293</v>
          </cell>
        </row>
        <row r="311">
          <cell r="A311">
            <v>3294</v>
          </cell>
        </row>
        <row r="312">
          <cell r="A312">
            <v>3295</v>
          </cell>
        </row>
        <row r="313">
          <cell r="A313">
            <v>3296</v>
          </cell>
        </row>
        <row r="314">
          <cell r="A314">
            <v>3297</v>
          </cell>
        </row>
        <row r="315">
          <cell r="A315">
            <v>3298</v>
          </cell>
        </row>
        <row r="316">
          <cell r="A316">
            <v>3299</v>
          </cell>
        </row>
        <row r="317">
          <cell r="A317">
            <v>3300</v>
          </cell>
        </row>
        <row r="318">
          <cell r="A318">
            <v>3301</v>
          </cell>
        </row>
        <row r="319">
          <cell r="A319">
            <v>3302</v>
          </cell>
        </row>
        <row r="320">
          <cell r="A320">
            <v>3303</v>
          </cell>
        </row>
        <row r="321">
          <cell r="A321">
            <v>3304</v>
          </cell>
        </row>
        <row r="322">
          <cell r="A322">
            <v>3305</v>
          </cell>
        </row>
        <row r="323">
          <cell r="A323">
            <v>3306</v>
          </cell>
        </row>
        <row r="324">
          <cell r="A324">
            <v>3307</v>
          </cell>
        </row>
        <row r="325">
          <cell r="A325">
            <v>3308</v>
          </cell>
        </row>
        <row r="326">
          <cell r="A326">
            <v>3309</v>
          </cell>
        </row>
        <row r="327">
          <cell r="A327">
            <v>3310</v>
          </cell>
        </row>
        <row r="328">
          <cell r="A328">
            <v>3311</v>
          </cell>
        </row>
        <row r="329">
          <cell r="A329">
            <v>3312</v>
          </cell>
        </row>
        <row r="330">
          <cell r="A330">
            <v>3313</v>
          </cell>
        </row>
        <row r="331">
          <cell r="A331">
            <v>3314</v>
          </cell>
        </row>
        <row r="332">
          <cell r="A332">
            <v>3315</v>
          </cell>
        </row>
        <row r="333">
          <cell r="A333">
            <v>3316</v>
          </cell>
        </row>
        <row r="334">
          <cell r="A334">
            <v>3317</v>
          </cell>
        </row>
        <row r="335">
          <cell r="A335">
            <v>3318</v>
          </cell>
        </row>
        <row r="336">
          <cell r="A336">
            <v>3319</v>
          </cell>
        </row>
        <row r="337">
          <cell r="A337">
            <v>3320</v>
          </cell>
        </row>
        <row r="338">
          <cell r="A338">
            <v>3321</v>
          </cell>
        </row>
        <row r="339">
          <cell r="A339">
            <v>3322</v>
          </cell>
        </row>
        <row r="340">
          <cell r="A340">
            <v>3323</v>
          </cell>
        </row>
        <row r="341">
          <cell r="A341">
            <v>3324</v>
          </cell>
        </row>
        <row r="342">
          <cell r="A342">
            <v>3325</v>
          </cell>
        </row>
        <row r="343">
          <cell r="A343">
            <v>3326</v>
          </cell>
        </row>
        <row r="344">
          <cell r="A344">
            <v>3327</v>
          </cell>
        </row>
        <row r="345">
          <cell r="A345">
            <v>3328</v>
          </cell>
        </row>
        <row r="346">
          <cell r="A346">
            <v>3329</v>
          </cell>
        </row>
        <row r="347">
          <cell r="A347">
            <v>3330</v>
          </cell>
        </row>
        <row r="348">
          <cell r="A348">
            <v>3331</v>
          </cell>
        </row>
        <row r="349">
          <cell r="A349">
            <v>3332</v>
          </cell>
        </row>
        <row r="350">
          <cell r="A350">
            <v>3333</v>
          </cell>
        </row>
        <row r="351">
          <cell r="A351">
            <v>3334</v>
          </cell>
        </row>
        <row r="352">
          <cell r="A352">
            <v>3335</v>
          </cell>
        </row>
        <row r="353">
          <cell r="A353">
            <v>3336</v>
          </cell>
        </row>
        <row r="354">
          <cell r="A354">
            <v>3337</v>
          </cell>
        </row>
        <row r="355">
          <cell r="A355">
            <v>3338</v>
          </cell>
        </row>
        <row r="356">
          <cell r="A356">
            <v>3339</v>
          </cell>
        </row>
        <row r="357">
          <cell r="A357">
            <v>3340</v>
          </cell>
        </row>
        <row r="358">
          <cell r="A358">
            <v>3341</v>
          </cell>
        </row>
        <row r="359">
          <cell r="A359">
            <v>3342</v>
          </cell>
        </row>
        <row r="360">
          <cell r="A360">
            <v>3343</v>
          </cell>
        </row>
        <row r="361">
          <cell r="A361">
            <v>3344</v>
          </cell>
        </row>
        <row r="362">
          <cell r="A362">
            <v>3345</v>
          </cell>
        </row>
        <row r="363">
          <cell r="A363">
            <v>3346</v>
          </cell>
        </row>
        <row r="364">
          <cell r="A364">
            <v>3347</v>
          </cell>
        </row>
        <row r="365">
          <cell r="A365">
            <v>3348</v>
          </cell>
        </row>
        <row r="366">
          <cell r="A366">
            <v>3349</v>
          </cell>
        </row>
        <row r="367">
          <cell r="A367">
            <v>3350</v>
          </cell>
        </row>
        <row r="368">
          <cell r="A368">
            <v>3351</v>
          </cell>
        </row>
        <row r="369">
          <cell r="A369">
            <v>3352</v>
          </cell>
        </row>
        <row r="370">
          <cell r="A370">
            <v>3353</v>
          </cell>
        </row>
        <row r="371">
          <cell r="A371">
            <v>3354</v>
          </cell>
        </row>
        <row r="372">
          <cell r="A372">
            <v>3355</v>
          </cell>
        </row>
        <row r="373">
          <cell r="A373">
            <v>3356</v>
          </cell>
        </row>
        <row r="374">
          <cell r="A374">
            <v>3357</v>
          </cell>
        </row>
        <row r="375">
          <cell r="A375">
            <v>3358</v>
          </cell>
        </row>
        <row r="376">
          <cell r="A376">
            <v>3359</v>
          </cell>
        </row>
        <row r="377">
          <cell r="A377">
            <v>3360</v>
          </cell>
        </row>
        <row r="378">
          <cell r="A378">
            <v>3361</v>
          </cell>
        </row>
        <row r="379">
          <cell r="A379">
            <v>3362</v>
          </cell>
        </row>
        <row r="380">
          <cell r="A380">
            <v>3363</v>
          </cell>
        </row>
        <row r="381">
          <cell r="A381">
            <v>3364</v>
          </cell>
        </row>
        <row r="382">
          <cell r="A382">
            <v>3365</v>
          </cell>
        </row>
        <row r="383">
          <cell r="A383">
            <v>3366</v>
          </cell>
        </row>
        <row r="384">
          <cell r="A384">
            <v>3367</v>
          </cell>
        </row>
        <row r="385">
          <cell r="A385">
            <v>3368</v>
          </cell>
        </row>
        <row r="386">
          <cell r="A386">
            <v>3369</v>
          </cell>
        </row>
        <row r="387">
          <cell r="A387">
            <v>3370</v>
          </cell>
        </row>
        <row r="388">
          <cell r="A388">
            <v>3371</v>
          </cell>
        </row>
        <row r="389">
          <cell r="A389">
            <v>3372</v>
          </cell>
        </row>
        <row r="390">
          <cell r="A390">
            <v>3373</v>
          </cell>
        </row>
        <row r="391">
          <cell r="A391">
            <v>3374</v>
          </cell>
        </row>
        <row r="392">
          <cell r="A392">
            <v>3375</v>
          </cell>
        </row>
        <row r="393">
          <cell r="A393">
            <v>3376</v>
          </cell>
        </row>
        <row r="394">
          <cell r="A394">
            <v>3377</v>
          </cell>
        </row>
        <row r="395">
          <cell r="A395">
            <v>3378</v>
          </cell>
        </row>
        <row r="396">
          <cell r="A396">
            <v>3379</v>
          </cell>
        </row>
        <row r="397">
          <cell r="A397">
            <v>3380</v>
          </cell>
        </row>
        <row r="398">
          <cell r="A398">
            <v>3381</v>
          </cell>
        </row>
        <row r="399">
          <cell r="A399">
            <v>3382</v>
          </cell>
        </row>
        <row r="400">
          <cell r="A400">
            <v>3383</v>
          </cell>
        </row>
        <row r="401">
          <cell r="A401">
            <v>3384</v>
          </cell>
        </row>
        <row r="402">
          <cell r="A402">
            <v>3385</v>
          </cell>
        </row>
        <row r="403">
          <cell r="A403">
            <v>3386</v>
          </cell>
        </row>
        <row r="404">
          <cell r="A404">
            <v>3387</v>
          </cell>
        </row>
        <row r="405">
          <cell r="A405">
            <v>3388</v>
          </cell>
        </row>
        <row r="406">
          <cell r="A406">
            <v>3389</v>
          </cell>
        </row>
        <row r="407">
          <cell r="A407">
            <v>3390</v>
          </cell>
        </row>
        <row r="408">
          <cell r="A408">
            <v>3391</v>
          </cell>
        </row>
        <row r="409">
          <cell r="A409">
            <v>3392</v>
          </cell>
        </row>
        <row r="410">
          <cell r="A410">
            <v>3393</v>
          </cell>
        </row>
        <row r="411">
          <cell r="A411">
            <v>3394</v>
          </cell>
        </row>
        <row r="412">
          <cell r="A412">
            <v>3395</v>
          </cell>
        </row>
        <row r="413">
          <cell r="A413">
            <v>3396</v>
          </cell>
        </row>
        <row r="414">
          <cell r="A414">
            <v>3397</v>
          </cell>
        </row>
        <row r="415">
          <cell r="A415">
            <v>3398</v>
          </cell>
        </row>
        <row r="416">
          <cell r="A416">
            <v>3399</v>
          </cell>
        </row>
        <row r="417">
          <cell r="A417">
            <v>3400</v>
          </cell>
        </row>
        <row r="418">
          <cell r="A418">
            <v>3401</v>
          </cell>
        </row>
        <row r="419">
          <cell r="A419">
            <v>3402</v>
          </cell>
        </row>
        <row r="420">
          <cell r="A420">
            <v>3403</v>
          </cell>
        </row>
        <row r="421">
          <cell r="A421">
            <v>3404</v>
          </cell>
        </row>
        <row r="422">
          <cell r="A422">
            <v>3405</v>
          </cell>
        </row>
        <row r="423">
          <cell r="A423">
            <v>3406</v>
          </cell>
        </row>
        <row r="424">
          <cell r="A424">
            <v>3407</v>
          </cell>
        </row>
        <row r="425">
          <cell r="A425">
            <v>3408</v>
          </cell>
        </row>
        <row r="426">
          <cell r="A426">
            <v>3409</v>
          </cell>
        </row>
        <row r="429">
          <cell r="A429">
            <v>4000</v>
          </cell>
        </row>
        <row r="430">
          <cell r="A430">
            <v>4001</v>
          </cell>
        </row>
        <row r="431">
          <cell r="A431">
            <v>4002</v>
          </cell>
        </row>
        <row r="432">
          <cell r="A432">
            <v>4003</v>
          </cell>
        </row>
        <row r="433">
          <cell r="A433">
            <v>4004</v>
          </cell>
        </row>
        <row r="434">
          <cell r="A434">
            <v>4005</v>
          </cell>
        </row>
        <row r="435">
          <cell r="A435">
            <v>4006</v>
          </cell>
        </row>
        <row r="436">
          <cell r="A436">
            <v>4007</v>
          </cell>
        </row>
        <row r="437">
          <cell r="A437">
            <v>4008</v>
          </cell>
        </row>
        <row r="438">
          <cell r="A438">
            <v>4009</v>
          </cell>
        </row>
        <row r="439">
          <cell r="A439">
            <v>4010</v>
          </cell>
        </row>
        <row r="440">
          <cell r="A440">
            <v>4011</v>
          </cell>
        </row>
        <row r="441">
          <cell r="A441">
            <v>4012</v>
          </cell>
        </row>
        <row r="442">
          <cell r="A442">
            <v>4013</v>
          </cell>
        </row>
        <row r="443">
          <cell r="A443">
            <v>4014</v>
          </cell>
        </row>
        <row r="444">
          <cell r="A444">
            <v>4015</v>
          </cell>
        </row>
        <row r="445">
          <cell r="A445">
            <v>4016</v>
          </cell>
        </row>
        <row r="447">
          <cell r="A447">
            <v>4100</v>
          </cell>
        </row>
        <row r="448">
          <cell r="A448">
            <v>4101</v>
          </cell>
        </row>
        <row r="449">
          <cell r="A449">
            <v>4102</v>
          </cell>
        </row>
        <row r="450">
          <cell r="A450">
            <v>4103</v>
          </cell>
        </row>
        <row r="451">
          <cell r="A451">
            <v>4104</v>
          </cell>
        </row>
        <row r="452">
          <cell r="A452">
            <v>4105</v>
          </cell>
        </row>
        <row r="453">
          <cell r="A453">
            <v>4106</v>
          </cell>
        </row>
        <row r="454">
          <cell r="A454">
            <v>4107</v>
          </cell>
        </row>
        <row r="455">
          <cell r="A455">
            <v>4108</v>
          </cell>
        </row>
        <row r="456">
          <cell r="A456">
            <v>4109</v>
          </cell>
        </row>
        <row r="457">
          <cell r="A457">
            <v>4110</v>
          </cell>
        </row>
        <row r="458">
          <cell r="A458">
            <v>4111</v>
          </cell>
        </row>
        <row r="459">
          <cell r="A459">
            <v>4112</v>
          </cell>
        </row>
        <row r="460">
          <cell r="A460">
            <v>4113</v>
          </cell>
        </row>
        <row r="461">
          <cell r="A461">
            <v>4114</v>
          </cell>
        </row>
        <row r="462">
          <cell r="A462">
            <v>4115</v>
          </cell>
        </row>
        <row r="463">
          <cell r="A463">
            <v>4116</v>
          </cell>
        </row>
        <row r="464">
          <cell r="A464">
            <v>4117</v>
          </cell>
        </row>
        <row r="465">
          <cell r="A465">
            <v>4118</v>
          </cell>
        </row>
        <row r="466">
          <cell r="A466">
            <v>4119</v>
          </cell>
        </row>
        <row r="467">
          <cell r="A467">
            <v>4120</v>
          </cell>
        </row>
        <row r="468">
          <cell r="A468">
            <v>4121</v>
          </cell>
        </row>
        <row r="469">
          <cell r="A469">
            <v>4122</v>
          </cell>
        </row>
        <row r="470">
          <cell r="A470">
            <v>4123</v>
          </cell>
        </row>
        <row r="473">
          <cell r="A473">
            <v>4200</v>
          </cell>
        </row>
        <row r="474">
          <cell r="A474">
            <v>4201</v>
          </cell>
        </row>
        <row r="475">
          <cell r="A475">
            <v>4202</v>
          </cell>
        </row>
        <row r="476">
          <cell r="A476">
            <v>4203</v>
          </cell>
        </row>
        <row r="477">
          <cell r="A477">
            <v>4204</v>
          </cell>
        </row>
        <row r="478">
          <cell r="A478">
            <v>4205</v>
          </cell>
        </row>
        <row r="479">
          <cell r="A479">
            <v>4206</v>
          </cell>
        </row>
        <row r="480">
          <cell r="A480">
            <v>4207</v>
          </cell>
        </row>
        <row r="481">
          <cell r="A481">
            <v>4208</v>
          </cell>
        </row>
        <row r="482">
          <cell r="A482">
            <v>4209</v>
          </cell>
        </row>
        <row r="483">
          <cell r="A483">
            <v>4210</v>
          </cell>
        </row>
        <row r="484">
          <cell r="A484">
            <v>4211</v>
          </cell>
        </row>
        <row r="485">
          <cell r="A485">
            <v>4212</v>
          </cell>
        </row>
        <row r="486">
          <cell r="A486">
            <v>4213</v>
          </cell>
        </row>
        <row r="487">
          <cell r="A487">
            <v>4214</v>
          </cell>
        </row>
        <row r="488">
          <cell r="A488">
            <v>4215</v>
          </cell>
        </row>
        <row r="489">
          <cell r="A489">
            <v>4216</v>
          </cell>
        </row>
        <row r="490">
          <cell r="A490">
            <v>4217</v>
          </cell>
        </row>
        <row r="491">
          <cell r="A491">
            <v>4218</v>
          </cell>
        </row>
        <row r="492">
          <cell r="A492">
            <v>4219</v>
          </cell>
        </row>
        <row r="493">
          <cell r="A493">
            <v>4220</v>
          </cell>
        </row>
        <row r="494">
          <cell r="A494">
            <v>4221</v>
          </cell>
        </row>
        <row r="495">
          <cell r="A495">
            <v>4222</v>
          </cell>
        </row>
        <row r="496">
          <cell r="A496">
            <v>4223</v>
          </cell>
        </row>
        <row r="497">
          <cell r="A497">
            <v>4224</v>
          </cell>
        </row>
        <row r="498">
          <cell r="A498">
            <v>4225</v>
          </cell>
        </row>
        <row r="499">
          <cell r="A499">
            <v>4226</v>
          </cell>
        </row>
        <row r="500">
          <cell r="A500">
            <v>4227</v>
          </cell>
        </row>
        <row r="501">
          <cell r="A501">
            <v>4228</v>
          </cell>
        </row>
        <row r="502">
          <cell r="A502">
            <v>4229</v>
          </cell>
        </row>
        <row r="503">
          <cell r="A503">
            <v>4230</v>
          </cell>
        </row>
        <row r="504">
          <cell r="A504">
            <v>4231</v>
          </cell>
        </row>
        <row r="505">
          <cell r="A505">
            <v>4232</v>
          </cell>
        </row>
        <row r="506">
          <cell r="A506">
            <v>4233</v>
          </cell>
        </row>
        <row r="507">
          <cell r="A507">
            <v>4234</v>
          </cell>
        </row>
        <row r="508">
          <cell r="A508">
            <v>4235</v>
          </cell>
        </row>
        <row r="509">
          <cell r="A509">
            <v>4236</v>
          </cell>
        </row>
        <row r="510">
          <cell r="A510">
            <v>4237</v>
          </cell>
        </row>
        <row r="511">
          <cell r="A511">
            <v>4238</v>
          </cell>
        </row>
        <row r="512">
          <cell r="A512">
            <v>4239</v>
          </cell>
        </row>
        <row r="513">
          <cell r="A513">
            <v>4240</v>
          </cell>
        </row>
        <row r="514">
          <cell r="A514">
            <v>4241</v>
          </cell>
        </row>
        <row r="515">
          <cell r="A515">
            <v>4242</v>
          </cell>
        </row>
        <row r="516">
          <cell r="A516">
            <v>4243</v>
          </cell>
        </row>
        <row r="517">
          <cell r="A517">
            <v>4244</v>
          </cell>
        </row>
        <row r="518">
          <cell r="A518">
            <v>4245</v>
          </cell>
        </row>
        <row r="519">
          <cell r="A519">
            <v>4246</v>
          </cell>
        </row>
        <row r="520">
          <cell r="A520">
            <v>4247</v>
          </cell>
        </row>
        <row r="521">
          <cell r="A521">
            <v>4248</v>
          </cell>
        </row>
        <row r="522">
          <cell r="A522">
            <v>4249</v>
          </cell>
        </row>
        <row r="523">
          <cell r="A523">
            <v>4250</v>
          </cell>
        </row>
        <row r="524">
          <cell r="A524">
            <v>4251</v>
          </cell>
        </row>
        <row r="525">
          <cell r="A525">
            <v>4252</v>
          </cell>
        </row>
        <row r="526">
          <cell r="A526">
            <v>4253</v>
          </cell>
        </row>
        <row r="527">
          <cell r="A527">
            <v>4254</v>
          </cell>
        </row>
        <row r="528">
          <cell r="A528">
            <v>4255</v>
          </cell>
        </row>
        <row r="529">
          <cell r="A529">
            <v>4256</v>
          </cell>
        </row>
        <row r="530">
          <cell r="A530">
            <v>4257</v>
          </cell>
        </row>
        <row r="531">
          <cell r="A531">
            <v>4258</v>
          </cell>
        </row>
        <row r="532">
          <cell r="A532">
            <v>4259</v>
          </cell>
        </row>
        <row r="533">
          <cell r="A533">
            <v>4260</v>
          </cell>
        </row>
        <row r="534">
          <cell r="A534">
            <v>4261</v>
          </cell>
        </row>
        <row r="535">
          <cell r="A535">
            <v>4262</v>
          </cell>
        </row>
        <row r="536">
          <cell r="A536">
            <v>4263</v>
          </cell>
        </row>
        <row r="537">
          <cell r="A537">
            <v>4264</v>
          </cell>
        </row>
        <row r="540">
          <cell r="A540">
            <v>5000</v>
          </cell>
        </row>
        <row r="541">
          <cell r="A541">
            <v>5001</v>
          </cell>
        </row>
        <row r="542">
          <cell r="A542">
            <v>5002</v>
          </cell>
        </row>
        <row r="543">
          <cell r="A543">
            <v>5003</v>
          </cell>
        </row>
        <row r="544">
          <cell r="A544">
            <v>5004</v>
          </cell>
        </row>
        <row r="545">
          <cell r="A545">
            <v>5005</v>
          </cell>
        </row>
        <row r="546">
          <cell r="A546">
            <v>5006</v>
          </cell>
        </row>
        <row r="547">
          <cell r="A547">
            <v>5007</v>
          </cell>
        </row>
        <row r="548">
          <cell r="A548">
            <v>5008</v>
          </cell>
        </row>
        <row r="549">
          <cell r="A549">
            <v>5009</v>
          </cell>
        </row>
        <row r="550">
          <cell r="A550">
            <v>5010</v>
          </cell>
        </row>
        <row r="551">
          <cell r="A551">
            <v>5011</v>
          </cell>
        </row>
        <row r="552">
          <cell r="A552">
            <v>5012</v>
          </cell>
        </row>
        <row r="553">
          <cell r="A553">
            <v>5013</v>
          </cell>
        </row>
        <row r="554">
          <cell r="A554">
            <v>5014</v>
          </cell>
        </row>
        <row r="555">
          <cell r="A555">
            <v>5015</v>
          </cell>
        </row>
        <row r="556">
          <cell r="A556">
            <v>5016</v>
          </cell>
        </row>
        <row r="557">
          <cell r="A557">
            <v>5017</v>
          </cell>
        </row>
        <row r="559">
          <cell r="A559">
            <v>5100</v>
          </cell>
        </row>
        <row r="560">
          <cell r="A560">
            <v>5101</v>
          </cell>
        </row>
        <row r="561">
          <cell r="A561">
            <v>5102</v>
          </cell>
        </row>
        <row r="562">
          <cell r="A562">
            <v>5103</v>
          </cell>
        </row>
        <row r="563">
          <cell r="A563">
            <v>5104</v>
          </cell>
        </row>
        <row r="564">
          <cell r="A564">
            <v>5105</v>
          </cell>
        </row>
        <row r="565">
          <cell r="A565">
            <v>5106</v>
          </cell>
        </row>
        <row r="566">
          <cell r="A566">
            <v>5107</v>
          </cell>
        </row>
        <row r="567">
          <cell r="A567">
            <v>5108</v>
          </cell>
        </row>
        <row r="568">
          <cell r="A568">
            <v>5109</v>
          </cell>
        </row>
        <row r="569">
          <cell r="A569">
            <v>5110</v>
          </cell>
        </row>
        <row r="570">
          <cell r="A570">
            <v>5111</v>
          </cell>
        </row>
        <row r="571">
          <cell r="A571">
            <v>5112</v>
          </cell>
        </row>
        <row r="572">
          <cell r="A572">
            <v>5113</v>
          </cell>
        </row>
        <row r="573">
          <cell r="A573">
            <v>5114</v>
          </cell>
        </row>
        <row r="574">
          <cell r="A574">
            <v>5115</v>
          </cell>
        </row>
        <row r="575">
          <cell r="A575">
            <v>5116</v>
          </cell>
        </row>
        <row r="576">
          <cell r="A576">
            <v>5117</v>
          </cell>
        </row>
        <row r="577">
          <cell r="A577">
            <v>5118</v>
          </cell>
        </row>
        <row r="579">
          <cell r="A579">
            <v>5200</v>
          </cell>
        </row>
        <row r="580">
          <cell r="A580">
            <v>5201</v>
          </cell>
        </row>
        <row r="581">
          <cell r="A581">
            <v>5202</v>
          </cell>
        </row>
        <row r="582">
          <cell r="A582">
            <v>5203</v>
          </cell>
        </row>
        <row r="583">
          <cell r="A583">
            <v>5204</v>
          </cell>
        </row>
        <row r="584">
          <cell r="A584">
            <v>5205</v>
          </cell>
        </row>
        <row r="585">
          <cell r="A585">
            <v>5206</v>
          </cell>
        </row>
        <row r="586">
          <cell r="A586">
            <v>5207</v>
          </cell>
        </row>
        <row r="587">
          <cell r="A587">
            <v>5208</v>
          </cell>
        </row>
        <row r="588">
          <cell r="A588">
            <v>5209</v>
          </cell>
        </row>
        <row r="589">
          <cell r="A589">
            <v>5210</v>
          </cell>
        </row>
        <row r="590">
          <cell r="A590">
            <v>5211</v>
          </cell>
        </row>
        <row r="591">
          <cell r="A591">
            <v>5212</v>
          </cell>
        </row>
        <row r="592">
          <cell r="A592">
            <v>5213</v>
          </cell>
        </row>
        <row r="593">
          <cell r="A593">
            <v>5214</v>
          </cell>
        </row>
        <row r="594">
          <cell r="A594">
            <v>5215</v>
          </cell>
        </row>
        <row r="595">
          <cell r="A595">
            <v>5216</v>
          </cell>
        </row>
        <row r="596">
          <cell r="A596">
            <v>5217</v>
          </cell>
        </row>
        <row r="597">
          <cell r="A597">
            <v>5218</v>
          </cell>
        </row>
        <row r="598">
          <cell r="A598">
            <v>5219</v>
          </cell>
        </row>
        <row r="599">
          <cell r="A599">
            <v>5220</v>
          </cell>
        </row>
        <row r="600">
          <cell r="A600">
            <v>5221</v>
          </cell>
        </row>
        <row r="601">
          <cell r="A601">
            <v>5222</v>
          </cell>
        </row>
        <row r="602">
          <cell r="A602">
            <v>5223</v>
          </cell>
        </row>
        <row r="603">
          <cell r="A603">
            <v>5224</v>
          </cell>
        </row>
        <row r="604">
          <cell r="A604">
            <v>5225</v>
          </cell>
        </row>
        <row r="605">
          <cell r="A605">
            <v>5226</v>
          </cell>
        </row>
        <row r="606">
          <cell r="A606">
            <v>5227</v>
          </cell>
        </row>
        <row r="607">
          <cell r="A607">
            <v>5228</v>
          </cell>
        </row>
        <row r="608">
          <cell r="A608">
            <v>5229</v>
          </cell>
        </row>
        <row r="609">
          <cell r="A609">
            <v>5230</v>
          </cell>
        </row>
        <row r="610">
          <cell r="A610">
            <v>5231</v>
          </cell>
        </row>
        <row r="611">
          <cell r="A611">
            <v>5232</v>
          </cell>
        </row>
        <row r="612">
          <cell r="A612">
            <v>5233</v>
          </cell>
        </row>
        <row r="613">
          <cell r="A613">
            <v>5234</v>
          </cell>
        </row>
        <row r="614">
          <cell r="A614">
            <v>5235</v>
          </cell>
        </row>
        <row r="615">
          <cell r="A615">
            <v>5236</v>
          </cell>
        </row>
        <row r="616">
          <cell r="A616">
            <v>5237</v>
          </cell>
        </row>
        <row r="617">
          <cell r="A617">
            <v>5238</v>
          </cell>
        </row>
        <row r="618">
          <cell r="A618">
            <v>5239</v>
          </cell>
        </row>
        <row r="619">
          <cell r="A619">
            <v>5240</v>
          </cell>
        </row>
        <row r="620">
          <cell r="A620">
            <v>5241</v>
          </cell>
        </row>
        <row r="621">
          <cell r="A621">
            <v>5242</v>
          </cell>
        </row>
        <row r="622">
          <cell r="A622">
            <v>5243</v>
          </cell>
        </row>
        <row r="623">
          <cell r="A623">
            <v>5244</v>
          </cell>
        </row>
        <row r="624">
          <cell r="A624">
            <v>5245</v>
          </cell>
        </row>
        <row r="625">
          <cell r="A625">
            <v>5246</v>
          </cell>
        </row>
        <row r="626">
          <cell r="A626">
            <v>5247</v>
          </cell>
        </row>
        <row r="627">
          <cell r="A627">
            <v>5248</v>
          </cell>
        </row>
        <row r="628">
          <cell r="A628">
            <v>5249</v>
          </cell>
        </row>
        <row r="629">
          <cell r="A629">
            <v>5250</v>
          </cell>
        </row>
        <row r="630">
          <cell r="A630">
            <v>5251</v>
          </cell>
        </row>
        <row r="631">
          <cell r="A631">
            <v>5252</v>
          </cell>
        </row>
        <row r="632">
          <cell r="A632">
            <v>5253</v>
          </cell>
        </row>
        <row r="633">
          <cell r="A633">
            <v>5254</v>
          </cell>
        </row>
        <row r="634">
          <cell r="A634">
            <v>5255</v>
          </cell>
        </row>
        <row r="635">
          <cell r="A635">
            <v>5256</v>
          </cell>
        </row>
        <row r="636">
          <cell r="A636">
            <v>5257</v>
          </cell>
        </row>
        <row r="637">
          <cell r="A637">
            <v>5258</v>
          </cell>
        </row>
        <row r="640">
          <cell r="A640">
            <v>6000</v>
          </cell>
        </row>
        <row r="641">
          <cell r="A641">
            <v>6001</v>
          </cell>
        </row>
        <row r="642">
          <cell r="A642">
            <v>6002</v>
          </cell>
        </row>
        <row r="643">
          <cell r="A643">
            <v>6003</v>
          </cell>
        </row>
        <row r="644">
          <cell r="A644">
            <v>6004</v>
          </cell>
        </row>
        <row r="645">
          <cell r="A645">
            <v>6005</v>
          </cell>
        </row>
        <row r="646">
          <cell r="A646">
            <v>6006</v>
          </cell>
        </row>
        <row r="647">
          <cell r="A647">
            <v>6007</v>
          </cell>
        </row>
        <row r="648">
          <cell r="A648">
            <v>6008</v>
          </cell>
        </row>
        <row r="649">
          <cell r="A649">
            <v>6009</v>
          </cell>
        </row>
        <row r="650">
          <cell r="A650">
            <v>6010</v>
          </cell>
        </row>
        <row r="651">
          <cell r="A651">
            <v>6011</v>
          </cell>
        </row>
        <row r="652">
          <cell r="A652">
            <v>6012</v>
          </cell>
        </row>
        <row r="653">
          <cell r="A653">
            <v>6013</v>
          </cell>
        </row>
        <row r="654">
          <cell r="A654">
            <v>6014</v>
          </cell>
        </row>
        <row r="655">
          <cell r="A655">
            <v>6015</v>
          </cell>
        </row>
        <row r="656">
          <cell r="A656">
            <v>6016</v>
          </cell>
        </row>
        <row r="657">
          <cell r="A657">
            <v>6017</v>
          </cell>
        </row>
        <row r="658">
          <cell r="A658">
            <v>6018</v>
          </cell>
        </row>
        <row r="659">
          <cell r="A659">
            <v>6019</v>
          </cell>
        </row>
        <row r="661">
          <cell r="A661">
            <v>7000</v>
          </cell>
        </row>
        <row r="662">
          <cell r="A662">
            <v>7001</v>
          </cell>
        </row>
        <row r="663">
          <cell r="A663">
            <v>7002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s>
    <sheetDataSet>
      <sheetData sheetId="0" refreshError="1"/>
      <sheetData sheetId="1" refreshError="1"/>
      <sheetData sheetId="2" refreshError="1">
        <row r="6">
          <cell r="C6">
            <v>200301</v>
          </cell>
          <cell r="D6">
            <v>200302</v>
          </cell>
          <cell r="E6">
            <v>200303</v>
          </cell>
          <cell r="F6">
            <v>200304</v>
          </cell>
          <cell r="G6">
            <v>200305</v>
          </cell>
          <cell r="H6">
            <v>200306</v>
          </cell>
          <cell r="I6">
            <v>200307</v>
          </cell>
          <cell r="J6">
            <v>200308</v>
          </cell>
          <cell r="K6">
            <v>200309</v>
          </cell>
          <cell r="L6">
            <v>200310</v>
          </cell>
          <cell r="M6">
            <v>200311</v>
          </cell>
          <cell r="N6">
            <v>200312</v>
          </cell>
          <cell r="O6">
            <v>200401</v>
          </cell>
          <cell r="P6">
            <v>200402</v>
          </cell>
          <cell r="Q6">
            <v>200403</v>
          </cell>
          <cell r="R6">
            <v>200404</v>
          </cell>
          <cell r="S6">
            <v>200405</v>
          </cell>
          <cell r="T6">
            <v>200406</v>
          </cell>
          <cell r="U6">
            <v>200407</v>
          </cell>
          <cell r="V6">
            <v>200408</v>
          </cell>
          <cell r="W6">
            <v>200409</v>
          </cell>
          <cell r="X6">
            <v>200410</v>
          </cell>
          <cell r="Y6">
            <v>200411</v>
          </cell>
          <cell r="Z6">
            <v>200412</v>
          </cell>
        </row>
        <row r="25">
          <cell r="AD25">
            <v>36618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IU"/>
      <sheetName val="MVCT"/>
      <sheetName val="ALCALDIA"/>
      <sheetName val="PPTO"/>
      <sheetName val="CANTIDADES"/>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s>
    <sheetDataSet>
      <sheetData sheetId="0" refreshError="1"/>
      <sheetData sheetId="1" refreshError="1"/>
      <sheetData sheetId="2" refreshError="1"/>
      <sheetData sheetId="3" refreshError="1">
        <row r="5">
          <cell r="E5" t="str">
            <v>SUMINISTRO E INSTALACIÓN MASIVA DE MEDIDORES PARA EL DISTRITO DE RIOHACHA, DEPARTAMENTO DE LA GUAJIRA</v>
          </cell>
        </row>
        <row r="8">
          <cell r="B8">
            <v>1</v>
          </cell>
          <cell r="D8" t="str">
            <v xml:space="preserve">PRELIMINARES </v>
          </cell>
        </row>
        <row r="9">
          <cell r="B9">
            <v>1.1000000000000001</v>
          </cell>
          <cell r="C9" t="str">
            <v>ETG-02-05</v>
          </cell>
          <cell r="D9" t="str">
            <v>Apiques para verificación de redes hasta 1m3</v>
          </cell>
          <cell r="J9" t="str">
            <v>UND</v>
          </cell>
          <cell r="K9">
            <v>2000</v>
          </cell>
          <cell r="L9">
            <v>14478</v>
          </cell>
          <cell r="M9">
            <v>28956000</v>
          </cell>
        </row>
        <row r="10">
          <cell r="B10">
            <v>1.2</v>
          </cell>
          <cell r="C10" t="str">
            <v>ETG-05-01</v>
          </cell>
          <cell r="D10" t="str">
            <v>Corte de pavimento</v>
          </cell>
          <cell r="J10" t="str">
            <v>ML</v>
          </cell>
          <cell r="K10">
            <v>5600</v>
          </cell>
          <cell r="L10">
            <v>9364</v>
          </cell>
          <cell r="M10">
            <v>52438400</v>
          </cell>
        </row>
        <row r="11">
          <cell r="B11">
            <v>1.3</v>
          </cell>
          <cell r="C11" t="str">
            <v>ETG-07-01</v>
          </cell>
          <cell r="D11" t="str">
            <v>Demolicion de pavimento rigido o flexible, incluye retiro</v>
          </cell>
          <cell r="J11" t="str">
            <v>M2</v>
          </cell>
          <cell r="K11">
            <v>1400</v>
          </cell>
          <cell r="L11">
            <v>19260</v>
          </cell>
          <cell r="M11">
            <v>26964000</v>
          </cell>
        </row>
        <row r="12">
          <cell r="B12" t="str">
            <v xml:space="preserve">SUBTOTAL       </v>
          </cell>
          <cell r="M12">
            <v>108358400</v>
          </cell>
        </row>
        <row r="13">
          <cell r="B13">
            <v>2</v>
          </cell>
          <cell r="D13" t="str">
            <v>MOVIMIENTOS DE TIERRAS</v>
          </cell>
        </row>
        <row r="14">
          <cell r="B14">
            <v>2.1</v>
          </cell>
          <cell r="C14" t="str">
            <v>ETG-03-01</v>
          </cell>
          <cell r="D14" t="str">
            <v>Excavación en material común, colector domiciliarias y redes de acueducto  (h=0-2m) sin entibado</v>
          </cell>
          <cell r="J14" t="str">
            <v>M3</v>
          </cell>
          <cell r="K14">
            <v>2246.4</v>
          </cell>
          <cell r="L14">
            <v>18340</v>
          </cell>
          <cell r="M14">
            <v>41198976</v>
          </cell>
        </row>
        <row r="15">
          <cell r="B15">
            <v>2.2000000000000002</v>
          </cell>
          <cell r="C15" t="str">
            <v xml:space="preserve">ETG-03-05 </v>
          </cell>
          <cell r="D15" t="str">
            <v>Relleno conformado y vibrocompactado en capas de 10 cm con material de préstamo.</v>
          </cell>
          <cell r="J15" t="str">
            <v>M3</v>
          </cell>
          <cell r="K15">
            <v>112.32000000000002</v>
          </cell>
          <cell r="L15">
            <v>61206</v>
          </cell>
          <cell r="M15">
            <v>6874657.9200000009</v>
          </cell>
        </row>
        <row r="16">
          <cell r="B16">
            <v>2.2999999999999998</v>
          </cell>
          <cell r="C16" t="str">
            <v xml:space="preserve">ETG-03-05 </v>
          </cell>
          <cell r="D16" t="str">
            <v>Relleno conformado y vibrocompactado con material seleccionado  de excavación</v>
          </cell>
          <cell r="J16" t="str">
            <v>M3</v>
          </cell>
          <cell r="K16">
            <v>1787.3855118451495</v>
          </cell>
          <cell r="L16">
            <v>17576</v>
          </cell>
          <cell r="M16">
            <v>31415087.756190348</v>
          </cell>
        </row>
        <row r="17">
          <cell r="B17">
            <v>2.4</v>
          </cell>
          <cell r="C17" t="str">
            <v>ETG-03-06</v>
          </cell>
          <cell r="D17" t="str">
            <v>Retiro y disposición de material sobrante y/o escombros.</v>
          </cell>
          <cell r="J17" t="str">
            <v>M3</v>
          </cell>
          <cell r="K17">
            <v>459.01448815485065</v>
          </cell>
          <cell r="L17">
            <v>20871</v>
          </cell>
          <cell r="M17">
            <v>9580091.3822798878</v>
          </cell>
        </row>
        <row r="18">
          <cell r="B18" t="str">
            <v xml:space="preserve">SUBTOTAL       </v>
          </cell>
          <cell r="M18">
            <v>89068813.058470234</v>
          </cell>
        </row>
        <row r="19">
          <cell r="B19">
            <v>3</v>
          </cell>
          <cell r="D19" t="str">
            <v>INSTALACION RED DE ACUEDUCTO</v>
          </cell>
        </row>
        <row r="20">
          <cell r="B20">
            <v>3.1</v>
          </cell>
          <cell r="C20" t="str">
            <v xml:space="preserve">ETG-08-09 Y ETG-15-01 </v>
          </cell>
          <cell r="D20"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J20" t="str">
            <v>UND</v>
          </cell>
          <cell r="K20">
            <v>12681</v>
          </cell>
          <cell r="L20">
            <v>421526</v>
          </cell>
          <cell r="M20">
            <v>5345371206</v>
          </cell>
        </row>
        <row r="21">
          <cell r="B21">
            <v>3.2</v>
          </cell>
          <cell r="C21" t="str">
            <v xml:space="preserve">ETG-08-09 Y ETG-15-01 </v>
          </cell>
          <cell r="D21" t="str">
            <v>Suministro e instalación  de acometida domiciliaria (tramo corto menor de 3m de longitud) d=1/2" (20 mm) sobre tubería madre hasta d=12". (Incluye tendido de tubería. no incluye medidor, empalme en instalación de abrazadera) con pavimento.</v>
          </cell>
          <cell r="J21" t="str">
            <v>UND</v>
          </cell>
          <cell r="K21">
            <v>200</v>
          </cell>
          <cell r="L21">
            <v>371735</v>
          </cell>
          <cell r="M21">
            <v>74347000</v>
          </cell>
        </row>
        <row r="22">
          <cell r="B22">
            <v>3.3</v>
          </cell>
          <cell r="C22" t="str">
            <v xml:space="preserve">ETG-08-09 Y ETG-15-01 </v>
          </cell>
          <cell r="D22" t="str">
            <v>Suministro e instalación  de acometida domiciliaria (tramo corto menor de 3m de longitud) d=1/2" (20 mm) sobre tubería madre hasta d=12". (Incluye tendido de tubería). No incluye medidor, empalme en instalación de abrazadera) sin pavimento.</v>
          </cell>
          <cell r="J22" t="str">
            <v>UND</v>
          </cell>
          <cell r="K22">
            <v>200</v>
          </cell>
          <cell r="L22">
            <v>213462</v>
          </cell>
          <cell r="M22">
            <v>42692400</v>
          </cell>
        </row>
        <row r="23">
          <cell r="B23">
            <v>3.4</v>
          </cell>
          <cell r="C23" t="str">
            <v xml:space="preserve">ETG-08-09 Y ETG-15-01 </v>
          </cell>
          <cell r="D23" t="str">
            <v>Suministro e instalación  de acometida domiciliaria (tramo largo hasta 6m de longitud con topo) d=1/2" (20 mm) sobre tubería madre hasta d=12". (Incluye tendido de tubería). No incluye medidor, empalme en instalación de abrazadera) con pavimento.</v>
          </cell>
          <cell r="J23" t="str">
            <v xml:space="preserve"> UND</v>
          </cell>
          <cell r="K23">
            <v>240</v>
          </cell>
          <cell r="L23">
            <v>822860</v>
          </cell>
          <cell r="M23">
            <v>197486400</v>
          </cell>
        </row>
        <row r="24">
          <cell r="B24">
            <v>3.5</v>
          </cell>
          <cell r="C24" t="str">
            <v xml:space="preserve">ETG-08-09 Y ETG-15-01 </v>
          </cell>
          <cell r="D24" t="str">
            <v>Suministro e instalación  de acometida domiciliaria (tramo largo hasta 6 mts de longitud) d=1/2" sobre tubería madre hasta d=12". (Incluye tendido de tubería). No incluye medidor, empalme e instalación de abrazadera) sin pavimento.</v>
          </cell>
          <cell r="J24" t="str">
            <v xml:space="preserve"> UND</v>
          </cell>
          <cell r="K24">
            <v>960</v>
          </cell>
          <cell r="L24">
            <v>290138</v>
          </cell>
          <cell r="M24">
            <v>278532480</v>
          </cell>
        </row>
        <row r="25">
          <cell r="B25">
            <v>3.6</v>
          </cell>
          <cell r="C25" t="str">
            <v xml:space="preserve">ETG-08-09 Y ETG-15-01 </v>
          </cell>
          <cell r="D25" t="str">
            <v>Suministro e instalación  de acometida domiciliaria (tramo largo entre 6m y 10m de longitud con topo) d=1/2" (20 mm) sobre tubería madre hasta d=12". (Incluye tendido de tubería). No incluye medidor, empalme en instalación de abrazadera) con pavimento.</v>
          </cell>
          <cell r="J25" t="str">
            <v xml:space="preserve"> UND</v>
          </cell>
          <cell r="K25">
            <v>200</v>
          </cell>
          <cell r="L25">
            <v>1280019</v>
          </cell>
          <cell r="M25">
            <v>256003800</v>
          </cell>
        </row>
        <row r="26">
          <cell r="B26">
            <v>3.7</v>
          </cell>
          <cell r="C26" t="str">
            <v xml:space="preserve">ETG-08-09 Y ETG-15-01 </v>
          </cell>
          <cell r="D26" t="str">
            <v>Suministro e instalación  de acometida domiciliaria (tramo largo entre 6m y 10m de longitud en zanja) d=1/2" (20 mm) sobre tubería madre hasta d=12". (Incluye tendido de tubería). No incluye medidor, empalme en instalación de abrazadera) sin pavimento.</v>
          </cell>
          <cell r="J26" t="str">
            <v xml:space="preserve"> UND</v>
          </cell>
          <cell r="K26">
            <v>200</v>
          </cell>
          <cell r="L26">
            <v>336879</v>
          </cell>
          <cell r="M26">
            <v>67375800</v>
          </cell>
        </row>
        <row r="27">
          <cell r="B27">
            <v>3.8</v>
          </cell>
          <cell r="C27" t="str">
            <v>ETG-03-05</v>
          </cell>
          <cell r="D27" t="str">
            <v>Cama de arena para tubería e= 0,1 m</v>
          </cell>
          <cell r="J27" t="str">
            <v>M3</v>
          </cell>
          <cell r="K27">
            <v>345.60000000000008</v>
          </cell>
          <cell r="L27">
            <v>74942</v>
          </cell>
          <cell r="M27">
            <v>25899955.200000007</v>
          </cell>
        </row>
        <row r="28">
          <cell r="B28">
            <v>3.9</v>
          </cell>
          <cell r="C28" t="str">
            <v>ETG-08-09</v>
          </cell>
          <cell r="D28" t="str">
            <v>Instalación collarín de derivación (3" x 1/2")</v>
          </cell>
          <cell r="J28" t="str">
            <v xml:space="preserve"> UND</v>
          </cell>
          <cell r="K28">
            <v>1200</v>
          </cell>
          <cell r="L28">
            <v>36235</v>
          </cell>
          <cell r="M28">
            <v>43482000</v>
          </cell>
        </row>
        <row r="29">
          <cell r="B29" t="str">
            <v>3,10</v>
          </cell>
          <cell r="C29" t="str">
            <v>ETG-08-09</v>
          </cell>
          <cell r="D29" t="str">
            <v>Instalación collarín de derivación (4" x 1/2")</v>
          </cell>
          <cell r="J29" t="str">
            <v xml:space="preserve"> UND</v>
          </cell>
          <cell r="K29">
            <v>400</v>
          </cell>
          <cell r="L29">
            <v>60375</v>
          </cell>
          <cell r="M29">
            <v>24150000</v>
          </cell>
        </row>
        <row r="30">
          <cell r="B30">
            <v>3.11</v>
          </cell>
          <cell r="C30" t="str">
            <v>ETG-08-09</v>
          </cell>
          <cell r="D30" t="str">
            <v>Instalación collarín de derivación (6" x 1/2")</v>
          </cell>
          <cell r="J30" t="str">
            <v xml:space="preserve"> UND</v>
          </cell>
          <cell r="K30">
            <v>180</v>
          </cell>
          <cell r="L30">
            <v>84514</v>
          </cell>
          <cell r="M30">
            <v>15212520</v>
          </cell>
        </row>
        <row r="31">
          <cell r="B31">
            <v>3.12</v>
          </cell>
          <cell r="C31" t="str">
            <v>ETG-08-09</v>
          </cell>
          <cell r="D31" t="str">
            <v>Instalación collarín de derivación (8" x 1/2")</v>
          </cell>
          <cell r="J31" t="str">
            <v xml:space="preserve"> UND</v>
          </cell>
          <cell r="K31">
            <v>100</v>
          </cell>
          <cell r="L31">
            <v>154638</v>
          </cell>
          <cell r="M31">
            <v>15463800</v>
          </cell>
        </row>
        <row r="32">
          <cell r="B32">
            <v>3.13</v>
          </cell>
          <cell r="C32" t="str">
            <v>ETG-08-09</v>
          </cell>
          <cell r="D32" t="str">
            <v>Instalación collarín de derivación (10" x 1/2")</v>
          </cell>
          <cell r="J32" t="str">
            <v xml:space="preserve"> UND</v>
          </cell>
          <cell r="K32">
            <v>60</v>
          </cell>
          <cell r="L32">
            <v>204270</v>
          </cell>
          <cell r="M32">
            <v>12256200</v>
          </cell>
        </row>
        <row r="33">
          <cell r="B33">
            <v>3.14</v>
          </cell>
          <cell r="C33" t="str">
            <v>ETG-08-09</v>
          </cell>
          <cell r="D33" t="str">
            <v>Instalación collarín de derivación (12" x 1/2")</v>
          </cell>
          <cell r="J33" t="str">
            <v xml:space="preserve"> UND</v>
          </cell>
          <cell r="K33">
            <v>60</v>
          </cell>
          <cell r="L33">
            <v>250257</v>
          </cell>
          <cell r="M33">
            <v>15015420</v>
          </cell>
        </row>
        <row r="34">
          <cell r="B34" t="str">
            <v xml:space="preserve">SUBTOTAL       </v>
          </cell>
          <cell r="M34">
            <v>6413288981.1999998</v>
          </cell>
        </row>
        <row r="35">
          <cell r="B35">
            <v>4</v>
          </cell>
          <cell r="D35" t="str">
            <v>OBRA CIVIL COMPLEMENTARIA</v>
          </cell>
        </row>
        <row r="36">
          <cell r="B36">
            <v>4.0999999999999996</v>
          </cell>
          <cell r="C36" t="str">
            <v>ETG-05-02</v>
          </cell>
          <cell r="D36" t="str">
            <v>Sub-base granular mopt compactada en capas de 10 cm, E= 0.20 M</v>
          </cell>
          <cell r="J36" t="str">
            <v>M3</v>
          </cell>
          <cell r="K36">
            <v>280</v>
          </cell>
          <cell r="L36">
            <v>68740</v>
          </cell>
          <cell r="M36">
            <v>19247200</v>
          </cell>
        </row>
        <row r="37">
          <cell r="B37">
            <v>4.2</v>
          </cell>
          <cell r="C37" t="str">
            <v>ETG-05-08</v>
          </cell>
          <cell r="D37" t="str">
            <v xml:space="preserve">Construcción pavimento rígido 3000 PSI e= 0,15 incluye refuerzo y juntas en asfalto </v>
          </cell>
          <cell r="J37" t="str">
            <v>M2</v>
          </cell>
          <cell r="K37">
            <v>1400</v>
          </cell>
          <cell r="L37">
            <v>91589</v>
          </cell>
          <cell r="M37">
            <v>128224600</v>
          </cell>
        </row>
        <row r="38">
          <cell r="B38" t="str">
            <v xml:space="preserve">SUBTOTAL       </v>
          </cell>
          <cell r="M38">
            <v>147471800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A"/>
      <sheetName val="PRESUPUESTO"/>
      <sheetName val="CANTIDADES"/>
      <sheetName val="1.1"/>
      <sheetName val="1.2"/>
      <sheetName val="1.3"/>
      <sheetName val="1.4"/>
      <sheetName val="2.1"/>
      <sheetName val="2.2"/>
      <sheetName val="2.3"/>
      <sheetName val="2.4"/>
      <sheetName val="2.5"/>
      <sheetName val="3.1"/>
      <sheetName val="3.2"/>
      <sheetName val="3.3"/>
      <sheetName val="3.4"/>
      <sheetName val="3.5"/>
      <sheetName val="3.6"/>
      <sheetName val="3.7"/>
      <sheetName val="3.8"/>
      <sheetName val="3.9"/>
      <sheetName val="3.10"/>
      <sheetName val="3.11"/>
      <sheetName val="3.12"/>
      <sheetName val="3.13"/>
      <sheetName val="4.1"/>
      <sheetName val="4.2"/>
      <sheetName val="seg"/>
      <sheetName val="soc"/>
    </sheetNames>
    <sheetDataSet>
      <sheetData sheetId="0" refreshError="1"/>
      <sheetData sheetId="1">
        <row r="10">
          <cell r="E10" t="str">
            <v>AMPLIACIÓN DEL SERVICIO DE ALCANTARILLADO EN LA CALLE 15A ENTRE CARRERA 3 Y CARRERA 4, EN EL BARRIO CAMILO TORRES DEL DISTRITO DE RIOHACHA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tallado"/>
      <sheetName val="FACTOR PRESTACIONAL"/>
      <sheetName val="AIU SUMINISTRO"/>
      <sheetName val="AIU OBRA"/>
      <sheetName val="INTERVENTORIA"/>
      <sheetName val="RESUMEN DE COSTOS"/>
      <sheetName val="CANTIDADES PTAP"/>
      <sheetName val="AMPLIACION PTAP"/>
      <sheetName val="1.1"/>
      <sheetName val="1.2"/>
      <sheetName val="1.3"/>
      <sheetName val="1.4"/>
      <sheetName val="1.5"/>
      <sheetName val="1.6"/>
      <sheetName val="1.7"/>
      <sheetName val="1.8"/>
      <sheetName val="1.9"/>
      <sheetName val="1.10"/>
      <sheetName val="2.1"/>
      <sheetName val="2.2"/>
      <sheetName val="2.4"/>
      <sheetName val="2.3"/>
      <sheetName val="3.1"/>
      <sheetName val="3.2"/>
      <sheetName val="3.4"/>
      <sheetName val="3.3"/>
      <sheetName val="3.6"/>
      <sheetName val="3.5"/>
      <sheetName val="3.7"/>
      <sheetName val="3.8"/>
      <sheetName val="3.9"/>
      <sheetName val="3.10"/>
      <sheetName val="3.11.1"/>
      <sheetName val="3.12.1"/>
      <sheetName val="3.13.1"/>
      <sheetName val="3.14.1"/>
      <sheetName val="3.15.1"/>
      <sheetName val="3.16.1"/>
      <sheetName val="3.17.1"/>
      <sheetName val="3.18.1"/>
      <sheetName val="3.19.1"/>
      <sheetName val="3.20.1"/>
      <sheetName val="3.21.1"/>
      <sheetName val="4.1"/>
      <sheetName val="5.1"/>
      <sheetName val="5.2"/>
      <sheetName val="5.3"/>
      <sheetName val="5.4"/>
      <sheetName val="5.5"/>
      <sheetName val="5.6"/>
      <sheetName val="5.7"/>
      <sheetName val="5.8"/>
      <sheetName val="5.9"/>
      <sheetName val="5.10"/>
      <sheetName val="6.1"/>
      <sheetName val="6.2"/>
      <sheetName val="6.3"/>
      <sheetName val="6.4"/>
      <sheetName val="6.5"/>
      <sheetName val="7.1.1"/>
      <sheetName val="7.2.1"/>
      <sheetName val="7.3.1"/>
      <sheetName val="7.4.1"/>
      <sheetName val="7.5.1"/>
      <sheetName val="7.6.1"/>
      <sheetName val="7.7.1"/>
      <sheetName val="7.8.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8"/>
      <sheetName val="8.1.19"/>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1.39"/>
      <sheetName val="8.1.40"/>
      <sheetName val="8.1.41"/>
      <sheetName val="8.1.42"/>
      <sheetName val="8.1.43"/>
      <sheetName val="8.1.44"/>
      <sheetName val="8.1.45"/>
      <sheetName val="8.1.46"/>
      <sheetName val="8.1.47"/>
      <sheetName val="8.1.48"/>
      <sheetName val="1.11"/>
      <sheetName val="1.12"/>
      <sheetName val="8.1.4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10.1.1"/>
      <sheetName val="10.1.2"/>
      <sheetName val="10.1.3"/>
      <sheetName val="10.1.4"/>
      <sheetName val="10.1.5"/>
      <sheetName val="10.1.6"/>
      <sheetName val="10.1.7"/>
      <sheetName val="10.1.8"/>
      <sheetName val="10.1.9"/>
      <sheetName val="11.1.1"/>
      <sheetName val="11.1.2"/>
      <sheetName val="12.1.1"/>
      <sheetName val="12.1.2"/>
      <sheetName val="12.1.3"/>
      <sheetName val="12.1.4"/>
      <sheetName val="8.1.50"/>
      <sheetName val="9.1.19"/>
      <sheetName val="9.1.20"/>
      <sheetName val="LECHOS SECADO"/>
      <sheetName val="CANTI. LECHOS"/>
      <sheetName val="AUTOMATIZACIÓN PTAP"/>
      <sheetName val="CANT. AUTOMATIZACIÓN"/>
      <sheetName val="1.1.2"/>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7.1"/>
      <sheetName val="7.2"/>
      <sheetName val="7.3"/>
      <sheetName val="7.4"/>
      <sheetName val="7.5"/>
      <sheetName val="7.6"/>
      <sheetName val="7.7"/>
      <sheetName val="7.8"/>
      <sheetName val="7.9"/>
      <sheetName val="7.10"/>
      <sheetName val="8.1"/>
      <sheetName val="8.2"/>
      <sheetName val="8.3"/>
      <sheetName val="8.4"/>
      <sheetName val="3.41"/>
      <sheetName val="3.42"/>
      <sheetName val="3.43"/>
      <sheetName val="3.44"/>
      <sheetName val="3.45"/>
      <sheetName val="5.21"/>
      <sheetName val="5.22"/>
      <sheetName val="6.21"/>
      <sheetName val="6.22"/>
      <sheetName val="6.23"/>
      <sheetName val="6.24"/>
      <sheetName val="7.21"/>
      <sheetName val="7.22"/>
      <sheetName val="7.23"/>
      <sheetName val="7.24"/>
      <sheetName val="7.25"/>
      <sheetName val="7.26"/>
      <sheetName val="7.27"/>
      <sheetName val="7.28"/>
      <sheetName val="8.21"/>
      <sheetName val="8.22"/>
      <sheetName val="8.23"/>
      <sheetName val="8.25"/>
      <sheetName val="8.26"/>
      <sheetName val="9.21"/>
      <sheetName val="9.22"/>
      <sheetName val="9.23"/>
      <sheetName val="9.24"/>
      <sheetName val="11.1"/>
      <sheetName val="11.2"/>
      <sheetName val="11.3"/>
    </sheetNames>
    <sheetDataSet>
      <sheetData sheetId="0"/>
      <sheetData sheetId="1"/>
      <sheetData sheetId="2">
        <row r="79">
          <cell r="G79">
            <v>0.16169848337608511</v>
          </cell>
        </row>
      </sheetData>
      <sheetData sheetId="3">
        <row r="77">
          <cell r="G77">
            <v>0.17521795716318361</v>
          </cell>
        </row>
      </sheetData>
      <sheetData sheetId="4">
        <row r="38">
          <cell r="G38">
            <v>0.08</v>
          </cell>
        </row>
      </sheetData>
      <sheetData sheetId="5">
        <row r="4">
          <cell r="C4" t="str">
            <v>AMPLIACIÓN DE LA CAPACIDAD DE PRODUCCIÓN DE LA PLANTA DE TRATAMIENTO DE AGUA POTABLE  DEL SISTEMA DE ACUEDUCTO DEL DISTRITO DE RIOHACHA, LA GUAJIRA, CARIBE</v>
          </cell>
        </row>
      </sheetData>
      <sheetData sheetId="6">
        <row r="11">
          <cell r="X11">
            <v>111.1464</v>
          </cell>
        </row>
        <row r="12">
          <cell r="AM12">
            <v>122.66240000000002</v>
          </cell>
        </row>
        <row r="13">
          <cell r="E13">
            <v>803.88430000000005</v>
          </cell>
          <cell r="F13">
            <v>32</v>
          </cell>
          <cell r="AP13">
            <v>207.92000000000002</v>
          </cell>
        </row>
        <row r="15">
          <cell r="AJ15">
            <v>734.29497600000002</v>
          </cell>
        </row>
        <row r="16">
          <cell r="AE16">
            <v>121.34089999999998</v>
          </cell>
          <cell r="AU16">
            <v>54.88600000000001</v>
          </cell>
          <cell r="AV16">
            <v>1.2400000000000002</v>
          </cell>
          <cell r="AW16">
            <v>22.57</v>
          </cell>
        </row>
        <row r="19">
          <cell r="Q19">
            <v>18.695304</v>
          </cell>
        </row>
        <row r="20">
          <cell r="AY20">
            <v>256.83969999999999</v>
          </cell>
        </row>
        <row r="39">
          <cell r="E39">
            <v>317</v>
          </cell>
          <cell r="H39">
            <v>41.208749999999988</v>
          </cell>
          <cell r="K39">
            <v>317</v>
          </cell>
        </row>
        <row r="65">
          <cell r="K65">
            <v>71.98</v>
          </cell>
        </row>
        <row r="86">
          <cell r="AQ86">
            <v>123548.49794000002</v>
          </cell>
        </row>
        <row r="103">
          <cell r="F103">
            <v>151</v>
          </cell>
          <cell r="H103">
            <v>18.046799999999998</v>
          </cell>
          <cell r="K103">
            <v>7.7600000000000051</v>
          </cell>
          <cell r="L103">
            <v>6</v>
          </cell>
          <cell r="M103">
            <v>6</v>
          </cell>
        </row>
        <row r="105">
          <cell r="I105">
            <v>1461.4523141628806</v>
          </cell>
          <cell r="J105">
            <v>567.7137842161826</v>
          </cell>
          <cell r="S105">
            <v>23.370291075224806</v>
          </cell>
          <cell r="W105">
            <v>29.006</v>
          </cell>
          <cell r="AA105">
            <v>5.536125000000002</v>
          </cell>
          <cell r="AE105">
            <v>16.902999999999999</v>
          </cell>
          <cell r="AI105">
            <v>11.971837700000002</v>
          </cell>
          <cell r="AM105">
            <v>9.4375000000000018</v>
          </cell>
          <cell r="AQ105">
            <v>6.24</v>
          </cell>
          <cell r="AU105">
            <v>24.520499999999998</v>
          </cell>
          <cell r="AY105">
            <v>21.372</v>
          </cell>
          <cell r="BC105">
            <v>55.56750000000001</v>
          </cell>
          <cell r="BG105">
            <v>5.81175</v>
          </cell>
          <cell r="BK105">
            <v>133.68</v>
          </cell>
          <cell r="BO105">
            <v>7.2050000000000001</v>
          </cell>
          <cell r="BS105">
            <v>48.36</v>
          </cell>
          <cell r="BW105">
            <v>53.382599999999989</v>
          </cell>
          <cell r="CA105">
            <v>178.44504999999998</v>
          </cell>
          <cell r="CE105">
            <v>2.2570000000000001</v>
          </cell>
          <cell r="CI105">
            <v>3.8459999999999996</v>
          </cell>
          <cell r="CM105">
            <v>0.46410000000000007</v>
          </cell>
          <cell r="CQ105">
            <v>1.92</v>
          </cell>
        </row>
        <row r="107">
          <cell r="G107">
            <v>405.83321967581264</v>
          </cell>
        </row>
        <row r="108">
          <cell r="G108">
            <v>1623.3328787032506</v>
          </cell>
        </row>
      </sheetData>
      <sheetData sheetId="7"/>
      <sheetData sheetId="8">
        <row r="43">
          <cell r="G43">
            <v>3196</v>
          </cell>
        </row>
      </sheetData>
      <sheetData sheetId="9">
        <row r="44">
          <cell r="G44">
            <v>2069</v>
          </cell>
        </row>
      </sheetData>
      <sheetData sheetId="10"/>
      <sheetData sheetId="11"/>
      <sheetData sheetId="12"/>
      <sheetData sheetId="13"/>
      <sheetData sheetId="14"/>
      <sheetData sheetId="15"/>
      <sheetData sheetId="16"/>
      <sheetData sheetId="17"/>
      <sheetData sheetId="18">
        <row r="43">
          <cell r="G43">
            <v>18205</v>
          </cell>
        </row>
      </sheetData>
      <sheetData sheetId="19">
        <row r="41">
          <cell r="G41">
            <v>5854</v>
          </cell>
        </row>
      </sheetData>
      <sheetData sheetId="20">
        <row r="44">
          <cell r="G44">
            <v>16299</v>
          </cell>
        </row>
      </sheetData>
      <sheetData sheetId="21">
        <row r="42">
          <cell r="G42">
            <v>18697</v>
          </cell>
        </row>
      </sheetData>
      <sheetData sheetId="22">
        <row r="43">
          <cell r="G43">
            <v>514115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3">
          <cell r="G43">
            <v>4500</v>
          </cell>
        </row>
      </sheetData>
      <sheetData sheetId="44"/>
      <sheetData sheetId="45">
        <row r="44">
          <cell r="G44">
            <v>39110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1">
          <cell r="G41">
            <v>179375</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4">
          <cell r="O4">
            <v>99.12</v>
          </cell>
        </row>
        <row r="5">
          <cell r="O5">
            <v>29.380000000000003</v>
          </cell>
        </row>
        <row r="6">
          <cell r="O6">
            <v>99.12</v>
          </cell>
        </row>
        <row r="7">
          <cell r="S7">
            <v>108.17560579925176</v>
          </cell>
        </row>
        <row r="8">
          <cell r="S8">
            <v>432.70242319700702</v>
          </cell>
        </row>
        <row r="14">
          <cell r="P14">
            <v>263.90428631348465</v>
          </cell>
        </row>
        <row r="20">
          <cell r="O20">
            <v>276.97374268277412</v>
          </cell>
        </row>
        <row r="21">
          <cell r="O21">
            <v>19.350000000000001</v>
          </cell>
        </row>
        <row r="22">
          <cell r="O22">
            <v>8.379999999999999</v>
          </cell>
        </row>
        <row r="23">
          <cell r="O23">
            <v>10.700000000000001</v>
          </cell>
        </row>
        <row r="24">
          <cell r="O24">
            <v>14.5305</v>
          </cell>
        </row>
        <row r="27">
          <cell r="O27">
            <v>3</v>
          </cell>
        </row>
        <row r="28">
          <cell r="O28">
            <v>2</v>
          </cell>
        </row>
        <row r="29">
          <cell r="O29">
            <v>2</v>
          </cell>
        </row>
        <row r="30">
          <cell r="O30">
            <v>2</v>
          </cell>
        </row>
        <row r="31">
          <cell r="O31">
            <v>5</v>
          </cell>
        </row>
        <row r="32">
          <cell r="O32">
            <v>3</v>
          </cell>
        </row>
        <row r="33">
          <cell r="O33">
            <v>4</v>
          </cell>
        </row>
        <row r="34">
          <cell r="O34">
            <v>6</v>
          </cell>
        </row>
        <row r="35">
          <cell r="O35">
            <v>2</v>
          </cell>
        </row>
        <row r="36">
          <cell r="O36">
            <v>2</v>
          </cell>
        </row>
        <row r="37">
          <cell r="O37">
            <v>1</v>
          </cell>
        </row>
        <row r="38">
          <cell r="O38">
            <v>7</v>
          </cell>
        </row>
        <row r="39">
          <cell r="O39">
            <v>4</v>
          </cell>
        </row>
        <row r="40">
          <cell r="O40">
            <v>1</v>
          </cell>
        </row>
        <row r="41">
          <cell r="O41">
            <v>1</v>
          </cell>
        </row>
        <row r="42">
          <cell r="O42">
            <v>1</v>
          </cell>
        </row>
        <row r="43">
          <cell r="O43">
            <v>1</v>
          </cell>
        </row>
        <row r="44">
          <cell r="O44">
            <v>11.09</v>
          </cell>
        </row>
        <row r="46">
          <cell r="O46">
            <v>17.743199999999998</v>
          </cell>
        </row>
        <row r="47">
          <cell r="O47">
            <v>15.84</v>
          </cell>
        </row>
        <row r="48">
          <cell r="O48">
            <v>52.625999999999998</v>
          </cell>
        </row>
        <row r="67">
          <cell r="P67">
            <v>86.393169021438652</v>
          </cell>
        </row>
        <row r="72">
          <cell r="P72">
            <v>4.752079316439155</v>
          </cell>
        </row>
        <row r="93">
          <cell r="H93">
            <v>7857.8980199999996</v>
          </cell>
        </row>
      </sheetData>
      <sheetData sheetId="156"/>
      <sheetData sheetId="157">
        <row r="6">
          <cell r="B6">
            <v>1.0187999999999999</v>
          </cell>
          <cell r="C6">
            <v>16.367999999999999</v>
          </cell>
          <cell r="D6">
            <v>26.488</v>
          </cell>
          <cell r="E6">
            <v>6.48</v>
          </cell>
          <cell r="F6">
            <v>0.86760000000000004</v>
          </cell>
          <cell r="G6">
            <v>0.495</v>
          </cell>
          <cell r="H6">
            <v>1.4</v>
          </cell>
          <cell r="I6">
            <v>0.53800000000000003</v>
          </cell>
          <cell r="J6">
            <v>0.62</v>
          </cell>
        </row>
        <row r="7">
          <cell r="O7">
            <v>613.13</v>
          </cell>
        </row>
      </sheetData>
      <sheetData sheetId="158">
        <row r="42">
          <cell r="G42">
            <v>73693</v>
          </cell>
        </row>
      </sheetData>
      <sheetData sheetId="159">
        <row r="41">
          <cell r="G41">
            <v>5048</v>
          </cell>
        </row>
      </sheetData>
      <sheetData sheetId="160">
        <row r="43">
          <cell r="G43">
            <v>6273</v>
          </cell>
        </row>
      </sheetData>
      <sheetData sheetId="161">
        <row r="42">
          <cell r="G42">
            <v>357640</v>
          </cell>
        </row>
      </sheetData>
      <sheetData sheetId="162">
        <row r="43">
          <cell r="G43">
            <v>148803</v>
          </cell>
        </row>
      </sheetData>
      <sheetData sheetId="163">
        <row r="43">
          <cell r="G43">
            <v>335390</v>
          </cell>
        </row>
      </sheetData>
      <sheetData sheetId="164">
        <row r="42">
          <cell r="G42">
            <v>330902</v>
          </cell>
        </row>
      </sheetData>
      <sheetData sheetId="165">
        <row r="42">
          <cell r="G42">
            <v>551732</v>
          </cell>
        </row>
      </sheetData>
      <sheetData sheetId="166">
        <row r="41">
          <cell r="G41">
            <v>516032</v>
          </cell>
        </row>
      </sheetData>
      <sheetData sheetId="167">
        <row r="42">
          <cell r="G42">
            <v>570982</v>
          </cell>
        </row>
      </sheetData>
      <sheetData sheetId="168">
        <row r="43">
          <cell r="G43">
            <v>826426</v>
          </cell>
        </row>
      </sheetData>
      <sheetData sheetId="169">
        <row r="42">
          <cell r="G42">
            <v>2076546</v>
          </cell>
        </row>
      </sheetData>
      <sheetData sheetId="170">
        <row r="39">
          <cell r="G39">
            <v>846462</v>
          </cell>
        </row>
      </sheetData>
      <sheetData sheetId="171">
        <row r="43">
          <cell r="G43">
            <v>922593</v>
          </cell>
        </row>
      </sheetData>
      <sheetData sheetId="172">
        <row r="42">
          <cell r="G42">
            <v>524623</v>
          </cell>
        </row>
      </sheetData>
      <sheetData sheetId="173">
        <row r="40">
          <cell r="G40">
            <v>135972</v>
          </cell>
        </row>
      </sheetData>
      <sheetData sheetId="174">
        <row r="41">
          <cell r="G41">
            <v>143846</v>
          </cell>
        </row>
      </sheetData>
      <sheetData sheetId="175">
        <row r="41">
          <cell r="G41">
            <v>194278</v>
          </cell>
        </row>
      </sheetData>
      <sheetData sheetId="176">
        <row r="41">
          <cell r="G41">
            <v>384180</v>
          </cell>
        </row>
      </sheetData>
      <sheetData sheetId="177">
        <row r="35">
          <cell r="G35">
            <v>39111895</v>
          </cell>
        </row>
      </sheetData>
      <sheetData sheetId="178">
        <row r="41">
          <cell r="G41">
            <v>10014763</v>
          </cell>
        </row>
      </sheetData>
      <sheetData sheetId="179">
        <row r="41">
          <cell r="G41">
            <v>896141</v>
          </cell>
        </row>
      </sheetData>
      <sheetData sheetId="180">
        <row r="41">
          <cell r="G41">
            <v>539484</v>
          </cell>
        </row>
      </sheetData>
      <sheetData sheetId="181">
        <row r="42">
          <cell r="G42">
            <v>565499</v>
          </cell>
        </row>
      </sheetData>
      <sheetData sheetId="182">
        <row r="49">
          <cell r="G49">
            <v>25639650</v>
          </cell>
        </row>
      </sheetData>
      <sheetData sheetId="183">
        <row r="43">
          <cell r="F43">
            <v>61863</v>
          </cell>
        </row>
      </sheetData>
      <sheetData sheetId="184">
        <row r="42">
          <cell r="G42">
            <v>896951</v>
          </cell>
        </row>
      </sheetData>
      <sheetData sheetId="185">
        <row r="45">
          <cell r="G45">
            <v>896951</v>
          </cell>
        </row>
      </sheetData>
      <sheetData sheetId="186">
        <row r="40">
          <cell r="G40">
            <v>145058</v>
          </cell>
        </row>
      </sheetData>
      <sheetData sheetId="187">
        <row r="44">
          <cell r="G44">
            <v>72752</v>
          </cell>
        </row>
      </sheetData>
      <sheetData sheetId="188">
        <row r="43">
          <cell r="G43">
            <v>7609</v>
          </cell>
        </row>
      </sheetData>
      <sheetData sheetId="189">
        <row r="43">
          <cell r="G43">
            <v>5402</v>
          </cell>
        </row>
      </sheetData>
      <sheetData sheetId="190">
        <row r="43">
          <cell r="G43">
            <v>4591</v>
          </cell>
        </row>
      </sheetData>
      <sheetData sheetId="191">
        <row r="43">
          <cell r="G43">
            <v>2301</v>
          </cell>
        </row>
      </sheetData>
      <sheetData sheetId="192">
        <row r="43">
          <cell r="G43">
            <v>576964</v>
          </cell>
        </row>
      </sheetData>
      <sheetData sheetId="193">
        <row r="43">
          <cell r="G43">
            <v>29000</v>
          </cell>
        </row>
      </sheetData>
      <sheetData sheetId="194">
        <row r="44">
          <cell r="G44">
            <v>32000</v>
          </cell>
        </row>
      </sheetData>
      <sheetData sheetId="195">
        <row r="38">
          <cell r="G38">
            <v>107370.5</v>
          </cell>
        </row>
      </sheetData>
      <sheetData sheetId="196">
        <row r="43">
          <cell r="G43">
            <v>35226</v>
          </cell>
        </row>
      </sheetData>
      <sheetData sheetId="197">
        <row r="43">
          <cell r="G43">
            <v>76916</v>
          </cell>
        </row>
      </sheetData>
      <sheetData sheetId="198">
        <row r="43">
          <cell r="G43">
            <v>832320</v>
          </cell>
        </row>
      </sheetData>
      <sheetData sheetId="199">
        <row r="42">
          <cell r="G42">
            <v>452880</v>
          </cell>
        </row>
      </sheetData>
      <sheetData sheetId="200">
        <row r="46">
          <cell r="F46">
            <v>509982</v>
          </cell>
        </row>
      </sheetData>
      <sheetData sheetId="201">
        <row r="46">
          <cell r="F46">
            <v>509982</v>
          </cell>
        </row>
      </sheetData>
      <sheetData sheetId="202">
        <row r="46">
          <cell r="F46">
            <v>521010</v>
          </cell>
        </row>
      </sheetData>
      <sheetData sheetId="203">
        <row r="46">
          <cell r="F46">
            <v>619206</v>
          </cell>
        </row>
      </sheetData>
      <sheetData sheetId="204">
        <row r="46">
          <cell r="F46">
            <v>697255</v>
          </cell>
        </row>
      </sheetData>
      <sheetData sheetId="205">
        <row r="45">
          <cell r="F45">
            <v>51680</v>
          </cell>
        </row>
      </sheetData>
      <sheetData sheetId="206">
        <row r="44">
          <cell r="F44">
            <v>29678</v>
          </cell>
        </row>
      </sheetData>
      <sheetData sheetId="207">
        <row r="44">
          <cell r="F44">
            <v>25008</v>
          </cell>
        </row>
      </sheetData>
      <sheetData sheetId="208">
        <row r="44">
          <cell r="F44">
            <v>103202</v>
          </cell>
        </row>
      </sheetData>
      <sheetData sheetId="209">
        <row r="42">
          <cell r="F42">
            <v>740367</v>
          </cell>
        </row>
      </sheetData>
      <sheetData sheetId="210">
        <row r="43">
          <cell r="F43">
            <v>152672</v>
          </cell>
        </row>
      </sheetData>
      <sheetData sheetId="211">
        <row r="40">
          <cell r="F40">
            <v>5331510</v>
          </cell>
        </row>
      </sheetData>
      <sheetData sheetId="212">
        <row r="41">
          <cell r="F41">
            <v>15803510</v>
          </cell>
        </row>
      </sheetData>
      <sheetData sheetId="213">
        <row r="43">
          <cell r="G43">
            <v>576964</v>
          </cell>
        </row>
      </sheetData>
      <sheetData sheetId="214">
        <row r="39">
          <cell r="F39">
            <v>33959</v>
          </cell>
        </row>
      </sheetData>
      <sheetData sheetId="215">
        <row r="40">
          <cell r="F40">
            <v>19459</v>
          </cell>
        </row>
      </sheetData>
      <sheetData sheetId="216">
        <row r="40">
          <cell r="F40">
            <v>880910</v>
          </cell>
        </row>
      </sheetData>
      <sheetData sheetId="217">
        <row r="37">
          <cell r="F37">
            <v>52716999</v>
          </cell>
        </row>
      </sheetData>
      <sheetData sheetId="218">
        <row r="41">
          <cell r="F41">
            <v>11837820</v>
          </cell>
        </row>
      </sheetData>
      <sheetData sheetId="219">
        <row r="32">
          <cell r="F32">
            <v>49472695</v>
          </cell>
        </row>
      </sheetData>
      <sheetData sheetId="220">
        <row r="37">
          <cell r="F37">
            <v>24293870</v>
          </cell>
        </row>
      </sheetData>
      <sheetData sheetId="221">
        <row r="32">
          <cell r="F32">
            <v>92371566</v>
          </cell>
        </row>
      </sheetData>
      <sheetData sheetId="222">
        <row r="40">
          <cell r="F40">
            <v>14379074</v>
          </cell>
        </row>
      </sheetData>
      <sheetData sheetId="223">
        <row r="37">
          <cell r="F37">
            <v>2430467</v>
          </cell>
        </row>
      </sheetData>
      <sheetData sheetId="224">
        <row r="42">
          <cell r="F42">
            <v>29023898</v>
          </cell>
        </row>
      </sheetData>
      <sheetData sheetId="225">
        <row r="40">
          <cell r="F40">
            <v>27426</v>
          </cell>
        </row>
      </sheetData>
      <sheetData sheetId="226">
        <row r="43">
          <cell r="F43">
            <v>536833</v>
          </cell>
        </row>
      </sheetData>
      <sheetData sheetId="227">
        <row r="41">
          <cell r="F41">
            <v>100931</v>
          </cell>
        </row>
      </sheetData>
      <sheetData sheetId="228">
        <row r="35">
          <cell r="F35">
            <v>47697313</v>
          </cell>
        </row>
      </sheetData>
      <sheetData sheetId="229">
        <row r="41">
          <cell r="F41">
            <v>20129795</v>
          </cell>
        </row>
      </sheetData>
      <sheetData sheetId="230">
        <row r="39">
          <cell r="F39">
            <v>2784713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ELIMINARES"/>
      <sheetName val="1,1"/>
      <sheetName val="1.1"/>
      <sheetName val="1,2"/>
      <sheetName val="1.2"/>
      <sheetName val="1,3"/>
      <sheetName val="1.3"/>
      <sheetName val="1,4"/>
      <sheetName val="1.4"/>
      <sheetName val="1,5"/>
      <sheetName val="1.5"/>
      <sheetName val="1,6"/>
      <sheetName val="1.6"/>
      <sheetName val="1,7"/>
      <sheetName val="1.7"/>
      <sheetName val="1,8"/>
    </sheetNames>
    <sheetDataSet>
      <sheetData sheetId="0">
        <row r="7">
          <cell r="C7">
            <v>1.1000000000000001</v>
          </cell>
          <cell r="D7" t="str">
            <v>ETG-02-03</v>
          </cell>
          <cell r="E7" t="str">
            <v>LOCALIZACION Y REPLANTEO</v>
          </cell>
          <cell r="F7" t="str">
            <v>ML</v>
          </cell>
        </row>
        <row r="8">
          <cell r="C8">
            <v>1.2</v>
          </cell>
          <cell r="D8" t="str">
            <v>ETG-02-05</v>
          </cell>
          <cell r="E8" t="str">
            <v>APIQUES PARA VERIFICACIÓN DE REDES HASTA 1M3</v>
          </cell>
          <cell r="F8" t="str">
            <v>UND</v>
          </cell>
        </row>
        <row r="9">
          <cell r="C9">
            <v>1.3</v>
          </cell>
          <cell r="D9" t="str">
            <v>ETG-05-01</v>
          </cell>
          <cell r="E9" t="str">
            <v>CORTE DE PAVIMENTO</v>
          </cell>
          <cell r="F9" t="str">
            <v>ML</v>
          </cell>
        </row>
        <row r="10">
          <cell r="C10">
            <v>1.4</v>
          </cell>
          <cell r="D10" t="str">
            <v xml:space="preserve">ETG-02-07 </v>
          </cell>
          <cell r="E10" t="str">
            <v>VALLA PUBLICITARIA EN ESTRUCTRURA METALICA, MARCO 2.5 X 4.0 M</v>
          </cell>
          <cell r="F10" t="str">
            <v>UND</v>
          </cell>
        </row>
        <row r="11">
          <cell r="C11">
            <v>1.5</v>
          </cell>
          <cell r="D11" t="str">
            <v>ETG-02-04</v>
          </cell>
          <cell r="E11" t="str">
            <v>DESMONTE, DESCAPOTE DESENRAICE Y LIMPIEZA CON RETIRO</v>
          </cell>
          <cell r="F11" t="str">
            <v>M3</v>
          </cell>
        </row>
        <row r="12">
          <cell r="C12">
            <v>1.6</v>
          </cell>
          <cell r="D12" t="str">
            <v>ETG-02-03</v>
          </cell>
          <cell r="E12" t="str">
            <v>REPLANTEO, LIMPIEZA , DESCAPOTE Y CONFORMACIÓN DEL TERRENO</v>
          </cell>
          <cell r="F12" t="str">
            <v>M2</v>
          </cell>
        </row>
        <row r="13">
          <cell r="C13">
            <v>1.7</v>
          </cell>
          <cell r="D13" t="str">
            <v>ETG-02-03</v>
          </cell>
          <cell r="E13" t="str">
            <v>LOCALIZACION Y REPLANTEO</v>
          </cell>
          <cell r="F13" t="str">
            <v>M2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ELIMINARES"/>
      <sheetName val="1,1"/>
      <sheetName val="1.1"/>
      <sheetName val="1,2"/>
      <sheetName val="1.2"/>
      <sheetName val="1,3"/>
      <sheetName val="1.3"/>
      <sheetName val="1,4"/>
      <sheetName val="1.4"/>
      <sheetName val="1,5"/>
      <sheetName val="1.5"/>
      <sheetName val="1,6"/>
      <sheetName val="1.6"/>
      <sheetName val="1,7"/>
      <sheetName val="1.7"/>
      <sheetName val="1,8"/>
    </sheetNames>
    <sheetDataSet>
      <sheetData sheetId="0">
        <row r="7">
          <cell r="C7">
            <v>1.1000000000000001</v>
          </cell>
          <cell r="D7" t="str">
            <v>ETG-02-03</v>
          </cell>
          <cell r="E7" t="str">
            <v>LOCALIZACION Y REPLANTEO</v>
          </cell>
          <cell r="F7" t="str">
            <v>ML</v>
          </cell>
        </row>
        <row r="8">
          <cell r="C8">
            <v>1.2</v>
          </cell>
          <cell r="D8" t="str">
            <v>ETG-02-05</v>
          </cell>
          <cell r="E8" t="str">
            <v>APIQUES PARA VERIFICACIÓN DE REDES HASTA 1M3</v>
          </cell>
          <cell r="F8" t="str">
            <v>UND</v>
          </cell>
        </row>
        <row r="9">
          <cell r="C9">
            <v>1.3</v>
          </cell>
          <cell r="D9" t="str">
            <v>ETG-05-01</v>
          </cell>
          <cell r="E9" t="str">
            <v>CORTE DE PAVIMENTO</v>
          </cell>
          <cell r="F9" t="str">
            <v>ML</v>
          </cell>
        </row>
        <row r="10">
          <cell r="C10">
            <v>1.4</v>
          </cell>
          <cell r="D10" t="str">
            <v xml:space="preserve">ETG-02-07 </v>
          </cell>
          <cell r="E10" t="str">
            <v>VALLA PUBLICITARIA EN ESTRUCTRURA METALICA, MARCO 2.5 X 4.0 M</v>
          </cell>
          <cell r="F10" t="str">
            <v>UND</v>
          </cell>
        </row>
        <row r="11">
          <cell r="C11">
            <v>1.5</v>
          </cell>
          <cell r="D11" t="str">
            <v>ETG-02-04</v>
          </cell>
          <cell r="E11" t="str">
            <v>DESMONTE, DESCAPOTE DESENRAICE Y LIMPIEZA CON RETIRO</v>
          </cell>
          <cell r="F11" t="str">
            <v>M3</v>
          </cell>
        </row>
        <row r="12">
          <cell r="C12">
            <v>1.6</v>
          </cell>
          <cell r="D12" t="str">
            <v>ETG-02-03</v>
          </cell>
          <cell r="E12" t="str">
            <v>REPLANTEO, LIMPIEZA , DESCAPOTE Y CONFORMACIÓN DEL TERRENO</v>
          </cell>
          <cell r="F12" t="str">
            <v>M2</v>
          </cell>
        </row>
        <row r="13">
          <cell r="C13">
            <v>1.7</v>
          </cell>
          <cell r="D13" t="str">
            <v>ETG-02-03</v>
          </cell>
          <cell r="E13" t="str">
            <v>LOCALIZACION Y REPLANTEO</v>
          </cell>
          <cell r="F13" t="str">
            <v>M2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PRESUPUESTO ALCALDIA"/>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
      <sheetName val="3.7"/>
      <sheetName val="3.8 "/>
      <sheetName val="3.9"/>
      <sheetName val="3.10"/>
      <sheetName val="3.11"/>
      <sheetName val="3.12"/>
      <sheetName val="3.13"/>
      <sheetName val="3.14"/>
      <sheetName val="4.1"/>
      <sheetName val="4.2"/>
      <sheetName val="4.3"/>
      <sheetName val="4.4"/>
      <sheetName val="3.6"/>
      <sheetName val="3.8"/>
      <sheetName val="3.9 "/>
      <sheetName val="3.13 "/>
      <sheetName val="3.15 "/>
      <sheetName val="3.18"/>
      <sheetName val="3.20"/>
      <sheetName val="3.23"/>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4.5"/>
    </sheetNames>
    <sheetDataSet>
      <sheetData sheetId="0"/>
      <sheetData sheetId="1"/>
      <sheetData sheetId="2">
        <row r="5">
          <cell r="E5" t="str">
            <v>REPOSICIÓN DE REDES DE ACUEDUCTO EN EL BARRIO SAN MARTIN DE PORRES DEL DISTRITO DE RIOHACHA, LA GUAJIRA, CARIBE</v>
          </cell>
        </row>
        <row r="9">
          <cell r="C9">
            <v>1.1000000000000001</v>
          </cell>
          <cell r="D9" t="str">
            <v>ETG-02-03</v>
          </cell>
          <cell r="E9" t="str">
            <v>Localizacion y replanteo</v>
          </cell>
          <cell r="F9">
            <v>0</v>
          </cell>
          <cell r="G9">
            <v>0</v>
          </cell>
          <cell r="H9">
            <v>0</v>
          </cell>
          <cell r="I9">
            <v>0</v>
          </cell>
          <cell r="J9">
            <v>0</v>
          </cell>
          <cell r="K9" t="str">
            <v>ML</v>
          </cell>
          <cell r="L9">
            <v>389.87</v>
          </cell>
          <cell r="M9">
            <v>1914</v>
          </cell>
          <cell r="N9">
            <v>746211.18</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875.74</v>
          </cell>
          <cell r="M12">
            <v>10378</v>
          </cell>
          <cell r="N12">
            <v>9088429.7200000007</v>
          </cell>
        </row>
        <row r="13">
          <cell r="C13">
            <v>1.5</v>
          </cell>
          <cell r="D13" t="str">
            <v>ETG-07-01</v>
          </cell>
          <cell r="E13" t="str">
            <v>Demolicion de pavimento rigido o flexible, incluye retiro</v>
          </cell>
          <cell r="F13">
            <v>0</v>
          </cell>
          <cell r="G13">
            <v>0</v>
          </cell>
          <cell r="H13">
            <v>0</v>
          </cell>
          <cell r="I13">
            <v>0</v>
          </cell>
          <cell r="J13">
            <v>0</v>
          </cell>
          <cell r="K13" t="str">
            <v>M2</v>
          </cell>
          <cell r="L13">
            <v>257.92200000000003</v>
          </cell>
          <cell r="M13">
            <v>20805</v>
          </cell>
          <cell r="N13">
            <v>5366067.2100000009</v>
          </cell>
        </row>
        <row r="14">
          <cell r="C14">
            <v>1.6</v>
          </cell>
          <cell r="D14" t="str">
            <v>ETG-07-01</v>
          </cell>
          <cell r="E14" t="str">
            <v>Demolicion de andenes, incluye retiro</v>
          </cell>
          <cell r="F14">
            <v>0</v>
          </cell>
          <cell r="G14">
            <v>0</v>
          </cell>
          <cell r="H14">
            <v>0</v>
          </cell>
          <cell r="I14">
            <v>0</v>
          </cell>
          <cell r="J14">
            <v>0</v>
          </cell>
          <cell r="K14" t="str">
            <v>M2</v>
          </cell>
          <cell r="L14">
            <v>15.9</v>
          </cell>
          <cell r="M14">
            <v>14755</v>
          </cell>
          <cell r="N14">
            <v>234604.5</v>
          </cell>
        </row>
        <row r="15">
          <cell r="C15">
            <v>1.7</v>
          </cell>
          <cell r="D15" t="str">
            <v>ETG-07-01</v>
          </cell>
          <cell r="E15" t="str">
            <v>Demolicion de sardineles, incluye retiro</v>
          </cell>
          <cell r="F15">
            <v>0</v>
          </cell>
          <cell r="G15">
            <v>0</v>
          </cell>
          <cell r="H15">
            <v>0</v>
          </cell>
          <cell r="I15">
            <v>0</v>
          </cell>
          <cell r="J15">
            <v>0</v>
          </cell>
          <cell r="K15" t="str">
            <v>ML</v>
          </cell>
          <cell r="L15">
            <v>15.9</v>
          </cell>
          <cell r="M15">
            <v>7753</v>
          </cell>
          <cell r="N15">
            <v>123272.7</v>
          </cell>
        </row>
        <row r="16">
          <cell r="C16" t="str">
            <v xml:space="preserve">SUBTOTAL       </v>
          </cell>
          <cell r="D16">
            <v>0</v>
          </cell>
          <cell r="E16">
            <v>0</v>
          </cell>
          <cell r="F16">
            <v>0</v>
          </cell>
          <cell r="G16">
            <v>0</v>
          </cell>
          <cell r="H16">
            <v>0</v>
          </cell>
          <cell r="I16">
            <v>0</v>
          </cell>
          <cell r="J16">
            <v>0</v>
          </cell>
          <cell r="K16">
            <v>0</v>
          </cell>
          <cell r="L16">
            <v>0</v>
          </cell>
          <cell r="M16">
            <v>0</v>
          </cell>
          <cell r="N16">
            <v>17341276.309999999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233.922</v>
          </cell>
          <cell r="M18">
            <v>20577</v>
          </cell>
          <cell r="N18">
            <v>4813412.9939999999</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11.696100000000001</v>
          </cell>
          <cell r="M19">
            <v>69722</v>
          </cell>
          <cell r="N19">
            <v>815475.48420000006</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197.05574959611829</v>
          </cell>
          <cell r="M20">
            <v>17576</v>
          </cell>
          <cell r="N20">
            <v>3463451.8549013752</v>
          </cell>
        </row>
        <row r="21">
          <cell r="C21">
            <v>2.4</v>
          </cell>
          <cell r="D21" t="str">
            <v>ETG-03-06</v>
          </cell>
          <cell r="E21" t="str">
            <v>Retiro y disposición de material sobrante y/o escombros.</v>
          </cell>
          <cell r="F21">
            <v>0</v>
          </cell>
          <cell r="G21">
            <v>0</v>
          </cell>
          <cell r="H21">
            <v>0</v>
          </cell>
          <cell r="I21">
            <v>0</v>
          </cell>
          <cell r="J21">
            <v>0</v>
          </cell>
          <cell r="K21" t="str">
            <v>M3</v>
          </cell>
          <cell r="L21">
            <v>36.866250403881665</v>
          </cell>
          <cell r="M21">
            <v>28216</v>
          </cell>
          <cell r="N21">
            <v>1040218.1213959251</v>
          </cell>
        </row>
        <row r="22">
          <cell r="C22" t="str">
            <v xml:space="preserve">SUBTOTAL       </v>
          </cell>
          <cell r="D22">
            <v>0</v>
          </cell>
          <cell r="E22">
            <v>0</v>
          </cell>
          <cell r="F22">
            <v>0</v>
          </cell>
          <cell r="G22">
            <v>0</v>
          </cell>
          <cell r="H22">
            <v>0</v>
          </cell>
          <cell r="I22">
            <v>0</v>
          </cell>
          <cell r="J22">
            <v>0</v>
          </cell>
          <cell r="K22">
            <v>0</v>
          </cell>
          <cell r="L22">
            <v>0</v>
          </cell>
          <cell r="M22">
            <v>0</v>
          </cell>
          <cell r="N22">
            <v>10132558.4544973</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389.87</v>
          </cell>
          <cell r="M24">
            <v>26333</v>
          </cell>
          <cell r="N24">
            <v>10266446.710000001</v>
          </cell>
        </row>
        <row r="25">
          <cell r="C25">
            <v>3.2</v>
          </cell>
          <cell r="D25" t="str">
            <v>ETG-03-00</v>
          </cell>
          <cell r="E25" t="str">
            <v>Cama de arena para tubería e= 0,1 m</v>
          </cell>
          <cell r="F25">
            <v>0</v>
          </cell>
          <cell r="G25">
            <v>0</v>
          </cell>
          <cell r="H25">
            <v>0</v>
          </cell>
          <cell r="I25">
            <v>0</v>
          </cell>
          <cell r="J25">
            <v>0</v>
          </cell>
          <cell r="K25" t="str">
            <v>M3</v>
          </cell>
          <cell r="L25">
            <v>23.392199999999999</v>
          </cell>
          <cell r="M25">
            <v>63068</v>
          </cell>
          <cell r="N25">
            <v>1475299.2696</v>
          </cell>
        </row>
        <row r="26">
          <cell r="C26">
            <v>3.3</v>
          </cell>
          <cell r="D26" t="str">
            <v>ETG-15-01 Y ETG-15-03</v>
          </cell>
          <cell r="E26"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6">
            <v>0</v>
          </cell>
          <cell r="G26">
            <v>0</v>
          </cell>
          <cell r="H26">
            <v>0</v>
          </cell>
          <cell r="I26">
            <v>0</v>
          </cell>
          <cell r="J26">
            <v>0</v>
          </cell>
          <cell r="K26" t="str">
            <v>UND</v>
          </cell>
          <cell r="L26">
            <v>86</v>
          </cell>
          <cell r="M26">
            <v>421526</v>
          </cell>
          <cell r="N26">
            <v>36251236</v>
          </cell>
        </row>
        <row r="27">
          <cell r="C27">
            <v>3.4</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28</v>
          </cell>
          <cell r="M27">
            <v>377276</v>
          </cell>
          <cell r="N27">
            <v>10563728</v>
          </cell>
        </row>
        <row r="28">
          <cell r="C28">
            <v>3.5</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25</v>
          </cell>
          <cell r="M28">
            <v>823407</v>
          </cell>
          <cell r="N28">
            <v>20585175</v>
          </cell>
        </row>
        <row r="29">
          <cell r="C29">
            <v>3.6</v>
          </cell>
          <cell r="D29" t="str">
            <v>ETG-08-01.6</v>
          </cell>
          <cell r="E29" t="str">
            <v>suministro e instalacion collarin de derivacion PEAD 90x1/2"</v>
          </cell>
          <cell r="F29">
            <v>0</v>
          </cell>
          <cell r="G29">
            <v>0</v>
          </cell>
          <cell r="H29">
            <v>0</v>
          </cell>
          <cell r="I29">
            <v>0</v>
          </cell>
          <cell r="J29">
            <v>0</v>
          </cell>
          <cell r="K29" t="str">
            <v xml:space="preserve"> UND</v>
          </cell>
          <cell r="L29">
            <v>53</v>
          </cell>
          <cell r="M29">
            <v>33430</v>
          </cell>
          <cell r="N29">
            <v>1771790</v>
          </cell>
        </row>
        <row r="30">
          <cell r="C30">
            <v>3.7</v>
          </cell>
          <cell r="D30" t="str">
            <v>ETG-08-01.2</v>
          </cell>
          <cell r="E30" t="str">
            <v>Suministro e instalación tee bridada 3"</v>
          </cell>
          <cell r="F30">
            <v>0</v>
          </cell>
          <cell r="G30">
            <v>0</v>
          </cell>
          <cell r="H30">
            <v>0</v>
          </cell>
          <cell r="I30">
            <v>0</v>
          </cell>
          <cell r="J30">
            <v>0</v>
          </cell>
          <cell r="K30" t="str">
            <v xml:space="preserve"> UND</v>
          </cell>
          <cell r="L30">
            <v>4</v>
          </cell>
          <cell r="M30">
            <v>299524</v>
          </cell>
          <cell r="N30">
            <v>1198096</v>
          </cell>
        </row>
        <row r="31">
          <cell r="C31">
            <v>3.8</v>
          </cell>
          <cell r="D31" t="str">
            <v>ETG-08-01.2</v>
          </cell>
          <cell r="E31" t="str">
            <v xml:space="preserve">suministro e instalacion union brida universal 3" </v>
          </cell>
          <cell r="F31">
            <v>0</v>
          </cell>
          <cell r="G31">
            <v>0</v>
          </cell>
          <cell r="H31">
            <v>0</v>
          </cell>
          <cell r="I31">
            <v>0</v>
          </cell>
          <cell r="J31">
            <v>0</v>
          </cell>
          <cell r="K31" t="str">
            <v xml:space="preserve"> UND</v>
          </cell>
          <cell r="L31">
            <v>8</v>
          </cell>
          <cell r="M31">
            <v>108993</v>
          </cell>
          <cell r="N31">
            <v>871944</v>
          </cell>
        </row>
        <row r="32">
          <cell r="C32">
            <v>3.9</v>
          </cell>
          <cell r="D32" t="str">
            <v>ETG-08-01.2</v>
          </cell>
          <cell r="E32" t="str">
            <v>suministro e instalacion union brida universal 3" para PEAD</v>
          </cell>
          <cell r="F32">
            <v>0</v>
          </cell>
          <cell r="G32">
            <v>0</v>
          </cell>
          <cell r="H32">
            <v>0</v>
          </cell>
          <cell r="I32">
            <v>0</v>
          </cell>
          <cell r="J32">
            <v>0</v>
          </cell>
          <cell r="K32" t="str">
            <v>UND</v>
          </cell>
          <cell r="L32">
            <v>5</v>
          </cell>
          <cell r="M32">
            <v>156553</v>
          </cell>
          <cell r="N32">
            <v>782765</v>
          </cell>
        </row>
        <row r="33">
          <cell r="C33" t="str">
            <v>3.10</v>
          </cell>
          <cell r="D33" t="str">
            <v>ETG-08-01.6</v>
          </cell>
          <cell r="E33" t="str">
            <v>Suministro e instalacion reduccion PEAD 6X3" PE100 PN10</v>
          </cell>
          <cell r="F33">
            <v>0</v>
          </cell>
          <cell r="G33">
            <v>0</v>
          </cell>
          <cell r="H33">
            <v>0</v>
          </cell>
          <cell r="I33">
            <v>0</v>
          </cell>
          <cell r="J33">
            <v>0</v>
          </cell>
          <cell r="K33" t="str">
            <v>UND</v>
          </cell>
          <cell r="L33">
            <v>2</v>
          </cell>
          <cell r="M33">
            <v>65140</v>
          </cell>
          <cell r="N33">
            <v>130280</v>
          </cell>
        </row>
        <row r="34">
          <cell r="C34">
            <v>3.11</v>
          </cell>
          <cell r="D34" t="str">
            <v>ETG-08-01.6</v>
          </cell>
          <cell r="E34" t="str">
            <v>Suministro e instalacion reduccion PEAD 10X6" PE100 PN10</v>
          </cell>
          <cell r="F34">
            <v>0</v>
          </cell>
          <cell r="G34">
            <v>0</v>
          </cell>
          <cell r="H34">
            <v>0</v>
          </cell>
          <cell r="I34">
            <v>0</v>
          </cell>
          <cell r="J34">
            <v>0</v>
          </cell>
          <cell r="K34" t="str">
            <v>UND</v>
          </cell>
          <cell r="L34">
            <v>3</v>
          </cell>
          <cell r="M34">
            <v>509799</v>
          </cell>
          <cell r="N34">
            <v>1529397</v>
          </cell>
        </row>
        <row r="35">
          <cell r="C35">
            <v>3.12</v>
          </cell>
          <cell r="D35" t="str">
            <v>ETG-08-01.6</v>
          </cell>
          <cell r="E35" t="str">
            <v>Suministro e instalacion reduccion PEAD 12X10" PE100 PN10</v>
          </cell>
          <cell r="F35">
            <v>0</v>
          </cell>
          <cell r="G35">
            <v>0</v>
          </cell>
          <cell r="H35">
            <v>0</v>
          </cell>
          <cell r="I35">
            <v>0</v>
          </cell>
          <cell r="J35">
            <v>0</v>
          </cell>
          <cell r="K35" t="str">
            <v>UND</v>
          </cell>
          <cell r="L35">
            <v>1</v>
          </cell>
          <cell r="M35">
            <v>476184</v>
          </cell>
          <cell r="N35">
            <v>476184</v>
          </cell>
        </row>
        <row r="36">
          <cell r="C36">
            <v>3.13</v>
          </cell>
          <cell r="D36" t="str">
            <v>ETG-08-01.6</v>
          </cell>
          <cell r="E36" t="str">
            <v>Suministro e instalacion tee PEAD  90mm (3") PE 100 PN10</v>
          </cell>
          <cell r="F36">
            <v>0</v>
          </cell>
          <cell r="G36">
            <v>0</v>
          </cell>
          <cell r="H36">
            <v>0</v>
          </cell>
          <cell r="I36">
            <v>0</v>
          </cell>
          <cell r="J36">
            <v>0</v>
          </cell>
          <cell r="K36" t="str">
            <v xml:space="preserve"> UND</v>
          </cell>
          <cell r="L36">
            <v>3</v>
          </cell>
          <cell r="M36">
            <v>80348</v>
          </cell>
          <cell r="N36">
            <v>241044</v>
          </cell>
        </row>
        <row r="37">
          <cell r="C37">
            <v>3.14</v>
          </cell>
          <cell r="D37" t="str">
            <v>ETG-08-01.6</v>
          </cell>
          <cell r="E37" t="str">
            <v>Suministro e instalacion tee PEAD  315mm (12") PE 100 PN10</v>
          </cell>
          <cell r="F37">
            <v>0</v>
          </cell>
          <cell r="G37">
            <v>0</v>
          </cell>
          <cell r="H37">
            <v>0</v>
          </cell>
          <cell r="I37">
            <v>0</v>
          </cell>
          <cell r="J37">
            <v>0</v>
          </cell>
          <cell r="K37" t="str">
            <v>UND</v>
          </cell>
          <cell r="L37">
            <v>1</v>
          </cell>
          <cell r="M37">
            <v>1674703</v>
          </cell>
          <cell r="N37">
            <v>1674703</v>
          </cell>
        </row>
        <row r="38">
          <cell r="C38" t="str">
            <v xml:space="preserve">SUBTOTAL       </v>
          </cell>
          <cell r="D38">
            <v>0</v>
          </cell>
          <cell r="E38">
            <v>0</v>
          </cell>
          <cell r="F38">
            <v>0</v>
          </cell>
          <cell r="G38">
            <v>0</v>
          </cell>
          <cell r="H38">
            <v>0</v>
          </cell>
          <cell r="I38">
            <v>0</v>
          </cell>
          <cell r="J38">
            <v>0</v>
          </cell>
          <cell r="K38">
            <v>0</v>
          </cell>
          <cell r="L38">
            <v>0</v>
          </cell>
          <cell r="M38">
            <v>0</v>
          </cell>
          <cell r="N38">
            <v>87818087.979599997</v>
          </cell>
        </row>
        <row r="39">
          <cell r="C39">
            <v>4</v>
          </cell>
          <cell r="D39">
            <v>0</v>
          </cell>
          <cell r="E39" t="str">
            <v>OBRA CIVIL COMPLEMENTARIA</v>
          </cell>
          <cell r="F39">
            <v>0</v>
          </cell>
          <cell r="G39">
            <v>0</v>
          </cell>
          <cell r="H39">
            <v>0</v>
          </cell>
          <cell r="I39">
            <v>0</v>
          </cell>
          <cell r="J39">
            <v>0</v>
          </cell>
          <cell r="K39">
            <v>0</v>
          </cell>
          <cell r="L39">
            <v>0</v>
          </cell>
          <cell r="M39">
            <v>0</v>
          </cell>
          <cell r="N39">
            <v>0</v>
          </cell>
        </row>
        <row r="40">
          <cell r="C40">
            <v>4.0999999999999996</v>
          </cell>
          <cell r="D40" t="str">
            <v>ETG-04-01</v>
          </cell>
          <cell r="E40" t="str">
            <v>Sub-base granular mopt compactada en capas de 10 cm, E= 0.20 M</v>
          </cell>
          <cell r="F40">
            <v>0</v>
          </cell>
          <cell r="G40">
            <v>0</v>
          </cell>
          <cell r="H40">
            <v>0</v>
          </cell>
          <cell r="I40">
            <v>0</v>
          </cell>
          <cell r="J40">
            <v>0</v>
          </cell>
          <cell r="K40" t="str">
            <v>M3</v>
          </cell>
          <cell r="L40">
            <v>51.584400000000009</v>
          </cell>
          <cell r="M40">
            <v>70153</v>
          </cell>
          <cell r="N40">
            <v>3618800.4132000008</v>
          </cell>
        </row>
        <row r="41">
          <cell r="C41">
            <v>4.2</v>
          </cell>
          <cell r="D41" t="str">
            <v>ETG-05-07</v>
          </cell>
          <cell r="E41" t="str">
            <v xml:space="preserve">Construcción pavimento rígido 3000 PSI e= 0,15 incluye refuerzo y juntas en asfalto </v>
          </cell>
          <cell r="F41">
            <v>0</v>
          </cell>
          <cell r="G41">
            <v>0</v>
          </cell>
          <cell r="H41">
            <v>0</v>
          </cell>
          <cell r="I41">
            <v>0</v>
          </cell>
          <cell r="J41">
            <v>0</v>
          </cell>
          <cell r="K41" t="str">
            <v>M2</v>
          </cell>
          <cell r="L41">
            <v>257.92200000000003</v>
          </cell>
          <cell r="M41">
            <v>95693</v>
          </cell>
          <cell r="N41">
            <v>24681329.946000002</v>
          </cell>
        </row>
        <row r="42">
          <cell r="C42">
            <v>4.3</v>
          </cell>
          <cell r="D42" t="str">
            <v>ETG-05-07</v>
          </cell>
          <cell r="E42" t="str">
            <v>Construcción Sardinel en concreto 3000 psi 0,15*0,30M. Incluye refuerzo</v>
          </cell>
          <cell r="F42">
            <v>0</v>
          </cell>
          <cell r="G42">
            <v>0</v>
          </cell>
          <cell r="H42">
            <v>0</v>
          </cell>
          <cell r="I42">
            <v>0</v>
          </cell>
          <cell r="J42">
            <v>0</v>
          </cell>
          <cell r="K42" t="str">
            <v>ML</v>
          </cell>
          <cell r="L42">
            <v>69.900000000000006</v>
          </cell>
          <cell r="M42">
            <v>40084</v>
          </cell>
          <cell r="N42">
            <v>2801871.6</v>
          </cell>
        </row>
        <row r="43">
          <cell r="C43">
            <v>4.4000000000000004</v>
          </cell>
          <cell r="D43" t="str">
            <v>ETG-04-01</v>
          </cell>
          <cell r="E43" t="str">
            <v>Construcción andén en concreto, fc= 21 Mpa, e=0,10 m</v>
          </cell>
          <cell r="F43">
            <v>0</v>
          </cell>
          <cell r="G43">
            <v>0</v>
          </cell>
          <cell r="H43">
            <v>0</v>
          </cell>
          <cell r="I43">
            <v>0</v>
          </cell>
          <cell r="J43">
            <v>0</v>
          </cell>
          <cell r="K43" t="str">
            <v>M2</v>
          </cell>
          <cell r="L43">
            <v>69.900000000000006</v>
          </cell>
          <cell r="M43">
            <v>49792</v>
          </cell>
          <cell r="N43">
            <v>3480460.8000000003</v>
          </cell>
        </row>
        <row r="44">
          <cell r="C44" t="str">
            <v xml:space="preserve">SUBTOTAL       </v>
          </cell>
          <cell r="D44">
            <v>0</v>
          </cell>
          <cell r="E44">
            <v>0</v>
          </cell>
          <cell r="F44">
            <v>0</v>
          </cell>
          <cell r="G44">
            <v>0</v>
          </cell>
          <cell r="H44">
            <v>0</v>
          </cell>
          <cell r="I44">
            <v>0</v>
          </cell>
          <cell r="J44">
            <v>0</v>
          </cell>
          <cell r="K44">
            <v>0</v>
          </cell>
          <cell r="L44">
            <v>0</v>
          </cell>
          <cell r="M44">
            <v>0</v>
          </cell>
          <cell r="N44">
            <v>34582462.759200007</v>
          </cell>
        </row>
        <row r="45">
          <cell r="C45" t="str">
            <v>RESUMEN DE COSTOS</v>
          </cell>
          <cell r="D45">
            <v>0</v>
          </cell>
          <cell r="E45">
            <v>0</v>
          </cell>
          <cell r="F45">
            <v>0</v>
          </cell>
          <cell r="G45">
            <v>0</v>
          </cell>
          <cell r="H45">
            <v>0</v>
          </cell>
          <cell r="I45">
            <v>0</v>
          </cell>
          <cell r="J45">
            <v>0</v>
          </cell>
          <cell r="K45">
            <v>0</v>
          </cell>
          <cell r="L45">
            <v>0</v>
          </cell>
          <cell r="M45">
            <v>0</v>
          </cell>
          <cell r="N45">
            <v>0</v>
          </cell>
        </row>
        <row r="46">
          <cell r="C46" t="str">
            <v>COSTO DIRECTO</v>
          </cell>
          <cell r="D46">
            <v>0</v>
          </cell>
          <cell r="E46">
            <v>0</v>
          </cell>
          <cell r="F46">
            <v>0</v>
          </cell>
          <cell r="G46">
            <v>0</v>
          </cell>
          <cell r="H46">
            <v>0</v>
          </cell>
          <cell r="I46">
            <v>0</v>
          </cell>
          <cell r="J46">
            <v>0</v>
          </cell>
          <cell r="K46">
            <v>0</v>
          </cell>
          <cell r="L46">
            <v>0</v>
          </cell>
          <cell r="M46">
            <v>0</v>
          </cell>
          <cell r="N46">
            <v>149874385.5032973</v>
          </cell>
        </row>
        <row r="47">
          <cell r="C47" t="str">
            <v>ADMINISTRACIÓN (A)</v>
          </cell>
          <cell r="D47">
            <v>0</v>
          </cell>
          <cell r="E47">
            <v>0</v>
          </cell>
          <cell r="F47">
            <v>0</v>
          </cell>
          <cell r="G47">
            <v>0</v>
          </cell>
          <cell r="H47">
            <v>0</v>
          </cell>
          <cell r="I47">
            <v>0</v>
          </cell>
          <cell r="J47">
            <v>0</v>
          </cell>
          <cell r="K47">
            <v>0</v>
          </cell>
          <cell r="L47">
            <v>0</v>
          </cell>
          <cell r="M47">
            <v>0.17</v>
          </cell>
          <cell r="N47">
            <v>25478645.535560541</v>
          </cell>
        </row>
        <row r="48">
          <cell r="C48" t="str">
            <v>IMPREVISTOS (I)</v>
          </cell>
          <cell r="D48">
            <v>0</v>
          </cell>
          <cell r="E48">
            <v>0</v>
          </cell>
          <cell r="F48">
            <v>0</v>
          </cell>
          <cell r="G48">
            <v>0</v>
          </cell>
          <cell r="H48">
            <v>0</v>
          </cell>
          <cell r="I48">
            <v>0</v>
          </cell>
          <cell r="J48">
            <v>0</v>
          </cell>
          <cell r="K48">
            <v>0</v>
          </cell>
          <cell r="L48">
            <v>0</v>
          </cell>
          <cell r="M48">
            <v>0.05</v>
          </cell>
          <cell r="N48">
            <v>7493719.275164865</v>
          </cell>
        </row>
        <row r="49">
          <cell r="C49" t="str">
            <v>UTILIDAD (U)</v>
          </cell>
          <cell r="D49">
            <v>0</v>
          </cell>
          <cell r="E49">
            <v>0</v>
          </cell>
          <cell r="F49">
            <v>0</v>
          </cell>
          <cell r="G49">
            <v>0</v>
          </cell>
          <cell r="H49">
            <v>0</v>
          </cell>
          <cell r="I49">
            <v>0</v>
          </cell>
          <cell r="J49">
            <v>0</v>
          </cell>
          <cell r="K49">
            <v>0</v>
          </cell>
          <cell r="L49">
            <v>0</v>
          </cell>
          <cell r="M49">
            <v>0.08</v>
          </cell>
          <cell r="N49">
            <v>11989950.840263784</v>
          </cell>
        </row>
        <row r="50">
          <cell r="C50" t="str">
            <v xml:space="preserve">% IVA </v>
          </cell>
          <cell r="D50">
            <v>0</v>
          </cell>
          <cell r="E50">
            <v>0</v>
          </cell>
          <cell r="F50">
            <v>0</v>
          </cell>
          <cell r="G50">
            <v>0</v>
          </cell>
          <cell r="H50">
            <v>0</v>
          </cell>
          <cell r="I50">
            <v>0</v>
          </cell>
          <cell r="J50">
            <v>0</v>
          </cell>
          <cell r="K50">
            <v>0</v>
          </cell>
          <cell r="L50">
            <v>0</v>
          </cell>
          <cell r="M50">
            <v>0.16</v>
          </cell>
          <cell r="N50">
            <v>1918392.1344422055</v>
          </cell>
        </row>
        <row r="51">
          <cell r="C51" t="str">
            <v>COSTO TOTAL</v>
          </cell>
          <cell r="D51">
            <v>0</v>
          </cell>
          <cell r="E51">
            <v>0</v>
          </cell>
          <cell r="F51">
            <v>0</v>
          </cell>
          <cell r="G51">
            <v>0</v>
          </cell>
          <cell r="H51">
            <v>0</v>
          </cell>
          <cell r="I51">
            <v>0</v>
          </cell>
          <cell r="J51">
            <v>0</v>
          </cell>
          <cell r="K51">
            <v>0</v>
          </cell>
          <cell r="L51">
            <v>0</v>
          </cell>
          <cell r="M51">
            <v>0</v>
          </cell>
          <cell r="N51">
            <v>196755093.28872871</v>
          </cell>
        </row>
        <row r="52">
          <cell r="C52" t="str">
            <v>INTERVENTORÍA</v>
          </cell>
          <cell r="D52">
            <v>0</v>
          </cell>
          <cell r="E52">
            <v>0</v>
          </cell>
          <cell r="F52">
            <v>0</v>
          </cell>
          <cell r="G52">
            <v>0</v>
          </cell>
          <cell r="H52">
            <v>0</v>
          </cell>
          <cell r="I52">
            <v>0</v>
          </cell>
          <cell r="J52">
            <v>0</v>
          </cell>
          <cell r="K52">
            <v>0</v>
          </cell>
          <cell r="L52">
            <v>0</v>
          </cell>
          <cell r="M52">
            <v>7.0000000000000007E-2</v>
          </cell>
          <cell r="N52">
            <v>13772856.530211011</v>
          </cell>
        </row>
        <row r="53">
          <cell r="C53" t="str">
            <v>TOTAL DEL PROYECTO</v>
          </cell>
          <cell r="D53">
            <v>0</v>
          </cell>
          <cell r="E53">
            <v>0</v>
          </cell>
          <cell r="F53">
            <v>0</v>
          </cell>
          <cell r="G53">
            <v>0</v>
          </cell>
          <cell r="H53">
            <v>0</v>
          </cell>
          <cell r="I53">
            <v>0</v>
          </cell>
          <cell r="J53">
            <v>0</v>
          </cell>
          <cell r="K53">
            <v>0</v>
          </cell>
          <cell r="L53">
            <v>0</v>
          </cell>
          <cell r="M53">
            <v>0</v>
          </cell>
          <cell r="N53">
            <v>210527949.81893972</v>
          </cell>
        </row>
        <row r="54">
          <cell r="N54">
            <v>0</v>
          </cell>
        </row>
        <row r="55">
          <cell r="C55" t="str">
            <v>SON: DOSCIENTOS DIEZ MILLONES QUINIENTOS VEINTISIETE MIL NOVECIENTOS CINCUENTA PESOS M/L</v>
          </cell>
          <cell r="D55">
            <v>0</v>
          </cell>
          <cell r="E55">
            <v>0</v>
          </cell>
          <cell r="F55">
            <v>0</v>
          </cell>
          <cell r="G55">
            <v>0</v>
          </cell>
          <cell r="H55">
            <v>0</v>
          </cell>
          <cell r="I55">
            <v>0</v>
          </cell>
          <cell r="J55">
            <v>0</v>
          </cell>
          <cell r="K55">
            <v>0</v>
          </cell>
          <cell r="L55">
            <v>0</v>
          </cell>
          <cell r="M55">
            <v>0</v>
          </cell>
        </row>
        <row r="56">
          <cell r="C56">
            <v>0</v>
          </cell>
          <cell r="D56">
            <v>0</v>
          </cell>
          <cell r="E56">
            <v>0</v>
          </cell>
          <cell r="F56">
            <v>0</v>
          </cell>
          <cell r="G56">
            <v>0</v>
          </cell>
          <cell r="H56">
            <v>0</v>
          </cell>
          <cell r="I56">
            <v>0</v>
          </cell>
          <cell r="J56">
            <v>0</v>
          </cell>
          <cell r="K56">
            <v>0</v>
          </cell>
          <cell r="L56">
            <v>0</v>
          </cell>
          <cell r="M56">
            <v>0</v>
          </cell>
        </row>
        <row r="57">
          <cell r="C57">
            <v>0</v>
          </cell>
          <cell r="D57">
            <v>0</v>
          </cell>
          <cell r="E57">
            <v>0</v>
          </cell>
          <cell r="F57">
            <v>0</v>
          </cell>
          <cell r="G57">
            <v>0</v>
          </cell>
          <cell r="H57">
            <v>0</v>
          </cell>
          <cell r="I57">
            <v>0</v>
          </cell>
          <cell r="J57">
            <v>0</v>
          </cell>
          <cell r="K57">
            <v>0</v>
          </cell>
          <cell r="L57">
            <v>0</v>
          </cell>
          <cell r="M57">
            <v>0</v>
          </cell>
        </row>
        <row r="58">
          <cell r="C58">
            <v>0</v>
          </cell>
          <cell r="D58">
            <v>0</v>
          </cell>
          <cell r="E58">
            <v>0</v>
          </cell>
          <cell r="F58">
            <v>0</v>
          </cell>
          <cell r="G58">
            <v>0</v>
          </cell>
          <cell r="H58">
            <v>0</v>
          </cell>
          <cell r="I58">
            <v>0</v>
          </cell>
          <cell r="J58">
            <v>0</v>
          </cell>
          <cell r="K58">
            <v>0</v>
          </cell>
          <cell r="L58">
            <v>0</v>
          </cell>
          <cell r="M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PRESUPUESTO ALCALDIA"/>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
      <sheetName val="3.7"/>
      <sheetName val="3.8 "/>
      <sheetName val="3.9"/>
      <sheetName val="3.10"/>
      <sheetName val="3.11"/>
      <sheetName val="3.12"/>
      <sheetName val="3.13"/>
      <sheetName val="3.14"/>
      <sheetName val="4.1"/>
      <sheetName val="4.2"/>
      <sheetName val="4.3"/>
      <sheetName val="4.4"/>
      <sheetName val="3.6"/>
      <sheetName val="3.8"/>
      <sheetName val="3.9 "/>
      <sheetName val="3.13 "/>
      <sheetName val="3.15 "/>
      <sheetName val="3.18"/>
      <sheetName val="3.20"/>
      <sheetName val="3.23"/>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4.5"/>
    </sheetNames>
    <sheetDataSet>
      <sheetData sheetId="0"/>
      <sheetData sheetId="1"/>
      <sheetData sheetId="2">
        <row r="5">
          <cell r="E5" t="str">
            <v>REPOSICIÓN DE REDES DE ACUEDUCTO EN EL BARRIO SAN MARTIN DE PORRES DEL DISTRITO DE RIOHACHA, LA GUAJIRA, CARIBE</v>
          </cell>
        </row>
        <row r="9">
          <cell r="C9">
            <v>1.1000000000000001</v>
          </cell>
          <cell r="D9" t="str">
            <v>ETG-02-03</v>
          </cell>
          <cell r="E9" t="str">
            <v>Localizacion y replanteo</v>
          </cell>
          <cell r="F9">
            <v>0</v>
          </cell>
          <cell r="G9">
            <v>0</v>
          </cell>
          <cell r="H9">
            <v>0</v>
          </cell>
          <cell r="I9">
            <v>0</v>
          </cell>
          <cell r="J9">
            <v>0</v>
          </cell>
          <cell r="K9" t="str">
            <v>ML</v>
          </cell>
          <cell r="L9">
            <v>389.87</v>
          </cell>
          <cell r="M9">
            <v>1914</v>
          </cell>
          <cell r="N9">
            <v>746211.18</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875.74</v>
          </cell>
          <cell r="M12">
            <v>10378</v>
          </cell>
          <cell r="N12">
            <v>9088429.7200000007</v>
          </cell>
        </row>
        <row r="13">
          <cell r="C13">
            <v>1.5</v>
          </cell>
          <cell r="D13" t="str">
            <v>ETG-07-01</v>
          </cell>
          <cell r="E13" t="str">
            <v>Demolicion de pavimento rigido o flexible, incluye retiro</v>
          </cell>
          <cell r="F13">
            <v>0</v>
          </cell>
          <cell r="G13">
            <v>0</v>
          </cell>
          <cell r="H13">
            <v>0</v>
          </cell>
          <cell r="I13">
            <v>0</v>
          </cell>
          <cell r="J13">
            <v>0</v>
          </cell>
          <cell r="K13" t="str">
            <v>M2</v>
          </cell>
          <cell r="L13">
            <v>257.92200000000003</v>
          </cell>
          <cell r="M13">
            <v>20805</v>
          </cell>
          <cell r="N13">
            <v>5366067.2100000009</v>
          </cell>
        </row>
        <row r="14">
          <cell r="C14">
            <v>1.6</v>
          </cell>
          <cell r="D14" t="str">
            <v>ETG-07-01</v>
          </cell>
          <cell r="E14" t="str">
            <v>Demolicion de andenes, incluye retiro</v>
          </cell>
          <cell r="F14">
            <v>0</v>
          </cell>
          <cell r="G14">
            <v>0</v>
          </cell>
          <cell r="H14">
            <v>0</v>
          </cell>
          <cell r="I14">
            <v>0</v>
          </cell>
          <cell r="J14">
            <v>0</v>
          </cell>
          <cell r="K14" t="str">
            <v>M2</v>
          </cell>
          <cell r="L14">
            <v>15.9</v>
          </cell>
          <cell r="M14">
            <v>14755</v>
          </cell>
          <cell r="N14">
            <v>234604.5</v>
          </cell>
        </row>
        <row r="15">
          <cell r="C15">
            <v>1.7</v>
          </cell>
          <cell r="D15" t="str">
            <v>ETG-07-01</v>
          </cell>
          <cell r="E15" t="str">
            <v>Demolicion de sardineles, incluye retiro</v>
          </cell>
          <cell r="F15">
            <v>0</v>
          </cell>
          <cell r="G15">
            <v>0</v>
          </cell>
          <cell r="H15">
            <v>0</v>
          </cell>
          <cell r="I15">
            <v>0</v>
          </cell>
          <cell r="J15">
            <v>0</v>
          </cell>
          <cell r="K15" t="str">
            <v>ML</v>
          </cell>
          <cell r="L15">
            <v>15.9</v>
          </cell>
          <cell r="M15">
            <v>7753</v>
          </cell>
          <cell r="N15">
            <v>123272.7</v>
          </cell>
        </row>
        <row r="16">
          <cell r="C16" t="str">
            <v xml:space="preserve">SUBTOTAL       </v>
          </cell>
          <cell r="D16">
            <v>0</v>
          </cell>
          <cell r="E16">
            <v>0</v>
          </cell>
          <cell r="F16">
            <v>0</v>
          </cell>
          <cell r="G16">
            <v>0</v>
          </cell>
          <cell r="H16">
            <v>0</v>
          </cell>
          <cell r="I16">
            <v>0</v>
          </cell>
          <cell r="J16">
            <v>0</v>
          </cell>
          <cell r="K16">
            <v>0</v>
          </cell>
          <cell r="L16">
            <v>0</v>
          </cell>
          <cell r="M16">
            <v>0</v>
          </cell>
          <cell r="N16">
            <v>17341276.309999999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233.922</v>
          </cell>
          <cell r="M18">
            <v>20577</v>
          </cell>
          <cell r="N18">
            <v>4813412.9939999999</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11.696100000000001</v>
          </cell>
          <cell r="M19">
            <v>69722</v>
          </cell>
          <cell r="N19">
            <v>815475.48420000006</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197.05574959611829</v>
          </cell>
          <cell r="M20">
            <v>17576</v>
          </cell>
          <cell r="N20">
            <v>3463451.8549013752</v>
          </cell>
        </row>
        <row r="21">
          <cell r="C21">
            <v>2.4</v>
          </cell>
          <cell r="D21" t="str">
            <v>ETG-03-06</v>
          </cell>
          <cell r="E21" t="str">
            <v>Retiro y disposición de material sobrante y/o escombros.</v>
          </cell>
          <cell r="F21">
            <v>0</v>
          </cell>
          <cell r="G21">
            <v>0</v>
          </cell>
          <cell r="H21">
            <v>0</v>
          </cell>
          <cell r="I21">
            <v>0</v>
          </cell>
          <cell r="J21">
            <v>0</v>
          </cell>
          <cell r="K21" t="str">
            <v>M3</v>
          </cell>
          <cell r="L21">
            <v>36.866250403881665</v>
          </cell>
          <cell r="M21">
            <v>28216</v>
          </cell>
          <cell r="N21">
            <v>1040218.1213959251</v>
          </cell>
        </row>
        <row r="22">
          <cell r="C22" t="str">
            <v xml:space="preserve">SUBTOTAL       </v>
          </cell>
          <cell r="D22">
            <v>0</v>
          </cell>
          <cell r="E22">
            <v>0</v>
          </cell>
          <cell r="F22">
            <v>0</v>
          </cell>
          <cell r="G22">
            <v>0</v>
          </cell>
          <cell r="H22">
            <v>0</v>
          </cell>
          <cell r="I22">
            <v>0</v>
          </cell>
          <cell r="J22">
            <v>0</v>
          </cell>
          <cell r="K22">
            <v>0</v>
          </cell>
          <cell r="L22">
            <v>0</v>
          </cell>
          <cell r="M22">
            <v>0</v>
          </cell>
          <cell r="N22">
            <v>10132558.4544973</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389.87</v>
          </cell>
          <cell r="M24">
            <v>26333</v>
          </cell>
          <cell r="N24">
            <v>10266446.710000001</v>
          </cell>
        </row>
        <row r="25">
          <cell r="C25">
            <v>3.2</v>
          </cell>
          <cell r="D25" t="str">
            <v>ETG-03-00</v>
          </cell>
          <cell r="E25" t="str">
            <v>Cama de arena para tubería e= 0,1 m</v>
          </cell>
          <cell r="F25">
            <v>0</v>
          </cell>
          <cell r="G25">
            <v>0</v>
          </cell>
          <cell r="H25">
            <v>0</v>
          </cell>
          <cell r="I25">
            <v>0</v>
          </cell>
          <cell r="J25">
            <v>0</v>
          </cell>
          <cell r="K25" t="str">
            <v>M3</v>
          </cell>
          <cell r="L25">
            <v>23.392199999999999</v>
          </cell>
          <cell r="M25">
            <v>63068</v>
          </cell>
          <cell r="N25">
            <v>1475299.2696</v>
          </cell>
        </row>
        <row r="26">
          <cell r="C26">
            <v>3.3</v>
          </cell>
          <cell r="D26" t="str">
            <v>ETG-15-01 Y ETG-15-03</v>
          </cell>
          <cell r="E26"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6">
            <v>0</v>
          </cell>
          <cell r="G26">
            <v>0</v>
          </cell>
          <cell r="H26">
            <v>0</v>
          </cell>
          <cell r="I26">
            <v>0</v>
          </cell>
          <cell r="J26">
            <v>0</v>
          </cell>
          <cell r="K26" t="str">
            <v>UND</v>
          </cell>
          <cell r="L26">
            <v>86</v>
          </cell>
          <cell r="M26">
            <v>421526</v>
          </cell>
          <cell r="N26">
            <v>36251236</v>
          </cell>
        </row>
        <row r="27">
          <cell r="C27">
            <v>3.4</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28</v>
          </cell>
          <cell r="M27">
            <v>377276</v>
          </cell>
          <cell r="N27">
            <v>10563728</v>
          </cell>
        </row>
        <row r="28">
          <cell r="C28">
            <v>3.5</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25</v>
          </cell>
          <cell r="M28">
            <v>823407</v>
          </cell>
          <cell r="N28">
            <v>20585175</v>
          </cell>
        </row>
        <row r="29">
          <cell r="C29">
            <v>3.6</v>
          </cell>
          <cell r="D29" t="str">
            <v>ETG-08-01.6</v>
          </cell>
          <cell r="E29" t="str">
            <v>suministro e instalacion collarin de derivacion PEAD 90x1/2"</v>
          </cell>
          <cell r="F29">
            <v>0</v>
          </cell>
          <cell r="G29">
            <v>0</v>
          </cell>
          <cell r="H29">
            <v>0</v>
          </cell>
          <cell r="I29">
            <v>0</v>
          </cell>
          <cell r="J29">
            <v>0</v>
          </cell>
          <cell r="K29" t="str">
            <v xml:space="preserve"> UND</v>
          </cell>
          <cell r="L29">
            <v>53</v>
          </cell>
          <cell r="M29">
            <v>33430</v>
          </cell>
          <cell r="N29">
            <v>1771790</v>
          </cell>
        </row>
        <row r="30">
          <cell r="C30">
            <v>3.7</v>
          </cell>
          <cell r="D30" t="str">
            <v>ETG-08-01.2</v>
          </cell>
          <cell r="E30" t="str">
            <v>Suministro e instalación tee bridada 3"</v>
          </cell>
          <cell r="F30">
            <v>0</v>
          </cell>
          <cell r="G30">
            <v>0</v>
          </cell>
          <cell r="H30">
            <v>0</v>
          </cell>
          <cell r="I30">
            <v>0</v>
          </cell>
          <cell r="J30">
            <v>0</v>
          </cell>
          <cell r="K30" t="str">
            <v xml:space="preserve"> UND</v>
          </cell>
          <cell r="L30">
            <v>4</v>
          </cell>
          <cell r="M30">
            <v>299524</v>
          </cell>
          <cell r="N30">
            <v>1198096</v>
          </cell>
        </row>
        <row r="31">
          <cell r="C31">
            <v>3.8</v>
          </cell>
          <cell r="D31" t="str">
            <v>ETG-08-01.2</v>
          </cell>
          <cell r="E31" t="str">
            <v xml:space="preserve">suministro e instalacion union brida universal 3" </v>
          </cell>
          <cell r="F31">
            <v>0</v>
          </cell>
          <cell r="G31">
            <v>0</v>
          </cell>
          <cell r="H31">
            <v>0</v>
          </cell>
          <cell r="I31">
            <v>0</v>
          </cell>
          <cell r="J31">
            <v>0</v>
          </cell>
          <cell r="K31" t="str">
            <v xml:space="preserve"> UND</v>
          </cell>
          <cell r="L31">
            <v>8</v>
          </cell>
          <cell r="M31">
            <v>108993</v>
          </cell>
          <cell r="N31">
            <v>871944</v>
          </cell>
        </row>
        <row r="32">
          <cell r="C32">
            <v>3.9</v>
          </cell>
          <cell r="D32" t="str">
            <v>ETG-08-01.2</v>
          </cell>
          <cell r="E32" t="str">
            <v>suministro e instalacion union brida universal 3" para PEAD</v>
          </cell>
          <cell r="F32">
            <v>0</v>
          </cell>
          <cell r="G32">
            <v>0</v>
          </cell>
          <cell r="H32">
            <v>0</v>
          </cell>
          <cell r="I32">
            <v>0</v>
          </cell>
          <cell r="J32">
            <v>0</v>
          </cell>
          <cell r="K32" t="str">
            <v>UND</v>
          </cell>
          <cell r="L32">
            <v>5</v>
          </cell>
          <cell r="M32">
            <v>156553</v>
          </cell>
          <cell r="N32">
            <v>782765</v>
          </cell>
        </row>
        <row r="33">
          <cell r="C33" t="str">
            <v>3.10</v>
          </cell>
          <cell r="D33" t="str">
            <v>ETG-08-01.6</v>
          </cell>
          <cell r="E33" t="str">
            <v>Suministro e instalacion reduccion PEAD 6X3" PE100 PN10</v>
          </cell>
          <cell r="F33">
            <v>0</v>
          </cell>
          <cell r="G33">
            <v>0</v>
          </cell>
          <cell r="H33">
            <v>0</v>
          </cell>
          <cell r="I33">
            <v>0</v>
          </cell>
          <cell r="J33">
            <v>0</v>
          </cell>
          <cell r="K33" t="str">
            <v>UND</v>
          </cell>
          <cell r="L33">
            <v>2</v>
          </cell>
          <cell r="M33">
            <v>65140</v>
          </cell>
          <cell r="N33">
            <v>130280</v>
          </cell>
        </row>
        <row r="34">
          <cell r="C34">
            <v>3.11</v>
          </cell>
          <cell r="D34" t="str">
            <v>ETG-08-01.6</v>
          </cell>
          <cell r="E34" t="str">
            <v>Suministro e instalacion reduccion PEAD 10X6" PE100 PN10</v>
          </cell>
          <cell r="F34">
            <v>0</v>
          </cell>
          <cell r="G34">
            <v>0</v>
          </cell>
          <cell r="H34">
            <v>0</v>
          </cell>
          <cell r="I34">
            <v>0</v>
          </cell>
          <cell r="J34">
            <v>0</v>
          </cell>
          <cell r="K34" t="str">
            <v>UND</v>
          </cell>
          <cell r="L34">
            <v>3</v>
          </cell>
          <cell r="M34">
            <v>509799</v>
          </cell>
          <cell r="N34">
            <v>1529397</v>
          </cell>
        </row>
        <row r="35">
          <cell r="C35">
            <v>3.12</v>
          </cell>
          <cell r="D35" t="str">
            <v>ETG-08-01.6</v>
          </cell>
          <cell r="E35" t="str">
            <v>Suministro e instalacion reduccion PEAD 12X10" PE100 PN10</v>
          </cell>
          <cell r="F35">
            <v>0</v>
          </cell>
          <cell r="G35">
            <v>0</v>
          </cell>
          <cell r="H35">
            <v>0</v>
          </cell>
          <cell r="I35">
            <v>0</v>
          </cell>
          <cell r="J35">
            <v>0</v>
          </cell>
          <cell r="K35" t="str">
            <v>UND</v>
          </cell>
          <cell r="L35">
            <v>1</v>
          </cell>
          <cell r="M35">
            <v>476184</v>
          </cell>
          <cell r="N35">
            <v>476184</v>
          </cell>
        </row>
        <row r="36">
          <cell r="C36">
            <v>3.13</v>
          </cell>
          <cell r="D36" t="str">
            <v>ETG-08-01.6</v>
          </cell>
          <cell r="E36" t="str">
            <v>Suministro e instalacion tee PEAD  90mm (3") PE 100 PN10</v>
          </cell>
          <cell r="F36">
            <v>0</v>
          </cell>
          <cell r="G36">
            <v>0</v>
          </cell>
          <cell r="H36">
            <v>0</v>
          </cell>
          <cell r="I36">
            <v>0</v>
          </cell>
          <cell r="J36">
            <v>0</v>
          </cell>
          <cell r="K36" t="str">
            <v xml:space="preserve"> UND</v>
          </cell>
          <cell r="L36">
            <v>3</v>
          </cell>
          <cell r="M36">
            <v>80348</v>
          </cell>
          <cell r="N36">
            <v>241044</v>
          </cell>
        </row>
        <row r="37">
          <cell r="C37">
            <v>3.14</v>
          </cell>
          <cell r="D37" t="str">
            <v>ETG-08-01.6</v>
          </cell>
          <cell r="E37" t="str">
            <v>Suministro e instalacion tee PEAD  315mm (12") PE 100 PN10</v>
          </cell>
          <cell r="F37">
            <v>0</v>
          </cell>
          <cell r="G37">
            <v>0</v>
          </cell>
          <cell r="H37">
            <v>0</v>
          </cell>
          <cell r="I37">
            <v>0</v>
          </cell>
          <cell r="J37">
            <v>0</v>
          </cell>
          <cell r="K37" t="str">
            <v>UND</v>
          </cell>
          <cell r="L37">
            <v>1</v>
          </cell>
          <cell r="M37">
            <v>1674703</v>
          </cell>
          <cell r="N37">
            <v>1674703</v>
          </cell>
        </row>
        <row r="38">
          <cell r="C38" t="str">
            <v xml:space="preserve">SUBTOTAL       </v>
          </cell>
          <cell r="D38">
            <v>0</v>
          </cell>
          <cell r="E38">
            <v>0</v>
          </cell>
          <cell r="F38">
            <v>0</v>
          </cell>
          <cell r="G38">
            <v>0</v>
          </cell>
          <cell r="H38">
            <v>0</v>
          </cell>
          <cell r="I38">
            <v>0</v>
          </cell>
          <cell r="J38">
            <v>0</v>
          </cell>
          <cell r="K38">
            <v>0</v>
          </cell>
          <cell r="L38">
            <v>0</v>
          </cell>
          <cell r="M38">
            <v>0</v>
          </cell>
          <cell r="N38">
            <v>87818087.979599997</v>
          </cell>
        </row>
        <row r="39">
          <cell r="C39">
            <v>4</v>
          </cell>
          <cell r="D39">
            <v>0</v>
          </cell>
          <cell r="E39" t="str">
            <v>OBRA CIVIL COMPLEMENTARIA</v>
          </cell>
          <cell r="F39">
            <v>0</v>
          </cell>
          <cell r="G39">
            <v>0</v>
          </cell>
          <cell r="H39">
            <v>0</v>
          </cell>
          <cell r="I39">
            <v>0</v>
          </cell>
          <cell r="J39">
            <v>0</v>
          </cell>
          <cell r="K39">
            <v>0</v>
          </cell>
          <cell r="L39">
            <v>0</v>
          </cell>
          <cell r="M39">
            <v>0</v>
          </cell>
          <cell r="N39">
            <v>0</v>
          </cell>
        </row>
        <row r="40">
          <cell r="C40">
            <v>4.0999999999999996</v>
          </cell>
          <cell r="D40" t="str">
            <v>ETG-04-01</v>
          </cell>
          <cell r="E40" t="str">
            <v>Sub-base granular mopt compactada en capas de 10 cm, E= 0.20 M</v>
          </cell>
          <cell r="F40">
            <v>0</v>
          </cell>
          <cell r="G40">
            <v>0</v>
          </cell>
          <cell r="H40">
            <v>0</v>
          </cell>
          <cell r="I40">
            <v>0</v>
          </cell>
          <cell r="J40">
            <v>0</v>
          </cell>
          <cell r="K40" t="str">
            <v>M3</v>
          </cell>
          <cell r="L40">
            <v>51.584400000000009</v>
          </cell>
          <cell r="M40">
            <v>70153</v>
          </cell>
          <cell r="N40">
            <v>3618800.4132000008</v>
          </cell>
        </row>
        <row r="41">
          <cell r="C41">
            <v>4.2</v>
          </cell>
          <cell r="D41" t="str">
            <v>ETG-05-07</v>
          </cell>
          <cell r="E41" t="str">
            <v xml:space="preserve">Construcción pavimento rígido 3000 PSI e= 0,15 incluye refuerzo y juntas en asfalto </v>
          </cell>
          <cell r="F41">
            <v>0</v>
          </cell>
          <cell r="G41">
            <v>0</v>
          </cell>
          <cell r="H41">
            <v>0</v>
          </cell>
          <cell r="I41">
            <v>0</v>
          </cell>
          <cell r="J41">
            <v>0</v>
          </cell>
          <cell r="K41" t="str">
            <v>M2</v>
          </cell>
          <cell r="L41">
            <v>257.92200000000003</v>
          </cell>
          <cell r="M41">
            <v>95693</v>
          </cell>
          <cell r="N41">
            <v>24681329.946000002</v>
          </cell>
        </row>
        <row r="42">
          <cell r="C42">
            <v>4.3</v>
          </cell>
          <cell r="D42" t="str">
            <v>ETG-05-07</v>
          </cell>
          <cell r="E42" t="str">
            <v>Construcción Sardinel en concreto 3000 psi 0,15*0,30M. Incluye refuerzo</v>
          </cell>
          <cell r="F42">
            <v>0</v>
          </cell>
          <cell r="G42">
            <v>0</v>
          </cell>
          <cell r="H42">
            <v>0</v>
          </cell>
          <cell r="I42">
            <v>0</v>
          </cell>
          <cell r="J42">
            <v>0</v>
          </cell>
          <cell r="K42" t="str">
            <v>ML</v>
          </cell>
          <cell r="L42">
            <v>69.900000000000006</v>
          </cell>
          <cell r="M42">
            <v>40084</v>
          </cell>
          <cell r="N42">
            <v>2801871.6</v>
          </cell>
        </row>
        <row r="43">
          <cell r="C43">
            <v>4.4000000000000004</v>
          </cell>
          <cell r="D43" t="str">
            <v>ETG-04-01</v>
          </cell>
          <cell r="E43" t="str">
            <v>Construcción andén en concreto, fc= 21 Mpa, e=0,10 m</v>
          </cell>
          <cell r="F43">
            <v>0</v>
          </cell>
          <cell r="G43">
            <v>0</v>
          </cell>
          <cell r="H43">
            <v>0</v>
          </cell>
          <cell r="I43">
            <v>0</v>
          </cell>
          <cell r="J43">
            <v>0</v>
          </cell>
          <cell r="K43" t="str">
            <v>M2</v>
          </cell>
          <cell r="L43">
            <v>69.900000000000006</v>
          </cell>
          <cell r="M43">
            <v>49792</v>
          </cell>
          <cell r="N43">
            <v>3480460.8000000003</v>
          </cell>
        </row>
        <row r="44">
          <cell r="C44" t="str">
            <v xml:space="preserve">SUBTOTAL       </v>
          </cell>
          <cell r="D44">
            <v>0</v>
          </cell>
          <cell r="E44">
            <v>0</v>
          </cell>
          <cell r="F44">
            <v>0</v>
          </cell>
          <cell r="G44">
            <v>0</v>
          </cell>
          <cell r="H44">
            <v>0</v>
          </cell>
          <cell r="I44">
            <v>0</v>
          </cell>
          <cell r="J44">
            <v>0</v>
          </cell>
          <cell r="K44">
            <v>0</v>
          </cell>
          <cell r="L44">
            <v>0</v>
          </cell>
          <cell r="M44">
            <v>0</v>
          </cell>
          <cell r="N44">
            <v>34582462.759200007</v>
          </cell>
        </row>
        <row r="45">
          <cell r="C45" t="str">
            <v>RESUMEN DE COSTOS</v>
          </cell>
          <cell r="D45">
            <v>0</v>
          </cell>
          <cell r="E45">
            <v>0</v>
          </cell>
          <cell r="F45">
            <v>0</v>
          </cell>
          <cell r="G45">
            <v>0</v>
          </cell>
          <cell r="H45">
            <v>0</v>
          </cell>
          <cell r="I45">
            <v>0</v>
          </cell>
          <cell r="J45">
            <v>0</v>
          </cell>
          <cell r="K45">
            <v>0</v>
          </cell>
          <cell r="L45">
            <v>0</v>
          </cell>
          <cell r="M45">
            <v>0</v>
          </cell>
          <cell r="N45">
            <v>0</v>
          </cell>
        </row>
        <row r="46">
          <cell r="C46" t="str">
            <v>COSTO DIRECTO</v>
          </cell>
          <cell r="D46">
            <v>0</v>
          </cell>
          <cell r="E46">
            <v>0</v>
          </cell>
          <cell r="F46">
            <v>0</v>
          </cell>
          <cell r="G46">
            <v>0</v>
          </cell>
          <cell r="H46">
            <v>0</v>
          </cell>
          <cell r="I46">
            <v>0</v>
          </cell>
          <cell r="J46">
            <v>0</v>
          </cell>
          <cell r="K46">
            <v>0</v>
          </cell>
          <cell r="L46">
            <v>0</v>
          </cell>
          <cell r="M46">
            <v>0</v>
          </cell>
          <cell r="N46">
            <v>149874385.5032973</v>
          </cell>
        </row>
        <row r="47">
          <cell r="C47" t="str">
            <v>ADMINISTRACIÓN (A)</v>
          </cell>
          <cell r="D47">
            <v>0</v>
          </cell>
          <cell r="E47">
            <v>0</v>
          </cell>
          <cell r="F47">
            <v>0</v>
          </cell>
          <cell r="G47">
            <v>0</v>
          </cell>
          <cell r="H47">
            <v>0</v>
          </cell>
          <cell r="I47">
            <v>0</v>
          </cell>
          <cell r="J47">
            <v>0</v>
          </cell>
          <cell r="K47">
            <v>0</v>
          </cell>
          <cell r="L47">
            <v>0</v>
          </cell>
          <cell r="M47">
            <v>0.17</v>
          </cell>
          <cell r="N47">
            <v>25478645.535560541</v>
          </cell>
        </row>
        <row r="48">
          <cell r="C48" t="str">
            <v>IMPREVISTOS (I)</v>
          </cell>
          <cell r="D48">
            <v>0</v>
          </cell>
          <cell r="E48">
            <v>0</v>
          </cell>
          <cell r="F48">
            <v>0</v>
          </cell>
          <cell r="G48">
            <v>0</v>
          </cell>
          <cell r="H48">
            <v>0</v>
          </cell>
          <cell r="I48">
            <v>0</v>
          </cell>
          <cell r="J48">
            <v>0</v>
          </cell>
          <cell r="K48">
            <v>0</v>
          </cell>
          <cell r="L48">
            <v>0</v>
          </cell>
          <cell r="M48">
            <v>0.05</v>
          </cell>
          <cell r="N48">
            <v>7493719.275164865</v>
          </cell>
        </row>
        <row r="49">
          <cell r="C49" t="str">
            <v>UTILIDAD (U)</v>
          </cell>
          <cell r="D49">
            <v>0</v>
          </cell>
          <cell r="E49">
            <v>0</v>
          </cell>
          <cell r="F49">
            <v>0</v>
          </cell>
          <cell r="G49">
            <v>0</v>
          </cell>
          <cell r="H49">
            <v>0</v>
          </cell>
          <cell r="I49">
            <v>0</v>
          </cell>
          <cell r="J49">
            <v>0</v>
          </cell>
          <cell r="K49">
            <v>0</v>
          </cell>
          <cell r="L49">
            <v>0</v>
          </cell>
          <cell r="M49">
            <v>0.08</v>
          </cell>
          <cell r="N49">
            <v>11989950.840263784</v>
          </cell>
        </row>
        <row r="50">
          <cell r="C50" t="str">
            <v xml:space="preserve">% IVA </v>
          </cell>
          <cell r="D50">
            <v>0</v>
          </cell>
          <cell r="E50">
            <v>0</v>
          </cell>
          <cell r="F50">
            <v>0</v>
          </cell>
          <cell r="G50">
            <v>0</v>
          </cell>
          <cell r="H50">
            <v>0</v>
          </cell>
          <cell r="I50">
            <v>0</v>
          </cell>
          <cell r="J50">
            <v>0</v>
          </cell>
          <cell r="K50">
            <v>0</v>
          </cell>
          <cell r="L50">
            <v>0</v>
          </cell>
          <cell r="M50">
            <v>0.16</v>
          </cell>
          <cell r="N50">
            <v>1918392.1344422055</v>
          </cell>
        </row>
        <row r="51">
          <cell r="C51" t="str">
            <v>COSTO TOTAL</v>
          </cell>
          <cell r="D51">
            <v>0</v>
          </cell>
          <cell r="E51">
            <v>0</v>
          </cell>
          <cell r="F51">
            <v>0</v>
          </cell>
          <cell r="G51">
            <v>0</v>
          </cell>
          <cell r="H51">
            <v>0</v>
          </cell>
          <cell r="I51">
            <v>0</v>
          </cell>
          <cell r="J51">
            <v>0</v>
          </cell>
          <cell r="K51">
            <v>0</v>
          </cell>
          <cell r="L51">
            <v>0</v>
          </cell>
          <cell r="M51">
            <v>0</v>
          </cell>
          <cell r="N51">
            <v>196755093.28872871</v>
          </cell>
        </row>
        <row r="52">
          <cell r="C52" t="str">
            <v>INTERVENTORÍA</v>
          </cell>
          <cell r="D52">
            <v>0</v>
          </cell>
          <cell r="E52">
            <v>0</v>
          </cell>
          <cell r="F52">
            <v>0</v>
          </cell>
          <cell r="G52">
            <v>0</v>
          </cell>
          <cell r="H52">
            <v>0</v>
          </cell>
          <cell r="I52">
            <v>0</v>
          </cell>
          <cell r="J52">
            <v>0</v>
          </cell>
          <cell r="K52">
            <v>0</v>
          </cell>
          <cell r="L52">
            <v>0</v>
          </cell>
          <cell r="M52">
            <v>7.0000000000000007E-2</v>
          </cell>
          <cell r="N52">
            <v>13772856.530211011</v>
          </cell>
        </row>
        <row r="53">
          <cell r="C53" t="str">
            <v>TOTAL DEL PROYECTO</v>
          </cell>
          <cell r="D53">
            <v>0</v>
          </cell>
          <cell r="E53">
            <v>0</v>
          </cell>
          <cell r="F53">
            <v>0</v>
          </cell>
          <cell r="G53">
            <v>0</v>
          </cell>
          <cell r="H53">
            <v>0</v>
          </cell>
          <cell r="I53">
            <v>0</v>
          </cell>
          <cell r="J53">
            <v>0</v>
          </cell>
          <cell r="K53">
            <v>0</v>
          </cell>
          <cell r="L53">
            <v>0</v>
          </cell>
          <cell r="M53">
            <v>0</v>
          </cell>
          <cell r="N53">
            <v>210527949.81893972</v>
          </cell>
        </row>
        <row r="54">
          <cell r="N54">
            <v>0</v>
          </cell>
        </row>
        <row r="55">
          <cell r="C55" t="str">
            <v>SON: DOSCIENTOS DIEZ MILLONES QUINIENTOS VEINTISIETE MIL NOVECIENTOS CINCUENTA PESOS M/L</v>
          </cell>
          <cell r="D55">
            <v>0</v>
          </cell>
          <cell r="E55">
            <v>0</v>
          </cell>
          <cell r="F55">
            <v>0</v>
          </cell>
          <cell r="G55">
            <v>0</v>
          </cell>
          <cell r="H55">
            <v>0</v>
          </cell>
          <cell r="I55">
            <v>0</v>
          </cell>
          <cell r="J55">
            <v>0</v>
          </cell>
          <cell r="K55">
            <v>0</v>
          </cell>
          <cell r="L55">
            <v>0</v>
          </cell>
          <cell r="M55">
            <v>0</v>
          </cell>
        </row>
        <row r="56">
          <cell r="C56">
            <v>0</v>
          </cell>
          <cell r="D56">
            <v>0</v>
          </cell>
          <cell r="E56">
            <v>0</v>
          </cell>
          <cell r="F56">
            <v>0</v>
          </cell>
          <cell r="G56">
            <v>0</v>
          </cell>
          <cell r="H56">
            <v>0</v>
          </cell>
          <cell r="I56">
            <v>0</v>
          </cell>
          <cell r="J56">
            <v>0</v>
          </cell>
          <cell r="K56">
            <v>0</v>
          </cell>
          <cell r="L56">
            <v>0</v>
          </cell>
          <cell r="M56">
            <v>0</v>
          </cell>
        </row>
        <row r="57">
          <cell r="C57">
            <v>0</v>
          </cell>
          <cell r="D57">
            <v>0</v>
          </cell>
          <cell r="E57">
            <v>0</v>
          </cell>
          <cell r="F57">
            <v>0</v>
          </cell>
          <cell r="G57">
            <v>0</v>
          </cell>
          <cell r="H57">
            <v>0</v>
          </cell>
          <cell r="I57">
            <v>0</v>
          </cell>
          <cell r="J57">
            <v>0</v>
          </cell>
          <cell r="K57">
            <v>0</v>
          </cell>
          <cell r="L57">
            <v>0</v>
          </cell>
          <cell r="M57">
            <v>0</v>
          </cell>
        </row>
        <row r="58">
          <cell r="C58">
            <v>0</v>
          </cell>
          <cell r="D58">
            <v>0</v>
          </cell>
          <cell r="E58">
            <v>0</v>
          </cell>
          <cell r="F58">
            <v>0</v>
          </cell>
          <cell r="G58">
            <v>0</v>
          </cell>
          <cell r="H58">
            <v>0</v>
          </cell>
          <cell r="I58">
            <v>0</v>
          </cell>
          <cell r="J58">
            <v>0</v>
          </cell>
          <cell r="K58">
            <v>0</v>
          </cell>
          <cell r="L58">
            <v>0</v>
          </cell>
          <cell r="M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codos"/>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
      <sheetName val="3.8"/>
      <sheetName val="3.9"/>
      <sheetName val="3.10  "/>
      <sheetName val="3.11"/>
      <sheetName val="3.12"/>
      <sheetName val="3.13"/>
      <sheetName val="3.14"/>
      <sheetName val="3.15"/>
      <sheetName val="3.16"/>
      <sheetName val="3.17"/>
      <sheetName val="3.18"/>
      <sheetName val="3.19"/>
      <sheetName val="4.1"/>
      <sheetName val="4.2"/>
      <sheetName val="4.3"/>
      <sheetName val="4.4"/>
    </sheetNames>
    <sheetDataSet>
      <sheetData sheetId="0"/>
      <sheetData sheetId="1">
        <row r="9">
          <cell r="C9" t="str">
            <v>1.1</v>
          </cell>
          <cell r="D9" t="str">
            <v>ETG-02-03</v>
          </cell>
          <cell r="E9" t="str">
            <v>Localizacion y replanteo</v>
          </cell>
          <cell r="F9">
            <v>0</v>
          </cell>
          <cell r="G9">
            <v>0</v>
          </cell>
          <cell r="H9">
            <v>0</v>
          </cell>
          <cell r="I9">
            <v>0</v>
          </cell>
          <cell r="J9">
            <v>0</v>
          </cell>
          <cell r="K9" t="str">
            <v>ML</v>
          </cell>
          <cell r="L9">
            <v>1022.9100000000001</v>
          </cell>
          <cell r="M9">
            <v>1914</v>
          </cell>
          <cell r="N9">
            <v>1957849.7400000002</v>
          </cell>
        </row>
        <row r="10">
          <cell r="C10" t="str">
            <v>1.2</v>
          </cell>
          <cell r="D10" t="str">
            <v>ETG-02-05</v>
          </cell>
          <cell r="E10" t="str">
            <v>Apiques para verificación de redes hasta 1m3</v>
          </cell>
          <cell r="F10">
            <v>0</v>
          </cell>
          <cell r="G10">
            <v>0</v>
          </cell>
          <cell r="H10">
            <v>0</v>
          </cell>
          <cell r="I10">
            <v>0</v>
          </cell>
          <cell r="J10">
            <v>0</v>
          </cell>
          <cell r="K10" t="str">
            <v>UND</v>
          </cell>
          <cell r="L10">
            <v>20</v>
          </cell>
          <cell r="M10">
            <v>14477</v>
          </cell>
          <cell r="N10">
            <v>289540</v>
          </cell>
        </row>
        <row r="11">
          <cell r="C11" t="str">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2045.8200000000002</v>
          </cell>
          <cell r="M12">
            <v>10378</v>
          </cell>
          <cell r="N12">
            <v>21231519.960000001</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613.74599999999987</v>
          </cell>
          <cell r="M13">
            <v>20805</v>
          </cell>
          <cell r="N13">
            <v>12768985.529999997</v>
          </cell>
        </row>
        <row r="14">
          <cell r="C14">
            <v>1.6</v>
          </cell>
          <cell r="D14" t="str">
            <v>ETG-07-01</v>
          </cell>
          <cell r="E14" t="str">
            <v>Demolicion de andenes, incluye retiro</v>
          </cell>
          <cell r="F14">
            <v>0</v>
          </cell>
          <cell r="G14">
            <v>0</v>
          </cell>
          <cell r="H14">
            <v>0</v>
          </cell>
          <cell r="I14">
            <v>0</v>
          </cell>
          <cell r="J14">
            <v>0</v>
          </cell>
          <cell r="K14" t="str">
            <v>M2</v>
          </cell>
          <cell r="L14">
            <v>31.8</v>
          </cell>
          <cell r="M14">
            <v>14755</v>
          </cell>
          <cell r="N14">
            <v>469209</v>
          </cell>
        </row>
        <row r="15">
          <cell r="C15">
            <v>1.7</v>
          </cell>
          <cell r="D15" t="str">
            <v>ETG-07-01</v>
          </cell>
          <cell r="E15" t="str">
            <v>Demolicion de sardineles, incluye retiro</v>
          </cell>
          <cell r="F15">
            <v>0</v>
          </cell>
          <cell r="G15">
            <v>0</v>
          </cell>
          <cell r="H15">
            <v>0</v>
          </cell>
          <cell r="I15">
            <v>0</v>
          </cell>
          <cell r="J15">
            <v>0</v>
          </cell>
          <cell r="K15" t="str">
            <v>ML</v>
          </cell>
          <cell r="L15">
            <v>31.8</v>
          </cell>
          <cell r="M15">
            <v>7753</v>
          </cell>
          <cell r="N15">
            <v>246545.4</v>
          </cell>
        </row>
        <row r="16">
          <cell r="C16" t="str">
            <v xml:space="preserve">SUBTOTAL       </v>
          </cell>
          <cell r="D16">
            <v>0</v>
          </cell>
          <cell r="E16">
            <v>0</v>
          </cell>
          <cell r="F16">
            <v>0</v>
          </cell>
          <cell r="G16">
            <v>0</v>
          </cell>
          <cell r="H16">
            <v>0</v>
          </cell>
          <cell r="I16">
            <v>0</v>
          </cell>
          <cell r="J16">
            <v>0</v>
          </cell>
          <cell r="K16">
            <v>0</v>
          </cell>
          <cell r="L16">
            <v>0</v>
          </cell>
          <cell r="M16">
            <v>0</v>
          </cell>
          <cell r="N16">
            <v>38630524.630000003</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613.74599999999987</v>
          </cell>
          <cell r="M18">
            <v>20577</v>
          </cell>
          <cell r="N18">
            <v>12629051.441999998</v>
          </cell>
        </row>
        <row r="19">
          <cell r="C19" t="str">
            <v>2.2</v>
          </cell>
          <cell r="D19" t="str">
            <v>ETG-03-05</v>
          </cell>
          <cell r="E19" t="str">
            <v>Relleno conformado y vibrocompactado en capas de 10 cm con material de préstamo.</v>
          </cell>
          <cell r="F19">
            <v>0</v>
          </cell>
          <cell r="G19">
            <v>0</v>
          </cell>
          <cell r="H19">
            <v>0</v>
          </cell>
          <cell r="I19">
            <v>0</v>
          </cell>
          <cell r="J19">
            <v>0</v>
          </cell>
          <cell r="K19" t="str">
            <v>M3</v>
          </cell>
          <cell r="L19">
            <v>30.6873</v>
          </cell>
          <cell r="M19">
            <v>69722</v>
          </cell>
          <cell r="N19">
            <v>2139579.9306000001</v>
          </cell>
        </row>
        <row r="20">
          <cell r="C20" t="str">
            <v>2.3</v>
          </cell>
          <cell r="D20" t="str">
            <v>ETG-03-05</v>
          </cell>
          <cell r="E20" t="str">
            <v>Relleno conformado y vibrocompactado con material seleccionado  de excavación</v>
          </cell>
          <cell r="F20">
            <v>0</v>
          </cell>
          <cell r="G20">
            <v>0</v>
          </cell>
          <cell r="H20">
            <v>0</v>
          </cell>
          <cell r="I20">
            <v>0</v>
          </cell>
          <cell r="J20">
            <v>0</v>
          </cell>
          <cell r="K20" t="str">
            <v>M3</v>
          </cell>
          <cell r="L20">
            <v>516.68694070699087</v>
          </cell>
          <cell r="M20">
            <v>17576</v>
          </cell>
          <cell r="N20">
            <v>9081289.669866072</v>
          </cell>
        </row>
        <row r="21">
          <cell r="C21" t="str">
            <v>2.4</v>
          </cell>
          <cell r="D21" t="str">
            <v>ETG-03-06</v>
          </cell>
          <cell r="E21" t="str">
            <v>Retiro y disposición de material sobrante y/o escombros.</v>
          </cell>
          <cell r="F21">
            <v>0</v>
          </cell>
          <cell r="G21">
            <v>0</v>
          </cell>
          <cell r="H21">
            <v>0</v>
          </cell>
          <cell r="I21">
            <v>0</v>
          </cell>
          <cell r="J21">
            <v>0</v>
          </cell>
          <cell r="K21" t="str">
            <v>M3</v>
          </cell>
          <cell r="L21">
            <v>97.059059293009099</v>
          </cell>
          <cell r="M21">
            <v>28216</v>
          </cell>
          <cell r="N21">
            <v>2738618.4170115446</v>
          </cell>
        </row>
        <row r="22">
          <cell r="C22" t="str">
            <v xml:space="preserve">SUBTOTAL       </v>
          </cell>
          <cell r="D22">
            <v>0</v>
          </cell>
          <cell r="E22">
            <v>0</v>
          </cell>
          <cell r="F22">
            <v>0</v>
          </cell>
          <cell r="G22">
            <v>0</v>
          </cell>
          <cell r="H22">
            <v>0</v>
          </cell>
          <cell r="I22">
            <v>0</v>
          </cell>
          <cell r="J22">
            <v>0</v>
          </cell>
          <cell r="K22">
            <v>0</v>
          </cell>
          <cell r="L22">
            <v>0</v>
          </cell>
          <cell r="M22">
            <v>0</v>
          </cell>
          <cell r="N22">
            <v>26588539.459477615</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929.22</v>
          </cell>
          <cell r="M24">
            <v>26333</v>
          </cell>
          <cell r="N24">
            <v>24469150.260000002</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93.69</v>
          </cell>
          <cell r="M25">
            <v>37166</v>
          </cell>
          <cell r="N25">
            <v>3482082.54</v>
          </cell>
        </row>
        <row r="26">
          <cell r="C26">
            <v>3.4</v>
          </cell>
          <cell r="D26" t="str">
            <v>ETG-03-00</v>
          </cell>
          <cell r="E26" t="str">
            <v>Cama de arena para tubería e= 0,1 m</v>
          </cell>
          <cell r="F26">
            <v>0</v>
          </cell>
          <cell r="G26">
            <v>0</v>
          </cell>
          <cell r="H26">
            <v>0</v>
          </cell>
          <cell r="I26">
            <v>0</v>
          </cell>
          <cell r="J26">
            <v>0</v>
          </cell>
          <cell r="K26" t="str">
            <v>M3</v>
          </cell>
          <cell r="L26">
            <v>61.374599999999994</v>
          </cell>
          <cell r="M26">
            <v>63068</v>
          </cell>
          <cell r="N26">
            <v>3870773.2727999995</v>
          </cell>
        </row>
        <row r="27">
          <cell r="C27">
            <v>3.5</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94</v>
          </cell>
          <cell r="M27">
            <v>377276</v>
          </cell>
          <cell r="N27">
            <v>35463944</v>
          </cell>
        </row>
        <row r="28">
          <cell r="C28">
            <v>3.6</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90</v>
          </cell>
          <cell r="M28">
            <v>823407</v>
          </cell>
          <cell r="N28">
            <v>74106630</v>
          </cell>
        </row>
        <row r="29">
          <cell r="C29">
            <v>3.7</v>
          </cell>
          <cell r="D29" t="str">
            <v>ETG-08-01.6</v>
          </cell>
          <cell r="E29" t="str">
            <v>suministro e instalacion collarin de derivacion PEAD 90x1/2"</v>
          </cell>
          <cell r="F29">
            <v>0</v>
          </cell>
          <cell r="G29">
            <v>0</v>
          </cell>
          <cell r="H29">
            <v>0</v>
          </cell>
          <cell r="I29">
            <v>0</v>
          </cell>
          <cell r="J29">
            <v>0</v>
          </cell>
          <cell r="K29" t="str">
            <v xml:space="preserve"> UND</v>
          </cell>
          <cell r="L29">
            <v>164</v>
          </cell>
          <cell r="M29">
            <v>33430</v>
          </cell>
          <cell r="N29">
            <v>5482520</v>
          </cell>
        </row>
        <row r="30">
          <cell r="C30">
            <v>3.8</v>
          </cell>
          <cell r="D30" t="str">
            <v>ETG-08-01.6</v>
          </cell>
          <cell r="E30" t="str">
            <v>suministro e instalacion collarin de derivacion PEAD 110x1/2"</v>
          </cell>
          <cell r="F30">
            <v>0</v>
          </cell>
          <cell r="G30">
            <v>0</v>
          </cell>
          <cell r="H30">
            <v>0</v>
          </cell>
          <cell r="I30">
            <v>0</v>
          </cell>
          <cell r="J30">
            <v>0</v>
          </cell>
          <cell r="K30" t="str">
            <v xml:space="preserve"> UND</v>
          </cell>
          <cell r="L30">
            <v>20</v>
          </cell>
          <cell r="M30">
            <v>41556</v>
          </cell>
          <cell r="N30">
            <v>831120</v>
          </cell>
        </row>
        <row r="31">
          <cell r="C31">
            <v>3.9</v>
          </cell>
          <cell r="D31" t="str">
            <v>ETG-08-01.2</v>
          </cell>
          <cell r="E31" t="str">
            <v>suministro e instalacion union brida universal 4" para PEAD</v>
          </cell>
          <cell r="F31">
            <v>0</v>
          </cell>
          <cell r="G31">
            <v>0</v>
          </cell>
          <cell r="H31">
            <v>0</v>
          </cell>
          <cell r="I31">
            <v>0</v>
          </cell>
          <cell r="J31">
            <v>0</v>
          </cell>
          <cell r="K31" t="str">
            <v xml:space="preserve"> UND</v>
          </cell>
          <cell r="L31">
            <v>2</v>
          </cell>
          <cell r="M31">
            <v>192453</v>
          </cell>
          <cell r="N31">
            <v>384906</v>
          </cell>
        </row>
        <row r="32">
          <cell r="C32" t="str">
            <v>3.10</v>
          </cell>
          <cell r="D32" t="str">
            <v>ETG-08-01.2</v>
          </cell>
          <cell r="E32" t="str">
            <v xml:space="preserve">suministro e instalacion union brida universal 3" </v>
          </cell>
          <cell r="F32">
            <v>0</v>
          </cell>
          <cell r="G32">
            <v>0</v>
          </cell>
          <cell r="H32">
            <v>0</v>
          </cell>
          <cell r="I32">
            <v>0</v>
          </cell>
          <cell r="J32">
            <v>0</v>
          </cell>
          <cell r="K32" t="str">
            <v xml:space="preserve"> UND</v>
          </cell>
          <cell r="L32">
            <v>6</v>
          </cell>
          <cell r="M32">
            <v>108993</v>
          </cell>
          <cell r="N32">
            <v>653958</v>
          </cell>
        </row>
        <row r="33">
          <cell r="C33">
            <v>3.11</v>
          </cell>
          <cell r="D33" t="str">
            <v>ETG-08-01.2</v>
          </cell>
          <cell r="E33" t="str">
            <v>suministro e instalacion union brida universal 3" para PEAD</v>
          </cell>
          <cell r="F33">
            <v>0</v>
          </cell>
          <cell r="G33">
            <v>0</v>
          </cell>
          <cell r="H33">
            <v>0</v>
          </cell>
          <cell r="I33">
            <v>0</v>
          </cell>
          <cell r="J33">
            <v>0</v>
          </cell>
          <cell r="K33" t="str">
            <v xml:space="preserve"> UND</v>
          </cell>
          <cell r="L33">
            <v>3</v>
          </cell>
          <cell r="M33">
            <v>156553</v>
          </cell>
          <cell r="N33">
            <v>469659</v>
          </cell>
        </row>
        <row r="34">
          <cell r="C34">
            <v>3.12</v>
          </cell>
          <cell r="D34" t="str">
            <v>ETG-08-01.6</v>
          </cell>
          <cell r="E34" t="str">
            <v>Suministro e instalacion cruz bridada HD 3"</v>
          </cell>
          <cell r="F34">
            <v>0</v>
          </cell>
          <cell r="G34">
            <v>0</v>
          </cell>
          <cell r="H34">
            <v>0</v>
          </cell>
          <cell r="I34">
            <v>0</v>
          </cell>
          <cell r="J34">
            <v>0</v>
          </cell>
          <cell r="K34" t="str">
            <v xml:space="preserve"> UND</v>
          </cell>
          <cell r="L34">
            <v>2</v>
          </cell>
          <cell r="M34">
            <v>421864</v>
          </cell>
          <cell r="N34">
            <v>843728</v>
          </cell>
        </row>
        <row r="35">
          <cell r="C35">
            <v>3.13</v>
          </cell>
          <cell r="D35" t="str">
            <v>ETG-08-01.6</v>
          </cell>
          <cell r="E35" t="str">
            <v>Suministro e instalacion tee PEAD  90mm (3") PE 100 PN10</v>
          </cell>
          <cell r="F35">
            <v>0</v>
          </cell>
          <cell r="G35">
            <v>0</v>
          </cell>
          <cell r="H35">
            <v>0</v>
          </cell>
          <cell r="I35">
            <v>0</v>
          </cell>
          <cell r="J35">
            <v>0</v>
          </cell>
          <cell r="K35" t="str">
            <v xml:space="preserve"> UND</v>
          </cell>
          <cell r="L35">
            <v>14</v>
          </cell>
          <cell r="M35">
            <v>80348</v>
          </cell>
          <cell r="N35">
            <v>1124872</v>
          </cell>
        </row>
        <row r="36">
          <cell r="C36">
            <v>3.14</v>
          </cell>
          <cell r="D36" t="str">
            <v>ETG-08-01.6</v>
          </cell>
          <cell r="E36" t="str">
            <v>Suministro e instalacion tee PEAD  110mm (4") PE 100 PN10</v>
          </cell>
          <cell r="F36">
            <v>0</v>
          </cell>
          <cell r="G36">
            <v>0</v>
          </cell>
          <cell r="H36">
            <v>0</v>
          </cell>
          <cell r="I36">
            <v>0</v>
          </cell>
          <cell r="J36">
            <v>0</v>
          </cell>
          <cell r="K36" t="str">
            <v xml:space="preserve"> UND</v>
          </cell>
          <cell r="L36">
            <v>4</v>
          </cell>
          <cell r="M36">
            <v>100107</v>
          </cell>
          <cell r="N36">
            <v>400428</v>
          </cell>
        </row>
        <row r="37">
          <cell r="C37">
            <v>3.15</v>
          </cell>
          <cell r="D37" t="str">
            <v>ETG-08-01.2</v>
          </cell>
          <cell r="E37" t="str">
            <v>Suministro e instalación tee bridada 3" HD</v>
          </cell>
          <cell r="F37">
            <v>0</v>
          </cell>
          <cell r="G37">
            <v>0</v>
          </cell>
          <cell r="H37">
            <v>0</v>
          </cell>
          <cell r="I37">
            <v>0</v>
          </cell>
          <cell r="J37">
            <v>0</v>
          </cell>
          <cell r="K37" t="str">
            <v xml:space="preserve"> UND</v>
          </cell>
          <cell r="L37">
            <v>2</v>
          </cell>
          <cell r="M37">
            <v>299524</v>
          </cell>
          <cell r="N37">
            <v>599048</v>
          </cell>
        </row>
        <row r="38">
          <cell r="C38">
            <v>3.16</v>
          </cell>
          <cell r="D38" t="str">
            <v>ETG-08-01.2</v>
          </cell>
          <cell r="E38" t="str">
            <v>Suministro e instalación tee bridada 4" HD</v>
          </cell>
          <cell r="F38">
            <v>0</v>
          </cell>
          <cell r="G38">
            <v>0</v>
          </cell>
          <cell r="H38">
            <v>0</v>
          </cell>
          <cell r="I38">
            <v>0</v>
          </cell>
          <cell r="J38">
            <v>0</v>
          </cell>
          <cell r="K38" t="str">
            <v xml:space="preserve"> UND</v>
          </cell>
          <cell r="L38">
            <v>1</v>
          </cell>
          <cell r="M38">
            <v>495522</v>
          </cell>
          <cell r="N38">
            <v>495522</v>
          </cell>
        </row>
        <row r="39">
          <cell r="C39">
            <v>3.17</v>
          </cell>
          <cell r="D39" t="str">
            <v>ETG-08-01.2</v>
          </cell>
          <cell r="E39" t="str">
            <v xml:space="preserve">Suministro e instalacion reduccion 110x90mm bridada (4X3") </v>
          </cell>
          <cell r="F39">
            <v>0</v>
          </cell>
          <cell r="G39">
            <v>0</v>
          </cell>
          <cell r="H39">
            <v>0</v>
          </cell>
          <cell r="I39">
            <v>0</v>
          </cell>
          <cell r="J39">
            <v>0</v>
          </cell>
          <cell r="K39" t="str">
            <v xml:space="preserve"> UND</v>
          </cell>
          <cell r="L39">
            <v>4</v>
          </cell>
          <cell r="M39">
            <v>236993</v>
          </cell>
          <cell r="N39">
            <v>947972</v>
          </cell>
        </row>
        <row r="40">
          <cell r="C40">
            <v>3.18</v>
          </cell>
          <cell r="D40" t="str">
            <v>ETG-08-01.6</v>
          </cell>
          <cell r="E40" t="str">
            <v>Suministro e instalacion reduccion 110x90mm PEAD (4X3") PN 10 PE 100</v>
          </cell>
          <cell r="F40">
            <v>0</v>
          </cell>
          <cell r="G40">
            <v>0</v>
          </cell>
          <cell r="H40">
            <v>0</v>
          </cell>
          <cell r="I40">
            <v>0</v>
          </cell>
          <cell r="J40">
            <v>0</v>
          </cell>
          <cell r="K40" t="str">
            <v>UND</v>
          </cell>
          <cell r="L40">
            <v>4</v>
          </cell>
          <cell r="M40">
            <v>51284</v>
          </cell>
          <cell r="N40">
            <v>205136</v>
          </cell>
        </row>
        <row r="41">
          <cell r="C41">
            <v>3.19</v>
          </cell>
          <cell r="D41" t="str">
            <v>ETG-15-01 Y ETG-15-03</v>
          </cell>
          <cell r="E41"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41">
            <v>0</v>
          </cell>
          <cell r="G41">
            <v>0</v>
          </cell>
          <cell r="H41">
            <v>0</v>
          </cell>
          <cell r="I41">
            <v>0</v>
          </cell>
          <cell r="J41">
            <v>0</v>
          </cell>
          <cell r="K41" t="str">
            <v>UND</v>
          </cell>
          <cell r="L41">
            <v>9</v>
          </cell>
          <cell r="M41">
            <v>421526</v>
          </cell>
          <cell r="N41">
            <v>3793734</v>
          </cell>
        </row>
        <row r="42">
          <cell r="C42" t="str">
            <v xml:space="preserve">SUBTOTAL       </v>
          </cell>
          <cell r="D42">
            <v>0</v>
          </cell>
          <cell r="E42">
            <v>0</v>
          </cell>
          <cell r="F42">
            <v>0</v>
          </cell>
          <cell r="G42">
            <v>0</v>
          </cell>
          <cell r="H42">
            <v>0</v>
          </cell>
          <cell r="I42">
            <v>0</v>
          </cell>
          <cell r="J42">
            <v>0</v>
          </cell>
          <cell r="K42">
            <v>0</v>
          </cell>
          <cell r="L42">
            <v>0</v>
          </cell>
          <cell r="M42">
            <v>0</v>
          </cell>
          <cell r="N42">
            <v>157625183.07279998</v>
          </cell>
        </row>
        <row r="43">
          <cell r="C43">
            <v>4</v>
          </cell>
          <cell r="D43">
            <v>0</v>
          </cell>
          <cell r="E43" t="str">
            <v>OBRA CIVIL COMPLEMENTARIA</v>
          </cell>
          <cell r="F43">
            <v>0</v>
          </cell>
          <cell r="G43">
            <v>0</v>
          </cell>
          <cell r="H43">
            <v>0</v>
          </cell>
          <cell r="I43">
            <v>0</v>
          </cell>
          <cell r="J43">
            <v>0</v>
          </cell>
          <cell r="K43">
            <v>0</v>
          </cell>
          <cell r="L43">
            <v>0</v>
          </cell>
          <cell r="M43">
            <v>0</v>
          </cell>
          <cell r="N43">
            <v>0</v>
          </cell>
        </row>
        <row r="44">
          <cell r="C44">
            <v>4.0999999999999996</v>
          </cell>
          <cell r="D44" t="str">
            <v>ETG-05-02</v>
          </cell>
          <cell r="E44" t="str">
            <v>Sub-base granular mopt compactada en capas de 10 cm, E= 0.20 M</v>
          </cell>
          <cell r="F44">
            <v>0</v>
          </cell>
          <cell r="G44">
            <v>0</v>
          </cell>
          <cell r="H44">
            <v>0</v>
          </cell>
          <cell r="I44">
            <v>0</v>
          </cell>
          <cell r="J44">
            <v>0</v>
          </cell>
          <cell r="K44" t="str">
            <v>M3</v>
          </cell>
          <cell r="L44">
            <v>122.74919999999997</v>
          </cell>
          <cell r="M44">
            <v>70153</v>
          </cell>
          <cell r="N44">
            <v>8611224.6275999974</v>
          </cell>
        </row>
        <row r="45">
          <cell r="C45">
            <v>4.2</v>
          </cell>
          <cell r="D45" t="str">
            <v>ETG-05-07</v>
          </cell>
          <cell r="E45" t="str">
            <v xml:space="preserve">Construcción pavimento rígido 3000 PSI e= 0,15 incluye refuerzo y juntas en asfalto </v>
          </cell>
          <cell r="F45">
            <v>0</v>
          </cell>
          <cell r="G45">
            <v>0</v>
          </cell>
          <cell r="H45">
            <v>0</v>
          </cell>
          <cell r="I45">
            <v>0</v>
          </cell>
          <cell r="J45">
            <v>0</v>
          </cell>
          <cell r="K45" t="str">
            <v>M2</v>
          </cell>
          <cell r="L45">
            <v>613.74599999999987</v>
          </cell>
          <cell r="M45">
            <v>95693</v>
          </cell>
          <cell r="N45">
            <v>58731195.977999985</v>
          </cell>
        </row>
        <row r="46">
          <cell r="C46">
            <v>4.3</v>
          </cell>
          <cell r="D46" t="str">
            <v>ETG-07-03</v>
          </cell>
          <cell r="E46" t="str">
            <v>Construcción Sardinel en concreto 3000 psi 0,15*0,30M. Incluye refuerzo</v>
          </cell>
          <cell r="F46">
            <v>0</v>
          </cell>
          <cell r="G46">
            <v>0</v>
          </cell>
          <cell r="H46">
            <v>0</v>
          </cell>
          <cell r="I46">
            <v>0</v>
          </cell>
          <cell r="J46">
            <v>0</v>
          </cell>
          <cell r="K46" t="str">
            <v>ML</v>
          </cell>
          <cell r="L46">
            <v>31.8</v>
          </cell>
          <cell r="M46">
            <v>40084</v>
          </cell>
          <cell r="N46">
            <v>1274671.2</v>
          </cell>
        </row>
        <row r="47">
          <cell r="C47">
            <v>4.4000000000000004</v>
          </cell>
          <cell r="D47" t="str">
            <v>ETG-07-03</v>
          </cell>
          <cell r="E47" t="str">
            <v>Construcción andén en concreto, fc= 21 Mpa, e=0,10 m</v>
          </cell>
          <cell r="F47">
            <v>0</v>
          </cell>
          <cell r="G47">
            <v>0</v>
          </cell>
          <cell r="H47">
            <v>0</v>
          </cell>
          <cell r="I47">
            <v>0</v>
          </cell>
          <cell r="J47">
            <v>0</v>
          </cell>
          <cell r="K47" t="str">
            <v>M2</v>
          </cell>
          <cell r="L47">
            <v>31.8</v>
          </cell>
          <cell r="M47">
            <v>49792</v>
          </cell>
          <cell r="N47">
            <v>1583385.6000000001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ormat 11 Ob Ele Exist LIQ+GNV"/>
      <sheetName val="Formato 11-Cesar-Elect-Exist"/>
      <sheetName val="Formato 12-Cesar-Elect-Nuevo"/>
      <sheetName val="tpte"/>
      <sheetName val="mo"/>
      <sheetName val="herr"/>
      <sheetName val="Z"/>
      <sheetName val="RESUMEN"/>
      <sheetName val="CANTIDADES DE OBRA"/>
      <sheetName val="mat"/>
      <sheetName val="T"/>
      <sheetName val="1,01"/>
      <sheetName val="1,02"/>
      <sheetName val="1,03"/>
      <sheetName val="1,04"/>
      <sheetName val="1,05"/>
      <sheetName val="1,06"/>
      <sheetName val="1,07"/>
      <sheetName val="1,08"/>
      <sheetName val="1,09"/>
      <sheetName val="1,10"/>
      <sheetName val="1,11"/>
      <sheetName val="1,12"/>
      <sheetName val="1,13"/>
      <sheetName val="1,15"/>
      <sheetName val="1,14"/>
      <sheetName val="1,16"/>
      <sheetName val="1,17"/>
      <sheetName val="1,18"/>
      <sheetName val="1,19"/>
      <sheetName val="1,20"/>
      <sheetName val="1,21"/>
      <sheetName val="1,22"/>
      <sheetName val="1,23"/>
      <sheetName val="1,24"/>
      <sheetName val="1,25"/>
      <sheetName val="1,26"/>
      <sheetName val="1,27"/>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2"/>
      <sheetName val="3,43"/>
      <sheetName val="3,44"/>
      <sheetName val="3,45"/>
      <sheetName val="4,01"/>
      <sheetName val="4,02"/>
      <sheetName val="4,03"/>
      <sheetName val="4,04"/>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6,01"/>
      <sheetName val="6,02"/>
      <sheetName val="6,03"/>
      <sheetName val="6,04"/>
      <sheetName val="6,05"/>
      <sheetName val="6,06"/>
      <sheetName val="6,08"/>
      <sheetName val="6,09"/>
      <sheetName val="6,10"/>
      <sheetName val="6,11"/>
      <sheetName val="6,12"/>
      <sheetName val="6,13"/>
      <sheetName val="6,14"/>
      <sheetName val="6,15"/>
      <sheetName val="6,16"/>
      <sheetName val="7,01"/>
      <sheetName val="7,02"/>
      <sheetName val="7,03"/>
      <sheetName val="7,04"/>
      <sheetName val="7,05"/>
      <sheetName val="7,06"/>
      <sheetName val="7,07"/>
      <sheetName val="7,08"/>
      <sheetName val="7,09"/>
      <sheetName val="7,10"/>
      <sheetName val="7,11"/>
      <sheetName val="7,12"/>
      <sheetName val="7,13"/>
      <sheetName val="7,14"/>
      <sheetName val="7,15"/>
      <sheetName val="7,16"/>
      <sheetName val="7,17"/>
      <sheetName val="7,18"/>
      <sheetName val="7,19"/>
      <sheetName val="7,20"/>
      <sheetName val="8,01"/>
      <sheetName val="8,02"/>
      <sheetName val="8,03"/>
      <sheetName val="8,04"/>
      <sheetName val="9,01"/>
      <sheetName val="9,02"/>
      <sheetName val="9,03"/>
      <sheetName val="9,04"/>
      <sheetName val="9,05"/>
      <sheetName val="9,06"/>
      <sheetName val="9,07"/>
      <sheetName val="9,08"/>
      <sheetName val="9,09"/>
      <sheetName val="9,10"/>
      <sheetName val="9,11"/>
      <sheetName val="10,01"/>
      <sheetName val="10,02"/>
      <sheetName val="10,03"/>
      <sheetName val="10,04"/>
      <sheetName val="10,05"/>
      <sheetName val="10,06"/>
      <sheetName val="10,07"/>
      <sheetName val="10,08"/>
      <sheetName val="10,09"/>
      <sheetName val="10,10"/>
      <sheetName val="10,11"/>
      <sheetName val="10,12"/>
      <sheetName val="10,13"/>
      <sheetName val="10,14"/>
      <sheetName val="10,15"/>
      <sheetName val="10,16"/>
      <sheetName val="10,17"/>
      <sheetName val="10,18"/>
      <sheetName val="10,19"/>
      <sheetName val="10,20"/>
      <sheetName val="10,21"/>
      <sheetName val="11,01"/>
      <sheetName val="11,02"/>
      <sheetName val="11,03"/>
      <sheetName val="11,04"/>
      <sheetName val="11,05"/>
      <sheetName val="11,06"/>
      <sheetName val="11,07"/>
      <sheetName val="11,08"/>
      <sheetName val="11,09"/>
      <sheetName val="11,10"/>
      <sheetName val="11,11"/>
      <sheetName val="12,01"/>
      <sheetName val="12,02"/>
      <sheetName val="13,01"/>
      <sheetName val="13,02"/>
      <sheetName val="13,03"/>
      <sheetName val="13,04"/>
      <sheetName val="14,01"/>
      <sheetName val="14,02"/>
      <sheetName val="14,03"/>
      <sheetName val="14,04"/>
      <sheetName val="15,01"/>
      <sheetName val="15,02"/>
      <sheetName val="15,03"/>
      <sheetName val="15,04"/>
      <sheetName val="15,05"/>
      <sheetName val="15,06"/>
      <sheetName val="15,07"/>
      <sheetName val="15,08"/>
      <sheetName val="16,01"/>
      <sheetName val="16,02"/>
      <sheetName val="16,03"/>
      <sheetName val="17,01"/>
      <sheetName val="17,02"/>
      <sheetName val="17,03"/>
      <sheetName val="Hoja1"/>
      <sheetName val="15,06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8">
          <cell r="D48">
            <v>1</v>
          </cell>
        </row>
        <row r="52">
          <cell r="D52">
            <v>0.62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S"/>
      <sheetName val="RESUMEN"/>
      <sheetName val="instalacion tub"/>
      <sheetName val="excav_rell_cim"/>
      <sheetName val="accesorios"/>
      <sheetName val="avance_component"/>
      <sheetName val="Filas"/>
      <sheetName val="Hoja1"/>
      <sheetName val="FORMULARIO"/>
    </sheetNames>
    <sheetDataSet>
      <sheetData sheetId="0" refreshError="1">
        <row r="11">
          <cell r="F11" t="str">
            <v>CONTRATADO</v>
          </cell>
          <cell r="K11" t="str">
            <v>CANTIDAD</v>
          </cell>
          <cell r="L11" t="str">
            <v>ACTA MODIFICATIVA</v>
          </cell>
          <cell r="Q11" t="str">
            <v>CANTIDADES</v>
          </cell>
          <cell r="T11" t="str">
            <v>VALORES</v>
          </cell>
        </row>
        <row r="12">
          <cell r="B12" t="str">
            <v>N</v>
          </cell>
          <cell r="C12" t="str">
            <v xml:space="preserve">ITEM  </v>
          </cell>
          <cell r="D12" t="str">
            <v>DESCRIPCION</v>
          </cell>
          <cell r="E12" t="str">
            <v xml:space="preserve">UNIDAD </v>
          </cell>
          <cell r="F12" t="str">
            <v xml:space="preserve">CANTIDAD </v>
          </cell>
          <cell r="G12" t="str">
            <v>V. UNITARIO</v>
          </cell>
          <cell r="H12" t="str">
            <v xml:space="preserve"> V. PARCIAL</v>
          </cell>
          <cell r="I12" t="str">
            <v>%</v>
          </cell>
          <cell r="J12" t="str">
            <v>ANTERIOR</v>
          </cell>
          <cell r="K12" t="str">
            <v>PRESENTE</v>
          </cell>
          <cell r="L12" t="str">
            <v>CANTIDAD</v>
          </cell>
          <cell r="M12" t="str">
            <v>ANTERIOR</v>
          </cell>
          <cell r="N12" t="str">
            <v>PRESENTE</v>
          </cell>
          <cell r="O12" t="str">
            <v>VALOR</v>
          </cell>
          <cell r="P12" t="str">
            <v>ANTERIOR</v>
          </cell>
          <cell r="Q12" t="str">
            <v xml:space="preserve">PRESENTE </v>
          </cell>
          <cell r="R12" t="str">
            <v xml:space="preserve">ACUMULADO </v>
          </cell>
          <cell r="S12" t="str">
            <v>ANTERIOR</v>
          </cell>
          <cell r="T12" t="str">
            <v>PRESENTE</v>
          </cell>
          <cell r="U12" t="str">
            <v>ACUMULADO</v>
          </cell>
          <cell r="V12" t="str">
            <v>CANTIDAD</v>
          </cell>
          <cell r="W12" t="str">
            <v>VALOR</v>
          </cell>
        </row>
        <row r="13">
          <cell r="B13" t="str">
            <v>T1</v>
          </cell>
          <cell r="C13" t="str">
            <v>SUMINISTRO DE EQUIPOS Y ACCESORIOS PARA LA ESTACION DE BOMBEO DE AGUA CRUDA (13)</v>
          </cell>
        </row>
        <row r="14">
          <cell r="C14" t="str">
            <v>3.20.</v>
          </cell>
          <cell r="D14" t="str">
            <v>SUMINISTRO DE TUBERIAS Y ELEMENTOS DE ACUEDUCTO Y ALCANTARILLADO</v>
          </cell>
        </row>
        <row r="15">
          <cell r="C15" t="str">
            <v>3.20.1.1.5</v>
          </cell>
          <cell r="D15" t="str">
            <v>Suministro de tuberías de acero sch40</v>
          </cell>
        </row>
        <row r="16">
          <cell r="C16" t="str">
            <v>3.20.1.1.5.4</v>
          </cell>
          <cell r="D16" t="str">
            <v>Tuberia de acero diametro 200 mm, sch 40</v>
          </cell>
          <cell r="E16" t="str">
            <v>m</v>
          </cell>
          <cell r="F16">
            <v>2</v>
          </cell>
          <cell r="G16">
            <v>154570</v>
          </cell>
          <cell r="H16">
            <v>309140</v>
          </cell>
          <cell r="I16">
            <v>0.11167694239759378</v>
          </cell>
          <cell r="J16">
            <v>2</v>
          </cell>
          <cell r="L16">
            <v>2</v>
          </cell>
          <cell r="M16">
            <v>309140</v>
          </cell>
          <cell r="N16">
            <v>0</v>
          </cell>
          <cell r="O16">
            <v>309140</v>
          </cell>
          <cell r="R16">
            <v>0</v>
          </cell>
          <cell r="S16">
            <v>0</v>
          </cell>
          <cell r="T16">
            <v>0</v>
          </cell>
          <cell r="U16">
            <v>0</v>
          </cell>
          <cell r="V16">
            <v>2</v>
          </cell>
          <cell r="W16">
            <v>309140</v>
          </cell>
        </row>
        <row r="17">
          <cell r="C17" t="str">
            <v>3.20.1.1.5.6</v>
          </cell>
          <cell r="D17" t="str">
            <v>Tuberia de acero diametro 300 mm, sch 40</v>
          </cell>
          <cell r="E17" t="str">
            <v>m</v>
          </cell>
          <cell r="F17">
            <v>18</v>
          </cell>
          <cell r="G17">
            <v>440800</v>
          </cell>
          <cell r="H17">
            <v>7934400</v>
          </cell>
          <cell r="I17">
            <v>2.8663050131314876</v>
          </cell>
          <cell r="J17">
            <v>18</v>
          </cell>
          <cell r="L17">
            <v>18</v>
          </cell>
          <cell r="M17">
            <v>7934400</v>
          </cell>
          <cell r="N17">
            <v>0</v>
          </cell>
          <cell r="O17">
            <v>7934400</v>
          </cell>
          <cell r="R17">
            <v>0</v>
          </cell>
          <cell r="S17">
            <v>0</v>
          </cell>
          <cell r="T17">
            <v>0</v>
          </cell>
          <cell r="U17">
            <v>0</v>
          </cell>
          <cell r="V17">
            <v>18</v>
          </cell>
          <cell r="W17">
            <v>7934400</v>
          </cell>
        </row>
        <row r="18">
          <cell r="C18" t="str">
            <v>3.20.1.1.5.8</v>
          </cell>
          <cell r="D18" t="str">
            <v>Tuberia de acero diametro 400 mm, sch 40</v>
          </cell>
          <cell r="E18" t="str">
            <v>m</v>
          </cell>
          <cell r="F18">
            <v>5.5</v>
          </cell>
          <cell r="G18">
            <v>742400</v>
          </cell>
          <cell r="H18">
            <v>4083200</v>
          </cell>
          <cell r="I18">
            <v>1.4750575506173738</v>
          </cell>
          <cell r="J18">
            <v>5.5</v>
          </cell>
          <cell r="K18">
            <v>1.5</v>
          </cell>
          <cell r="L18">
            <v>7</v>
          </cell>
          <cell r="M18">
            <v>4083200</v>
          </cell>
          <cell r="N18">
            <v>1113600</v>
          </cell>
          <cell r="O18">
            <v>5196800</v>
          </cell>
          <cell r="R18">
            <v>0</v>
          </cell>
          <cell r="S18">
            <v>0</v>
          </cell>
          <cell r="T18">
            <v>0</v>
          </cell>
          <cell r="U18">
            <v>0</v>
          </cell>
          <cell r="V18">
            <v>7</v>
          </cell>
          <cell r="W18">
            <v>5196800</v>
          </cell>
        </row>
        <row r="19">
          <cell r="C19" t="str">
            <v>3.20.1.2.3</v>
          </cell>
          <cell r="D19" t="str">
            <v>Suministro de válvula de mariposa brida x brida norma ISO PN 16</v>
          </cell>
          <cell r="I19" t="str">
            <v/>
          </cell>
          <cell r="L19" t="str">
            <v/>
          </cell>
          <cell r="M19" t="str">
            <v/>
          </cell>
          <cell r="N19" t="str">
            <v/>
          </cell>
          <cell r="O19" t="str">
            <v/>
          </cell>
          <cell r="R19" t="str">
            <v/>
          </cell>
          <cell r="S19" t="str">
            <v/>
          </cell>
          <cell r="T19" t="str">
            <v/>
          </cell>
          <cell r="U19" t="str">
            <v/>
          </cell>
          <cell r="V19" t="str">
            <v/>
          </cell>
          <cell r="W19" t="str">
            <v/>
          </cell>
        </row>
        <row r="20">
          <cell r="C20" t="str">
            <v>3.20.1.2.3.2</v>
          </cell>
          <cell r="D20" t="str">
            <v>d = 300 mm (12")</v>
          </cell>
          <cell r="E20" t="str">
            <v>un</v>
          </cell>
          <cell r="F20">
            <v>5</v>
          </cell>
          <cell r="G20">
            <v>6000000</v>
          </cell>
          <cell r="H20">
            <v>30000000</v>
          </cell>
          <cell r="I20">
            <v>10.837511392662915</v>
          </cell>
          <cell r="J20">
            <v>5</v>
          </cell>
          <cell r="L20">
            <v>5</v>
          </cell>
          <cell r="M20">
            <v>30000000</v>
          </cell>
          <cell r="N20">
            <v>0</v>
          </cell>
          <cell r="O20">
            <v>30000000</v>
          </cell>
          <cell r="R20">
            <v>0</v>
          </cell>
          <cell r="S20">
            <v>0</v>
          </cell>
          <cell r="T20">
            <v>0</v>
          </cell>
          <cell r="U20">
            <v>0</v>
          </cell>
          <cell r="V20">
            <v>5</v>
          </cell>
          <cell r="W20">
            <v>30000000</v>
          </cell>
        </row>
        <row r="21">
          <cell r="C21" t="str">
            <v>3.20.1.2.5</v>
          </cell>
          <cell r="D21" t="str">
            <v>Suministro de ventosa de acción simple norma ISO PN 10</v>
          </cell>
          <cell r="I21" t="str">
            <v/>
          </cell>
          <cell r="L21" t="str">
            <v/>
          </cell>
          <cell r="M21" t="str">
            <v/>
          </cell>
          <cell r="N21" t="str">
            <v/>
          </cell>
          <cell r="O21" t="str">
            <v/>
          </cell>
          <cell r="R21" t="str">
            <v/>
          </cell>
          <cell r="S21" t="str">
            <v/>
          </cell>
          <cell r="T21" t="str">
            <v/>
          </cell>
          <cell r="U21" t="str">
            <v/>
          </cell>
          <cell r="V21" t="str">
            <v/>
          </cell>
          <cell r="W21" t="str">
            <v/>
          </cell>
        </row>
        <row r="22">
          <cell r="C22" t="str">
            <v>3.20.1.2.5.1</v>
          </cell>
          <cell r="D22" t="str">
            <v>d = 50 mm (2")</v>
          </cell>
          <cell r="E22" t="str">
            <v>un</v>
          </cell>
          <cell r="F22">
            <v>4</v>
          </cell>
          <cell r="G22">
            <v>610972</v>
          </cell>
          <cell r="H22">
            <v>2443888</v>
          </cell>
          <cell r="I22">
            <v>0.88285546807973947</v>
          </cell>
          <cell r="J22">
            <v>4</v>
          </cell>
          <cell r="L22">
            <v>4</v>
          </cell>
          <cell r="M22">
            <v>2443888</v>
          </cell>
          <cell r="N22">
            <v>0</v>
          </cell>
          <cell r="O22">
            <v>2443888</v>
          </cell>
          <cell r="R22">
            <v>0</v>
          </cell>
          <cell r="S22">
            <v>0</v>
          </cell>
          <cell r="T22">
            <v>0</v>
          </cell>
          <cell r="U22">
            <v>0</v>
          </cell>
          <cell r="V22">
            <v>4</v>
          </cell>
          <cell r="W22">
            <v>2443888</v>
          </cell>
        </row>
        <row r="23">
          <cell r="C23" t="str">
            <v>3.20.1.2.28</v>
          </cell>
          <cell r="D23" t="str">
            <v>Brida universal en acero norma ISO PN 10</v>
          </cell>
          <cell r="I23" t="str">
            <v/>
          </cell>
          <cell r="L23" t="str">
            <v/>
          </cell>
          <cell r="M23" t="str">
            <v/>
          </cell>
          <cell r="N23" t="str">
            <v/>
          </cell>
          <cell r="O23" t="str">
            <v/>
          </cell>
          <cell r="R23" t="str">
            <v/>
          </cell>
          <cell r="S23" t="str">
            <v/>
          </cell>
          <cell r="T23" t="str">
            <v/>
          </cell>
          <cell r="U23" t="str">
            <v/>
          </cell>
          <cell r="V23" t="str">
            <v/>
          </cell>
          <cell r="W23" t="str">
            <v/>
          </cell>
        </row>
        <row r="24">
          <cell r="C24" t="str">
            <v>3.20.1.2.28.4</v>
          </cell>
          <cell r="D24" t="str">
            <v>d = 200 mm (8")</v>
          </cell>
          <cell r="E24" t="str">
            <v>un</v>
          </cell>
          <cell r="F24">
            <v>4</v>
          </cell>
          <cell r="G24">
            <v>500000</v>
          </cell>
          <cell r="H24">
            <v>2000000</v>
          </cell>
          <cell r="I24">
            <v>0.7225007595108609</v>
          </cell>
          <cell r="J24">
            <v>4</v>
          </cell>
          <cell r="L24">
            <v>4</v>
          </cell>
          <cell r="M24">
            <v>2000000</v>
          </cell>
          <cell r="N24">
            <v>0</v>
          </cell>
          <cell r="O24">
            <v>2000000</v>
          </cell>
          <cell r="R24">
            <v>0</v>
          </cell>
          <cell r="S24">
            <v>0</v>
          </cell>
          <cell r="T24">
            <v>0</v>
          </cell>
          <cell r="U24">
            <v>0</v>
          </cell>
          <cell r="V24">
            <v>4</v>
          </cell>
          <cell r="W24">
            <v>2000000</v>
          </cell>
        </row>
        <row r="25">
          <cell r="C25" t="str">
            <v>3.20.1.2.84</v>
          </cell>
          <cell r="D25" t="str">
            <v>Suministro de Valvula de cierre rapido para acometidas</v>
          </cell>
          <cell r="I25" t="str">
            <v/>
          </cell>
          <cell r="L25" t="str">
            <v/>
          </cell>
          <cell r="M25" t="str">
            <v/>
          </cell>
          <cell r="N25" t="str">
            <v/>
          </cell>
          <cell r="O25" t="str">
            <v/>
          </cell>
          <cell r="R25" t="str">
            <v/>
          </cell>
          <cell r="S25" t="str">
            <v/>
          </cell>
          <cell r="T25" t="str">
            <v/>
          </cell>
          <cell r="U25" t="str">
            <v/>
          </cell>
          <cell r="V25" t="str">
            <v/>
          </cell>
          <cell r="W25" t="str">
            <v/>
          </cell>
        </row>
        <row r="26">
          <cell r="C26" t="str">
            <v>3.20.1.2.84.4</v>
          </cell>
          <cell r="D26" t="str">
            <v>Suministro de Valvula de cierre rapido de 32 mm</v>
          </cell>
          <cell r="E26" t="str">
            <v>un</v>
          </cell>
          <cell r="F26">
            <v>4</v>
          </cell>
          <cell r="G26">
            <v>17400</v>
          </cell>
          <cell r="H26">
            <v>69600</v>
          </cell>
          <cell r="I26">
            <v>2.5143026430977961E-2</v>
          </cell>
          <cell r="J26">
            <v>4</v>
          </cell>
          <cell r="L26">
            <v>4</v>
          </cell>
          <cell r="M26">
            <v>69600</v>
          </cell>
          <cell r="N26">
            <v>0</v>
          </cell>
          <cell r="O26">
            <v>69600</v>
          </cell>
          <cell r="R26">
            <v>0</v>
          </cell>
          <cell r="S26">
            <v>0</v>
          </cell>
          <cell r="T26">
            <v>0</v>
          </cell>
          <cell r="U26">
            <v>0</v>
          </cell>
          <cell r="V26">
            <v>4</v>
          </cell>
          <cell r="W26">
            <v>69600</v>
          </cell>
        </row>
        <row r="27">
          <cell r="C27" t="str">
            <v>3.20.1.2.87</v>
          </cell>
          <cell r="D27" t="str">
            <v>Suministro de accesorios de acero sch40, norma ISO</v>
          </cell>
          <cell r="I27" t="str">
            <v/>
          </cell>
          <cell r="L27" t="str">
            <v/>
          </cell>
          <cell r="M27" t="str">
            <v/>
          </cell>
          <cell r="N27" t="str">
            <v/>
          </cell>
          <cell r="O27" t="str">
            <v/>
          </cell>
          <cell r="R27" t="str">
            <v/>
          </cell>
          <cell r="S27" t="str">
            <v/>
          </cell>
          <cell r="T27" t="str">
            <v/>
          </cell>
          <cell r="U27" t="str">
            <v/>
          </cell>
          <cell r="V27" t="str">
            <v/>
          </cell>
          <cell r="W27" t="str">
            <v/>
          </cell>
        </row>
        <row r="28">
          <cell r="C28" t="str">
            <v>3.20.1.2.87.1</v>
          </cell>
          <cell r="D28" t="str">
            <v>Codo 45º Ø200mm, HD</v>
          </cell>
          <cell r="E28" t="str">
            <v>un</v>
          </cell>
          <cell r="F28">
            <v>6</v>
          </cell>
          <cell r="G28">
            <v>420000</v>
          </cell>
          <cell r="H28">
            <v>2520000</v>
          </cell>
          <cell r="I28">
            <v>0.91035095698368473</v>
          </cell>
          <cell r="J28">
            <v>6</v>
          </cell>
          <cell r="L28">
            <v>6</v>
          </cell>
          <cell r="M28">
            <v>2520000</v>
          </cell>
          <cell r="N28">
            <v>0</v>
          </cell>
          <cell r="O28">
            <v>2520000</v>
          </cell>
          <cell r="R28">
            <v>0</v>
          </cell>
          <cell r="S28">
            <v>0</v>
          </cell>
          <cell r="T28">
            <v>0</v>
          </cell>
          <cell r="U28">
            <v>0</v>
          </cell>
          <cell r="V28">
            <v>6</v>
          </cell>
          <cell r="W28">
            <v>2520000</v>
          </cell>
        </row>
        <row r="29">
          <cell r="C29" t="str">
            <v>3.20.1.2.87.2</v>
          </cell>
          <cell r="D29" t="str">
            <v>Codo 45º Ø400mm, HD</v>
          </cell>
          <cell r="E29" t="str">
            <v>un</v>
          </cell>
          <cell r="F29">
            <v>2</v>
          </cell>
          <cell r="G29">
            <v>1577600</v>
          </cell>
          <cell r="H29">
            <v>3155200</v>
          </cell>
          <cell r="I29">
            <v>1.1398171982043341</v>
          </cell>
          <cell r="J29">
            <v>2</v>
          </cell>
          <cell r="L29">
            <v>2</v>
          </cell>
          <cell r="M29">
            <v>3155200</v>
          </cell>
          <cell r="N29">
            <v>0</v>
          </cell>
          <cell r="O29">
            <v>3155200</v>
          </cell>
          <cell r="R29">
            <v>0</v>
          </cell>
          <cell r="S29">
            <v>0</v>
          </cell>
          <cell r="T29">
            <v>0</v>
          </cell>
          <cell r="U29">
            <v>0</v>
          </cell>
          <cell r="V29">
            <v>2</v>
          </cell>
          <cell r="W29">
            <v>3155200</v>
          </cell>
        </row>
        <row r="30">
          <cell r="C30" t="str">
            <v>3.20.1.2.87.3</v>
          </cell>
          <cell r="D30" t="str">
            <v>Codo 90º, Ø300mm, Acero</v>
          </cell>
          <cell r="E30" t="str">
            <v>un</v>
          </cell>
          <cell r="F30">
            <v>2</v>
          </cell>
          <cell r="G30">
            <v>1300000</v>
          </cell>
          <cell r="H30">
            <v>2600000</v>
          </cell>
          <cell r="I30">
            <v>0.93925098736411927</v>
          </cell>
          <cell r="J30">
            <v>2</v>
          </cell>
          <cell r="L30">
            <v>2</v>
          </cell>
          <cell r="M30">
            <v>2600000</v>
          </cell>
          <cell r="N30">
            <v>0</v>
          </cell>
          <cell r="O30">
            <v>2600000</v>
          </cell>
          <cell r="R30">
            <v>0</v>
          </cell>
          <cell r="S30">
            <v>0</v>
          </cell>
          <cell r="T30">
            <v>0</v>
          </cell>
          <cell r="U30">
            <v>0</v>
          </cell>
          <cell r="V30">
            <v>2</v>
          </cell>
          <cell r="W30">
            <v>2600000</v>
          </cell>
        </row>
        <row r="31">
          <cell r="C31" t="str">
            <v>3.20.1.2.87.4</v>
          </cell>
          <cell r="D31" t="str">
            <v>Codo 90º, Ø400mm, Brida*Brida, Acero</v>
          </cell>
          <cell r="E31" t="str">
            <v>un</v>
          </cell>
          <cell r="F31">
            <v>3</v>
          </cell>
          <cell r="G31">
            <v>2000000</v>
          </cell>
          <cell r="H31">
            <v>6000000</v>
          </cell>
          <cell r="I31">
            <v>2.1675022785325826</v>
          </cell>
          <cell r="J31">
            <v>3</v>
          </cell>
          <cell r="L31">
            <v>3</v>
          </cell>
          <cell r="M31">
            <v>6000000</v>
          </cell>
          <cell r="N31">
            <v>0</v>
          </cell>
          <cell r="O31">
            <v>6000000</v>
          </cell>
          <cell r="R31">
            <v>0</v>
          </cell>
          <cell r="S31">
            <v>0</v>
          </cell>
          <cell r="T31">
            <v>0</v>
          </cell>
          <cell r="U31">
            <v>0</v>
          </cell>
          <cell r="V31">
            <v>3</v>
          </cell>
          <cell r="W31">
            <v>6000000</v>
          </cell>
        </row>
        <row r="32">
          <cell r="C32" t="str">
            <v>3.20.1.2.87.5</v>
          </cell>
          <cell r="D32" t="str">
            <v>Reducción excéntrica Ø400*250mm, Brida x Brida, Acero</v>
          </cell>
          <cell r="E32" t="str">
            <v>un</v>
          </cell>
          <cell r="F32">
            <v>3</v>
          </cell>
          <cell r="G32">
            <v>1299200</v>
          </cell>
          <cell r="H32">
            <v>3897600</v>
          </cell>
          <cell r="I32">
            <v>1.4080094801347658</v>
          </cell>
          <cell r="J32">
            <v>3</v>
          </cell>
          <cell r="L32">
            <v>3</v>
          </cell>
          <cell r="M32">
            <v>3897600</v>
          </cell>
          <cell r="N32">
            <v>0</v>
          </cell>
          <cell r="O32">
            <v>3897600</v>
          </cell>
          <cell r="R32">
            <v>0</v>
          </cell>
          <cell r="S32">
            <v>0</v>
          </cell>
          <cell r="T32">
            <v>0</v>
          </cell>
          <cell r="U32">
            <v>0</v>
          </cell>
          <cell r="V32">
            <v>3</v>
          </cell>
          <cell r="W32">
            <v>3897600</v>
          </cell>
        </row>
        <row r="33">
          <cell r="C33" t="str">
            <v>3.20.1.2.87.6</v>
          </cell>
          <cell r="D33" t="str">
            <v>Reducción concéntrica, Ø400 x 300mm, Acero</v>
          </cell>
          <cell r="E33" t="str">
            <v>un</v>
          </cell>
          <cell r="F33">
            <v>2</v>
          </cell>
          <cell r="G33">
            <v>1451160</v>
          </cell>
          <cell r="H33">
            <v>2902320</v>
          </cell>
          <cell r="I33">
            <v>1.0484642021717809</v>
          </cell>
          <cell r="J33">
            <v>2</v>
          </cell>
          <cell r="L33">
            <v>2</v>
          </cell>
          <cell r="M33">
            <v>2902320</v>
          </cell>
          <cell r="N33">
            <v>0</v>
          </cell>
          <cell r="O33">
            <v>2902320</v>
          </cell>
          <cell r="R33">
            <v>0</v>
          </cell>
          <cell r="S33">
            <v>0</v>
          </cell>
          <cell r="T33">
            <v>0</v>
          </cell>
          <cell r="U33">
            <v>0</v>
          </cell>
          <cell r="V33">
            <v>2</v>
          </cell>
          <cell r="W33">
            <v>2902320</v>
          </cell>
        </row>
        <row r="34">
          <cell r="C34" t="str">
            <v>3.20.1.2.87.7</v>
          </cell>
          <cell r="D34" t="str">
            <v>Reducción concéntrica, Ø300 x 200mm, Acero</v>
          </cell>
          <cell r="E34" t="str">
            <v>un</v>
          </cell>
          <cell r="F34">
            <v>2</v>
          </cell>
          <cell r="G34">
            <v>936700</v>
          </cell>
          <cell r="H34">
            <v>1873400</v>
          </cell>
          <cell r="I34">
            <v>0.67676646143382346</v>
          </cell>
          <cell r="J34">
            <v>2</v>
          </cell>
          <cell r="L34">
            <v>2</v>
          </cell>
          <cell r="M34">
            <v>1873400</v>
          </cell>
          <cell r="N34">
            <v>0</v>
          </cell>
          <cell r="O34">
            <v>1873400</v>
          </cell>
          <cell r="R34">
            <v>0</v>
          </cell>
          <cell r="S34">
            <v>0</v>
          </cell>
          <cell r="T34">
            <v>0</v>
          </cell>
          <cell r="U34">
            <v>0</v>
          </cell>
          <cell r="V34">
            <v>2</v>
          </cell>
          <cell r="W34">
            <v>1873400</v>
          </cell>
        </row>
        <row r="35">
          <cell r="C35" t="str">
            <v>3.20.1.2.87.8</v>
          </cell>
          <cell r="D35" t="str">
            <v>Tee, Ø90 x 90mm, BxB</v>
          </cell>
          <cell r="E35" t="str">
            <v>un</v>
          </cell>
          <cell r="F35">
            <v>1</v>
          </cell>
          <cell r="G35">
            <v>186760</v>
          </cell>
          <cell r="H35">
            <v>186760</v>
          </cell>
          <cell r="I35">
            <v>6.7467120923124194E-2</v>
          </cell>
          <cell r="J35">
            <v>1</v>
          </cell>
          <cell r="L35">
            <v>1</v>
          </cell>
          <cell r="M35">
            <v>186760</v>
          </cell>
          <cell r="N35">
            <v>0</v>
          </cell>
          <cell r="O35">
            <v>186760</v>
          </cell>
          <cell r="R35">
            <v>0</v>
          </cell>
          <cell r="S35">
            <v>0</v>
          </cell>
          <cell r="T35">
            <v>0</v>
          </cell>
          <cell r="U35">
            <v>0</v>
          </cell>
          <cell r="V35">
            <v>1</v>
          </cell>
          <cell r="W35">
            <v>186760</v>
          </cell>
        </row>
        <row r="36">
          <cell r="C36" t="str">
            <v>3.20.1.2.87.9</v>
          </cell>
          <cell r="D36" t="str">
            <v>Tee, Ø150 x 150mm, BxB</v>
          </cell>
          <cell r="E36" t="str">
            <v>un</v>
          </cell>
          <cell r="F36">
            <v>3</v>
          </cell>
          <cell r="G36">
            <v>361920</v>
          </cell>
          <cell r="H36">
            <v>1085760</v>
          </cell>
          <cell r="I36">
            <v>0.3922312123232562</v>
          </cell>
          <cell r="J36">
            <v>3</v>
          </cell>
          <cell r="L36">
            <v>3</v>
          </cell>
          <cell r="M36">
            <v>1085760</v>
          </cell>
          <cell r="N36">
            <v>0</v>
          </cell>
          <cell r="O36">
            <v>1085760</v>
          </cell>
          <cell r="R36">
            <v>0</v>
          </cell>
          <cell r="S36">
            <v>0</v>
          </cell>
          <cell r="T36">
            <v>0</v>
          </cell>
          <cell r="U36">
            <v>0</v>
          </cell>
          <cell r="V36">
            <v>3</v>
          </cell>
          <cell r="W36">
            <v>1085760</v>
          </cell>
        </row>
        <row r="37">
          <cell r="C37" t="str">
            <v>3.20.1.2.87.10</v>
          </cell>
          <cell r="D37" t="str">
            <v>Tee, Ø150 x 25mm, BxB</v>
          </cell>
          <cell r="E37" t="str">
            <v>un</v>
          </cell>
          <cell r="F37">
            <v>2</v>
          </cell>
          <cell r="G37">
            <v>150000</v>
          </cell>
          <cell r="H37">
            <v>300000</v>
          </cell>
          <cell r="I37">
            <v>0.10837511392662914</v>
          </cell>
          <cell r="J37">
            <v>2</v>
          </cell>
          <cell r="L37">
            <v>2</v>
          </cell>
          <cell r="M37">
            <v>300000</v>
          </cell>
          <cell r="N37">
            <v>0</v>
          </cell>
          <cell r="O37">
            <v>300000</v>
          </cell>
          <cell r="R37">
            <v>0</v>
          </cell>
          <cell r="S37">
            <v>0</v>
          </cell>
          <cell r="T37">
            <v>0</v>
          </cell>
          <cell r="U37">
            <v>0</v>
          </cell>
          <cell r="V37">
            <v>2</v>
          </cell>
          <cell r="W37">
            <v>300000</v>
          </cell>
        </row>
        <row r="38">
          <cell r="C38" t="str">
            <v>3.20.1.2.87.11</v>
          </cell>
          <cell r="D38" t="str">
            <v>Reducción excéntrica Ø400*250mm, Brida x Brida, Acero</v>
          </cell>
          <cell r="E38" t="str">
            <v>un</v>
          </cell>
          <cell r="F38">
            <v>4</v>
          </cell>
          <cell r="G38">
            <v>1299200</v>
          </cell>
          <cell r="H38">
            <v>5196800</v>
          </cell>
          <cell r="I38">
            <v>1.8773459735130209</v>
          </cell>
          <cell r="J38">
            <v>4</v>
          </cell>
          <cell r="L38">
            <v>4</v>
          </cell>
          <cell r="M38">
            <v>5196800</v>
          </cell>
          <cell r="N38">
            <v>0</v>
          </cell>
          <cell r="O38">
            <v>5196800</v>
          </cell>
          <cell r="R38">
            <v>0</v>
          </cell>
          <cell r="S38">
            <v>0</v>
          </cell>
          <cell r="T38">
            <v>0</v>
          </cell>
          <cell r="U38">
            <v>0</v>
          </cell>
          <cell r="V38">
            <v>4</v>
          </cell>
          <cell r="W38">
            <v>5196800</v>
          </cell>
        </row>
        <row r="39">
          <cell r="C39" t="str">
            <v>3.20.1.2.87.12</v>
          </cell>
          <cell r="D39" t="str">
            <v>Tee con derivación a 45º, Ø300 x 200mm, BxB, HD</v>
          </cell>
          <cell r="E39" t="str">
            <v>un</v>
          </cell>
          <cell r="F39">
            <v>2</v>
          </cell>
          <cell r="G39">
            <v>1300000</v>
          </cell>
          <cell r="H39">
            <v>2600000</v>
          </cell>
          <cell r="I39">
            <v>0.93925098736411927</v>
          </cell>
          <cell r="J39">
            <v>2</v>
          </cell>
          <cell r="L39">
            <v>2</v>
          </cell>
          <cell r="M39">
            <v>2600000</v>
          </cell>
          <cell r="N39">
            <v>0</v>
          </cell>
          <cell r="O39">
            <v>2600000</v>
          </cell>
          <cell r="R39">
            <v>0</v>
          </cell>
          <cell r="S39">
            <v>0</v>
          </cell>
          <cell r="T39">
            <v>0</v>
          </cell>
          <cell r="U39">
            <v>0</v>
          </cell>
          <cell r="V39">
            <v>2</v>
          </cell>
          <cell r="W39">
            <v>2600000</v>
          </cell>
        </row>
        <row r="40">
          <cell r="C40" t="str">
            <v>3.20.1.2.87.13</v>
          </cell>
          <cell r="D40" t="str">
            <v>Tee, Ø400 x 300mm, Acero</v>
          </cell>
          <cell r="E40" t="str">
            <v>un</v>
          </cell>
          <cell r="F40">
            <v>2</v>
          </cell>
          <cell r="G40">
            <v>2902320</v>
          </cell>
          <cell r="H40">
            <v>5804640</v>
          </cell>
          <cell r="I40">
            <v>2.0969284043435619</v>
          </cell>
          <cell r="J40">
            <v>2</v>
          </cell>
          <cell r="L40">
            <v>2</v>
          </cell>
          <cell r="M40">
            <v>5804640</v>
          </cell>
          <cell r="N40">
            <v>0</v>
          </cell>
          <cell r="O40">
            <v>5804640</v>
          </cell>
          <cell r="R40">
            <v>0</v>
          </cell>
          <cell r="S40">
            <v>0</v>
          </cell>
          <cell r="T40">
            <v>0</v>
          </cell>
          <cell r="U40">
            <v>0</v>
          </cell>
          <cell r="V40">
            <v>2</v>
          </cell>
          <cell r="W40">
            <v>5804640</v>
          </cell>
        </row>
        <row r="41">
          <cell r="C41" t="str">
            <v>3.20.1.2.87.14</v>
          </cell>
          <cell r="D41" t="str">
            <v>Bridas Ø50mm, Acero, norma ISO</v>
          </cell>
          <cell r="E41" t="str">
            <v>un</v>
          </cell>
          <cell r="F41">
            <v>4</v>
          </cell>
          <cell r="G41">
            <v>46400</v>
          </cell>
          <cell r="H41">
            <v>185600</v>
          </cell>
          <cell r="I41">
            <v>6.7048070482607885E-2</v>
          </cell>
          <cell r="J41">
            <v>4</v>
          </cell>
          <cell r="L41">
            <v>4</v>
          </cell>
          <cell r="M41">
            <v>185600</v>
          </cell>
          <cell r="N41">
            <v>0</v>
          </cell>
          <cell r="O41">
            <v>185600</v>
          </cell>
          <cell r="R41">
            <v>0</v>
          </cell>
          <cell r="S41">
            <v>0</v>
          </cell>
          <cell r="T41">
            <v>0</v>
          </cell>
          <cell r="U41">
            <v>0</v>
          </cell>
          <cell r="V41">
            <v>4</v>
          </cell>
          <cell r="W41">
            <v>185600</v>
          </cell>
        </row>
        <row r="42">
          <cell r="C42" t="str">
            <v>3.20.1.2.87.15</v>
          </cell>
          <cell r="D42" t="str">
            <v>Bridas Ø200mm, Acero, norma ISO</v>
          </cell>
          <cell r="E42" t="str">
            <v>un</v>
          </cell>
          <cell r="F42">
            <v>4</v>
          </cell>
          <cell r="G42">
            <v>113680</v>
          </cell>
          <cell r="H42">
            <v>454720</v>
          </cell>
          <cell r="I42">
            <v>0.16426777268238935</v>
          </cell>
          <cell r="J42">
            <v>4</v>
          </cell>
          <cell r="L42">
            <v>4</v>
          </cell>
          <cell r="M42">
            <v>454720</v>
          </cell>
          <cell r="N42">
            <v>0</v>
          </cell>
          <cell r="O42">
            <v>454720</v>
          </cell>
          <cell r="R42">
            <v>0</v>
          </cell>
          <cell r="S42">
            <v>0</v>
          </cell>
          <cell r="T42">
            <v>0</v>
          </cell>
          <cell r="U42">
            <v>0</v>
          </cell>
          <cell r="V42">
            <v>4</v>
          </cell>
          <cell r="W42">
            <v>454720</v>
          </cell>
        </row>
        <row r="43">
          <cell r="C43" t="str">
            <v>3.20.1.2.87.16</v>
          </cell>
          <cell r="D43" t="str">
            <v>Bridas Ø300mm, Acero, norma ISO</v>
          </cell>
          <cell r="E43" t="str">
            <v>un</v>
          </cell>
          <cell r="F43">
            <v>6</v>
          </cell>
          <cell r="G43">
            <v>300000</v>
          </cell>
          <cell r="H43">
            <v>1800000</v>
          </cell>
          <cell r="I43">
            <v>0.65025068355977478</v>
          </cell>
          <cell r="J43">
            <v>6</v>
          </cell>
          <cell r="L43">
            <v>6</v>
          </cell>
          <cell r="M43">
            <v>1800000</v>
          </cell>
          <cell r="N43">
            <v>0</v>
          </cell>
          <cell r="O43">
            <v>1800000</v>
          </cell>
          <cell r="R43">
            <v>0</v>
          </cell>
          <cell r="S43">
            <v>0</v>
          </cell>
          <cell r="T43">
            <v>0</v>
          </cell>
          <cell r="U43">
            <v>0</v>
          </cell>
          <cell r="V43">
            <v>6</v>
          </cell>
          <cell r="W43">
            <v>1800000</v>
          </cell>
        </row>
        <row r="44">
          <cell r="C44" t="str">
            <v>3.20.1.2.87.17</v>
          </cell>
          <cell r="D44" t="str">
            <v>Bridas Ø400mm, Acero, norma ISO</v>
          </cell>
          <cell r="E44" t="str">
            <v>un</v>
          </cell>
          <cell r="F44">
            <v>10</v>
          </cell>
          <cell r="G44">
            <v>754000</v>
          </cell>
          <cell r="H44">
            <v>7540000</v>
          </cell>
          <cell r="I44">
            <v>2.7238278633559454</v>
          </cell>
          <cell r="J44">
            <v>10</v>
          </cell>
          <cell r="L44">
            <v>10</v>
          </cell>
          <cell r="M44">
            <v>7540000</v>
          </cell>
          <cell r="N44">
            <v>0</v>
          </cell>
          <cell r="O44">
            <v>7540000</v>
          </cell>
          <cell r="R44">
            <v>0</v>
          </cell>
          <cell r="S44">
            <v>0</v>
          </cell>
          <cell r="T44">
            <v>0</v>
          </cell>
          <cell r="U44">
            <v>0</v>
          </cell>
          <cell r="V44">
            <v>10</v>
          </cell>
          <cell r="W44">
            <v>7540000</v>
          </cell>
        </row>
        <row r="45">
          <cell r="C45" t="str">
            <v>3.20.1.2.86.3</v>
          </cell>
          <cell r="D45" t="str">
            <v>Válvula cheque horizontal de clapetas Ø300mm, acero, bridadas, norma ISO PN10</v>
          </cell>
          <cell r="E45" t="str">
            <v>un</v>
          </cell>
          <cell r="F45">
            <v>4</v>
          </cell>
          <cell r="G45">
            <v>8012699.9999999991</v>
          </cell>
          <cell r="H45">
            <v>32050799.999999996</v>
          </cell>
          <cell r="I45">
            <v>11.57836367146535</v>
          </cell>
          <cell r="J45">
            <v>4</v>
          </cell>
          <cell r="L45">
            <v>4</v>
          </cell>
          <cell r="M45">
            <v>32050799.999999996</v>
          </cell>
          <cell r="N45">
            <v>0</v>
          </cell>
          <cell r="O45">
            <v>32050799.999999996</v>
          </cell>
          <cell r="R45">
            <v>0</v>
          </cell>
          <cell r="S45">
            <v>0</v>
          </cell>
          <cell r="T45">
            <v>0</v>
          </cell>
          <cell r="U45">
            <v>0</v>
          </cell>
          <cell r="V45">
            <v>4</v>
          </cell>
          <cell r="W45">
            <v>32050799.999999996</v>
          </cell>
        </row>
        <row r="46">
          <cell r="C46" t="str">
            <v>3.20.1.2.86.7</v>
          </cell>
          <cell r="D46" t="str">
            <v>Válvula cheque vertical de clapetas Ø400mm, acero, con coladera de succión, bridada</v>
          </cell>
          <cell r="E46" t="str">
            <v>un</v>
          </cell>
          <cell r="F46">
            <v>3</v>
          </cell>
          <cell r="G46">
            <v>10723730</v>
          </cell>
          <cell r="H46">
            <v>32171190</v>
          </cell>
          <cell r="I46">
            <v>11.621854604684106</v>
          </cell>
          <cell r="J46">
            <v>3</v>
          </cell>
          <cell r="L46">
            <v>3</v>
          </cell>
          <cell r="M46">
            <v>32171190</v>
          </cell>
          <cell r="N46">
            <v>0</v>
          </cell>
          <cell r="O46">
            <v>32171190</v>
          </cell>
          <cell r="R46">
            <v>0</v>
          </cell>
          <cell r="S46">
            <v>0</v>
          </cell>
          <cell r="T46">
            <v>0</v>
          </cell>
          <cell r="U46">
            <v>0</v>
          </cell>
          <cell r="V46">
            <v>3</v>
          </cell>
          <cell r="W46">
            <v>32171190</v>
          </cell>
        </row>
        <row r="47">
          <cell r="C47" t="str">
            <v>3.20.2.8</v>
          </cell>
          <cell r="D47" t="str">
            <v>Suministro de unión de desmontaje, HD, Norma ISO, PN 16</v>
          </cell>
          <cell r="I47" t="str">
            <v/>
          </cell>
          <cell r="L47" t="str">
            <v/>
          </cell>
          <cell r="M47" t="str">
            <v/>
          </cell>
          <cell r="N47" t="str">
            <v/>
          </cell>
          <cell r="O47" t="str">
            <v/>
          </cell>
          <cell r="R47" t="str">
            <v/>
          </cell>
          <cell r="S47" t="str">
            <v/>
          </cell>
          <cell r="T47" t="str">
            <v/>
          </cell>
          <cell r="U47" t="str">
            <v/>
          </cell>
          <cell r="V47" t="str">
            <v/>
          </cell>
          <cell r="W47" t="str">
            <v/>
          </cell>
        </row>
        <row r="48">
          <cell r="C48" t="str">
            <v>3.20.2.8.1</v>
          </cell>
          <cell r="D48" t="str">
            <v>d = 300 mm (12")</v>
          </cell>
          <cell r="E48" t="str">
            <v>un</v>
          </cell>
          <cell r="F48">
            <v>4</v>
          </cell>
          <cell r="G48">
            <v>1488000</v>
          </cell>
          <cell r="H48">
            <v>5952000</v>
          </cell>
          <cell r="I48">
            <v>2.150162260304322</v>
          </cell>
          <cell r="J48">
            <v>4</v>
          </cell>
          <cell r="L48">
            <v>4</v>
          </cell>
          <cell r="M48">
            <v>5952000</v>
          </cell>
          <cell r="N48">
            <v>0</v>
          </cell>
          <cell r="O48">
            <v>5952000</v>
          </cell>
          <cell r="R48">
            <v>0</v>
          </cell>
          <cell r="S48">
            <v>0</v>
          </cell>
          <cell r="T48">
            <v>0</v>
          </cell>
          <cell r="U48">
            <v>0</v>
          </cell>
          <cell r="V48">
            <v>4</v>
          </cell>
          <cell r="W48">
            <v>5952000</v>
          </cell>
        </row>
        <row r="49">
          <cell r="C49">
            <v>3.21</v>
          </cell>
          <cell r="D49" t="str">
            <v>SUMINISTRO DE EQUIPOS MECÁNICOS Y ELÉCTROMECÁNICOS</v>
          </cell>
          <cell r="I49" t="str">
            <v/>
          </cell>
          <cell r="L49" t="str">
            <v/>
          </cell>
          <cell r="M49" t="str">
            <v/>
          </cell>
          <cell r="N49" t="str">
            <v/>
          </cell>
          <cell r="O49" t="str">
            <v/>
          </cell>
          <cell r="R49" t="str">
            <v/>
          </cell>
          <cell r="S49" t="str">
            <v/>
          </cell>
          <cell r="T49" t="str">
            <v/>
          </cell>
          <cell r="U49" t="str">
            <v/>
          </cell>
          <cell r="V49" t="str">
            <v/>
          </cell>
          <cell r="W49" t="str">
            <v/>
          </cell>
        </row>
        <row r="50">
          <cell r="C50" t="str">
            <v>3.21.1</v>
          </cell>
          <cell r="D50" t="str">
            <v>Bombas centrífugas horizontales</v>
          </cell>
          <cell r="I50" t="str">
            <v/>
          </cell>
          <cell r="L50" t="str">
            <v/>
          </cell>
          <cell r="M50" t="str">
            <v/>
          </cell>
          <cell r="N50" t="str">
            <v/>
          </cell>
          <cell r="O50" t="str">
            <v/>
          </cell>
          <cell r="R50" t="str">
            <v/>
          </cell>
          <cell r="S50" t="str">
            <v/>
          </cell>
          <cell r="T50" t="str">
            <v/>
          </cell>
          <cell r="U50" t="str">
            <v/>
          </cell>
          <cell r="V50" t="str">
            <v/>
          </cell>
          <cell r="W50" t="str">
            <v/>
          </cell>
        </row>
        <row r="51">
          <cell r="C51" t="str">
            <v>3.21.1.1</v>
          </cell>
          <cell r="D51" t="str">
            <v>Suministro de bomba centrífuga horizontal de carcaza partida para bombear agua cruda, impulsor abierto, Qn=105LPS y Hn=13.2m para la primera etapa, con motor y bomba con capacidad para una segunda etapa de 16m, 1150RPM, 460 voltios, 60 ciclos, 20 metros d</v>
          </cell>
          <cell r="E51" t="str">
            <v>un</v>
          </cell>
          <cell r="F51">
            <v>3</v>
          </cell>
          <cell r="G51">
            <v>37233100</v>
          </cell>
          <cell r="H51">
            <v>111699300</v>
          </cell>
          <cell r="I51">
            <v>40.351414543415757</v>
          </cell>
          <cell r="J51">
            <v>3</v>
          </cell>
          <cell r="L51">
            <v>3</v>
          </cell>
          <cell r="M51">
            <v>111699300</v>
          </cell>
          <cell r="N51">
            <v>0</v>
          </cell>
          <cell r="O51">
            <v>111699300</v>
          </cell>
          <cell r="R51">
            <v>0</v>
          </cell>
          <cell r="S51">
            <v>0</v>
          </cell>
          <cell r="T51">
            <v>0</v>
          </cell>
          <cell r="U51">
            <v>0</v>
          </cell>
          <cell r="V51">
            <v>3</v>
          </cell>
          <cell r="W51">
            <v>111699300</v>
          </cell>
        </row>
        <row r="52">
          <cell r="D52" t="str">
            <v>COSTO SUMINISTRO</v>
          </cell>
          <cell r="H52">
            <v>276816318</v>
          </cell>
          <cell r="L52" t="str">
            <v/>
          </cell>
          <cell r="M52">
            <v>276816318</v>
          </cell>
          <cell r="N52">
            <v>1113600</v>
          </cell>
          <cell r="O52">
            <v>277929918</v>
          </cell>
          <cell r="R52" t="str">
            <v/>
          </cell>
          <cell r="S52">
            <v>0</v>
          </cell>
          <cell r="T52">
            <v>0</v>
          </cell>
          <cell r="U52">
            <v>0</v>
          </cell>
          <cell r="V52" t="str">
            <v/>
          </cell>
          <cell r="W52">
            <v>277929918</v>
          </cell>
        </row>
        <row r="53">
          <cell r="D53" t="str">
            <v>A,I,U,</v>
          </cell>
          <cell r="E53">
            <v>0.12</v>
          </cell>
          <cell r="H53">
            <v>33217958.16</v>
          </cell>
          <cell r="M53">
            <v>33217958.16</v>
          </cell>
          <cell r="N53">
            <v>133632</v>
          </cell>
          <cell r="O53">
            <v>33351590.16</v>
          </cell>
          <cell r="R53">
            <v>0</v>
          </cell>
          <cell r="S53">
            <v>0</v>
          </cell>
          <cell r="T53">
            <v>0</v>
          </cell>
          <cell r="U53">
            <v>0</v>
          </cell>
          <cell r="W53">
            <v>33351590.16</v>
          </cell>
        </row>
        <row r="54">
          <cell r="B54" t="str">
            <v>TO1</v>
          </cell>
          <cell r="D54" t="str">
            <v>COSTO TOTAL SUMINISTRO</v>
          </cell>
          <cell r="H54">
            <v>310034276</v>
          </cell>
          <cell r="M54">
            <v>310034276</v>
          </cell>
          <cell r="N54">
            <v>1247232</v>
          </cell>
          <cell r="O54">
            <v>311281508</v>
          </cell>
          <cell r="R54" t="str">
            <v/>
          </cell>
          <cell r="S54">
            <v>0</v>
          </cell>
          <cell r="T54">
            <v>0</v>
          </cell>
          <cell r="U54">
            <v>0</v>
          </cell>
          <cell r="V54" t="str">
            <v/>
          </cell>
          <cell r="W54">
            <v>311281508</v>
          </cell>
        </row>
        <row r="55">
          <cell r="B55" t="str">
            <v>T2</v>
          </cell>
          <cell r="C55" t="str">
            <v>INSTALACION DE EQUIPOS Y ACCESORIOS PARA LA ESTACION DE BOMBEO DE AGUA CRUDA (55)</v>
          </cell>
          <cell r="M55" t="str">
            <v/>
          </cell>
          <cell r="N55" t="str">
            <v/>
          </cell>
          <cell r="O55" t="str">
            <v/>
          </cell>
          <cell r="R55" t="str">
            <v/>
          </cell>
          <cell r="S55" t="str">
            <v/>
          </cell>
          <cell r="T55" t="str">
            <v/>
          </cell>
          <cell r="U55" t="str">
            <v/>
          </cell>
          <cell r="V55" t="str">
            <v/>
          </cell>
          <cell r="W55" t="str">
            <v/>
          </cell>
        </row>
        <row r="56">
          <cell r="C56" t="str">
            <v xml:space="preserve">ITEM  </v>
          </cell>
          <cell r="D56" t="str">
            <v>DESCRIPCION</v>
          </cell>
          <cell r="E56" t="str">
            <v xml:space="preserve">UNIDAD </v>
          </cell>
          <cell r="F56" t="str">
            <v xml:space="preserve">CANTIDAD </v>
          </cell>
          <cell r="G56" t="str">
            <v>V. UNITARIO</v>
          </cell>
          <cell r="H56" t="str">
            <v xml:space="preserve"> V. PARCIAL</v>
          </cell>
          <cell r="I56" t="str">
            <v>%</v>
          </cell>
          <cell r="R56">
            <v>0</v>
          </cell>
        </row>
        <row r="57">
          <cell r="C57">
            <v>3.1</v>
          </cell>
          <cell r="D57" t="str">
            <v>SEÑALIZACION Y SEGURIDAD EN LA OBRA</v>
          </cell>
          <cell r="L57" t="str">
            <v/>
          </cell>
          <cell r="M57" t="str">
            <v/>
          </cell>
          <cell r="N57" t="str">
            <v/>
          </cell>
          <cell r="O57" t="str">
            <v/>
          </cell>
          <cell r="R57" t="str">
            <v/>
          </cell>
          <cell r="S57" t="str">
            <v/>
          </cell>
          <cell r="T57" t="str">
            <v/>
          </cell>
          <cell r="U57" t="str">
            <v/>
          </cell>
          <cell r="V57" t="str">
            <v/>
          </cell>
          <cell r="W57" t="str">
            <v/>
          </cell>
        </row>
        <row r="58">
          <cell r="C58" t="str">
            <v>3.1.1</v>
          </cell>
          <cell r="D58" t="str">
            <v>Señalización de la obra</v>
          </cell>
          <cell r="L58" t="str">
            <v/>
          </cell>
          <cell r="M58" t="str">
            <v/>
          </cell>
          <cell r="N58" t="str">
            <v/>
          </cell>
          <cell r="O58" t="str">
            <v/>
          </cell>
          <cell r="R58" t="str">
            <v/>
          </cell>
          <cell r="S58" t="str">
            <v/>
          </cell>
          <cell r="T58" t="str">
            <v/>
          </cell>
          <cell r="U58" t="str">
            <v/>
          </cell>
          <cell r="V58" t="str">
            <v/>
          </cell>
          <cell r="W58" t="str">
            <v/>
          </cell>
        </row>
        <row r="59">
          <cell r="C59" t="str">
            <v>3.1.1.1</v>
          </cell>
          <cell r="D59" t="str">
            <v>Soporte para cinta demarcadora. Esquema No.1</v>
          </cell>
          <cell r="E59" t="str">
            <v>un</v>
          </cell>
          <cell r="F59">
            <v>30</v>
          </cell>
          <cell r="G59">
            <v>10100</v>
          </cell>
          <cell r="H59">
            <v>303000</v>
          </cell>
          <cell r="I59">
            <v>9.592918336720932E-2</v>
          </cell>
          <cell r="J59">
            <v>30</v>
          </cell>
          <cell r="L59">
            <v>30</v>
          </cell>
          <cell r="M59">
            <v>303000</v>
          </cell>
          <cell r="N59">
            <v>0</v>
          </cell>
          <cell r="O59">
            <v>303000</v>
          </cell>
          <cell r="R59">
            <v>0</v>
          </cell>
          <cell r="S59">
            <v>0</v>
          </cell>
          <cell r="T59">
            <v>0</v>
          </cell>
          <cell r="U59">
            <v>0</v>
          </cell>
          <cell r="V59">
            <v>30</v>
          </cell>
          <cell r="W59">
            <v>303000</v>
          </cell>
        </row>
        <row r="60">
          <cell r="C60" t="str">
            <v>3.1.1.2</v>
          </cell>
          <cell r="D60" t="str">
            <v>Cinta demarcadora, sin soportes. Esquema No. 2</v>
          </cell>
          <cell r="E60" t="str">
            <v>m</v>
          </cell>
          <cell r="F60">
            <v>500</v>
          </cell>
          <cell r="G60">
            <v>830</v>
          </cell>
          <cell r="H60">
            <v>415000</v>
          </cell>
          <cell r="I60">
            <v>0.13138815543693685</v>
          </cell>
          <cell r="J60">
            <v>500</v>
          </cell>
          <cell r="L60">
            <v>500</v>
          </cell>
          <cell r="M60">
            <v>415000</v>
          </cell>
          <cell r="N60">
            <v>0</v>
          </cell>
          <cell r="O60">
            <v>415000</v>
          </cell>
          <cell r="R60">
            <v>0</v>
          </cell>
          <cell r="S60">
            <v>0</v>
          </cell>
          <cell r="T60">
            <v>0</v>
          </cell>
          <cell r="U60">
            <v>0</v>
          </cell>
          <cell r="V60">
            <v>500</v>
          </cell>
          <cell r="W60">
            <v>415000</v>
          </cell>
        </row>
        <row r="61">
          <cell r="C61" t="str">
            <v>3.1.1.3</v>
          </cell>
          <cell r="D61" t="str">
            <v>Vallas móviles. Barreras</v>
          </cell>
          <cell r="I61" t="str">
            <v/>
          </cell>
          <cell r="L61" t="str">
            <v/>
          </cell>
          <cell r="M61" t="str">
            <v/>
          </cell>
          <cell r="N61" t="str">
            <v/>
          </cell>
          <cell r="O61" t="str">
            <v/>
          </cell>
          <cell r="R61" t="str">
            <v/>
          </cell>
          <cell r="S61" t="str">
            <v/>
          </cell>
          <cell r="T61" t="str">
            <v/>
          </cell>
          <cell r="U61" t="str">
            <v/>
          </cell>
          <cell r="V61" t="str">
            <v/>
          </cell>
          <cell r="W61" t="str">
            <v/>
          </cell>
        </row>
        <row r="62">
          <cell r="C62" t="str">
            <v>3.1.1.3.4</v>
          </cell>
          <cell r="D62" t="str">
            <v>Valla móvil Tipo 4. Valla doble cara. Esquema No. 6</v>
          </cell>
          <cell r="E62" t="str">
            <v>un</v>
          </cell>
          <cell r="F62">
            <v>4</v>
          </cell>
          <cell r="G62">
            <v>155000</v>
          </cell>
          <cell r="H62">
            <v>620000</v>
          </cell>
          <cell r="I62">
            <v>0.19629073824313456</v>
          </cell>
          <cell r="J62">
            <v>4</v>
          </cell>
          <cell r="L62">
            <v>4</v>
          </cell>
          <cell r="M62">
            <v>620000</v>
          </cell>
          <cell r="N62">
            <v>0</v>
          </cell>
          <cell r="O62">
            <v>620000</v>
          </cell>
          <cell r="R62">
            <v>0</v>
          </cell>
          <cell r="S62">
            <v>0</v>
          </cell>
          <cell r="T62">
            <v>0</v>
          </cell>
          <cell r="U62">
            <v>0</v>
          </cell>
          <cell r="V62">
            <v>4</v>
          </cell>
          <cell r="W62">
            <v>620000</v>
          </cell>
        </row>
        <row r="63">
          <cell r="C63" t="str">
            <v>3.1.1.4</v>
          </cell>
          <cell r="D63" t="str">
            <v>Avisos preventivos fijos. Esquemas Nos. 10,11,12,13, y 14</v>
          </cell>
          <cell r="E63" t="str">
            <v>un</v>
          </cell>
          <cell r="F63">
            <v>1</v>
          </cell>
          <cell r="G63">
            <v>150000</v>
          </cell>
          <cell r="H63">
            <v>150000</v>
          </cell>
          <cell r="I63">
            <v>4.7489694736242233E-2</v>
          </cell>
          <cell r="J63">
            <v>1</v>
          </cell>
          <cell r="L63">
            <v>1</v>
          </cell>
          <cell r="M63">
            <v>150000</v>
          </cell>
          <cell r="N63">
            <v>0</v>
          </cell>
          <cell r="O63">
            <v>150000</v>
          </cell>
          <cell r="R63">
            <v>0</v>
          </cell>
          <cell r="S63">
            <v>0</v>
          </cell>
          <cell r="T63">
            <v>0</v>
          </cell>
          <cell r="U63">
            <v>0</v>
          </cell>
          <cell r="V63">
            <v>1</v>
          </cell>
          <cell r="W63">
            <v>150000</v>
          </cell>
        </row>
        <row r="64">
          <cell r="C64">
            <v>3.3</v>
          </cell>
          <cell r="D64" t="str">
            <v>EXCAVACIONES Y ENTIBADOS</v>
          </cell>
          <cell r="I64" t="str">
            <v/>
          </cell>
          <cell r="L64" t="str">
            <v/>
          </cell>
          <cell r="M64" t="str">
            <v/>
          </cell>
          <cell r="N64" t="str">
            <v/>
          </cell>
          <cell r="O64" t="str">
            <v/>
          </cell>
          <cell r="R64" t="str">
            <v/>
          </cell>
          <cell r="S64" t="str">
            <v/>
          </cell>
          <cell r="T64" t="str">
            <v/>
          </cell>
          <cell r="U64" t="str">
            <v/>
          </cell>
          <cell r="V64" t="str">
            <v/>
          </cell>
          <cell r="W64" t="str">
            <v/>
          </cell>
        </row>
        <row r="65">
          <cell r="C65" t="str">
            <v>3.3.6</v>
          </cell>
          <cell r="D65" t="str">
            <v>Dragados</v>
          </cell>
          <cell r="I65" t="str">
            <v/>
          </cell>
          <cell r="L65" t="str">
            <v/>
          </cell>
          <cell r="M65" t="str">
            <v/>
          </cell>
          <cell r="N65" t="str">
            <v/>
          </cell>
          <cell r="O65" t="str">
            <v/>
          </cell>
          <cell r="R65" t="str">
            <v/>
          </cell>
          <cell r="S65" t="str">
            <v/>
          </cell>
          <cell r="T65" t="str">
            <v/>
          </cell>
          <cell r="U65" t="str">
            <v/>
          </cell>
          <cell r="V65" t="str">
            <v/>
          </cell>
          <cell r="W65" t="str">
            <v/>
          </cell>
        </row>
        <row r="66">
          <cell r="C66" t="str">
            <v>3.3.6.1</v>
          </cell>
          <cell r="D66" t="str">
            <v>Con equipo de dragado para cualquier material bajo cualquier condición. Incluye retiro a lugar autorizado</v>
          </cell>
          <cell r="E66" t="str">
            <v>m3</v>
          </cell>
          <cell r="F66">
            <v>500</v>
          </cell>
          <cell r="G66">
            <v>6740</v>
          </cell>
          <cell r="H66">
            <v>3370000</v>
          </cell>
          <cell r="I66">
            <v>1.066935141740909</v>
          </cell>
          <cell r="J66">
            <v>500</v>
          </cell>
          <cell r="L66">
            <v>500</v>
          </cell>
          <cell r="M66">
            <v>3370000</v>
          </cell>
          <cell r="N66">
            <v>0</v>
          </cell>
          <cell r="O66">
            <v>3370000</v>
          </cell>
          <cell r="R66">
            <v>0</v>
          </cell>
          <cell r="S66">
            <v>0</v>
          </cell>
          <cell r="T66">
            <v>0</v>
          </cell>
          <cell r="U66">
            <v>0</v>
          </cell>
          <cell r="V66">
            <v>500</v>
          </cell>
          <cell r="W66">
            <v>3370000</v>
          </cell>
        </row>
        <row r="67">
          <cell r="C67" t="str">
            <v>3,10</v>
          </cell>
          <cell r="D67" t="str">
            <v>INSTALACIÓN DE ACCESORIOS Y TRABAJOS METALMECÁNICOS</v>
          </cell>
          <cell r="I67" t="str">
            <v/>
          </cell>
          <cell r="L67" t="str">
            <v/>
          </cell>
          <cell r="M67" t="str">
            <v/>
          </cell>
          <cell r="N67" t="str">
            <v/>
          </cell>
          <cell r="O67" t="str">
            <v/>
          </cell>
          <cell r="R67" t="str">
            <v/>
          </cell>
          <cell r="S67" t="str">
            <v/>
          </cell>
          <cell r="T67" t="str">
            <v/>
          </cell>
          <cell r="U67" t="str">
            <v/>
          </cell>
          <cell r="V67" t="str">
            <v/>
          </cell>
          <cell r="W67" t="str">
            <v/>
          </cell>
        </row>
        <row r="68">
          <cell r="C68" t="str">
            <v>3.10.1</v>
          </cell>
          <cell r="D68" t="str">
            <v>Trabajos metalmecánicos</v>
          </cell>
          <cell r="I68" t="str">
            <v/>
          </cell>
          <cell r="L68" t="str">
            <v/>
          </cell>
          <cell r="M68" t="str">
            <v/>
          </cell>
          <cell r="N68" t="str">
            <v/>
          </cell>
          <cell r="O68" t="str">
            <v/>
          </cell>
          <cell r="R68" t="str">
            <v/>
          </cell>
          <cell r="S68" t="str">
            <v/>
          </cell>
          <cell r="T68" t="str">
            <v/>
          </cell>
          <cell r="U68" t="str">
            <v/>
          </cell>
          <cell r="V68" t="str">
            <v/>
          </cell>
          <cell r="W68" t="str">
            <v/>
          </cell>
        </row>
        <row r="69">
          <cell r="C69" t="str">
            <v>3.10.1.2</v>
          </cell>
          <cell r="D69" t="str">
            <v>Diseño, construcción e instalación en sitio de barcaza flotante en acero estructural y acero naval para instalación de bombas centrífugas y múltiple de impulsión, (dimenciones: ancho 7.82m * 9.36m), la barcaza cubierta y con malla de seguridad. Las dimenc</v>
          </cell>
          <cell r="E69" t="str">
            <v>un</v>
          </cell>
          <cell r="F69">
            <v>1</v>
          </cell>
          <cell r="G69">
            <v>165000000</v>
          </cell>
          <cell r="H69">
            <v>165000000</v>
          </cell>
          <cell r="I69">
            <v>52.238664209866457</v>
          </cell>
          <cell r="J69">
            <v>1</v>
          </cell>
          <cell r="L69">
            <v>1</v>
          </cell>
          <cell r="M69">
            <v>165000000</v>
          </cell>
          <cell r="N69">
            <v>0</v>
          </cell>
          <cell r="O69">
            <v>165000000</v>
          </cell>
          <cell r="R69">
            <v>0</v>
          </cell>
          <cell r="S69">
            <v>0</v>
          </cell>
          <cell r="T69">
            <v>0</v>
          </cell>
          <cell r="U69">
            <v>0</v>
          </cell>
          <cell r="V69">
            <v>1</v>
          </cell>
          <cell r="W69">
            <v>165000000</v>
          </cell>
        </row>
        <row r="70">
          <cell r="C70" t="str">
            <v>3.10.1.3</v>
          </cell>
          <cell r="D70" t="str">
            <v>Diseño, construcción e instalación de puente en acero, con soportes de pilotes en el río, incluye suministro e instalación de tuberías de mangueras de Ø400mm para empalme a barcaza y accesorios varios. Longitud del puente de 53m</v>
          </cell>
          <cell r="E70" t="str">
            <v>gl</v>
          </cell>
          <cell r="F70">
            <v>1</v>
          </cell>
          <cell r="G70">
            <v>140000000</v>
          </cell>
          <cell r="H70">
            <v>140000000</v>
          </cell>
          <cell r="I70">
            <v>44.323715087159421</v>
          </cell>
          <cell r="J70">
            <v>1</v>
          </cell>
          <cell r="L70">
            <v>1</v>
          </cell>
          <cell r="M70">
            <v>140000000</v>
          </cell>
          <cell r="N70">
            <v>0</v>
          </cell>
          <cell r="O70">
            <v>140000000</v>
          </cell>
          <cell r="R70">
            <v>0</v>
          </cell>
          <cell r="S70">
            <v>0</v>
          </cell>
          <cell r="T70">
            <v>0</v>
          </cell>
          <cell r="U70">
            <v>0</v>
          </cell>
          <cell r="V70">
            <v>1</v>
          </cell>
          <cell r="W70">
            <v>140000000</v>
          </cell>
        </row>
        <row r="71">
          <cell r="C71" t="str">
            <v>3,11</v>
          </cell>
          <cell r="D71" t="str">
            <v>INSTALACION DE EQUIPOS MECÁNICOS Y ELÉCTROMECÁNICOS</v>
          </cell>
          <cell r="I71" t="str">
            <v/>
          </cell>
          <cell r="L71" t="str">
            <v/>
          </cell>
          <cell r="M71" t="str">
            <v/>
          </cell>
          <cell r="N71" t="str">
            <v/>
          </cell>
          <cell r="O71" t="str">
            <v/>
          </cell>
          <cell r="R71" t="str">
            <v/>
          </cell>
          <cell r="S71" t="str">
            <v/>
          </cell>
          <cell r="T71" t="str">
            <v/>
          </cell>
          <cell r="U71" t="str">
            <v/>
          </cell>
          <cell r="V71" t="str">
            <v/>
          </cell>
          <cell r="W71" t="str">
            <v/>
          </cell>
        </row>
        <row r="72">
          <cell r="C72" t="str">
            <v>3.11.1</v>
          </cell>
          <cell r="D72" t="str">
            <v>Bombas centrífugas</v>
          </cell>
          <cell r="I72" t="str">
            <v/>
          </cell>
          <cell r="L72" t="str">
            <v/>
          </cell>
          <cell r="M72" t="str">
            <v/>
          </cell>
          <cell r="N72" t="str">
            <v/>
          </cell>
          <cell r="O72" t="str">
            <v/>
          </cell>
          <cell r="R72" t="str">
            <v/>
          </cell>
          <cell r="S72" t="str">
            <v/>
          </cell>
          <cell r="T72" t="str">
            <v/>
          </cell>
          <cell r="U72" t="str">
            <v/>
          </cell>
          <cell r="V72" t="str">
            <v/>
          </cell>
          <cell r="W72" t="str">
            <v/>
          </cell>
        </row>
        <row r="73">
          <cell r="C73" t="str">
            <v>3.11.1.1</v>
          </cell>
          <cell r="D73" t="str">
            <v>Instalación de tres equipos de bombeo Qn=105LPS y Hn=14.6m en la barcaza con sus tuberías de succión Ø400mm acero y el múltiple de la impulsión Ø300 a 400mm en acero, distribución según plano.</v>
          </cell>
          <cell r="E73" t="str">
            <v>gl</v>
          </cell>
          <cell r="F73">
            <v>1</v>
          </cell>
          <cell r="G73">
            <v>6000000</v>
          </cell>
          <cell r="H73">
            <v>6000000</v>
          </cell>
          <cell r="I73">
            <v>1.8995877894496895</v>
          </cell>
          <cell r="J73">
            <v>1</v>
          </cell>
          <cell r="L73">
            <v>1</v>
          </cell>
          <cell r="M73">
            <v>6000000</v>
          </cell>
          <cell r="N73">
            <v>0</v>
          </cell>
          <cell r="O73">
            <v>6000000</v>
          </cell>
          <cell r="R73">
            <v>0</v>
          </cell>
          <cell r="S73">
            <v>0</v>
          </cell>
          <cell r="T73">
            <v>0</v>
          </cell>
          <cell r="U73">
            <v>0</v>
          </cell>
          <cell r="V73">
            <v>1</v>
          </cell>
          <cell r="W73">
            <v>6000000</v>
          </cell>
        </row>
        <row r="74">
          <cell r="D74" t="str">
            <v>COSTO DIRECTO</v>
          </cell>
          <cell r="H74">
            <v>315858000</v>
          </cell>
          <cell r="L74" t="str">
            <v/>
          </cell>
          <cell r="M74">
            <v>315858000</v>
          </cell>
          <cell r="N74">
            <v>0</v>
          </cell>
          <cell r="O74">
            <v>315858000</v>
          </cell>
          <cell r="R74" t="str">
            <v/>
          </cell>
          <cell r="S74">
            <v>0</v>
          </cell>
          <cell r="T74">
            <v>0</v>
          </cell>
          <cell r="U74">
            <v>0</v>
          </cell>
          <cell r="V74" t="str">
            <v/>
          </cell>
          <cell r="W74">
            <v>315858000</v>
          </cell>
        </row>
        <row r="75">
          <cell r="D75" t="str">
            <v>A,I,U, (25% )</v>
          </cell>
          <cell r="E75">
            <v>0.25</v>
          </cell>
          <cell r="H75">
            <v>78964500</v>
          </cell>
          <cell r="M75">
            <v>78964500</v>
          </cell>
          <cell r="N75">
            <v>0</v>
          </cell>
          <cell r="O75">
            <v>78964500</v>
          </cell>
          <cell r="R75">
            <v>0</v>
          </cell>
          <cell r="S75">
            <v>0</v>
          </cell>
          <cell r="T75">
            <v>0</v>
          </cell>
          <cell r="U75">
            <v>0</v>
          </cell>
          <cell r="W75">
            <v>78964500</v>
          </cell>
        </row>
        <row r="76">
          <cell r="B76" t="str">
            <v>TO2</v>
          </cell>
          <cell r="D76" t="str">
            <v>COSTO TOTAL OBRA CIVIL</v>
          </cell>
          <cell r="H76">
            <v>394822500</v>
          </cell>
          <cell r="M76">
            <v>394822500</v>
          </cell>
          <cell r="N76">
            <v>0</v>
          </cell>
          <cell r="O76">
            <v>394822500</v>
          </cell>
          <cell r="R76" t="str">
            <v/>
          </cell>
          <cell r="S76">
            <v>0</v>
          </cell>
          <cell r="T76">
            <v>0</v>
          </cell>
          <cell r="U76">
            <v>0</v>
          </cell>
          <cell r="V76" t="str">
            <v/>
          </cell>
          <cell r="W76">
            <v>394822500</v>
          </cell>
        </row>
        <row r="77">
          <cell r="B77" t="str">
            <v>T3</v>
          </cell>
          <cell r="C77" t="str">
            <v>SUMINISTRO DE EQUIPOS Y ACCESORIOS PARA LA PLANTA DE TRATAMIENTO DE AGUA POTABLE (77)</v>
          </cell>
          <cell r="M77" t="str">
            <v/>
          </cell>
          <cell r="N77" t="str">
            <v/>
          </cell>
          <cell r="O77" t="str">
            <v/>
          </cell>
          <cell r="R77" t="str">
            <v/>
          </cell>
          <cell r="S77" t="str">
            <v/>
          </cell>
          <cell r="T77" t="str">
            <v/>
          </cell>
          <cell r="U77" t="str">
            <v/>
          </cell>
          <cell r="V77" t="str">
            <v/>
          </cell>
          <cell r="W77" t="str">
            <v/>
          </cell>
        </row>
        <row r="78">
          <cell r="C78" t="str">
            <v xml:space="preserve">ITEM  </v>
          </cell>
          <cell r="D78" t="str">
            <v>DESCRIPCION</v>
          </cell>
          <cell r="E78" t="str">
            <v xml:space="preserve">UNIDAD </v>
          </cell>
          <cell r="F78" t="str">
            <v xml:space="preserve">CANTIDAD </v>
          </cell>
          <cell r="G78" t="str">
            <v>V. UNITARIO</v>
          </cell>
          <cell r="H78" t="str">
            <v xml:space="preserve"> V. PARCIAL</v>
          </cell>
          <cell r="R78">
            <v>0</v>
          </cell>
        </row>
        <row r="79">
          <cell r="C79" t="str">
            <v>3.20.</v>
          </cell>
          <cell r="D79" t="str">
            <v>SUMINISTRO DE TUBERIAS Y ELEMENTOS DE ACUEDUCTO Y ALCANTARILLADO</v>
          </cell>
          <cell r="L79" t="str">
            <v/>
          </cell>
          <cell r="M79" t="str">
            <v/>
          </cell>
          <cell r="N79" t="str">
            <v/>
          </cell>
          <cell r="O79" t="str">
            <v/>
          </cell>
          <cell r="R79" t="str">
            <v/>
          </cell>
          <cell r="S79" t="str">
            <v/>
          </cell>
          <cell r="T79" t="str">
            <v/>
          </cell>
          <cell r="U79" t="str">
            <v/>
          </cell>
          <cell r="V79" t="str">
            <v/>
          </cell>
          <cell r="W79" t="str">
            <v/>
          </cell>
        </row>
        <row r="80">
          <cell r="C80" t="str">
            <v>3.20.1.1</v>
          </cell>
          <cell r="D80" t="str">
            <v>Suministro de Tuberias de Acueducto</v>
          </cell>
          <cell r="L80" t="str">
            <v/>
          </cell>
          <cell r="M80" t="str">
            <v/>
          </cell>
          <cell r="N80" t="str">
            <v/>
          </cell>
          <cell r="O80" t="str">
            <v/>
          </cell>
          <cell r="R80" t="str">
            <v/>
          </cell>
          <cell r="S80" t="str">
            <v/>
          </cell>
          <cell r="T80" t="str">
            <v/>
          </cell>
          <cell r="U80" t="str">
            <v/>
          </cell>
          <cell r="V80" t="str">
            <v/>
          </cell>
          <cell r="W80" t="str">
            <v/>
          </cell>
        </row>
        <row r="81">
          <cell r="C81" t="str">
            <v>3.20.1.1.1</v>
          </cell>
          <cell r="D81" t="str">
            <v>Suministro de tuberías de acueducto de polietileno de alta densidad (PEAD)</v>
          </cell>
          <cell r="L81" t="str">
            <v/>
          </cell>
          <cell r="M81" t="str">
            <v/>
          </cell>
          <cell r="N81" t="str">
            <v/>
          </cell>
          <cell r="O81" t="str">
            <v/>
          </cell>
          <cell r="R81" t="str">
            <v/>
          </cell>
          <cell r="S81" t="str">
            <v/>
          </cell>
          <cell r="T81" t="str">
            <v/>
          </cell>
          <cell r="U81" t="str">
            <v/>
          </cell>
          <cell r="V81" t="str">
            <v/>
          </cell>
          <cell r="W81" t="str">
            <v/>
          </cell>
        </row>
        <row r="82">
          <cell r="C82" t="str">
            <v>3.20.1.1.1.1</v>
          </cell>
          <cell r="D82" t="str">
            <v>Tuberías PEAD 90mm PN 10 PE 100</v>
          </cell>
          <cell r="E82" t="str">
            <v>m</v>
          </cell>
          <cell r="F82">
            <v>2500</v>
          </cell>
          <cell r="G82">
            <v>14000</v>
          </cell>
          <cell r="H82">
            <v>35000000</v>
          </cell>
          <cell r="I82">
            <v>2.2496940820864744</v>
          </cell>
          <cell r="J82">
            <v>2500</v>
          </cell>
          <cell r="L82">
            <v>2500</v>
          </cell>
          <cell r="M82">
            <v>35000000</v>
          </cell>
          <cell r="N82">
            <v>0</v>
          </cell>
          <cell r="O82">
            <v>35000000</v>
          </cell>
          <cell r="R82">
            <v>0</v>
          </cell>
          <cell r="S82">
            <v>0</v>
          </cell>
          <cell r="T82">
            <v>0</v>
          </cell>
          <cell r="U82">
            <v>0</v>
          </cell>
          <cell r="V82">
            <v>2500</v>
          </cell>
          <cell r="W82">
            <v>35000000</v>
          </cell>
        </row>
        <row r="83">
          <cell r="C83" t="str">
            <v>3.20.1.1.1.2</v>
          </cell>
          <cell r="D83" t="str">
            <v>Tuberías PEAD 110mm PN 10 PE 100</v>
          </cell>
          <cell r="E83" t="str">
            <v>m</v>
          </cell>
          <cell r="F83">
            <v>60</v>
          </cell>
          <cell r="G83">
            <v>20000</v>
          </cell>
          <cell r="H83">
            <v>1200000</v>
          </cell>
          <cell r="I83">
            <v>7.7132368528679121E-2</v>
          </cell>
          <cell r="J83">
            <v>60</v>
          </cell>
          <cell r="L83">
            <v>60</v>
          </cell>
          <cell r="M83">
            <v>1200000</v>
          </cell>
          <cell r="N83">
            <v>0</v>
          </cell>
          <cell r="O83">
            <v>1200000</v>
          </cell>
          <cell r="R83">
            <v>0</v>
          </cell>
          <cell r="S83">
            <v>0</v>
          </cell>
          <cell r="T83">
            <v>0</v>
          </cell>
          <cell r="U83">
            <v>0</v>
          </cell>
          <cell r="V83">
            <v>60</v>
          </cell>
          <cell r="W83">
            <v>1200000</v>
          </cell>
        </row>
        <row r="84">
          <cell r="C84" t="str">
            <v>3.20.1.1.2</v>
          </cell>
          <cell r="D84" t="str">
            <v>Suministro de Tuberías de acueducto de hierro de fundición dúctil</v>
          </cell>
          <cell r="I84" t="str">
            <v/>
          </cell>
          <cell r="L84" t="str">
            <v/>
          </cell>
          <cell r="M84" t="str">
            <v/>
          </cell>
          <cell r="N84" t="str">
            <v/>
          </cell>
          <cell r="O84" t="str">
            <v/>
          </cell>
          <cell r="R84" t="str">
            <v/>
          </cell>
          <cell r="S84" t="str">
            <v/>
          </cell>
          <cell r="T84" t="str">
            <v/>
          </cell>
          <cell r="U84" t="str">
            <v/>
          </cell>
          <cell r="V84" t="str">
            <v/>
          </cell>
          <cell r="W84" t="str">
            <v/>
          </cell>
        </row>
        <row r="85">
          <cell r="C85" t="str">
            <v>3.20.1.1.2.5</v>
          </cell>
          <cell r="D85" t="str">
            <v>Tubería de HD de 450 mm PN 10</v>
          </cell>
          <cell r="E85" t="str">
            <v>m</v>
          </cell>
          <cell r="F85">
            <v>30</v>
          </cell>
          <cell r="G85">
            <v>333723.06799999997</v>
          </cell>
          <cell r="H85">
            <v>10011692.039999999</v>
          </cell>
          <cell r="I85">
            <v>0.64352126668743603</v>
          </cell>
          <cell r="J85">
            <v>30</v>
          </cell>
          <cell r="L85">
            <v>30</v>
          </cell>
          <cell r="M85">
            <v>10011692.039999999</v>
          </cell>
          <cell r="N85">
            <v>0</v>
          </cell>
          <cell r="O85">
            <v>10011692.039999999</v>
          </cell>
          <cell r="R85">
            <v>0</v>
          </cell>
          <cell r="S85">
            <v>0</v>
          </cell>
          <cell r="T85">
            <v>0</v>
          </cell>
          <cell r="U85">
            <v>0</v>
          </cell>
          <cell r="V85">
            <v>30</v>
          </cell>
          <cell r="W85">
            <v>10011692.039999999</v>
          </cell>
        </row>
        <row r="86">
          <cell r="C86" t="str">
            <v>3.20.1.1.2.7</v>
          </cell>
          <cell r="D86" t="str">
            <v>Tubería de HD de 600 mm PN 10</v>
          </cell>
          <cell r="E86" t="str">
            <v>m</v>
          </cell>
          <cell r="F86">
            <v>12</v>
          </cell>
          <cell r="G86">
            <v>525000</v>
          </cell>
          <cell r="H86">
            <v>6300000</v>
          </cell>
          <cell r="I86">
            <v>0.40494493477556542</v>
          </cell>
          <cell r="J86">
            <v>12</v>
          </cell>
          <cell r="L86">
            <v>12</v>
          </cell>
          <cell r="M86">
            <v>6300000</v>
          </cell>
          <cell r="N86">
            <v>0</v>
          </cell>
          <cell r="O86">
            <v>6300000</v>
          </cell>
          <cell r="R86">
            <v>0</v>
          </cell>
          <cell r="S86">
            <v>0</v>
          </cell>
          <cell r="T86">
            <v>0</v>
          </cell>
          <cell r="U86">
            <v>0</v>
          </cell>
          <cell r="V86">
            <v>12</v>
          </cell>
          <cell r="W86">
            <v>6300000</v>
          </cell>
        </row>
        <row r="87">
          <cell r="C87" t="str">
            <v>3.20.1.1.4</v>
          </cell>
          <cell r="D87" t="str">
            <v>Suministro de tuberías de acueducto de polietileno para acometidas</v>
          </cell>
          <cell r="I87" t="str">
            <v/>
          </cell>
          <cell r="L87" t="str">
            <v/>
          </cell>
          <cell r="M87" t="str">
            <v/>
          </cell>
          <cell r="N87" t="str">
            <v/>
          </cell>
          <cell r="O87" t="str">
            <v/>
          </cell>
          <cell r="R87" t="str">
            <v/>
          </cell>
          <cell r="S87" t="str">
            <v/>
          </cell>
          <cell r="T87" t="str">
            <v/>
          </cell>
          <cell r="U87" t="str">
            <v/>
          </cell>
          <cell r="V87" t="str">
            <v/>
          </cell>
          <cell r="W87" t="str">
            <v/>
          </cell>
        </row>
        <row r="88">
          <cell r="C88" t="str">
            <v>3.20.1.1.4.3</v>
          </cell>
          <cell r="D88" t="str">
            <v>Tuberia de Polietileno Diametro 25 mm PN 10</v>
          </cell>
          <cell r="E88" t="str">
            <v>m</v>
          </cell>
          <cell r="F88">
            <v>25</v>
          </cell>
          <cell r="G88">
            <v>2200</v>
          </cell>
          <cell r="H88">
            <v>55000</v>
          </cell>
          <cell r="I88">
            <v>3.5352335575644599E-3</v>
          </cell>
          <cell r="J88">
            <v>25</v>
          </cell>
          <cell r="L88">
            <v>25</v>
          </cell>
          <cell r="M88">
            <v>55000</v>
          </cell>
          <cell r="N88">
            <v>0</v>
          </cell>
          <cell r="O88">
            <v>55000</v>
          </cell>
          <cell r="R88">
            <v>0</v>
          </cell>
          <cell r="S88">
            <v>0</v>
          </cell>
          <cell r="T88">
            <v>0</v>
          </cell>
          <cell r="U88">
            <v>0</v>
          </cell>
          <cell r="V88">
            <v>25</v>
          </cell>
          <cell r="W88">
            <v>55000</v>
          </cell>
        </row>
        <row r="89">
          <cell r="C89" t="str">
            <v>3.20.1.1.4.5</v>
          </cell>
          <cell r="D89" t="str">
            <v>Tuberia de Polietileno Diametro 63 mm PN 10</v>
          </cell>
          <cell r="E89" t="str">
            <v>m</v>
          </cell>
          <cell r="F89">
            <v>300</v>
          </cell>
          <cell r="G89">
            <v>7100</v>
          </cell>
          <cell r="H89">
            <v>2130000</v>
          </cell>
          <cell r="I89">
            <v>0.13690995413840545</v>
          </cell>
          <cell r="J89">
            <v>300</v>
          </cell>
          <cell r="L89">
            <v>300</v>
          </cell>
          <cell r="M89">
            <v>2130000</v>
          </cell>
          <cell r="N89">
            <v>0</v>
          </cell>
          <cell r="O89">
            <v>2130000</v>
          </cell>
          <cell r="R89">
            <v>0</v>
          </cell>
          <cell r="S89">
            <v>0</v>
          </cell>
          <cell r="T89">
            <v>0</v>
          </cell>
          <cell r="U89">
            <v>0</v>
          </cell>
          <cell r="V89">
            <v>300</v>
          </cell>
          <cell r="W89">
            <v>2130000</v>
          </cell>
        </row>
        <row r="90">
          <cell r="C90" t="str">
            <v>3.20.1.1.5</v>
          </cell>
          <cell r="D90" t="str">
            <v>Suministro de tuberías de acero sch40</v>
          </cell>
          <cell r="I90" t="str">
            <v/>
          </cell>
          <cell r="L90" t="str">
            <v/>
          </cell>
          <cell r="M90" t="str">
            <v/>
          </cell>
          <cell r="N90" t="str">
            <v/>
          </cell>
          <cell r="O90" t="str">
            <v/>
          </cell>
          <cell r="R90" t="str">
            <v/>
          </cell>
          <cell r="S90" t="str">
            <v/>
          </cell>
          <cell r="T90" t="str">
            <v/>
          </cell>
          <cell r="U90" t="str">
            <v/>
          </cell>
          <cell r="V90" t="str">
            <v/>
          </cell>
          <cell r="W90" t="str">
            <v/>
          </cell>
        </row>
        <row r="91">
          <cell r="C91" t="str">
            <v>3.20.1.1.5.1</v>
          </cell>
          <cell r="D91" t="str">
            <v>Tuberia de acero Diametro 50mm, sch40</v>
          </cell>
          <cell r="E91" t="str">
            <v>m</v>
          </cell>
          <cell r="F91">
            <v>3</v>
          </cell>
          <cell r="G91">
            <v>60000</v>
          </cell>
          <cell r="H91">
            <v>180000</v>
          </cell>
          <cell r="I91">
            <v>1.1569855279301869E-2</v>
          </cell>
          <cell r="J91">
            <v>3</v>
          </cell>
          <cell r="L91">
            <v>3</v>
          </cell>
          <cell r="M91">
            <v>180000</v>
          </cell>
          <cell r="N91">
            <v>0</v>
          </cell>
          <cell r="O91">
            <v>180000</v>
          </cell>
          <cell r="R91">
            <v>0</v>
          </cell>
          <cell r="S91">
            <v>0</v>
          </cell>
          <cell r="T91">
            <v>0</v>
          </cell>
          <cell r="U91">
            <v>0</v>
          </cell>
          <cell r="V91">
            <v>3</v>
          </cell>
          <cell r="W91">
            <v>180000</v>
          </cell>
        </row>
        <row r="92">
          <cell r="C92" t="str">
            <v>3.20.1.1.5.2</v>
          </cell>
          <cell r="D92" t="str">
            <v>Tuberia de acero Diametro 100mm, sch40</v>
          </cell>
          <cell r="E92" t="str">
            <v>m</v>
          </cell>
          <cell r="F92">
            <v>3</v>
          </cell>
          <cell r="G92">
            <v>70000</v>
          </cell>
          <cell r="H92">
            <v>210000</v>
          </cell>
          <cell r="I92">
            <v>1.3498164492518847E-2</v>
          </cell>
          <cell r="J92">
            <v>3</v>
          </cell>
          <cell r="L92">
            <v>3</v>
          </cell>
          <cell r="M92">
            <v>210000</v>
          </cell>
          <cell r="N92">
            <v>0</v>
          </cell>
          <cell r="O92">
            <v>210000</v>
          </cell>
          <cell r="R92">
            <v>0</v>
          </cell>
          <cell r="S92">
            <v>0</v>
          </cell>
          <cell r="T92">
            <v>0</v>
          </cell>
          <cell r="U92">
            <v>0</v>
          </cell>
          <cell r="V92">
            <v>3</v>
          </cell>
          <cell r="W92">
            <v>210000</v>
          </cell>
        </row>
        <row r="93">
          <cell r="C93" t="str">
            <v>3.20.1.1.5.3</v>
          </cell>
          <cell r="D93" t="str">
            <v>Tuberia de acero Diametro 150mm, sch40</v>
          </cell>
          <cell r="E93" t="str">
            <v>m</v>
          </cell>
          <cell r="F93">
            <v>30</v>
          </cell>
          <cell r="G93">
            <v>80000</v>
          </cell>
          <cell r="H93">
            <v>2400000</v>
          </cell>
          <cell r="I93">
            <v>0.15426473705735824</v>
          </cell>
          <cell r="J93">
            <v>30</v>
          </cell>
          <cell r="L93">
            <v>30</v>
          </cell>
          <cell r="M93">
            <v>2400000</v>
          </cell>
          <cell r="N93">
            <v>0</v>
          </cell>
          <cell r="O93">
            <v>2400000</v>
          </cell>
          <cell r="R93">
            <v>0</v>
          </cell>
          <cell r="S93">
            <v>0</v>
          </cell>
          <cell r="T93">
            <v>0</v>
          </cell>
          <cell r="U93">
            <v>0</v>
          </cell>
          <cell r="V93">
            <v>30</v>
          </cell>
          <cell r="W93">
            <v>2400000</v>
          </cell>
        </row>
        <row r="94">
          <cell r="C94" t="str">
            <v>3.20.1.2.1</v>
          </cell>
          <cell r="D94" t="str">
            <v>Suministro de válvula de compuerta brida x brida norma ISO PN 10</v>
          </cell>
          <cell r="I94" t="str">
            <v/>
          </cell>
          <cell r="L94" t="str">
            <v/>
          </cell>
          <cell r="M94" t="str">
            <v/>
          </cell>
          <cell r="N94" t="str">
            <v/>
          </cell>
          <cell r="O94" t="str">
            <v/>
          </cell>
          <cell r="R94" t="str">
            <v/>
          </cell>
          <cell r="S94" t="str">
            <v/>
          </cell>
          <cell r="T94" t="str">
            <v/>
          </cell>
          <cell r="U94" t="str">
            <v/>
          </cell>
          <cell r="V94" t="str">
            <v/>
          </cell>
          <cell r="W94" t="str">
            <v/>
          </cell>
        </row>
        <row r="95">
          <cell r="C95" t="str">
            <v>3.20.1.2.1.2</v>
          </cell>
          <cell r="D95" t="str">
            <v>d = 80 mm (3")</v>
          </cell>
          <cell r="E95" t="str">
            <v>un</v>
          </cell>
          <cell r="F95">
            <v>2</v>
          </cell>
          <cell r="G95">
            <v>375932.8</v>
          </cell>
          <cell r="H95">
            <v>751865.6</v>
          </cell>
          <cell r="I95">
            <v>4.8327645452697042E-2</v>
          </cell>
          <cell r="J95">
            <v>2</v>
          </cell>
          <cell r="L95">
            <v>2</v>
          </cell>
          <cell r="M95">
            <v>751865.6</v>
          </cell>
          <cell r="N95">
            <v>0</v>
          </cell>
          <cell r="O95">
            <v>751865.6</v>
          </cell>
          <cell r="R95">
            <v>0</v>
          </cell>
          <cell r="S95">
            <v>0</v>
          </cell>
          <cell r="T95">
            <v>0</v>
          </cell>
          <cell r="U95">
            <v>0</v>
          </cell>
          <cell r="V95">
            <v>2</v>
          </cell>
          <cell r="W95">
            <v>751865.6</v>
          </cell>
        </row>
        <row r="96">
          <cell r="C96" t="str">
            <v>3.20.1.2.1.3</v>
          </cell>
          <cell r="D96" t="str">
            <v>d = 100 mm (4")</v>
          </cell>
          <cell r="E96" t="str">
            <v>un</v>
          </cell>
          <cell r="F96">
            <v>6</v>
          </cell>
          <cell r="G96">
            <v>434118.40000000002</v>
          </cell>
          <cell r="H96">
            <v>2604710.4000000004</v>
          </cell>
          <cell r="I96">
            <v>0.16742290206940269</v>
          </cell>
          <cell r="J96">
            <v>6</v>
          </cell>
          <cell r="L96">
            <v>6</v>
          </cell>
          <cell r="M96">
            <v>2604710.4000000004</v>
          </cell>
          <cell r="N96">
            <v>0</v>
          </cell>
          <cell r="O96">
            <v>2604710.4000000004</v>
          </cell>
          <cell r="R96">
            <v>0</v>
          </cell>
          <cell r="S96">
            <v>0</v>
          </cell>
          <cell r="T96">
            <v>0</v>
          </cell>
          <cell r="U96">
            <v>0</v>
          </cell>
          <cell r="V96">
            <v>6</v>
          </cell>
          <cell r="W96">
            <v>2604710.4000000004</v>
          </cell>
        </row>
        <row r="97">
          <cell r="C97" t="str">
            <v>3.20.1.2.3</v>
          </cell>
          <cell r="D97" t="str">
            <v>Suministro de válvula de mariposa brida x brida norma ISO PN 16</v>
          </cell>
          <cell r="I97" t="str">
            <v/>
          </cell>
          <cell r="L97" t="str">
            <v/>
          </cell>
          <cell r="M97" t="str">
            <v/>
          </cell>
          <cell r="N97" t="str">
            <v/>
          </cell>
          <cell r="O97" t="str">
            <v/>
          </cell>
          <cell r="R97" t="str">
            <v/>
          </cell>
          <cell r="S97" t="str">
            <v/>
          </cell>
          <cell r="T97" t="str">
            <v/>
          </cell>
          <cell r="U97" t="str">
            <v/>
          </cell>
          <cell r="V97" t="str">
            <v/>
          </cell>
          <cell r="W97" t="str">
            <v/>
          </cell>
        </row>
        <row r="98">
          <cell r="C98" t="str">
            <v>3.20.1.2.3.4</v>
          </cell>
          <cell r="D98" t="str">
            <v>d = 400 mm (16")</v>
          </cell>
          <cell r="E98" t="str">
            <v>un</v>
          </cell>
          <cell r="F98">
            <v>9</v>
          </cell>
          <cell r="G98">
            <v>8619472.7999999989</v>
          </cell>
          <cell r="H98">
            <v>77575255.199999988</v>
          </cell>
          <cell r="I98">
            <v>4.986302643993942</v>
          </cell>
          <cell r="J98">
            <v>9</v>
          </cell>
          <cell r="L98">
            <v>9</v>
          </cell>
          <cell r="M98">
            <v>77575255.199999988</v>
          </cell>
          <cell r="N98">
            <v>0</v>
          </cell>
          <cell r="O98">
            <v>77575255.199999988</v>
          </cell>
          <cell r="R98">
            <v>0</v>
          </cell>
          <cell r="S98">
            <v>0</v>
          </cell>
          <cell r="T98">
            <v>0</v>
          </cell>
          <cell r="U98">
            <v>0</v>
          </cell>
          <cell r="V98">
            <v>9</v>
          </cell>
          <cell r="W98">
            <v>77575255.199999988</v>
          </cell>
        </row>
        <row r="99">
          <cell r="C99" t="str">
            <v>3.20.1.2.3.5</v>
          </cell>
          <cell r="D99" t="str">
            <v>d = 450 mm (18")</v>
          </cell>
          <cell r="E99" t="str">
            <v>un</v>
          </cell>
          <cell r="F99">
            <v>2</v>
          </cell>
          <cell r="G99">
            <v>11832881.6</v>
          </cell>
          <cell r="H99">
            <v>23665763.199999999</v>
          </cell>
          <cell r="I99">
            <v>1.5211636405457105</v>
          </cell>
          <cell r="J99">
            <v>2</v>
          </cell>
          <cell r="L99">
            <v>2</v>
          </cell>
          <cell r="M99">
            <v>23665763.199999999</v>
          </cell>
          <cell r="N99">
            <v>0</v>
          </cell>
          <cell r="O99">
            <v>23665763.199999999</v>
          </cell>
          <cell r="R99">
            <v>0</v>
          </cell>
          <cell r="S99">
            <v>0</v>
          </cell>
          <cell r="T99">
            <v>0</v>
          </cell>
          <cell r="U99">
            <v>0</v>
          </cell>
          <cell r="V99">
            <v>2</v>
          </cell>
          <cell r="W99">
            <v>23665763.199999999</v>
          </cell>
        </row>
        <row r="100">
          <cell r="C100" t="str">
            <v>3.20.1.2.3.7</v>
          </cell>
          <cell r="D100" t="str">
            <v>d = 600 mm (24")</v>
          </cell>
          <cell r="E100" t="str">
            <v>un</v>
          </cell>
          <cell r="F100">
            <v>8</v>
          </cell>
          <cell r="G100">
            <v>14335569.999999998</v>
          </cell>
          <cell r="H100">
            <v>114684559.99999999</v>
          </cell>
          <cell r="I100">
            <v>7.3715764553911765</v>
          </cell>
          <cell r="J100">
            <v>8</v>
          </cell>
          <cell r="L100">
            <v>8</v>
          </cell>
          <cell r="M100">
            <v>114684559.99999999</v>
          </cell>
          <cell r="N100">
            <v>0</v>
          </cell>
          <cell r="O100">
            <v>114684559.99999999</v>
          </cell>
          <cell r="R100">
            <v>0</v>
          </cell>
          <cell r="S100">
            <v>0</v>
          </cell>
          <cell r="T100">
            <v>0</v>
          </cell>
          <cell r="U100">
            <v>0</v>
          </cell>
          <cell r="V100">
            <v>8</v>
          </cell>
          <cell r="W100">
            <v>114684559.99999999</v>
          </cell>
        </row>
        <row r="101">
          <cell r="C101" t="str">
            <v>3.20.1.2.3.17</v>
          </cell>
          <cell r="D101" t="str">
            <v>d = 50 mm (2")</v>
          </cell>
          <cell r="E101" t="str">
            <v>un</v>
          </cell>
          <cell r="F101">
            <v>1</v>
          </cell>
          <cell r="G101">
            <v>375932.8</v>
          </cell>
          <cell r="H101">
            <v>375932.8</v>
          </cell>
          <cell r="I101">
            <v>2.4163822726348521E-2</v>
          </cell>
          <cell r="J101">
            <v>1</v>
          </cell>
          <cell r="L101">
            <v>1</v>
          </cell>
          <cell r="M101">
            <v>375932.8</v>
          </cell>
          <cell r="N101">
            <v>0</v>
          </cell>
          <cell r="O101">
            <v>375932.8</v>
          </cell>
          <cell r="R101">
            <v>0</v>
          </cell>
          <cell r="S101">
            <v>0</v>
          </cell>
          <cell r="T101">
            <v>0</v>
          </cell>
          <cell r="U101">
            <v>0</v>
          </cell>
          <cell r="V101">
            <v>1</v>
          </cell>
          <cell r="W101">
            <v>375932.8</v>
          </cell>
        </row>
        <row r="102">
          <cell r="C102" t="str">
            <v>3.20.1.2.3.19</v>
          </cell>
          <cell r="D102" t="str">
            <v>d = 150 mm (8")</v>
          </cell>
          <cell r="E102" t="str">
            <v>un</v>
          </cell>
          <cell r="F102">
            <v>4</v>
          </cell>
          <cell r="G102">
            <v>694608</v>
          </cell>
          <cell r="H102">
            <v>2778432</v>
          </cell>
          <cell r="I102">
            <v>0.17858920079656249</v>
          </cell>
          <cell r="J102">
            <v>4</v>
          </cell>
          <cell r="L102">
            <v>4</v>
          </cell>
          <cell r="M102">
            <v>2778432</v>
          </cell>
          <cell r="N102">
            <v>0</v>
          </cell>
          <cell r="O102">
            <v>2778432</v>
          </cell>
          <cell r="R102">
            <v>0</v>
          </cell>
          <cell r="S102">
            <v>0</v>
          </cell>
          <cell r="T102">
            <v>0</v>
          </cell>
          <cell r="U102">
            <v>0</v>
          </cell>
          <cell r="V102">
            <v>4</v>
          </cell>
          <cell r="W102">
            <v>2778432</v>
          </cell>
        </row>
        <row r="103">
          <cell r="C103" t="str">
            <v>3.20.1.2.4</v>
          </cell>
          <cell r="D103" t="str">
            <v>Suministro de hidrante tipo trafico norma ISO PN 10</v>
          </cell>
          <cell r="I103" t="str">
            <v/>
          </cell>
          <cell r="L103" t="str">
            <v/>
          </cell>
          <cell r="M103" t="str">
            <v/>
          </cell>
          <cell r="N103" t="str">
            <v/>
          </cell>
          <cell r="O103" t="str">
            <v/>
          </cell>
          <cell r="R103" t="str">
            <v/>
          </cell>
          <cell r="S103" t="str">
            <v/>
          </cell>
          <cell r="T103" t="str">
            <v/>
          </cell>
          <cell r="U103" t="str">
            <v/>
          </cell>
          <cell r="V103" t="str">
            <v/>
          </cell>
          <cell r="W103" t="str">
            <v/>
          </cell>
        </row>
        <row r="104">
          <cell r="C104" t="str">
            <v>3.20.1.2.4.2</v>
          </cell>
          <cell r="D104" t="str">
            <v>d = 100 mm (4")</v>
          </cell>
          <cell r="E104" t="str">
            <v>un</v>
          </cell>
          <cell r="F104">
            <v>1</v>
          </cell>
          <cell r="G104">
            <v>2095018</v>
          </cell>
          <cell r="H104">
            <v>2095018</v>
          </cell>
          <cell r="I104">
            <v>0.13466141704184689</v>
          </cell>
          <cell r="J104">
            <v>1</v>
          </cell>
          <cell r="L104">
            <v>1</v>
          </cell>
          <cell r="M104">
            <v>2095018</v>
          </cell>
          <cell r="N104">
            <v>0</v>
          </cell>
          <cell r="O104">
            <v>2095018</v>
          </cell>
          <cell r="R104">
            <v>0</v>
          </cell>
          <cell r="S104">
            <v>0</v>
          </cell>
          <cell r="T104">
            <v>0</v>
          </cell>
          <cell r="U104">
            <v>0</v>
          </cell>
          <cell r="V104">
            <v>1</v>
          </cell>
          <cell r="W104">
            <v>2095018</v>
          </cell>
        </row>
        <row r="105">
          <cell r="C105" t="str">
            <v>3.20.1.2.5</v>
          </cell>
          <cell r="D105" t="str">
            <v>Suministro de ventosa de acción simple norma ISO PN 10</v>
          </cell>
          <cell r="I105" t="str">
            <v/>
          </cell>
          <cell r="L105" t="str">
            <v/>
          </cell>
          <cell r="M105" t="str">
            <v/>
          </cell>
          <cell r="N105" t="str">
            <v/>
          </cell>
          <cell r="O105" t="str">
            <v/>
          </cell>
          <cell r="R105" t="str">
            <v/>
          </cell>
          <cell r="S105" t="str">
            <v/>
          </cell>
          <cell r="T105" t="str">
            <v/>
          </cell>
          <cell r="U105" t="str">
            <v/>
          </cell>
          <cell r="V105" t="str">
            <v/>
          </cell>
          <cell r="W105" t="str">
            <v/>
          </cell>
        </row>
        <row r="106">
          <cell r="C106" t="str">
            <v>3.20.1.2.5.1</v>
          </cell>
          <cell r="D106" t="str">
            <v>d = 50 mm (2")</v>
          </cell>
          <cell r="E106" t="str">
            <v>un</v>
          </cell>
          <cell r="F106">
            <v>2</v>
          </cell>
          <cell r="G106">
            <v>610972</v>
          </cell>
          <cell r="H106">
            <v>1221944</v>
          </cell>
          <cell r="I106">
            <v>7.8542862441173561E-2</v>
          </cell>
          <cell r="J106">
            <v>2</v>
          </cell>
          <cell r="L106">
            <v>2</v>
          </cell>
          <cell r="M106">
            <v>1221944</v>
          </cell>
          <cell r="N106">
            <v>0</v>
          </cell>
          <cell r="O106">
            <v>1221944</v>
          </cell>
          <cell r="R106">
            <v>0</v>
          </cell>
          <cell r="S106">
            <v>0</v>
          </cell>
          <cell r="T106">
            <v>0</v>
          </cell>
          <cell r="U106">
            <v>0</v>
          </cell>
          <cell r="V106">
            <v>2</v>
          </cell>
          <cell r="W106">
            <v>1221944</v>
          </cell>
        </row>
        <row r="107">
          <cell r="C107" t="str">
            <v>3.20.1.2.6</v>
          </cell>
          <cell r="D107" t="str">
            <v>Suministro de ventosa de doble acción norma ISO PN 10</v>
          </cell>
          <cell r="I107" t="str">
            <v/>
          </cell>
          <cell r="L107" t="str">
            <v/>
          </cell>
          <cell r="M107" t="str">
            <v/>
          </cell>
          <cell r="N107" t="str">
            <v/>
          </cell>
          <cell r="O107" t="str">
            <v/>
          </cell>
          <cell r="R107" t="str">
            <v/>
          </cell>
          <cell r="S107" t="str">
            <v/>
          </cell>
          <cell r="T107" t="str">
            <v/>
          </cell>
          <cell r="U107" t="str">
            <v/>
          </cell>
          <cell r="V107" t="str">
            <v/>
          </cell>
          <cell r="W107" t="str">
            <v/>
          </cell>
        </row>
        <row r="108">
          <cell r="C108" t="str">
            <v>3.20.1.2.6.1</v>
          </cell>
          <cell r="D108" t="str">
            <v>d = 50 mm (2")</v>
          </cell>
          <cell r="E108" t="str">
            <v>un</v>
          </cell>
          <cell r="F108">
            <v>1</v>
          </cell>
          <cell r="G108">
            <v>1519194</v>
          </cell>
          <cell r="H108">
            <v>1519194</v>
          </cell>
          <cell r="I108">
            <v>9.7649192895465128E-2</v>
          </cell>
          <cell r="J108">
            <v>1</v>
          </cell>
          <cell r="L108">
            <v>1</v>
          </cell>
          <cell r="M108">
            <v>1519194</v>
          </cell>
          <cell r="N108">
            <v>0</v>
          </cell>
          <cell r="O108">
            <v>1519194</v>
          </cell>
          <cell r="R108">
            <v>0</v>
          </cell>
          <cell r="S108">
            <v>0</v>
          </cell>
          <cell r="T108">
            <v>0</v>
          </cell>
          <cell r="U108">
            <v>0</v>
          </cell>
          <cell r="V108">
            <v>1</v>
          </cell>
          <cell r="W108">
            <v>1519194</v>
          </cell>
        </row>
        <row r="109">
          <cell r="C109" t="str">
            <v>3.20.1.2.15</v>
          </cell>
          <cell r="D109" t="str">
            <v>Suministro de brida ciega HD norma ISO PN 16</v>
          </cell>
          <cell r="I109" t="str">
            <v/>
          </cell>
          <cell r="L109" t="str">
            <v/>
          </cell>
          <cell r="M109" t="str">
            <v/>
          </cell>
          <cell r="N109" t="str">
            <v/>
          </cell>
          <cell r="O109" t="str">
            <v/>
          </cell>
          <cell r="R109" t="str">
            <v/>
          </cell>
          <cell r="S109" t="str">
            <v/>
          </cell>
          <cell r="T109" t="str">
            <v/>
          </cell>
          <cell r="U109" t="str">
            <v/>
          </cell>
          <cell r="V109" t="str">
            <v/>
          </cell>
          <cell r="W109" t="str">
            <v/>
          </cell>
        </row>
        <row r="110">
          <cell r="C110" t="str">
            <v>3.20.1.2.15.8</v>
          </cell>
          <cell r="D110" t="str">
            <v>d = 400 mm (16")</v>
          </cell>
          <cell r="E110" t="str">
            <v>un</v>
          </cell>
          <cell r="F110">
            <v>2</v>
          </cell>
          <cell r="G110">
            <v>535688</v>
          </cell>
          <cell r="H110">
            <v>1071376</v>
          </cell>
          <cell r="I110">
            <v>6.8864807053985108E-2</v>
          </cell>
          <cell r="J110">
            <v>2</v>
          </cell>
          <cell r="L110">
            <v>2</v>
          </cell>
          <cell r="M110">
            <v>1071376</v>
          </cell>
          <cell r="N110">
            <v>0</v>
          </cell>
          <cell r="O110">
            <v>1071376</v>
          </cell>
          <cell r="R110">
            <v>0</v>
          </cell>
          <cell r="S110">
            <v>0</v>
          </cell>
          <cell r="T110">
            <v>0</v>
          </cell>
          <cell r="U110">
            <v>0</v>
          </cell>
          <cell r="V110">
            <v>2</v>
          </cell>
          <cell r="W110">
            <v>1071376</v>
          </cell>
        </row>
        <row r="111">
          <cell r="C111" t="str">
            <v>3.20.1.2.15.9</v>
          </cell>
          <cell r="D111" t="str">
            <v>d = 450 mm (18")</v>
          </cell>
          <cell r="E111" t="str">
            <v>un</v>
          </cell>
          <cell r="F111">
            <v>1</v>
          </cell>
          <cell r="G111">
            <v>886124</v>
          </cell>
          <cell r="H111">
            <v>886124</v>
          </cell>
          <cell r="I111">
            <v>5.6957369108422716E-2</v>
          </cell>
          <cell r="J111">
            <v>1</v>
          </cell>
          <cell r="L111">
            <v>1</v>
          </cell>
          <cell r="M111">
            <v>886124</v>
          </cell>
          <cell r="N111">
            <v>0</v>
          </cell>
          <cell r="O111">
            <v>886124</v>
          </cell>
          <cell r="R111">
            <v>0</v>
          </cell>
          <cell r="S111">
            <v>0</v>
          </cell>
          <cell r="T111">
            <v>0</v>
          </cell>
          <cell r="U111">
            <v>0</v>
          </cell>
          <cell r="V111">
            <v>1</v>
          </cell>
          <cell r="W111">
            <v>886124</v>
          </cell>
        </row>
        <row r="112">
          <cell r="C112" t="str">
            <v>3.20.1.2.15.11</v>
          </cell>
          <cell r="D112" t="str">
            <v>d = 600 mm (24")</v>
          </cell>
          <cell r="E112" t="str">
            <v>un</v>
          </cell>
          <cell r="F112">
            <v>1</v>
          </cell>
          <cell r="G112">
            <v>1718134</v>
          </cell>
          <cell r="H112">
            <v>1718134</v>
          </cell>
          <cell r="I112">
            <v>0.11043645405804466</v>
          </cell>
          <cell r="J112">
            <v>1</v>
          </cell>
          <cell r="L112">
            <v>1</v>
          </cell>
          <cell r="M112">
            <v>1718134</v>
          </cell>
          <cell r="N112">
            <v>0</v>
          </cell>
          <cell r="O112">
            <v>1718134</v>
          </cell>
          <cell r="R112">
            <v>0</v>
          </cell>
          <cell r="S112">
            <v>0</v>
          </cell>
          <cell r="T112">
            <v>0</v>
          </cell>
          <cell r="U112">
            <v>0</v>
          </cell>
          <cell r="V112">
            <v>1</v>
          </cell>
          <cell r="W112">
            <v>1718134</v>
          </cell>
        </row>
        <row r="113">
          <cell r="C113" t="str">
            <v>3.20.1.2.17</v>
          </cell>
          <cell r="D113" t="str">
            <v>Unión de polipropileno para polietileno</v>
          </cell>
          <cell r="I113" t="str">
            <v/>
          </cell>
          <cell r="L113" t="str">
            <v/>
          </cell>
          <cell r="M113" t="str">
            <v/>
          </cell>
          <cell r="N113" t="str">
            <v/>
          </cell>
          <cell r="O113" t="str">
            <v/>
          </cell>
          <cell r="R113" t="str">
            <v/>
          </cell>
          <cell r="S113" t="str">
            <v/>
          </cell>
          <cell r="T113" t="str">
            <v/>
          </cell>
          <cell r="U113" t="str">
            <v/>
          </cell>
          <cell r="V113" t="str">
            <v/>
          </cell>
          <cell r="W113" t="str">
            <v/>
          </cell>
        </row>
        <row r="114">
          <cell r="C114" t="str">
            <v>3.20.1.2.17.3</v>
          </cell>
          <cell r="D114" t="str">
            <v>d= 25 mm</v>
          </cell>
          <cell r="E114" t="str">
            <v>un</v>
          </cell>
          <cell r="F114">
            <v>10</v>
          </cell>
          <cell r="G114">
            <v>16738.8</v>
          </cell>
          <cell r="H114">
            <v>167388</v>
          </cell>
          <cell r="I114">
            <v>1.0759194086065451E-2</v>
          </cell>
          <cell r="J114">
            <v>10</v>
          </cell>
          <cell r="L114">
            <v>10</v>
          </cell>
          <cell r="M114">
            <v>167388</v>
          </cell>
          <cell r="N114">
            <v>0</v>
          </cell>
          <cell r="O114">
            <v>167388</v>
          </cell>
          <cell r="R114">
            <v>0</v>
          </cell>
          <cell r="S114">
            <v>0</v>
          </cell>
          <cell r="T114">
            <v>0</v>
          </cell>
          <cell r="U114">
            <v>0</v>
          </cell>
          <cell r="V114">
            <v>10</v>
          </cell>
          <cell r="W114">
            <v>167388</v>
          </cell>
        </row>
        <row r="115">
          <cell r="C115" t="str">
            <v>3.20.1.2.18</v>
          </cell>
          <cell r="D115" t="str">
            <v>Suministro de unión de desmontaje Norma ISO PN 16</v>
          </cell>
          <cell r="I115" t="str">
            <v/>
          </cell>
          <cell r="L115" t="str">
            <v/>
          </cell>
          <cell r="M115" t="str">
            <v/>
          </cell>
          <cell r="N115" t="str">
            <v/>
          </cell>
          <cell r="O115" t="str">
            <v/>
          </cell>
          <cell r="R115" t="str">
            <v/>
          </cell>
          <cell r="S115" t="str">
            <v/>
          </cell>
          <cell r="T115" t="str">
            <v/>
          </cell>
          <cell r="U115" t="str">
            <v/>
          </cell>
          <cell r="V115" t="str">
            <v/>
          </cell>
          <cell r="W115" t="str">
            <v/>
          </cell>
        </row>
        <row r="116">
          <cell r="C116" t="str">
            <v>3.20.1.2.18.4</v>
          </cell>
          <cell r="D116" t="str">
            <v>d = 400 mm (16")</v>
          </cell>
          <cell r="E116" t="str">
            <v>un</v>
          </cell>
          <cell r="F116">
            <v>5</v>
          </cell>
          <cell r="G116">
            <v>1508000</v>
          </cell>
          <cell r="H116">
            <v>7540000</v>
          </cell>
          <cell r="I116">
            <v>0.48464838225520052</v>
          </cell>
          <cell r="J116">
            <v>5</v>
          </cell>
          <cell r="L116">
            <v>5</v>
          </cell>
          <cell r="M116">
            <v>7540000</v>
          </cell>
          <cell r="N116">
            <v>0</v>
          </cell>
          <cell r="O116">
            <v>7540000</v>
          </cell>
          <cell r="R116">
            <v>0</v>
          </cell>
          <cell r="S116">
            <v>0</v>
          </cell>
          <cell r="T116">
            <v>0</v>
          </cell>
          <cell r="U116">
            <v>0</v>
          </cell>
          <cell r="V116">
            <v>5</v>
          </cell>
          <cell r="W116">
            <v>7540000</v>
          </cell>
        </row>
        <row r="117">
          <cell r="C117" t="str">
            <v>3.20.1.2.18.5</v>
          </cell>
          <cell r="D117" t="str">
            <v>d = 450 mm (18")</v>
          </cell>
          <cell r="E117" t="str">
            <v>un</v>
          </cell>
          <cell r="F117">
            <v>2</v>
          </cell>
          <cell r="G117">
            <v>1740000</v>
          </cell>
          <cell r="H117">
            <v>3480000</v>
          </cell>
          <cell r="I117">
            <v>0.22368386873316948</v>
          </cell>
          <cell r="J117">
            <v>2</v>
          </cell>
          <cell r="L117">
            <v>2</v>
          </cell>
          <cell r="M117">
            <v>3480000</v>
          </cell>
          <cell r="N117">
            <v>0</v>
          </cell>
          <cell r="O117">
            <v>3480000</v>
          </cell>
          <cell r="R117">
            <v>0</v>
          </cell>
          <cell r="S117">
            <v>0</v>
          </cell>
          <cell r="T117">
            <v>0</v>
          </cell>
          <cell r="U117">
            <v>0</v>
          </cell>
          <cell r="V117">
            <v>2</v>
          </cell>
          <cell r="W117">
            <v>3480000</v>
          </cell>
        </row>
        <row r="118">
          <cell r="C118" t="str">
            <v>3.20.1.2.18.7</v>
          </cell>
          <cell r="D118" t="str">
            <v>d = 600 mm (24")</v>
          </cell>
          <cell r="E118" t="str">
            <v>un</v>
          </cell>
          <cell r="F118">
            <v>4</v>
          </cell>
          <cell r="G118">
            <v>2578912</v>
          </cell>
          <cell r="H118">
            <v>10315648</v>
          </cell>
          <cell r="I118">
            <v>0.66305863595677639</v>
          </cell>
          <cell r="J118">
            <v>4</v>
          </cell>
          <cell r="L118">
            <v>4</v>
          </cell>
          <cell r="M118">
            <v>10315648</v>
          </cell>
          <cell r="N118">
            <v>0</v>
          </cell>
          <cell r="O118">
            <v>10315648</v>
          </cell>
          <cell r="R118">
            <v>0</v>
          </cell>
          <cell r="S118">
            <v>0</v>
          </cell>
          <cell r="T118">
            <v>0</v>
          </cell>
          <cell r="U118">
            <v>0</v>
          </cell>
          <cell r="V118">
            <v>4</v>
          </cell>
          <cell r="W118">
            <v>10315648</v>
          </cell>
        </row>
        <row r="119">
          <cell r="C119" t="str">
            <v>3.20.1.2.18.17</v>
          </cell>
          <cell r="D119" t="str">
            <v>d = 150 mm (6")</v>
          </cell>
          <cell r="E119" t="str">
            <v>un</v>
          </cell>
          <cell r="F119">
            <v>4</v>
          </cell>
          <cell r="G119">
            <v>406000</v>
          </cell>
          <cell r="H119">
            <v>1624000</v>
          </cell>
          <cell r="I119">
            <v>0.10438580540881241</v>
          </cell>
          <cell r="J119">
            <v>4</v>
          </cell>
          <cell r="L119">
            <v>4</v>
          </cell>
          <cell r="M119">
            <v>1624000</v>
          </cell>
          <cell r="N119">
            <v>0</v>
          </cell>
          <cell r="O119">
            <v>1624000</v>
          </cell>
          <cell r="R119">
            <v>0</v>
          </cell>
          <cell r="S119">
            <v>0</v>
          </cell>
          <cell r="T119">
            <v>0</v>
          </cell>
          <cell r="U119">
            <v>0</v>
          </cell>
          <cell r="V119">
            <v>4</v>
          </cell>
          <cell r="W119">
            <v>1624000</v>
          </cell>
        </row>
        <row r="120">
          <cell r="C120" t="str">
            <v>3.20.1.2.20</v>
          </cell>
          <cell r="D120" t="str">
            <v>Adaptador porta brida de polietileno con brida suelta de acero</v>
          </cell>
          <cell r="I120" t="str">
            <v/>
          </cell>
          <cell r="L120" t="str">
            <v/>
          </cell>
          <cell r="M120" t="str">
            <v/>
          </cell>
          <cell r="N120" t="str">
            <v/>
          </cell>
          <cell r="O120" t="str">
            <v/>
          </cell>
          <cell r="R120" t="str">
            <v/>
          </cell>
          <cell r="S120" t="str">
            <v/>
          </cell>
          <cell r="T120" t="str">
            <v/>
          </cell>
          <cell r="U120" t="str">
            <v/>
          </cell>
          <cell r="V120" t="str">
            <v/>
          </cell>
          <cell r="W120" t="str">
            <v/>
          </cell>
        </row>
        <row r="121">
          <cell r="C121" t="str">
            <v>3.20.1.2.20.1</v>
          </cell>
          <cell r="D121" t="str">
            <v>d = 90 mm (3")</v>
          </cell>
          <cell r="E121" t="str">
            <v>un</v>
          </cell>
          <cell r="F121">
            <v>4</v>
          </cell>
          <cell r="G121">
            <v>76560</v>
          </cell>
          <cell r="H121">
            <v>306240</v>
          </cell>
          <cell r="I121">
            <v>1.9684180448518915E-2</v>
          </cell>
          <cell r="J121">
            <v>4</v>
          </cell>
          <cell r="L121">
            <v>4</v>
          </cell>
          <cell r="M121">
            <v>306240</v>
          </cell>
          <cell r="N121">
            <v>0</v>
          </cell>
          <cell r="O121">
            <v>306240</v>
          </cell>
          <cell r="R121">
            <v>0</v>
          </cell>
          <cell r="S121">
            <v>0</v>
          </cell>
          <cell r="T121">
            <v>0</v>
          </cell>
          <cell r="U121">
            <v>0</v>
          </cell>
          <cell r="V121">
            <v>4</v>
          </cell>
          <cell r="W121">
            <v>306240</v>
          </cell>
        </row>
        <row r="122">
          <cell r="C122" t="str">
            <v>3.20.1.2.20.2</v>
          </cell>
          <cell r="D122" t="str">
            <v>d = 110 mm (4")</v>
          </cell>
          <cell r="E122" t="str">
            <v>un</v>
          </cell>
          <cell r="F122">
            <v>6</v>
          </cell>
          <cell r="G122">
            <v>89320</v>
          </cell>
          <cell r="H122">
            <v>535920</v>
          </cell>
          <cell r="I122">
            <v>3.4447315784908096E-2</v>
          </cell>
          <cell r="J122">
            <v>6</v>
          </cell>
          <cell r="L122">
            <v>6</v>
          </cell>
          <cell r="M122">
            <v>535920</v>
          </cell>
          <cell r="N122">
            <v>0</v>
          </cell>
          <cell r="O122">
            <v>535920</v>
          </cell>
          <cell r="R122">
            <v>0</v>
          </cell>
          <cell r="S122">
            <v>0</v>
          </cell>
          <cell r="T122">
            <v>0</v>
          </cell>
          <cell r="U122">
            <v>0</v>
          </cell>
          <cell r="V122">
            <v>6</v>
          </cell>
          <cell r="W122">
            <v>535920</v>
          </cell>
        </row>
        <row r="123">
          <cell r="C123" t="str">
            <v>3.20.1.2.30</v>
          </cell>
          <cell r="D123" t="str">
            <v>Codo 90° BxB HD Norma ISO PN 10</v>
          </cell>
          <cell r="I123" t="str">
            <v/>
          </cell>
          <cell r="L123" t="str">
            <v/>
          </cell>
          <cell r="M123" t="str">
            <v/>
          </cell>
          <cell r="N123" t="str">
            <v/>
          </cell>
          <cell r="O123" t="str">
            <v/>
          </cell>
          <cell r="R123" t="str">
            <v/>
          </cell>
          <cell r="S123" t="str">
            <v/>
          </cell>
          <cell r="T123" t="str">
            <v/>
          </cell>
          <cell r="U123" t="str">
            <v/>
          </cell>
          <cell r="V123" t="str">
            <v/>
          </cell>
          <cell r="W123" t="str">
            <v/>
          </cell>
        </row>
        <row r="124">
          <cell r="C124" t="str">
            <v>3.20.1.2.30.2</v>
          </cell>
          <cell r="D124" t="str">
            <v>d = 300 mm (12")</v>
          </cell>
          <cell r="E124" t="str">
            <v>un</v>
          </cell>
          <cell r="F124">
            <v>2</v>
          </cell>
          <cell r="G124">
            <v>2713124</v>
          </cell>
          <cell r="H124">
            <v>5426248</v>
          </cell>
          <cell r="I124">
            <v>0.34878280038667336</v>
          </cell>
          <cell r="J124">
            <v>2</v>
          </cell>
          <cell r="L124">
            <v>2</v>
          </cell>
          <cell r="M124">
            <v>5426248</v>
          </cell>
          <cell r="N124">
            <v>0</v>
          </cell>
          <cell r="O124">
            <v>5426248</v>
          </cell>
          <cell r="R124">
            <v>0</v>
          </cell>
          <cell r="S124">
            <v>0</v>
          </cell>
          <cell r="T124">
            <v>0</v>
          </cell>
          <cell r="U124">
            <v>0</v>
          </cell>
          <cell r="V124">
            <v>2</v>
          </cell>
          <cell r="W124">
            <v>5426248</v>
          </cell>
        </row>
        <row r="125">
          <cell r="C125" t="str">
            <v>3.20.1.2.30.4</v>
          </cell>
          <cell r="D125" t="str">
            <v>d = 400 mm (16")</v>
          </cell>
          <cell r="E125" t="str">
            <v>un</v>
          </cell>
          <cell r="F125">
            <v>4</v>
          </cell>
          <cell r="G125">
            <v>2835446</v>
          </cell>
          <cell r="H125">
            <v>11341784</v>
          </cell>
          <cell r="I125">
            <v>0.7290155527172304</v>
          </cell>
          <cell r="J125">
            <v>4</v>
          </cell>
          <cell r="L125">
            <v>4</v>
          </cell>
          <cell r="M125">
            <v>11341784</v>
          </cell>
          <cell r="N125">
            <v>0</v>
          </cell>
          <cell r="O125">
            <v>11341784</v>
          </cell>
          <cell r="R125">
            <v>0</v>
          </cell>
          <cell r="S125">
            <v>0</v>
          </cell>
          <cell r="T125">
            <v>0</v>
          </cell>
          <cell r="U125">
            <v>0</v>
          </cell>
          <cell r="V125">
            <v>4</v>
          </cell>
          <cell r="W125">
            <v>11341784</v>
          </cell>
        </row>
        <row r="126">
          <cell r="C126" t="str">
            <v>3.20.1.2.30.5</v>
          </cell>
          <cell r="D126" t="str">
            <v>d = 450 mm (18")</v>
          </cell>
          <cell r="E126" t="str">
            <v>un</v>
          </cell>
          <cell r="F126">
            <v>5</v>
          </cell>
          <cell r="G126">
            <v>3400772</v>
          </cell>
          <cell r="H126">
            <v>17003860</v>
          </cell>
          <cell r="I126">
            <v>1.0929566632750549</v>
          </cell>
          <cell r="J126">
            <v>5</v>
          </cell>
          <cell r="L126">
            <v>5</v>
          </cell>
          <cell r="M126">
            <v>17003860</v>
          </cell>
          <cell r="N126">
            <v>0</v>
          </cell>
          <cell r="O126">
            <v>17003860</v>
          </cell>
          <cell r="R126">
            <v>0</v>
          </cell>
          <cell r="S126">
            <v>0</v>
          </cell>
          <cell r="T126">
            <v>0</v>
          </cell>
          <cell r="U126">
            <v>0</v>
          </cell>
          <cell r="V126">
            <v>5</v>
          </cell>
          <cell r="W126">
            <v>17003860</v>
          </cell>
        </row>
        <row r="127">
          <cell r="C127" t="str">
            <v>3.20.1.2.30.7</v>
          </cell>
          <cell r="D127" t="str">
            <v>d = 600 mm (24")</v>
          </cell>
          <cell r="E127" t="str">
            <v>un</v>
          </cell>
          <cell r="F127">
            <v>10</v>
          </cell>
          <cell r="G127">
            <v>6148000</v>
          </cell>
          <cell r="H127">
            <v>61480000</v>
          </cell>
          <cell r="I127">
            <v>3.9517483476193274</v>
          </cell>
          <cell r="J127">
            <v>10</v>
          </cell>
          <cell r="L127">
            <v>10</v>
          </cell>
          <cell r="M127">
            <v>61480000</v>
          </cell>
          <cell r="N127">
            <v>0</v>
          </cell>
          <cell r="O127">
            <v>61480000</v>
          </cell>
          <cell r="R127">
            <v>0</v>
          </cell>
          <cell r="S127">
            <v>0</v>
          </cell>
          <cell r="T127">
            <v>0</v>
          </cell>
          <cell r="U127">
            <v>0</v>
          </cell>
          <cell r="V127">
            <v>10</v>
          </cell>
          <cell r="W127">
            <v>61480000</v>
          </cell>
        </row>
        <row r="128">
          <cell r="C128" t="str">
            <v>3.20.1.2.32</v>
          </cell>
          <cell r="D128" t="str">
            <v>Codo 45° BxB HD. Norma ISO. PN 10</v>
          </cell>
          <cell r="I128" t="str">
            <v/>
          </cell>
          <cell r="L128" t="str">
            <v/>
          </cell>
          <cell r="M128" t="str">
            <v/>
          </cell>
          <cell r="N128" t="str">
            <v/>
          </cell>
          <cell r="O128" t="str">
            <v/>
          </cell>
          <cell r="R128" t="str">
            <v/>
          </cell>
          <cell r="S128" t="str">
            <v/>
          </cell>
          <cell r="T128" t="str">
            <v/>
          </cell>
          <cell r="U128" t="str">
            <v/>
          </cell>
          <cell r="V128" t="str">
            <v/>
          </cell>
          <cell r="W128" t="str">
            <v/>
          </cell>
        </row>
        <row r="129">
          <cell r="C129" t="str">
            <v>3.20.1.2.32.4</v>
          </cell>
          <cell r="D129" t="str">
            <v>d = 400 mm (16”)</v>
          </cell>
          <cell r="E129" t="str">
            <v>un</v>
          </cell>
          <cell r="F129">
            <v>2</v>
          </cell>
          <cell r="G129">
            <v>2600000</v>
          </cell>
          <cell r="H129">
            <v>5200000</v>
          </cell>
          <cell r="I129">
            <v>0.33424026362427622</v>
          </cell>
          <cell r="J129">
            <v>2</v>
          </cell>
          <cell r="L129">
            <v>2</v>
          </cell>
          <cell r="M129">
            <v>5200000</v>
          </cell>
          <cell r="N129">
            <v>0</v>
          </cell>
          <cell r="O129">
            <v>5200000</v>
          </cell>
          <cell r="R129">
            <v>0</v>
          </cell>
          <cell r="S129">
            <v>0</v>
          </cell>
          <cell r="T129">
            <v>0</v>
          </cell>
          <cell r="U129">
            <v>0</v>
          </cell>
          <cell r="V129">
            <v>2</v>
          </cell>
          <cell r="W129">
            <v>5200000</v>
          </cell>
        </row>
        <row r="130">
          <cell r="C130" t="str">
            <v>3.20.1.2.32.21</v>
          </cell>
          <cell r="D130" t="str">
            <v>d = 80 mm (3”)</v>
          </cell>
          <cell r="E130" t="str">
            <v>un</v>
          </cell>
          <cell r="F130">
            <v>20</v>
          </cell>
          <cell r="G130">
            <v>161240</v>
          </cell>
          <cell r="H130">
            <v>3224800</v>
          </cell>
          <cell r="I130">
            <v>0.20728038502607038</v>
          </cell>
          <cell r="J130">
            <v>20</v>
          </cell>
          <cell r="L130">
            <v>20</v>
          </cell>
          <cell r="M130">
            <v>3224800</v>
          </cell>
          <cell r="N130">
            <v>0</v>
          </cell>
          <cell r="O130">
            <v>3224800</v>
          </cell>
          <cell r="R130">
            <v>0</v>
          </cell>
          <cell r="S130">
            <v>0</v>
          </cell>
          <cell r="T130">
            <v>0</v>
          </cell>
          <cell r="U130">
            <v>0</v>
          </cell>
          <cell r="V130">
            <v>20</v>
          </cell>
          <cell r="W130">
            <v>3224800</v>
          </cell>
        </row>
        <row r="131">
          <cell r="C131" t="str">
            <v>3.20.1.2.40</v>
          </cell>
          <cell r="D131" t="str">
            <v>Codo 45 ° JA x JA HD. Norma ISO PN 10</v>
          </cell>
          <cell r="I131" t="str">
            <v/>
          </cell>
          <cell r="L131" t="str">
            <v/>
          </cell>
          <cell r="M131" t="str">
            <v/>
          </cell>
          <cell r="N131" t="str">
            <v/>
          </cell>
          <cell r="O131" t="str">
            <v/>
          </cell>
          <cell r="R131" t="str">
            <v/>
          </cell>
          <cell r="S131" t="str">
            <v/>
          </cell>
          <cell r="T131" t="str">
            <v/>
          </cell>
          <cell r="U131" t="str">
            <v/>
          </cell>
          <cell r="V131" t="str">
            <v/>
          </cell>
          <cell r="W131" t="str">
            <v/>
          </cell>
        </row>
        <row r="132">
          <cell r="C132" t="str">
            <v>3.20.1.2.40.5</v>
          </cell>
          <cell r="D132" t="str">
            <v>d = 450 mm (18”)</v>
          </cell>
          <cell r="E132" t="str">
            <v>un</v>
          </cell>
          <cell r="F132">
            <v>1</v>
          </cell>
          <cell r="G132">
            <v>2161767.88</v>
          </cell>
          <cell r="H132">
            <v>2161767.88</v>
          </cell>
          <cell r="I132">
            <v>0.13895189732801783</v>
          </cell>
          <cell r="J132">
            <v>1</v>
          </cell>
          <cell r="L132">
            <v>1</v>
          </cell>
          <cell r="M132">
            <v>2161767.88</v>
          </cell>
          <cell r="N132">
            <v>0</v>
          </cell>
          <cell r="O132">
            <v>2161767.88</v>
          </cell>
          <cell r="R132">
            <v>0</v>
          </cell>
          <cell r="S132">
            <v>0</v>
          </cell>
          <cell r="T132">
            <v>0</v>
          </cell>
          <cell r="U132">
            <v>0</v>
          </cell>
          <cell r="V132">
            <v>1</v>
          </cell>
          <cell r="W132">
            <v>2161767.88</v>
          </cell>
        </row>
        <row r="133">
          <cell r="C133" t="str">
            <v>3.20.1.2.54</v>
          </cell>
          <cell r="D133" t="str">
            <v>Unión Brida Enchufe. Norma ISO. PN 10</v>
          </cell>
          <cell r="I133" t="str">
            <v/>
          </cell>
          <cell r="L133" t="str">
            <v/>
          </cell>
          <cell r="M133" t="str">
            <v/>
          </cell>
          <cell r="N133" t="str">
            <v/>
          </cell>
          <cell r="O133" t="str">
            <v/>
          </cell>
          <cell r="R133" t="str">
            <v/>
          </cell>
          <cell r="S133" t="str">
            <v/>
          </cell>
          <cell r="T133" t="str">
            <v/>
          </cell>
          <cell r="U133" t="str">
            <v/>
          </cell>
          <cell r="V133" t="str">
            <v/>
          </cell>
          <cell r="W133" t="str">
            <v/>
          </cell>
        </row>
        <row r="134">
          <cell r="C134" t="str">
            <v>3.20.1.2.54.4</v>
          </cell>
          <cell r="D134" t="str">
            <v>d = 400 mm (16”)</v>
          </cell>
          <cell r="E134" t="str">
            <v>un</v>
          </cell>
          <cell r="F134">
            <v>2</v>
          </cell>
          <cell r="G134">
            <v>928000</v>
          </cell>
          <cell r="H134">
            <v>1856000</v>
          </cell>
          <cell r="I134">
            <v>0.11929806332435704</v>
          </cell>
          <cell r="J134">
            <v>2</v>
          </cell>
          <cell r="L134">
            <v>2</v>
          </cell>
          <cell r="M134">
            <v>1856000</v>
          </cell>
          <cell r="N134">
            <v>0</v>
          </cell>
          <cell r="O134">
            <v>1856000</v>
          </cell>
          <cell r="R134">
            <v>0</v>
          </cell>
          <cell r="S134">
            <v>0</v>
          </cell>
          <cell r="T134">
            <v>0</v>
          </cell>
          <cell r="U134">
            <v>0</v>
          </cell>
          <cell r="V134">
            <v>2</v>
          </cell>
          <cell r="W134">
            <v>1856000</v>
          </cell>
        </row>
        <row r="135">
          <cell r="C135" t="str">
            <v>3.20.1.2.54.5</v>
          </cell>
          <cell r="D135" t="str">
            <v>d = 450 mm (18”)</v>
          </cell>
          <cell r="E135" t="str">
            <v>un</v>
          </cell>
          <cell r="F135">
            <v>2</v>
          </cell>
          <cell r="G135">
            <v>1044000</v>
          </cell>
          <cell r="H135">
            <v>2088000</v>
          </cell>
          <cell r="I135">
            <v>0.13421032123990168</v>
          </cell>
          <cell r="J135">
            <v>2</v>
          </cell>
          <cell r="L135">
            <v>2</v>
          </cell>
          <cell r="M135">
            <v>2088000</v>
          </cell>
          <cell r="N135">
            <v>0</v>
          </cell>
          <cell r="O135">
            <v>2088000</v>
          </cell>
          <cell r="R135">
            <v>0</v>
          </cell>
          <cell r="S135">
            <v>0</v>
          </cell>
          <cell r="T135">
            <v>0</v>
          </cell>
          <cell r="U135">
            <v>0</v>
          </cell>
          <cell r="V135">
            <v>2</v>
          </cell>
          <cell r="W135">
            <v>2088000</v>
          </cell>
        </row>
        <row r="136">
          <cell r="C136" t="str">
            <v>3.20.1.2.54.7</v>
          </cell>
          <cell r="D136" t="str">
            <v>d = 600 mm (24”)</v>
          </cell>
          <cell r="E136" t="str">
            <v>un</v>
          </cell>
          <cell r="F136">
            <v>4</v>
          </cell>
          <cell r="G136">
            <v>1624000</v>
          </cell>
          <cell r="H136">
            <v>6496000</v>
          </cell>
          <cell r="I136">
            <v>0.41754322163524965</v>
          </cell>
          <cell r="J136">
            <v>4</v>
          </cell>
          <cell r="L136">
            <v>4</v>
          </cell>
          <cell r="M136">
            <v>6496000</v>
          </cell>
          <cell r="N136">
            <v>0</v>
          </cell>
          <cell r="O136">
            <v>6496000</v>
          </cell>
          <cell r="R136">
            <v>0</v>
          </cell>
          <cell r="S136">
            <v>0</v>
          </cell>
          <cell r="T136">
            <v>0</v>
          </cell>
          <cell r="U136">
            <v>0</v>
          </cell>
          <cell r="V136">
            <v>4</v>
          </cell>
          <cell r="W136">
            <v>6496000</v>
          </cell>
        </row>
        <row r="137">
          <cell r="C137" t="str">
            <v>3.20.1.2.56</v>
          </cell>
          <cell r="D137" t="str">
            <v>Pasamuro HD. Norma ISO. PN 10, L &lt;= 1 m</v>
          </cell>
          <cell r="I137" t="str">
            <v/>
          </cell>
          <cell r="L137" t="str">
            <v/>
          </cell>
          <cell r="M137" t="str">
            <v/>
          </cell>
          <cell r="N137" t="str">
            <v/>
          </cell>
          <cell r="O137" t="str">
            <v/>
          </cell>
          <cell r="R137" t="str">
            <v/>
          </cell>
          <cell r="S137" t="str">
            <v/>
          </cell>
          <cell r="T137" t="str">
            <v/>
          </cell>
          <cell r="U137" t="str">
            <v/>
          </cell>
          <cell r="V137" t="str">
            <v/>
          </cell>
          <cell r="W137" t="str">
            <v/>
          </cell>
        </row>
        <row r="138">
          <cell r="C138" t="str">
            <v>3.20.1.2.56.1</v>
          </cell>
          <cell r="D138" t="str">
            <v>d = 250 mm (12”), B*E, L=0.72m</v>
          </cell>
          <cell r="E138" t="str">
            <v>un</v>
          </cell>
          <cell r="F138">
            <v>2</v>
          </cell>
          <cell r="G138">
            <v>1624000</v>
          </cell>
          <cell r="H138">
            <v>3248000</v>
          </cell>
          <cell r="I138">
            <v>0.20877161081762483</v>
          </cell>
          <cell r="J138">
            <v>2</v>
          </cell>
          <cell r="L138">
            <v>2</v>
          </cell>
          <cell r="M138">
            <v>3248000</v>
          </cell>
          <cell r="N138">
            <v>0</v>
          </cell>
          <cell r="O138">
            <v>3248000</v>
          </cell>
          <cell r="R138">
            <v>0</v>
          </cell>
          <cell r="S138">
            <v>0</v>
          </cell>
          <cell r="T138">
            <v>0</v>
          </cell>
          <cell r="U138">
            <v>0</v>
          </cell>
          <cell r="V138">
            <v>2</v>
          </cell>
          <cell r="W138">
            <v>3248000</v>
          </cell>
        </row>
        <row r="139">
          <cell r="C139" t="str">
            <v>3.20.1.2.56.2</v>
          </cell>
          <cell r="D139" t="str">
            <v>d = 300 mm (12”), B*E, L=0.55m</v>
          </cell>
          <cell r="E139" t="str">
            <v>un</v>
          </cell>
          <cell r="F139">
            <v>2</v>
          </cell>
          <cell r="G139">
            <v>1460556</v>
          </cell>
          <cell r="H139">
            <v>2921112</v>
          </cell>
          <cell r="I139">
            <v>0.18776023941462244</v>
          </cell>
          <cell r="J139">
            <v>2</v>
          </cell>
          <cell r="L139">
            <v>2</v>
          </cell>
          <cell r="M139">
            <v>2921112</v>
          </cell>
          <cell r="N139">
            <v>0</v>
          </cell>
          <cell r="O139">
            <v>2921112</v>
          </cell>
          <cell r="R139">
            <v>0</v>
          </cell>
          <cell r="S139">
            <v>0</v>
          </cell>
          <cell r="T139">
            <v>0</v>
          </cell>
          <cell r="U139">
            <v>0</v>
          </cell>
          <cell r="V139">
            <v>2</v>
          </cell>
          <cell r="W139">
            <v>2921112</v>
          </cell>
        </row>
        <row r="140">
          <cell r="C140" t="str">
            <v>3.20.1.2.56.7</v>
          </cell>
          <cell r="D140" t="str">
            <v>d = 600 mm (24”), B*Esp, L=0.55m</v>
          </cell>
          <cell r="E140" t="str">
            <v>un</v>
          </cell>
          <cell r="F140">
            <v>8</v>
          </cell>
          <cell r="G140">
            <v>2114100</v>
          </cell>
          <cell r="H140">
            <v>16912800</v>
          </cell>
          <cell r="I140">
            <v>1.0871036020432034</v>
          </cell>
          <cell r="J140">
            <v>8</v>
          </cell>
          <cell r="L140">
            <v>8</v>
          </cell>
          <cell r="M140">
            <v>16912800</v>
          </cell>
          <cell r="N140">
            <v>0</v>
          </cell>
          <cell r="O140">
            <v>16912800</v>
          </cell>
          <cell r="R140">
            <v>0</v>
          </cell>
          <cell r="S140">
            <v>0</v>
          </cell>
          <cell r="T140">
            <v>0</v>
          </cell>
          <cell r="U140">
            <v>0</v>
          </cell>
          <cell r="V140">
            <v>8</v>
          </cell>
          <cell r="W140">
            <v>16912800</v>
          </cell>
        </row>
        <row r="141">
          <cell r="C141" t="str">
            <v>3.20.1.2.56.21</v>
          </cell>
          <cell r="D141" t="str">
            <v>d = 80 mm (3”), B*E, L=0.53m</v>
          </cell>
          <cell r="E141" t="str">
            <v>un</v>
          </cell>
          <cell r="F141">
            <v>20</v>
          </cell>
          <cell r="G141">
            <v>173280.8</v>
          </cell>
          <cell r="H141">
            <v>3465616</v>
          </cell>
          <cell r="I141">
            <v>0.22275930874240571</v>
          </cell>
          <cell r="J141">
            <v>20</v>
          </cell>
          <cell r="L141">
            <v>20</v>
          </cell>
          <cell r="M141">
            <v>3465616</v>
          </cell>
          <cell r="N141">
            <v>0</v>
          </cell>
          <cell r="O141">
            <v>3465616</v>
          </cell>
          <cell r="R141">
            <v>0</v>
          </cell>
          <cell r="S141">
            <v>0</v>
          </cell>
          <cell r="T141">
            <v>0</v>
          </cell>
          <cell r="U141">
            <v>0</v>
          </cell>
          <cell r="V141">
            <v>20</v>
          </cell>
          <cell r="W141">
            <v>3465616</v>
          </cell>
        </row>
        <row r="142">
          <cell r="C142" t="str">
            <v>3.20.1.2.56.22</v>
          </cell>
          <cell r="D142" t="str">
            <v>d = 150 mm (6”), B*E, L=0.55m</v>
          </cell>
          <cell r="E142" t="str">
            <v>un</v>
          </cell>
          <cell r="F142">
            <v>8</v>
          </cell>
          <cell r="G142">
            <v>387730</v>
          </cell>
          <cell r="H142">
            <v>3101840</v>
          </cell>
          <cell r="I142">
            <v>0.1993768883308317</v>
          </cell>
          <cell r="J142">
            <v>8</v>
          </cell>
          <cell r="L142">
            <v>8</v>
          </cell>
          <cell r="M142">
            <v>3101840</v>
          </cell>
          <cell r="N142">
            <v>0</v>
          </cell>
          <cell r="O142">
            <v>3101840</v>
          </cell>
          <cell r="R142">
            <v>0</v>
          </cell>
          <cell r="S142">
            <v>0</v>
          </cell>
          <cell r="T142">
            <v>0</v>
          </cell>
          <cell r="U142">
            <v>0</v>
          </cell>
          <cell r="V142">
            <v>8</v>
          </cell>
          <cell r="W142">
            <v>3101840</v>
          </cell>
        </row>
        <row r="143">
          <cell r="C143" t="str">
            <v>3.20.1.2.56.24</v>
          </cell>
          <cell r="D143" t="str">
            <v>d = 400 mm (16”), B*Esp, L=0.50m</v>
          </cell>
          <cell r="E143" t="str">
            <v>un</v>
          </cell>
          <cell r="F143">
            <v>4</v>
          </cell>
          <cell r="G143">
            <v>1368220</v>
          </cell>
          <cell r="H143">
            <v>5472880</v>
          </cell>
          <cell r="I143">
            <v>0.35178016422769781</v>
          </cell>
          <cell r="J143">
            <v>4</v>
          </cell>
          <cell r="L143">
            <v>4</v>
          </cell>
          <cell r="M143">
            <v>5472880</v>
          </cell>
          <cell r="N143">
            <v>0</v>
          </cell>
          <cell r="O143">
            <v>5472880</v>
          </cell>
          <cell r="R143">
            <v>0</v>
          </cell>
          <cell r="S143">
            <v>0</v>
          </cell>
          <cell r="T143">
            <v>0</v>
          </cell>
          <cell r="U143">
            <v>0</v>
          </cell>
          <cell r="V143">
            <v>4</v>
          </cell>
          <cell r="W143">
            <v>5472880</v>
          </cell>
        </row>
        <row r="144">
          <cell r="C144" t="str">
            <v>3.20.1.2.56.25</v>
          </cell>
          <cell r="D144" t="str">
            <v>d = 400 mm (16”), B*Esp, L=0.85m</v>
          </cell>
          <cell r="E144" t="str">
            <v>un</v>
          </cell>
          <cell r="F144">
            <v>1</v>
          </cell>
          <cell r="G144">
            <v>1251756</v>
          </cell>
          <cell r="H144">
            <v>1251756</v>
          </cell>
          <cell r="I144">
            <v>8.0459087583321057E-2</v>
          </cell>
          <cell r="J144">
            <v>1</v>
          </cell>
          <cell r="L144">
            <v>1</v>
          </cell>
          <cell r="M144">
            <v>1251756</v>
          </cell>
          <cell r="N144">
            <v>0</v>
          </cell>
          <cell r="O144">
            <v>1251756</v>
          </cell>
          <cell r="R144">
            <v>0</v>
          </cell>
          <cell r="S144">
            <v>0</v>
          </cell>
          <cell r="T144">
            <v>0</v>
          </cell>
          <cell r="U144">
            <v>0</v>
          </cell>
          <cell r="V144">
            <v>1</v>
          </cell>
          <cell r="W144">
            <v>1251756</v>
          </cell>
        </row>
        <row r="145">
          <cell r="C145" t="str">
            <v>3.20.1.2.58</v>
          </cell>
          <cell r="D145" t="str">
            <v>Reducción B x B HD. Norma ISO. PN 10</v>
          </cell>
          <cell r="I145" t="str">
            <v/>
          </cell>
          <cell r="L145" t="str">
            <v/>
          </cell>
          <cell r="M145" t="str">
            <v/>
          </cell>
          <cell r="N145" t="str">
            <v/>
          </cell>
          <cell r="O145" t="str">
            <v/>
          </cell>
          <cell r="R145" t="str">
            <v/>
          </cell>
          <cell r="S145" t="str">
            <v/>
          </cell>
          <cell r="T145" t="str">
            <v/>
          </cell>
          <cell r="U145" t="str">
            <v/>
          </cell>
          <cell r="V145" t="str">
            <v/>
          </cell>
          <cell r="W145" t="str">
            <v/>
          </cell>
        </row>
        <row r="146">
          <cell r="C146" t="str">
            <v>3.20.1.2.58.19</v>
          </cell>
          <cell r="D146" t="str">
            <v>d = 600 x 450 mm</v>
          </cell>
          <cell r="E146" t="str">
            <v>un</v>
          </cell>
          <cell r="F146">
            <v>1</v>
          </cell>
          <cell r="G146">
            <v>4408000</v>
          </cell>
          <cell r="H146">
            <v>4408000</v>
          </cell>
          <cell r="I146">
            <v>0.28333290039534798</v>
          </cell>
          <cell r="J146">
            <v>1</v>
          </cell>
          <cell r="L146">
            <v>1</v>
          </cell>
          <cell r="M146">
            <v>4408000</v>
          </cell>
          <cell r="N146">
            <v>0</v>
          </cell>
          <cell r="O146">
            <v>4408000</v>
          </cell>
          <cell r="R146">
            <v>0</v>
          </cell>
          <cell r="S146">
            <v>0</v>
          </cell>
          <cell r="T146">
            <v>0</v>
          </cell>
          <cell r="U146">
            <v>0</v>
          </cell>
          <cell r="V146">
            <v>1</v>
          </cell>
          <cell r="W146">
            <v>4408000</v>
          </cell>
        </row>
        <row r="147">
          <cell r="C147" t="str">
            <v>3.20.1.2.58.31</v>
          </cell>
          <cell r="D147" t="str">
            <v>d = 600 x 400 mm Exéntrica</v>
          </cell>
          <cell r="E147" t="str">
            <v>un</v>
          </cell>
          <cell r="F147">
            <v>4</v>
          </cell>
          <cell r="G147">
            <v>4800000</v>
          </cell>
          <cell r="H147">
            <v>19200000</v>
          </cell>
          <cell r="I147">
            <v>1.2341178964588659</v>
          </cell>
          <cell r="J147">
            <v>4</v>
          </cell>
          <cell r="L147">
            <v>4</v>
          </cell>
          <cell r="M147">
            <v>19200000</v>
          </cell>
          <cell r="N147">
            <v>0</v>
          </cell>
          <cell r="O147">
            <v>19200000</v>
          </cell>
          <cell r="R147">
            <v>0</v>
          </cell>
          <cell r="S147">
            <v>0</v>
          </cell>
          <cell r="T147">
            <v>0</v>
          </cell>
          <cell r="U147">
            <v>0</v>
          </cell>
          <cell r="V147">
            <v>4</v>
          </cell>
          <cell r="W147">
            <v>19200000</v>
          </cell>
        </row>
        <row r="148">
          <cell r="C148" t="str">
            <v>3.20.1.2.62</v>
          </cell>
          <cell r="D148" t="str">
            <v>Suministro de Tee B x B x B HD. Norma ISO. PN 10</v>
          </cell>
          <cell r="I148" t="str">
            <v/>
          </cell>
          <cell r="L148" t="str">
            <v/>
          </cell>
          <cell r="M148" t="str">
            <v/>
          </cell>
          <cell r="N148" t="str">
            <v/>
          </cell>
          <cell r="O148" t="str">
            <v/>
          </cell>
          <cell r="R148" t="str">
            <v/>
          </cell>
          <cell r="S148" t="str">
            <v/>
          </cell>
          <cell r="T148" t="str">
            <v/>
          </cell>
          <cell r="U148" t="str">
            <v/>
          </cell>
          <cell r="V148" t="str">
            <v/>
          </cell>
          <cell r="W148" t="str">
            <v/>
          </cell>
        </row>
        <row r="149">
          <cell r="C149" t="str">
            <v>3.20.1.2.62.21</v>
          </cell>
          <cell r="D149" t="str">
            <v>Tee 400 x 400 x 400 mm</v>
          </cell>
          <cell r="E149" t="str">
            <v>un</v>
          </cell>
          <cell r="F149">
            <v>4</v>
          </cell>
          <cell r="G149">
            <v>3211228</v>
          </cell>
          <cell r="H149">
            <v>12844912</v>
          </cell>
          <cell r="I149">
            <v>0.82563207175204401</v>
          </cell>
          <cell r="J149">
            <v>4</v>
          </cell>
          <cell r="L149">
            <v>4</v>
          </cell>
          <cell r="M149">
            <v>12844912</v>
          </cell>
          <cell r="N149">
            <v>0</v>
          </cell>
          <cell r="O149">
            <v>12844912</v>
          </cell>
          <cell r="R149">
            <v>0</v>
          </cell>
          <cell r="S149">
            <v>0</v>
          </cell>
          <cell r="T149">
            <v>0</v>
          </cell>
          <cell r="U149">
            <v>0</v>
          </cell>
          <cell r="V149">
            <v>4</v>
          </cell>
          <cell r="W149">
            <v>12844912</v>
          </cell>
        </row>
        <row r="150">
          <cell r="C150" t="str">
            <v>3.20.1.2.62.28</v>
          </cell>
          <cell r="D150" t="str">
            <v>Tee 450 x 450 x 450 mm</v>
          </cell>
          <cell r="E150" t="str">
            <v>un</v>
          </cell>
          <cell r="F150">
            <v>2</v>
          </cell>
          <cell r="G150">
            <v>5171686</v>
          </cell>
          <cell r="H150">
            <v>10343372</v>
          </cell>
          <cell r="I150">
            <v>0.66484065077768406</v>
          </cell>
          <cell r="J150">
            <v>2</v>
          </cell>
          <cell r="L150">
            <v>2</v>
          </cell>
          <cell r="M150">
            <v>10343372</v>
          </cell>
          <cell r="N150">
            <v>0</v>
          </cell>
          <cell r="O150">
            <v>10343372</v>
          </cell>
          <cell r="R150">
            <v>0</v>
          </cell>
          <cell r="S150">
            <v>0</v>
          </cell>
          <cell r="T150">
            <v>0</v>
          </cell>
          <cell r="U150">
            <v>0</v>
          </cell>
          <cell r="V150">
            <v>2</v>
          </cell>
          <cell r="W150">
            <v>10343372</v>
          </cell>
        </row>
        <row r="151">
          <cell r="C151" t="str">
            <v>3.20.1.2.62.39</v>
          </cell>
          <cell r="D151" t="str">
            <v>Tee 600 x 600 x 400 mm</v>
          </cell>
          <cell r="E151" t="str">
            <v>un</v>
          </cell>
          <cell r="F151">
            <v>2</v>
          </cell>
          <cell r="G151">
            <v>7550903.9999999991</v>
          </cell>
          <cell r="H151">
            <v>15101807.999999998</v>
          </cell>
          <cell r="I151">
            <v>0.97069851675446206</v>
          </cell>
          <cell r="J151">
            <v>2</v>
          </cell>
          <cell r="L151">
            <v>2</v>
          </cell>
          <cell r="M151">
            <v>15101807.999999998</v>
          </cell>
          <cell r="N151">
            <v>0</v>
          </cell>
          <cell r="O151">
            <v>15101807.999999998</v>
          </cell>
          <cell r="R151">
            <v>0</v>
          </cell>
          <cell r="S151">
            <v>0</v>
          </cell>
          <cell r="T151">
            <v>0</v>
          </cell>
          <cell r="U151">
            <v>0</v>
          </cell>
          <cell r="V151">
            <v>2</v>
          </cell>
          <cell r="W151">
            <v>15101807.999999998</v>
          </cell>
        </row>
        <row r="152">
          <cell r="C152" t="str">
            <v>3.20.1.2.62.40</v>
          </cell>
          <cell r="D152" t="str">
            <v>Tee 600 x 600 x 600 mm</v>
          </cell>
          <cell r="E152" t="str">
            <v>un</v>
          </cell>
          <cell r="F152">
            <v>5</v>
          </cell>
          <cell r="G152">
            <v>10542834</v>
          </cell>
          <cell r="H152">
            <v>52714170</v>
          </cell>
          <cell r="I152">
            <v>3.3883073226028673</v>
          </cell>
          <cell r="J152">
            <v>5</v>
          </cell>
          <cell r="L152">
            <v>5</v>
          </cell>
          <cell r="M152">
            <v>52714170</v>
          </cell>
          <cell r="N152">
            <v>0</v>
          </cell>
          <cell r="O152">
            <v>52714170</v>
          </cell>
          <cell r="R152">
            <v>0</v>
          </cell>
          <cell r="S152">
            <v>0</v>
          </cell>
          <cell r="T152">
            <v>0</v>
          </cell>
          <cell r="U152">
            <v>0</v>
          </cell>
          <cell r="V152">
            <v>5</v>
          </cell>
          <cell r="W152">
            <v>52714170</v>
          </cell>
        </row>
        <row r="153">
          <cell r="C153" t="str">
            <v>3.20.1.2.67</v>
          </cell>
          <cell r="D153" t="str">
            <v>Suministro de Niples bridados HD (Brida, espigo y lisos)</v>
          </cell>
          <cell r="I153" t="str">
            <v/>
          </cell>
          <cell r="L153" t="str">
            <v/>
          </cell>
          <cell r="M153" t="str">
            <v/>
          </cell>
          <cell r="N153" t="str">
            <v/>
          </cell>
          <cell r="O153" t="str">
            <v/>
          </cell>
          <cell r="R153" t="str">
            <v/>
          </cell>
          <cell r="S153" t="str">
            <v/>
          </cell>
          <cell r="T153" t="str">
            <v/>
          </cell>
          <cell r="U153" t="str">
            <v/>
          </cell>
          <cell r="V153" t="str">
            <v/>
          </cell>
          <cell r="W153" t="str">
            <v/>
          </cell>
        </row>
        <row r="154">
          <cell r="C154" t="str">
            <v>3.20.1.2.67.1</v>
          </cell>
          <cell r="D154" t="str">
            <v>L &lt;= 1 m</v>
          </cell>
          <cell r="I154" t="str">
            <v/>
          </cell>
          <cell r="L154" t="str">
            <v/>
          </cell>
          <cell r="M154" t="str">
            <v/>
          </cell>
          <cell r="N154" t="str">
            <v/>
          </cell>
          <cell r="O154" t="str">
            <v/>
          </cell>
          <cell r="R154" t="str">
            <v/>
          </cell>
          <cell r="S154" t="str">
            <v/>
          </cell>
          <cell r="T154" t="str">
            <v/>
          </cell>
          <cell r="U154" t="str">
            <v/>
          </cell>
          <cell r="V154" t="str">
            <v/>
          </cell>
          <cell r="W154" t="str">
            <v/>
          </cell>
        </row>
        <row r="155">
          <cell r="C155" t="str">
            <v>3.20.1.2.67.1.4</v>
          </cell>
          <cell r="D155" t="str">
            <v>Niple HD, 450mm, Brida*Brida, L=0.78m</v>
          </cell>
          <cell r="E155" t="str">
            <v>un</v>
          </cell>
          <cell r="F155">
            <v>2</v>
          </cell>
          <cell r="G155">
            <v>1856000</v>
          </cell>
          <cell r="H155">
            <v>3712000</v>
          </cell>
          <cell r="I155">
            <v>0.23859612664871407</v>
          </cell>
          <cell r="J155">
            <v>2</v>
          </cell>
          <cell r="L155">
            <v>2</v>
          </cell>
          <cell r="M155">
            <v>3712000</v>
          </cell>
          <cell r="N155">
            <v>0</v>
          </cell>
          <cell r="O155">
            <v>3712000</v>
          </cell>
          <cell r="R155">
            <v>0</v>
          </cell>
          <cell r="S155">
            <v>0</v>
          </cell>
          <cell r="T155">
            <v>0</v>
          </cell>
          <cell r="U155">
            <v>0</v>
          </cell>
          <cell r="V155">
            <v>2</v>
          </cell>
          <cell r="W155">
            <v>3712000</v>
          </cell>
        </row>
        <row r="156">
          <cell r="C156" t="str">
            <v>3.20.1.2.67.1.5</v>
          </cell>
          <cell r="D156" t="str">
            <v>Niple HD, 600mm, Brida*Brida, L=0.64m</v>
          </cell>
          <cell r="E156" t="str">
            <v>un</v>
          </cell>
          <cell r="F156">
            <v>4</v>
          </cell>
          <cell r="G156">
            <v>2784000</v>
          </cell>
          <cell r="H156">
            <v>11136000</v>
          </cell>
          <cell r="I156">
            <v>0.71578837994614231</v>
          </cell>
          <cell r="J156">
            <v>4</v>
          </cell>
          <cell r="L156">
            <v>4</v>
          </cell>
          <cell r="M156">
            <v>11136000</v>
          </cell>
          <cell r="N156">
            <v>0</v>
          </cell>
          <cell r="O156">
            <v>11136000</v>
          </cell>
          <cell r="R156">
            <v>0</v>
          </cell>
          <cell r="S156">
            <v>0</v>
          </cell>
          <cell r="T156">
            <v>0</v>
          </cell>
          <cell r="U156">
            <v>0</v>
          </cell>
          <cell r="V156">
            <v>4</v>
          </cell>
          <cell r="W156">
            <v>11136000</v>
          </cell>
        </row>
        <row r="157">
          <cell r="C157" t="str">
            <v>3.20.1.2.67.1.6</v>
          </cell>
          <cell r="D157" t="str">
            <v>Niple HD, 600mm, Brida*Brida, L=0.81m</v>
          </cell>
          <cell r="E157" t="str">
            <v>un</v>
          </cell>
          <cell r="F157">
            <v>1</v>
          </cell>
          <cell r="G157">
            <v>2784000</v>
          </cell>
          <cell r="H157">
            <v>2784000</v>
          </cell>
          <cell r="I157">
            <v>0.17894709498653558</v>
          </cell>
          <cell r="J157">
            <v>1</v>
          </cell>
          <cell r="L157">
            <v>1</v>
          </cell>
          <cell r="M157">
            <v>2784000</v>
          </cell>
          <cell r="N157">
            <v>0</v>
          </cell>
          <cell r="O157">
            <v>2784000</v>
          </cell>
          <cell r="R157">
            <v>0</v>
          </cell>
          <cell r="S157">
            <v>0</v>
          </cell>
          <cell r="T157">
            <v>0</v>
          </cell>
          <cell r="U157">
            <v>0</v>
          </cell>
          <cell r="V157">
            <v>1</v>
          </cell>
          <cell r="W157">
            <v>2784000</v>
          </cell>
        </row>
        <row r="158">
          <cell r="C158" t="str">
            <v>3.20.1.2.67.2</v>
          </cell>
          <cell r="D158" t="str">
            <v>1 m &lt; L &lt;= 2 m</v>
          </cell>
          <cell r="E158" t="str">
            <v>un</v>
          </cell>
          <cell r="I158">
            <v>0</v>
          </cell>
          <cell r="M158">
            <v>0</v>
          </cell>
          <cell r="N158">
            <v>0</v>
          </cell>
          <cell r="R158">
            <v>0</v>
          </cell>
          <cell r="S158">
            <v>0</v>
          </cell>
          <cell r="T158">
            <v>0</v>
          </cell>
          <cell r="U158">
            <v>0</v>
          </cell>
          <cell r="V158">
            <v>0</v>
          </cell>
          <cell r="W158">
            <v>0</v>
          </cell>
        </row>
        <row r="159">
          <cell r="C159" t="str">
            <v>3.20.1.2.67.2.1</v>
          </cell>
          <cell r="D159" t="str">
            <v>Niple HD, 400mm, Brida*Brida, L=1.40m</v>
          </cell>
          <cell r="E159" t="str">
            <v>un</v>
          </cell>
          <cell r="F159">
            <v>1</v>
          </cell>
          <cell r="G159">
            <v>1879200</v>
          </cell>
          <cell r="H159">
            <v>1879200</v>
          </cell>
          <cell r="I159">
            <v>0.12078928911591151</v>
          </cell>
          <cell r="J159">
            <v>1</v>
          </cell>
          <cell r="L159">
            <v>1</v>
          </cell>
          <cell r="M159">
            <v>1879200</v>
          </cell>
          <cell r="N159">
            <v>0</v>
          </cell>
          <cell r="O159">
            <v>1879200</v>
          </cell>
          <cell r="R159">
            <v>0</v>
          </cell>
          <cell r="S159">
            <v>0</v>
          </cell>
          <cell r="T159">
            <v>0</v>
          </cell>
          <cell r="U159">
            <v>0</v>
          </cell>
          <cell r="V159">
            <v>1</v>
          </cell>
          <cell r="W159">
            <v>1879200</v>
          </cell>
        </row>
        <row r="160">
          <cell r="C160" t="str">
            <v>3.20.1.2.67.2.2</v>
          </cell>
          <cell r="D160" t="str">
            <v>Niple HD, 600mm, Brida*Brida, L=1.63m</v>
          </cell>
          <cell r="E160" t="str">
            <v>un</v>
          </cell>
          <cell r="F160">
            <v>1</v>
          </cell>
          <cell r="G160">
            <v>2401200</v>
          </cell>
          <cell r="H160">
            <v>2401200</v>
          </cell>
          <cell r="I160">
            <v>0.15434186942588693</v>
          </cell>
          <cell r="J160">
            <v>1</v>
          </cell>
          <cell r="L160">
            <v>1</v>
          </cell>
          <cell r="M160">
            <v>2401200</v>
          </cell>
          <cell r="N160">
            <v>0</v>
          </cell>
          <cell r="O160">
            <v>2401200</v>
          </cell>
          <cell r="R160">
            <v>0</v>
          </cell>
          <cell r="S160">
            <v>0</v>
          </cell>
          <cell r="T160">
            <v>0</v>
          </cell>
          <cell r="U160">
            <v>0</v>
          </cell>
          <cell r="V160">
            <v>1</v>
          </cell>
          <cell r="W160">
            <v>2401200</v>
          </cell>
        </row>
        <row r="161">
          <cell r="C161" t="str">
            <v>3.20.1.2.67.4</v>
          </cell>
          <cell r="D161" t="str">
            <v>3 m &lt; L &lt;= 4 m</v>
          </cell>
          <cell r="E161" t="str">
            <v>un</v>
          </cell>
          <cell r="I161">
            <v>0</v>
          </cell>
          <cell r="M161">
            <v>0</v>
          </cell>
          <cell r="N161">
            <v>0</v>
          </cell>
          <cell r="R161">
            <v>0</v>
          </cell>
          <cell r="S161">
            <v>0</v>
          </cell>
          <cell r="T161">
            <v>0</v>
          </cell>
          <cell r="U161">
            <v>0</v>
          </cell>
          <cell r="V161">
            <v>0</v>
          </cell>
          <cell r="W161">
            <v>0</v>
          </cell>
        </row>
        <row r="162">
          <cell r="C162" t="str">
            <v>3.20.1.2.67.4.6</v>
          </cell>
          <cell r="D162" t="str">
            <v>Niple HD, 450mm, Brida*Brida, L=3.50m</v>
          </cell>
          <cell r="E162" t="str">
            <v>un</v>
          </cell>
          <cell r="F162">
            <v>1</v>
          </cell>
          <cell r="G162">
            <v>2557800</v>
          </cell>
          <cell r="H162">
            <v>2557800</v>
          </cell>
          <cell r="I162">
            <v>0.16440764351887954</v>
          </cell>
          <cell r="J162">
            <v>1</v>
          </cell>
          <cell r="L162">
            <v>1</v>
          </cell>
          <cell r="M162">
            <v>2557800</v>
          </cell>
          <cell r="N162">
            <v>0</v>
          </cell>
          <cell r="O162">
            <v>2557800</v>
          </cell>
          <cell r="R162">
            <v>0</v>
          </cell>
          <cell r="S162">
            <v>0</v>
          </cell>
          <cell r="T162">
            <v>0</v>
          </cell>
          <cell r="U162">
            <v>0</v>
          </cell>
          <cell r="V162">
            <v>1</v>
          </cell>
          <cell r="W162">
            <v>2557800</v>
          </cell>
        </row>
        <row r="163">
          <cell r="C163" t="str">
            <v>3.20.1.2.67.4.7</v>
          </cell>
          <cell r="D163" t="str">
            <v>Niple HD, 450mm, Brida*Brida, L=3.06m</v>
          </cell>
          <cell r="E163" t="str">
            <v>un</v>
          </cell>
          <cell r="F163">
            <v>1</v>
          </cell>
          <cell r="G163">
            <v>2557800</v>
          </cell>
          <cell r="H163">
            <v>2557800</v>
          </cell>
          <cell r="I163">
            <v>0.16440764351887954</v>
          </cell>
          <cell r="J163">
            <v>1</v>
          </cell>
          <cell r="L163">
            <v>1</v>
          </cell>
          <cell r="M163">
            <v>2557800</v>
          </cell>
          <cell r="N163">
            <v>0</v>
          </cell>
          <cell r="O163">
            <v>2557800</v>
          </cell>
          <cell r="R163">
            <v>0</v>
          </cell>
          <cell r="S163">
            <v>0</v>
          </cell>
          <cell r="T163">
            <v>0</v>
          </cell>
          <cell r="U163">
            <v>0</v>
          </cell>
          <cell r="V163">
            <v>1</v>
          </cell>
          <cell r="W163">
            <v>2557800</v>
          </cell>
        </row>
        <row r="164">
          <cell r="C164" t="str">
            <v>3.20.1.2.67.4.8</v>
          </cell>
          <cell r="D164" t="str">
            <v>Niple HD, 450mm, Brida*Brida, L=3.40m</v>
          </cell>
          <cell r="E164" t="str">
            <v>un</v>
          </cell>
          <cell r="F164">
            <v>1</v>
          </cell>
          <cell r="G164">
            <v>2557800</v>
          </cell>
          <cell r="H164">
            <v>2557800</v>
          </cell>
          <cell r="I164">
            <v>0.16440764351887954</v>
          </cell>
          <cell r="J164">
            <v>1</v>
          </cell>
          <cell r="L164">
            <v>1</v>
          </cell>
          <cell r="M164">
            <v>2557800</v>
          </cell>
          <cell r="N164">
            <v>0</v>
          </cell>
          <cell r="O164">
            <v>2557800</v>
          </cell>
          <cell r="R164">
            <v>0</v>
          </cell>
          <cell r="S164">
            <v>0</v>
          </cell>
          <cell r="T164">
            <v>0</v>
          </cell>
          <cell r="U164">
            <v>0</v>
          </cell>
          <cell r="V164">
            <v>1</v>
          </cell>
          <cell r="W164">
            <v>2557800</v>
          </cell>
        </row>
        <row r="165">
          <cell r="C165" t="str">
            <v>3.20.1.2.67.5</v>
          </cell>
          <cell r="D165" t="str">
            <v>4 m &lt; L &lt;= 5 m</v>
          </cell>
          <cell r="I165" t="str">
            <v/>
          </cell>
          <cell r="L165" t="str">
            <v/>
          </cell>
          <cell r="M165" t="str">
            <v/>
          </cell>
          <cell r="N165" t="str">
            <v/>
          </cell>
          <cell r="O165" t="str">
            <v/>
          </cell>
          <cell r="R165" t="str">
            <v/>
          </cell>
          <cell r="S165" t="str">
            <v/>
          </cell>
          <cell r="T165" t="str">
            <v/>
          </cell>
          <cell r="U165" t="str">
            <v/>
          </cell>
          <cell r="V165" t="str">
            <v/>
          </cell>
          <cell r="W165" t="str">
            <v/>
          </cell>
        </row>
        <row r="166">
          <cell r="C166" t="str">
            <v>3.20.1.2.67.5.5</v>
          </cell>
          <cell r="D166" t="str">
            <v>Niple HD, 400mm, Brida*Brida, L=4.36m</v>
          </cell>
          <cell r="E166" t="str">
            <v>un</v>
          </cell>
          <cell r="F166">
            <v>2</v>
          </cell>
          <cell r="G166">
            <v>2505600</v>
          </cell>
          <cell r="H166">
            <v>5011200</v>
          </cell>
          <cell r="I166">
            <v>0.32210477097576401</v>
          </cell>
          <cell r="J166">
            <v>2</v>
          </cell>
          <cell r="L166">
            <v>2</v>
          </cell>
          <cell r="M166">
            <v>5011200</v>
          </cell>
          <cell r="N166">
            <v>0</v>
          </cell>
          <cell r="O166">
            <v>5011200</v>
          </cell>
          <cell r="R166">
            <v>0</v>
          </cell>
          <cell r="S166">
            <v>0</v>
          </cell>
          <cell r="T166">
            <v>0</v>
          </cell>
          <cell r="U166">
            <v>0</v>
          </cell>
          <cell r="V166">
            <v>2</v>
          </cell>
          <cell r="W166">
            <v>5011200</v>
          </cell>
        </row>
        <row r="167">
          <cell r="C167" t="str">
            <v>3.20.1.2.67.5.6</v>
          </cell>
          <cell r="D167" t="str">
            <v>Niple HD, 450mm, Brida*Brida, L=4.12m</v>
          </cell>
          <cell r="E167" t="str">
            <v>un</v>
          </cell>
          <cell r="F167">
            <v>1</v>
          </cell>
          <cell r="G167">
            <v>2818800</v>
          </cell>
          <cell r="H167">
            <v>2818800</v>
          </cell>
          <cell r="I167">
            <v>0.18118393367386729</v>
          </cell>
          <cell r="J167">
            <v>1</v>
          </cell>
          <cell r="L167">
            <v>1</v>
          </cell>
          <cell r="M167">
            <v>2818800</v>
          </cell>
          <cell r="N167">
            <v>0</v>
          </cell>
          <cell r="O167">
            <v>2818800</v>
          </cell>
          <cell r="R167">
            <v>0</v>
          </cell>
          <cell r="S167">
            <v>0</v>
          </cell>
          <cell r="T167">
            <v>0</v>
          </cell>
          <cell r="U167">
            <v>0</v>
          </cell>
          <cell r="V167">
            <v>1</v>
          </cell>
          <cell r="W167">
            <v>2818800</v>
          </cell>
        </row>
        <row r="168">
          <cell r="C168" t="str">
            <v>3.20.1.2.67.6</v>
          </cell>
          <cell r="D168" t="str">
            <v>5m &lt; L &lt;= 6 m</v>
          </cell>
          <cell r="E168" t="str">
            <v>un</v>
          </cell>
          <cell r="I168">
            <v>0</v>
          </cell>
          <cell r="M168">
            <v>0</v>
          </cell>
          <cell r="N168">
            <v>0</v>
          </cell>
          <cell r="R168">
            <v>0</v>
          </cell>
          <cell r="S168">
            <v>0</v>
          </cell>
          <cell r="T168">
            <v>0</v>
          </cell>
          <cell r="U168">
            <v>0</v>
          </cell>
          <cell r="V168">
            <v>0</v>
          </cell>
          <cell r="W168">
            <v>0</v>
          </cell>
        </row>
        <row r="169">
          <cell r="C169" t="str">
            <v>3.20.1.2.67.6.4</v>
          </cell>
          <cell r="D169" t="str">
            <v>Niple HD, 400mm, Brida*espigo, L=6.0m</v>
          </cell>
          <cell r="E169" t="str">
            <v>un</v>
          </cell>
          <cell r="F169">
            <v>2</v>
          </cell>
          <cell r="G169">
            <v>3017160</v>
          </cell>
          <cell r="H169">
            <v>6034320</v>
          </cell>
          <cell r="I169">
            <v>0.38786782838331585</v>
          </cell>
          <cell r="J169">
            <v>2</v>
          </cell>
          <cell r="L169">
            <v>2</v>
          </cell>
          <cell r="M169">
            <v>6034320</v>
          </cell>
          <cell r="N169">
            <v>0</v>
          </cell>
          <cell r="O169">
            <v>6034320</v>
          </cell>
          <cell r="R169">
            <v>0</v>
          </cell>
          <cell r="S169">
            <v>0</v>
          </cell>
          <cell r="T169">
            <v>0</v>
          </cell>
          <cell r="U169">
            <v>0</v>
          </cell>
          <cell r="V169">
            <v>2</v>
          </cell>
          <cell r="W169">
            <v>6034320</v>
          </cell>
        </row>
        <row r="170">
          <cell r="C170" t="str">
            <v>3.20.1.2.67.6.8</v>
          </cell>
          <cell r="D170" t="str">
            <v>Niple HD, 600mm, Brida*espigo, L=5.7m</v>
          </cell>
          <cell r="E170" t="str">
            <v>un</v>
          </cell>
          <cell r="F170">
            <v>1</v>
          </cell>
          <cell r="G170">
            <v>4687560</v>
          </cell>
          <cell r="H170">
            <v>4687560</v>
          </cell>
          <cell r="I170">
            <v>0.30130217118357927</v>
          </cell>
          <cell r="J170">
            <v>1</v>
          </cell>
          <cell r="L170">
            <v>1</v>
          </cell>
          <cell r="M170">
            <v>4687560</v>
          </cell>
          <cell r="N170">
            <v>0</v>
          </cell>
          <cell r="O170">
            <v>4687560</v>
          </cell>
          <cell r="R170">
            <v>0</v>
          </cell>
          <cell r="S170">
            <v>0</v>
          </cell>
          <cell r="T170">
            <v>0</v>
          </cell>
          <cell r="U170">
            <v>0</v>
          </cell>
          <cell r="V170">
            <v>1</v>
          </cell>
          <cell r="W170">
            <v>4687560</v>
          </cell>
        </row>
        <row r="171">
          <cell r="C171" t="str">
            <v>3.20.1.2.85</v>
          </cell>
          <cell r="D171" t="str">
            <v>Suministro de cruces (Brida, espigo y lisos)</v>
          </cell>
          <cell r="I171" t="str">
            <v/>
          </cell>
          <cell r="L171" t="str">
            <v/>
          </cell>
          <cell r="M171" t="str">
            <v/>
          </cell>
          <cell r="N171" t="str">
            <v/>
          </cell>
          <cell r="O171" t="str">
            <v/>
          </cell>
          <cell r="R171" t="str">
            <v/>
          </cell>
          <cell r="S171" t="str">
            <v/>
          </cell>
          <cell r="T171" t="str">
            <v/>
          </cell>
          <cell r="U171" t="str">
            <v/>
          </cell>
          <cell r="V171" t="str">
            <v/>
          </cell>
          <cell r="W171" t="str">
            <v/>
          </cell>
        </row>
        <row r="172">
          <cell r="C172" t="str">
            <v>3.20.1.2.85.1</v>
          </cell>
          <cell r="D172" t="str">
            <v>Cruz Ø600*600mm, HD, bridada, norma ISO, PN10</v>
          </cell>
          <cell r="E172" t="str">
            <v>un</v>
          </cell>
          <cell r="F172">
            <v>1</v>
          </cell>
          <cell r="G172">
            <v>14151999.999999998</v>
          </cell>
          <cell r="H172">
            <v>14151999.999999998</v>
          </cell>
          <cell r="I172">
            <v>0.90964773284822242</v>
          </cell>
          <cell r="J172">
            <v>1</v>
          </cell>
          <cell r="L172">
            <v>1</v>
          </cell>
          <cell r="M172">
            <v>14151999.999999998</v>
          </cell>
          <cell r="N172">
            <v>0</v>
          </cell>
          <cell r="O172">
            <v>14151999.999999998</v>
          </cell>
          <cell r="R172">
            <v>0</v>
          </cell>
          <cell r="S172">
            <v>0</v>
          </cell>
          <cell r="T172">
            <v>0</v>
          </cell>
          <cell r="U172">
            <v>0</v>
          </cell>
          <cell r="V172">
            <v>1</v>
          </cell>
          <cell r="W172">
            <v>14151999.999999998</v>
          </cell>
        </row>
        <row r="173">
          <cell r="C173" t="str">
            <v>3.20.1.2.68</v>
          </cell>
          <cell r="D173" t="str">
            <v>Suministro de Codos de polietileno PE 100 PN 10 a tope</v>
          </cell>
          <cell r="I173" t="str">
            <v/>
          </cell>
          <cell r="L173" t="str">
            <v/>
          </cell>
          <cell r="M173" t="str">
            <v/>
          </cell>
          <cell r="N173" t="str">
            <v/>
          </cell>
          <cell r="O173" t="str">
            <v/>
          </cell>
          <cell r="R173" t="str">
            <v/>
          </cell>
          <cell r="S173" t="str">
            <v/>
          </cell>
          <cell r="T173" t="str">
            <v/>
          </cell>
          <cell r="U173" t="str">
            <v/>
          </cell>
          <cell r="V173" t="str">
            <v/>
          </cell>
          <cell r="W173" t="str">
            <v/>
          </cell>
        </row>
        <row r="174">
          <cell r="C174" t="str">
            <v>3.20.1.2.68.10</v>
          </cell>
          <cell r="D174" t="str">
            <v>Codo de Polietileno 90mm X 90°</v>
          </cell>
          <cell r="E174" t="str">
            <v>un</v>
          </cell>
          <cell r="F174">
            <v>5</v>
          </cell>
          <cell r="G174">
            <v>35960</v>
          </cell>
          <cell r="H174">
            <v>179800</v>
          </cell>
          <cell r="I174">
            <v>1.1556999884547088E-2</v>
          </cell>
          <cell r="J174">
            <v>5</v>
          </cell>
          <cell r="L174">
            <v>5</v>
          </cell>
          <cell r="M174">
            <v>179800</v>
          </cell>
          <cell r="N174">
            <v>0</v>
          </cell>
          <cell r="O174">
            <v>179800</v>
          </cell>
          <cell r="R174">
            <v>0</v>
          </cell>
          <cell r="S174">
            <v>0</v>
          </cell>
          <cell r="T174">
            <v>0</v>
          </cell>
          <cell r="U174">
            <v>0</v>
          </cell>
          <cell r="V174">
            <v>5</v>
          </cell>
          <cell r="W174">
            <v>179800</v>
          </cell>
        </row>
        <row r="175">
          <cell r="C175" t="str">
            <v>3.20.1.2.68.12</v>
          </cell>
          <cell r="D175" t="str">
            <v>Codo de Polietileno 63mm X 90°</v>
          </cell>
          <cell r="E175" t="str">
            <v>un</v>
          </cell>
          <cell r="F175">
            <v>4</v>
          </cell>
          <cell r="G175">
            <v>37120</v>
          </cell>
          <cell r="H175">
            <v>148480</v>
          </cell>
          <cell r="I175">
            <v>9.5438450659485648E-3</v>
          </cell>
          <cell r="J175">
            <v>4</v>
          </cell>
          <cell r="L175">
            <v>4</v>
          </cell>
          <cell r="M175">
            <v>148480</v>
          </cell>
          <cell r="N175">
            <v>0</v>
          </cell>
          <cell r="O175">
            <v>148480</v>
          </cell>
          <cell r="R175">
            <v>0</v>
          </cell>
          <cell r="S175">
            <v>0</v>
          </cell>
          <cell r="T175">
            <v>0</v>
          </cell>
          <cell r="U175">
            <v>0</v>
          </cell>
          <cell r="V175">
            <v>4</v>
          </cell>
          <cell r="W175">
            <v>148480</v>
          </cell>
        </row>
        <row r="176">
          <cell r="C176" t="str">
            <v>3.20.1.2.69</v>
          </cell>
          <cell r="D176" t="str">
            <v>Suministro de Tees de polietileno PE 100 PN 10 a tope</v>
          </cell>
          <cell r="I176" t="str">
            <v/>
          </cell>
          <cell r="L176" t="str">
            <v/>
          </cell>
          <cell r="M176" t="str">
            <v/>
          </cell>
          <cell r="N176" t="str">
            <v/>
          </cell>
          <cell r="O176" t="str">
            <v/>
          </cell>
          <cell r="R176" t="str">
            <v/>
          </cell>
          <cell r="S176" t="str">
            <v/>
          </cell>
          <cell r="T176" t="str">
            <v/>
          </cell>
          <cell r="U176" t="str">
            <v/>
          </cell>
          <cell r="V176" t="str">
            <v/>
          </cell>
          <cell r="W176" t="str">
            <v/>
          </cell>
        </row>
        <row r="177">
          <cell r="C177" t="str">
            <v>3.20.1.2.69.13</v>
          </cell>
          <cell r="D177" t="str">
            <v>Tee de Polietileno 110mm X110mm X110mm</v>
          </cell>
          <cell r="E177" t="str">
            <v>un</v>
          </cell>
          <cell r="F177">
            <v>3</v>
          </cell>
          <cell r="G177">
            <v>63800</v>
          </cell>
          <cell r="H177">
            <v>191400</v>
          </cell>
          <cell r="I177">
            <v>1.230261278032432E-2</v>
          </cell>
          <cell r="J177">
            <v>3</v>
          </cell>
          <cell r="L177">
            <v>3</v>
          </cell>
          <cell r="M177">
            <v>191400</v>
          </cell>
          <cell r="N177">
            <v>0</v>
          </cell>
          <cell r="O177">
            <v>191400</v>
          </cell>
          <cell r="R177">
            <v>0</v>
          </cell>
          <cell r="S177">
            <v>0</v>
          </cell>
          <cell r="T177">
            <v>0</v>
          </cell>
          <cell r="U177">
            <v>0</v>
          </cell>
          <cell r="V177">
            <v>3</v>
          </cell>
          <cell r="W177">
            <v>191400</v>
          </cell>
        </row>
        <row r="178">
          <cell r="C178" t="str">
            <v>3.20.1.2.74</v>
          </cell>
          <cell r="D178" t="str">
            <v>Suministro de Silletas para acometidas de polietileno</v>
          </cell>
          <cell r="I178" t="str">
            <v/>
          </cell>
          <cell r="L178" t="str">
            <v/>
          </cell>
          <cell r="M178" t="str">
            <v/>
          </cell>
          <cell r="N178" t="str">
            <v/>
          </cell>
          <cell r="O178" t="str">
            <v/>
          </cell>
          <cell r="R178" t="str">
            <v/>
          </cell>
          <cell r="S178" t="str">
            <v/>
          </cell>
          <cell r="T178" t="str">
            <v/>
          </cell>
          <cell r="U178" t="str">
            <v/>
          </cell>
          <cell r="V178" t="str">
            <v/>
          </cell>
          <cell r="W178" t="str">
            <v/>
          </cell>
        </row>
        <row r="179">
          <cell r="C179" t="str">
            <v>3.20.1.2.74.7</v>
          </cell>
          <cell r="D179" t="str">
            <v>Silleta de Polietileno 110mm X 25mm Para Union por Termofusion</v>
          </cell>
          <cell r="E179" t="str">
            <v>un</v>
          </cell>
          <cell r="F179">
            <v>1</v>
          </cell>
          <cell r="G179">
            <v>14800</v>
          </cell>
          <cell r="H179">
            <v>14800</v>
          </cell>
          <cell r="I179">
            <v>9.5129921185370923E-4</v>
          </cell>
          <cell r="J179">
            <v>1</v>
          </cell>
          <cell r="L179">
            <v>1</v>
          </cell>
          <cell r="M179">
            <v>14800</v>
          </cell>
          <cell r="N179">
            <v>0</v>
          </cell>
          <cell r="O179">
            <v>14800</v>
          </cell>
          <cell r="R179">
            <v>0</v>
          </cell>
          <cell r="S179">
            <v>0</v>
          </cell>
          <cell r="T179">
            <v>0</v>
          </cell>
          <cell r="U179">
            <v>0</v>
          </cell>
          <cell r="V179">
            <v>1</v>
          </cell>
          <cell r="W179">
            <v>14800</v>
          </cell>
        </row>
        <row r="180">
          <cell r="C180" t="str">
            <v>3.20.1.2.78</v>
          </cell>
          <cell r="D180" t="str">
            <v>Suministro de Adaptador Macho de Polietileno para acometidas</v>
          </cell>
          <cell r="I180" t="str">
            <v/>
          </cell>
          <cell r="L180" t="str">
            <v/>
          </cell>
          <cell r="M180" t="str">
            <v/>
          </cell>
          <cell r="N180" t="str">
            <v/>
          </cell>
          <cell r="O180" t="str">
            <v/>
          </cell>
          <cell r="R180" t="str">
            <v/>
          </cell>
          <cell r="S180" t="str">
            <v/>
          </cell>
          <cell r="T180" t="str">
            <v/>
          </cell>
          <cell r="U180" t="str">
            <v/>
          </cell>
          <cell r="V180" t="str">
            <v/>
          </cell>
          <cell r="W180" t="str">
            <v/>
          </cell>
        </row>
        <row r="181">
          <cell r="C181" t="str">
            <v>3.20.1.2.78.1</v>
          </cell>
          <cell r="D181" t="str">
            <v>Suministro de Adaptador Macho de Polietileno de 16 mm Para Union Mecanica</v>
          </cell>
          <cell r="E181" t="str">
            <v>un</v>
          </cell>
          <cell r="F181">
            <v>4</v>
          </cell>
          <cell r="G181">
            <v>2300</v>
          </cell>
          <cell r="H181">
            <v>9200</v>
          </cell>
          <cell r="I181">
            <v>5.9134815871987329E-4</v>
          </cell>
          <cell r="J181">
            <v>4</v>
          </cell>
          <cell r="L181">
            <v>4</v>
          </cell>
          <cell r="M181">
            <v>9200</v>
          </cell>
          <cell r="N181">
            <v>0</v>
          </cell>
          <cell r="O181">
            <v>9200</v>
          </cell>
          <cell r="R181">
            <v>0</v>
          </cell>
          <cell r="S181">
            <v>0</v>
          </cell>
          <cell r="T181">
            <v>0</v>
          </cell>
          <cell r="U181">
            <v>0</v>
          </cell>
          <cell r="V181">
            <v>4</v>
          </cell>
          <cell r="W181">
            <v>9200</v>
          </cell>
        </row>
        <row r="182">
          <cell r="C182" t="str">
            <v>3.20.1.2.79</v>
          </cell>
          <cell r="D182" t="str">
            <v>Suministro de Adaptador Macho de Laton para acometidas</v>
          </cell>
          <cell r="I182" t="str">
            <v/>
          </cell>
          <cell r="L182" t="str">
            <v/>
          </cell>
          <cell r="M182" t="str">
            <v/>
          </cell>
          <cell r="N182" t="str">
            <v/>
          </cell>
          <cell r="O182" t="str">
            <v/>
          </cell>
          <cell r="R182" t="str">
            <v/>
          </cell>
          <cell r="S182" t="str">
            <v/>
          </cell>
          <cell r="T182" t="str">
            <v/>
          </cell>
          <cell r="U182" t="str">
            <v/>
          </cell>
          <cell r="V182" t="str">
            <v/>
          </cell>
          <cell r="W182" t="str">
            <v/>
          </cell>
        </row>
        <row r="183">
          <cell r="C183" t="str">
            <v>3.20.1.2.79.3</v>
          </cell>
          <cell r="D183" t="str">
            <v>Suministro de Adaptador Macho de Laton de 25 mm Para Union Mecanica</v>
          </cell>
          <cell r="E183" t="str">
            <v>un</v>
          </cell>
          <cell r="F183">
            <v>5</v>
          </cell>
          <cell r="G183">
            <v>2300</v>
          </cell>
          <cell r="H183">
            <v>11500</v>
          </cell>
          <cell r="I183">
            <v>7.3918519839984154E-4</v>
          </cell>
          <cell r="J183">
            <v>5</v>
          </cell>
          <cell r="L183">
            <v>5</v>
          </cell>
          <cell r="M183">
            <v>11500</v>
          </cell>
          <cell r="N183">
            <v>0</v>
          </cell>
          <cell r="O183">
            <v>11500</v>
          </cell>
          <cell r="R183">
            <v>0</v>
          </cell>
          <cell r="S183">
            <v>0</v>
          </cell>
          <cell r="T183">
            <v>0</v>
          </cell>
          <cell r="U183">
            <v>0</v>
          </cell>
          <cell r="V183">
            <v>5</v>
          </cell>
          <cell r="W183">
            <v>11500</v>
          </cell>
        </row>
        <row r="184">
          <cell r="C184" t="str">
            <v>3.20.1.2.82.3</v>
          </cell>
          <cell r="D184" t="str">
            <v>Suministro de Adaptador Hembra de Laton de 25 mm</v>
          </cell>
          <cell r="E184" t="str">
            <v>un</v>
          </cell>
          <cell r="F184">
            <v>5</v>
          </cell>
          <cell r="G184">
            <v>2300</v>
          </cell>
          <cell r="H184">
            <v>11500</v>
          </cell>
          <cell r="I184">
            <v>7.3918519839984154E-4</v>
          </cell>
          <cell r="J184">
            <v>5</v>
          </cell>
          <cell r="L184">
            <v>5</v>
          </cell>
          <cell r="M184">
            <v>11500</v>
          </cell>
          <cell r="N184">
            <v>0</v>
          </cell>
          <cell r="O184">
            <v>11500</v>
          </cell>
          <cell r="R184">
            <v>0</v>
          </cell>
          <cell r="S184">
            <v>0</v>
          </cell>
          <cell r="T184">
            <v>0</v>
          </cell>
          <cell r="U184">
            <v>0</v>
          </cell>
          <cell r="V184">
            <v>5</v>
          </cell>
          <cell r="W184">
            <v>11500</v>
          </cell>
        </row>
        <row r="185">
          <cell r="C185" t="str">
            <v>3.20.1.2.84</v>
          </cell>
          <cell r="D185" t="str">
            <v>Suministro de Valvula de cierre rapido para acometidas</v>
          </cell>
          <cell r="I185" t="str">
            <v/>
          </cell>
          <cell r="L185" t="str">
            <v/>
          </cell>
          <cell r="M185" t="str">
            <v/>
          </cell>
          <cell r="N185" t="str">
            <v/>
          </cell>
          <cell r="O185" t="str">
            <v/>
          </cell>
          <cell r="R185" t="str">
            <v/>
          </cell>
          <cell r="S185" t="str">
            <v/>
          </cell>
          <cell r="T185" t="str">
            <v/>
          </cell>
          <cell r="U185" t="str">
            <v/>
          </cell>
          <cell r="V185" t="str">
            <v/>
          </cell>
          <cell r="W185" t="str">
            <v/>
          </cell>
        </row>
        <row r="186">
          <cell r="C186" t="str">
            <v>3.20.1.2.84.1</v>
          </cell>
          <cell r="D186" t="str">
            <v>Suministro de Valvula de cierre rapido de 16 mm</v>
          </cell>
          <cell r="E186" t="str">
            <v>un</v>
          </cell>
          <cell r="F186">
            <v>1</v>
          </cell>
          <cell r="G186">
            <v>13900</v>
          </cell>
          <cell r="H186">
            <v>13900</v>
          </cell>
          <cell r="I186">
            <v>8.9344993545719992E-4</v>
          </cell>
          <cell r="J186">
            <v>1</v>
          </cell>
          <cell r="L186">
            <v>1</v>
          </cell>
          <cell r="M186">
            <v>13900</v>
          </cell>
          <cell r="N186">
            <v>0</v>
          </cell>
          <cell r="O186">
            <v>13900</v>
          </cell>
          <cell r="R186">
            <v>0</v>
          </cell>
          <cell r="S186">
            <v>0</v>
          </cell>
          <cell r="T186">
            <v>0</v>
          </cell>
          <cell r="U186">
            <v>0</v>
          </cell>
          <cell r="V186">
            <v>1</v>
          </cell>
          <cell r="W186">
            <v>13900</v>
          </cell>
        </row>
        <row r="187">
          <cell r="C187" t="str">
            <v>3.20.1.2.84.3</v>
          </cell>
          <cell r="D187" t="str">
            <v>Suministro de Valvula de cierre rapido de 25 mm</v>
          </cell>
          <cell r="E187" t="str">
            <v>un</v>
          </cell>
          <cell r="F187">
            <v>2</v>
          </cell>
          <cell r="G187">
            <v>16700</v>
          </cell>
          <cell r="H187">
            <v>33400</v>
          </cell>
          <cell r="I187">
            <v>2.146850924048236E-3</v>
          </cell>
          <cell r="J187">
            <v>2</v>
          </cell>
          <cell r="L187">
            <v>2</v>
          </cell>
          <cell r="M187">
            <v>33400</v>
          </cell>
          <cell r="N187">
            <v>0</v>
          </cell>
          <cell r="O187">
            <v>33400</v>
          </cell>
          <cell r="R187">
            <v>0</v>
          </cell>
          <cell r="S187">
            <v>0</v>
          </cell>
          <cell r="T187">
            <v>0</v>
          </cell>
          <cell r="U187">
            <v>0</v>
          </cell>
          <cell r="V187">
            <v>2</v>
          </cell>
          <cell r="W187">
            <v>33400</v>
          </cell>
        </row>
        <row r="188">
          <cell r="C188" t="str">
            <v>3.20.1.2.84.4</v>
          </cell>
          <cell r="D188" t="str">
            <v>Suministro de Valvula de cierre rapido de 32 mm</v>
          </cell>
          <cell r="E188" t="str">
            <v>un</v>
          </cell>
          <cell r="F188">
            <v>1</v>
          </cell>
          <cell r="G188">
            <v>17400</v>
          </cell>
          <cell r="H188">
            <v>17400</v>
          </cell>
          <cell r="I188">
            <v>1.1184193436658474E-3</v>
          </cell>
          <cell r="J188">
            <v>1</v>
          </cell>
          <cell r="L188">
            <v>1</v>
          </cell>
          <cell r="M188">
            <v>17400</v>
          </cell>
          <cell r="N188">
            <v>0</v>
          </cell>
          <cell r="O188">
            <v>17400</v>
          </cell>
          <cell r="R188">
            <v>0</v>
          </cell>
          <cell r="S188">
            <v>0</v>
          </cell>
          <cell r="T188">
            <v>0</v>
          </cell>
          <cell r="U188">
            <v>0</v>
          </cell>
          <cell r="V188">
            <v>1</v>
          </cell>
          <cell r="W188">
            <v>17400</v>
          </cell>
        </row>
        <row r="189">
          <cell r="C189" t="str">
            <v>3.20.1.2.85</v>
          </cell>
          <cell r="D189" t="str">
            <v>Suministro de accesorios de acero sch40</v>
          </cell>
          <cell r="I189" t="str">
            <v/>
          </cell>
          <cell r="L189" t="str">
            <v/>
          </cell>
          <cell r="M189" t="str">
            <v/>
          </cell>
          <cell r="N189" t="str">
            <v/>
          </cell>
          <cell r="O189" t="str">
            <v/>
          </cell>
          <cell r="R189" t="str">
            <v/>
          </cell>
          <cell r="S189" t="str">
            <v/>
          </cell>
          <cell r="T189" t="str">
            <v/>
          </cell>
          <cell r="U189" t="str">
            <v/>
          </cell>
          <cell r="V189" t="str">
            <v/>
          </cell>
          <cell r="W189" t="str">
            <v/>
          </cell>
        </row>
        <row r="190">
          <cell r="C190" t="str">
            <v>3.20.1.2.85.3</v>
          </cell>
          <cell r="D190" t="str">
            <v>Codo 90º, Ø90mm, Acero galvanizado, unión roscada</v>
          </cell>
          <cell r="E190" t="str">
            <v>un</v>
          </cell>
          <cell r="F190">
            <v>3</v>
          </cell>
          <cell r="G190">
            <v>232000</v>
          </cell>
          <cell r="H190">
            <v>696000</v>
          </cell>
          <cell r="I190">
            <v>4.4736773746633894E-2</v>
          </cell>
          <cell r="J190">
            <v>3</v>
          </cell>
          <cell r="L190">
            <v>3</v>
          </cell>
          <cell r="M190">
            <v>696000</v>
          </cell>
          <cell r="N190">
            <v>0</v>
          </cell>
          <cell r="O190">
            <v>696000</v>
          </cell>
          <cell r="R190">
            <v>0</v>
          </cell>
          <cell r="S190">
            <v>0</v>
          </cell>
          <cell r="T190">
            <v>0</v>
          </cell>
          <cell r="U190">
            <v>0</v>
          </cell>
          <cell r="V190">
            <v>3</v>
          </cell>
          <cell r="W190">
            <v>696000</v>
          </cell>
        </row>
        <row r="191">
          <cell r="C191" t="str">
            <v>3.20.1.2.85.4</v>
          </cell>
          <cell r="D191" t="str">
            <v>Codo 90º, Ø100mm, Acero</v>
          </cell>
          <cell r="E191" t="str">
            <v>un</v>
          </cell>
          <cell r="F191">
            <v>4</v>
          </cell>
          <cell r="G191">
            <v>266800</v>
          </cell>
          <cell r="H191">
            <v>1067200</v>
          </cell>
          <cell r="I191">
            <v>6.8596386411505297E-2</v>
          </cell>
          <cell r="J191">
            <v>4</v>
          </cell>
          <cell r="L191">
            <v>4</v>
          </cell>
          <cell r="M191">
            <v>1067200</v>
          </cell>
          <cell r="N191">
            <v>0</v>
          </cell>
          <cell r="O191">
            <v>1067200</v>
          </cell>
          <cell r="R191">
            <v>0</v>
          </cell>
          <cell r="S191">
            <v>0</v>
          </cell>
          <cell r="T191">
            <v>0</v>
          </cell>
          <cell r="U191">
            <v>0</v>
          </cell>
          <cell r="V191">
            <v>4</v>
          </cell>
          <cell r="W191">
            <v>1067200</v>
          </cell>
        </row>
        <row r="192">
          <cell r="C192" t="str">
            <v>3.20.1.2.85.5</v>
          </cell>
          <cell r="D192" t="str">
            <v>Codo 90º, Ø150mm, Acero</v>
          </cell>
          <cell r="E192" t="str">
            <v>un</v>
          </cell>
          <cell r="F192">
            <v>14</v>
          </cell>
          <cell r="G192">
            <v>264480</v>
          </cell>
          <cell r="H192">
            <v>3702720</v>
          </cell>
          <cell r="I192">
            <v>0.23799963633209228</v>
          </cell>
          <cell r="J192">
            <v>14</v>
          </cell>
          <cell r="L192">
            <v>14</v>
          </cell>
          <cell r="M192">
            <v>3702720</v>
          </cell>
          <cell r="N192">
            <v>0</v>
          </cell>
          <cell r="O192">
            <v>3702720</v>
          </cell>
          <cell r="R192">
            <v>0</v>
          </cell>
          <cell r="S192">
            <v>0</v>
          </cell>
          <cell r="T192">
            <v>0</v>
          </cell>
          <cell r="U192">
            <v>0</v>
          </cell>
          <cell r="V192">
            <v>14</v>
          </cell>
          <cell r="W192">
            <v>3702720</v>
          </cell>
        </row>
        <row r="193">
          <cell r="C193" t="str">
            <v>3.20.1.2.85.15</v>
          </cell>
          <cell r="D193" t="str">
            <v>Tee, Ø150 x 150mm, BxB</v>
          </cell>
          <cell r="E193" t="str">
            <v>un</v>
          </cell>
          <cell r="F193">
            <v>3</v>
          </cell>
          <cell r="G193">
            <v>361920</v>
          </cell>
          <cell r="H193">
            <v>1085760</v>
          </cell>
          <cell r="I193">
            <v>6.9789367044748876E-2</v>
          </cell>
          <cell r="J193">
            <v>3</v>
          </cell>
          <cell r="L193">
            <v>3</v>
          </cell>
          <cell r="M193">
            <v>1085760</v>
          </cell>
          <cell r="N193">
            <v>0</v>
          </cell>
          <cell r="O193">
            <v>1085760</v>
          </cell>
          <cell r="R193">
            <v>0</v>
          </cell>
          <cell r="S193">
            <v>0</v>
          </cell>
          <cell r="T193">
            <v>0</v>
          </cell>
          <cell r="U193">
            <v>0</v>
          </cell>
          <cell r="V193">
            <v>3</v>
          </cell>
          <cell r="W193">
            <v>1085760</v>
          </cell>
        </row>
        <row r="194">
          <cell r="C194" t="str">
            <v>3.20.1.2.85.16</v>
          </cell>
          <cell r="D194" t="str">
            <v>Tee, Ø150 x 250mm, BxB</v>
          </cell>
          <cell r="E194" t="str">
            <v>un</v>
          </cell>
          <cell r="F194">
            <v>2</v>
          </cell>
          <cell r="G194">
            <v>617120</v>
          </cell>
          <cell r="H194">
            <v>1234240</v>
          </cell>
          <cell r="I194">
            <v>7.9333212110697438E-2</v>
          </cell>
          <cell r="J194">
            <v>2</v>
          </cell>
          <cell r="L194">
            <v>2</v>
          </cell>
          <cell r="M194">
            <v>1234240</v>
          </cell>
          <cell r="N194">
            <v>0</v>
          </cell>
          <cell r="O194">
            <v>1234240</v>
          </cell>
          <cell r="R194">
            <v>0</v>
          </cell>
          <cell r="S194">
            <v>0</v>
          </cell>
          <cell r="T194">
            <v>0</v>
          </cell>
          <cell r="U194">
            <v>0</v>
          </cell>
          <cell r="V194">
            <v>2</v>
          </cell>
          <cell r="W194">
            <v>1234240</v>
          </cell>
        </row>
        <row r="195">
          <cell r="C195" t="str">
            <v>3.20.1.2.85.20</v>
          </cell>
          <cell r="D195" t="str">
            <v>Bridas Ø50mm, Acero, norma ISO</v>
          </cell>
          <cell r="E195" t="str">
            <v>un</v>
          </cell>
          <cell r="F195">
            <v>4</v>
          </cell>
          <cell r="G195">
            <v>46400</v>
          </cell>
          <cell r="H195">
            <v>185600</v>
          </cell>
          <cell r="I195">
            <v>1.1929806332435705E-2</v>
          </cell>
          <cell r="J195">
            <v>4</v>
          </cell>
          <cell r="L195">
            <v>4</v>
          </cell>
          <cell r="M195">
            <v>185600</v>
          </cell>
          <cell r="N195">
            <v>0</v>
          </cell>
          <cell r="O195">
            <v>185600</v>
          </cell>
          <cell r="R195">
            <v>0</v>
          </cell>
          <cell r="S195">
            <v>0</v>
          </cell>
          <cell r="T195">
            <v>0</v>
          </cell>
          <cell r="U195">
            <v>0</v>
          </cell>
          <cell r="V195">
            <v>4</v>
          </cell>
          <cell r="W195">
            <v>185600</v>
          </cell>
        </row>
        <row r="196">
          <cell r="C196" t="str">
            <v>3.20.1.2.85.21</v>
          </cell>
          <cell r="D196" t="str">
            <v>Bridas Ø100mm, Acero, norma ISO</v>
          </cell>
          <cell r="E196" t="str">
            <v>un</v>
          </cell>
          <cell r="F196">
            <v>6</v>
          </cell>
          <cell r="G196">
            <v>75400</v>
          </cell>
          <cell r="H196">
            <v>452400</v>
          </cell>
          <cell r="I196">
            <v>2.9078902935312033E-2</v>
          </cell>
          <cell r="J196">
            <v>6</v>
          </cell>
          <cell r="L196">
            <v>6</v>
          </cell>
          <cell r="M196">
            <v>452400</v>
          </cell>
          <cell r="N196">
            <v>0</v>
          </cell>
          <cell r="O196">
            <v>452400</v>
          </cell>
          <cell r="R196">
            <v>0</v>
          </cell>
          <cell r="S196">
            <v>0</v>
          </cell>
          <cell r="T196">
            <v>0</v>
          </cell>
          <cell r="U196">
            <v>0</v>
          </cell>
          <cell r="V196">
            <v>6</v>
          </cell>
          <cell r="W196">
            <v>452400</v>
          </cell>
        </row>
        <row r="197">
          <cell r="C197" t="str">
            <v>3.20.1.2.85.22</v>
          </cell>
          <cell r="D197" t="str">
            <v>Bridas Ø150mm, Acero, norma ISO</v>
          </cell>
          <cell r="E197" t="str">
            <v>un</v>
          </cell>
          <cell r="F197">
            <v>18</v>
          </cell>
          <cell r="G197">
            <v>92800</v>
          </cell>
          <cell r="H197">
            <v>1670400</v>
          </cell>
          <cell r="I197">
            <v>0.10736825699192135</v>
          </cell>
          <cell r="J197">
            <v>18</v>
          </cell>
          <cell r="L197">
            <v>18</v>
          </cell>
          <cell r="M197">
            <v>1670400</v>
          </cell>
          <cell r="N197">
            <v>0</v>
          </cell>
          <cell r="O197">
            <v>1670400</v>
          </cell>
          <cell r="R197">
            <v>0</v>
          </cell>
          <cell r="S197">
            <v>0</v>
          </cell>
          <cell r="T197">
            <v>0</v>
          </cell>
          <cell r="U197">
            <v>0</v>
          </cell>
          <cell r="V197">
            <v>18</v>
          </cell>
          <cell r="W197">
            <v>1670400</v>
          </cell>
        </row>
        <row r="198">
          <cell r="C198" t="str">
            <v>3.20.1.2.85.27</v>
          </cell>
          <cell r="D198" t="str">
            <v>Unión universal roscada en acero galvanizadoØ 80mm</v>
          </cell>
          <cell r="E198" t="str">
            <v>un</v>
          </cell>
          <cell r="F198">
            <v>1</v>
          </cell>
          <cell r="G198">
            <v>54520</v>
          </cell>
          <cell r="H198">
            <v>54520</v>
          </cell>
          <cell r="I198">
            <v>3.5043806101529885E-3</v>
          </cell>
          <cell r="J198">
            <v>1</v>
          </cell>
          <cell r="L198">
            <v>1</v>
          </cell>
          <cell r="M198">
            <v>54520</v>
          </cell>
          <cell r="N198">
            <v>0</v>
          </cell>
          <cell r="O198">
            <v>54520</v>
          </cell>
          <cell r="R198">
            <v>0</v>
          </cell>
          <cell r="S198">
            <v>0</v>
          </cell>
          <cell r="T198">
            <v>0</v>
          </cell>
          <cell r="U198">
            <v>0</v>
          </cell>
          <cell r="V198">
            <v>1</v>
          </cell>
          <cell r="W198">
            <v>54520</v>
          </cell>
        </row>
        <row r="199">
          <cell r="C199" t="str">
            <v>3.20.1.2.86</v>
          </cell>
          <cell r="D199" t="str">
            <v>Suministro de válvula cheque</v>
          </cell>
          <cell r="I199" t="str">
            <v/>
          </cell>
          <cell r="L199" t="str">
            <v/>
          </cell>
          <cell r="M199" t="str">
            <v/>
          </cell>
          <cell r="N199" t="str">
            <v/>
          </cell>
          <cell r="O199" t="str">
            <v/>
          </cell>
          <cell r="R199" t="str">
            <v/>
          </cell>
          <cell r="S199" t="str">
            <v/>
          </cell>
          <cell r="T199" t="str">
            <v/>
          </cell>
          <cell r="U199" t="str">
            <v/>
          </cell>
          <cell r="V199" t="str">
            <v/>
          </cell>
          <cell r="W199" t="str">
            <v/>
          </cell>
        </row>
        <row r="200">
          <cell r="C200" t="str">
            <v>3.20.1.2.86.6</v>
          </cell>
          <cell r="D200" t="str">
            <v>Válvula cheque horizontal de clapetas Ø450mm, acero, bridada</v>
          </cell>
          <cell r="E200" t="str">
            <v>un</v>
          </cell>
          <cell r="F200">
            <v>2</v>
          </cell>
          <cell r="G200">
            <v>17737560</v>
          </cell>
          <cell r="H200">
            <v>35475120</v>
          </cell>
          <cell r="I200">
            <v>2.2802333578659297</v>
          </cell>
          <cell r="J200">
            <v>2</v>
          </cell>
          <cell r="L200">
            <v>2</v>
          </cell>
          <cell r="M200">
            <v>35475120</v>
          </cell>
          <cell r="N200">
            <v>0</v>
          </cell>
          <cell r="O200">
            <v>35475120</v>
          </cell>
          <cell r="R200">
            <v>0</v>
          </cell>
          <cell r="S200">
            <v>0</v>
          </cell>
          <cell r="T200">
            <v>0</v>
          </cell>
          <cell r="U200">
            <v>0</v>
          </cell>
          <cell r="V200">
            <v>2</v>
          </cell>
          <cell r="W200">
            <v>35475120</v>
          </cell>
        </row>
        <row r="201">
          <cell r="C201" t="str">
            <v>3.20.2</v>
          </cell>
          <cell r="D201" t="str">
            <v>TUBERIAS Y ELEMENTOS DE ALCANTARILLADO</v>
          </cell>
          <cell r="I201" t="str">
            <v/>
          </cell>
          <cell r="L201" t="str">
            <v/>
          </cell>
          <cell r="M201" t="str">
            <v/>
          </cell>
          <cell r="N201" t="str">
            <v/>
          </cell>
          <cell r="O201" t="str">
            <v/>
          </cell>
          <cell r="R201" t="str">
            <v/>
          </cell>
          <cell r="S201" t="str">
            <v/>
          </cell>
          <cell r="T201" t="str">
            <v/>
          </cell>
          <cell r="U201" t="str">
            <v/>
          </cell>
          <cell r="V201" t="str">
            <v/>
          </cell>
          <cell r="W201" t="str">
            <v/>
          </cell>
        </row>
        <row r="202">
          <cell r="C202" t="str">
            <v>3.20.2.1</v>
          </cell>
          <cell r="D202" t="str">
            <v>Tuberías de alcantarillado</v>
          </cell>
          <cell r="I202" t="str">
            <v/>
          </cell>
          <cell r="L202" t="str">
            <v/>
          </cell>
          <cell r="M202" t="str">
            <v/>
          </cell>
          <cell r="N202" t="str">
            <v/>
          </cell>
          <cell r="O202" t="str">
            <v/>
          </cell>
          <cell r="R202" t="str">
            <v/>
          </cell>
          <cell r="S202" t="str">
            <v/>
          </cell>
          <cell r="T202" t="str">
            <v/>
          </cell>
          <cell r="U202" t="str">
            <v/>
          </cell>
          <cell r="V202" t="str">
            <v/>
          </cell>
          <cell r="W202" t="str">
            <v/>
          </cell>
        </row>
        <row r="203">
          <cell r="C203" t="str">
            <v>3.20.2.1.1</v>
          </cell>
          <cell r="D203" t="str">
            <v>Suministro de tuberías de alcantarillado de PVC de superficie interna y externa lisa</v>
          </cell>
          <cell r="I203" t="str">
            <v/>
          </cell>
          <cell r="L203" t="str">
            <v/>
          </cell>
          <cell r="M203" t="str">
            <v/>
          </cell>
          <cell r="N203" t="str">
            <v/>
          </cell>
          <cell r="O203" t="str">
            <v/>
          </cell>
          <cell r="R203" t="str">
            <v/>
          </cell>
          <cell r="S203" t="str">
            <v/>
          </cell>
          <cell r="T203" t="str">
            <v/>
          </cell>
          <cell r="U203" t="str">
            <v/>
          </cell>
          <cell r="V203" t="str">
            <v/>
          </cell>
          <cell r="W203" t="str">
            <v/>
          </cell>
        </row>
        <row r="204">
          <cell r="C204" t="str">
            <v>3.20.2.1.1.1</v>
          </cell>
          <cell r="D204" t="str">
            <v>Tubería de PVC de 160 mm (6")</v>
          </cell>
          <cell r="E204" t="str">
            <v>m</v>
          </cell>
          <cell r="F204">
            <v>48</v>
          </cell>
          <cell r="G204">
            <v>33200</v>
          </cell>
          <cell r="H204">
            <v>1593600</v>
          </cell>
          <cell r="I204">
            <v>0.10243178540608588</v>
          </cell>
          <cell r="J204">
            <v>48</v>
          </cell>
          <cell r="L204">
            <v>48</v>
          </cell>
          <cell r="M204">
            <v>1593600</v>
          </cell>
          <cell r="N204">
            <v>0</v>
          </cell>
          <cell r="O204">
            <v>1593600</v>
          </cell>
          <cell r="R204">
            <v>0</v>
          </cell>
          <cell r="S204">
            <v>0</v>
          </cell>
          <cell r="T204">
            <v>0</v>
          </cell>
          <cell r="U204">
            <v>0</v>
          </cell>
          <cell r="V204">
            <v>48</v>
          </cell>
          <cell r="W204">
            <v>1593600</v>
          </cell>
        </row>
        <row r="205">
          <cell r="C205" t="str">
            <v>3.20.2.1.6</v>
          </cell>
          <cell r="D205" t="str">
            <v>Suministro de Tuberías de alcantarillado de Concreto reforzado</v>
          </cell>
          <cell r="I205" t="str">
            <v/>
          </cell>
          <cell r="L205" t="str">
            <v/>
          </cell>
          <cell r="M205" t="str">
            <v/>
          </cell>
          <cell r="N205" t="str">
            <v/>
          </cell>
          <cell r="O205" t="str">
            <v/>
          </cell>
          <cell r="R205" t="str">
            <v/>
          </cell>
          <cell r="S205" t="str">
            <v/>
          </cell>
          <cell r="T205" t="str">
            <v/>
          </cell>
          <cell r="U205" t="str">
            <v/>
          </cell>
          <cell r="V205" t="str">
            <v/>
          </cell>
          <cell r="W205" t="str">
            <v/>
          </cell>
        </row>
        <row r="206">
          <cell r="C206" t="str">
            <v>3.20.2.1.6.1</v>
          </cell>
          <cell r="D206" t="str">
            <v>Tubería de Concreto C.R 600 mm (24") clase II</v>
          </cell>
          <cell r="E206" t="str">
            <v>m</v>
          </cell>
          <cell r="F206">
            <v>220</v>
          </cell>
          <cell r="G206">
            <v>320000</v>
          </cell>
          <cell r="H206">
            <v>70400000</v>
          </cell>
          <cell r="I206">
            <v>4.5250989536825088</v>
          </cell>
          <cell r="J206">
            <v>220</v>
          </cell>
          <cell r="K206">
            <v>345</v>
          </cell>
          <cell r="L206">
            <v>565</v>
          </cell>
          <cell r="M206">
            <v>70400000</v>
          </cell>
          <cell r="N206">
            <v>110400000</v>
          </cell>
          <cell r="O206">
            <v>180800000</v>
          </cell>
          <cell r="R206">
            <v>0</v>
          </cell>
          <cell r="S206">
            <v>0</v>
          </cell>
          <cell r="T206">
            <v>0</v>
          </cell>
          <cell r="U206">
            <v>0</v>
          </cell>
          <cell r="V206">
            <v>565</v>
          </cell>
          <cell r="W206">
            <v>180800000</v>
          </cell>
        </row>
        <row r="207">
          <cell r="C207" t="str">
            <v>3.20.2.4.2</v>
          </cell>
          <cell r="D207" t="str">
            <v>Válvula de Guillotina</v>
          </cell>
          <cell r="H207">
            <v>0</v>
          </cell>
          <cell r="I207" t="str">
            <v/>
          </cell>
          <cell r="L207" t="str">
            <v/>
          </cell>
          <cell r="M207" t="str">
            <v/>
          </cell>
          <cell r="N207" t="str">
            <v/>
          </cell>
          <cell r="O207" t="str">
            <v/>
          </cell>
          <cell r="R207" t="str">
            <v/>
          </cell>
          <cell r="S207" t="str">
            <v/>
          </cell>
          <cell r="T207" t="str">
            <v/>
          </cell>
          <cell r="U207" t="str">
            <v/>
          </cell>
          <cell r="V207" t="str">
            <v/>
          </cell>
          <cell r="W207" t="str">
            <v/>
          </cell>
        </row>
        <row r="208">
          <cell r="C208" t="str">
            <v>3.20.2.4.2.8</v>
          </cell>
          <cell r="D208" t="str">
            <v>Válvula de guillotina Ø 250 mm bridada</v>
          </cell>
          <cell r="E208" t="str">
            <v>un</v>
          </cell>
          <cell r="F208">
            <v>2</v>
          </cell>
          <cell r="G208">
            <v>6264000</v>
          </cell>
          <cell r="H208">
            <v>12528000</v>
          </cell>
          <cell r="I208">
            <v>0.80526192743940994</v>
          </cell>
          <cell r="J208">
            <v>2</v>
          </cell>
          <cell r="L208">
            <v>2</v>
          </cell>
          <cell r="M208">
            <v>12528000</v>
          </cell>
          <cell r="N208">
            <v>0</v>
          </cell>
          <cell r="O208">
            <v>12528000</v>
          </cell>
          <cell r="R208">
            <v>0</v>
          </cell>
          <cell r="S208">
            <v>0</v>
          </cell>
          <cell r="T208">
            <v>0</v>
          </cell>
          <cell r="U208">
            <v>0</v>
          </cell>
          <cell r="V208">
            <v>2</v>
          </cell>
          <cell r="W208">
            <v>12528000</v>
          </cell>
        </row>
        <row r="209">
          <cell r="C209">
            <v>3.21</v>
          </cell>
          <cell r="D209" t="str">
            <v>SUMINISTRO DE EQUIPOS MECÁNICOS Y ELÉCTROMECÁNICOS</v>
          </cell>
          <cell r="I209" t="str">
            <v/>
          </cell>
          <cell r="L209" t="str">
            <v/>
          </cell>
          <cell r="M209" t="str">
            <v/>
          </cell>
          <cell r="N209" t="str">
            <v/>
          </cell>
          <cell r="O209" t="str">
            <v/>
          </cell>
          <cell r="R209" t="str">
            <v/>
          </cell>
          <cell r="S209" t="str">
            <v/>
          </cell>
          <cell r="T209" t="str">
            <v/>
          </cell>
          <cell r="U209" t="str">
            <v/>
          </cell>
          <cell r="V209" t="str">
            <v/>
          </cell>
          <cell r="W209" t="str">
            <v/>
          </cell>
        </row>
        <row r="210">
          <cell r="C210" t="str">
            <v>3.21.2</v>
          </cell>
          <cell r="D210" t="str">
            <v>Bombas centrífugas verticales multietapas</v>
          </cell>
          <cell r="I210" t="str">
            <v/>
          </cell>
          <cell r="L210" t="str">
            <v/>
          </cell>
          <cell r="M210" t="str">
            <v/>
          </cell>
          <cell r="N210" t="str">
            <v/>
          </cell>
          <cell r="O210" t="str">
            <v/>
          </cell>
          <cell r="R210" t="str">
            <v/>
          </cell>
          <cell r="S210" t="str">
            <v/>
          </cell>
          <cell r="T210" t="str">
            <v/>
          </cell>
          <cell r="U210" t="str">
            <v/>
          </cell>
          <cell r="V210" t="str">
            <v/>
          </cell>
          <cell r="W210" t="str">
            <v/>
          </cell>
        </row>
        <row r="211">
          <cell r="C211" t="str">
            <v>3.21.2.1</v>
          </cell>
          <cell r="D211" t="str">
            <v>Suministro de bomba vertical para agua potable para lavado de filtros, Qn=243LPS y Hn=7.2m, tipo vertical, 1800RPM, 460 voltios, 60 ciclos. Diferencia de nivel entre techo tanque a piso tanque =3.7m más 1.4m para cárcamo de succión</v>
          </cell>
          <cell r="E211" t="str">
            <v>un</v>
          </cell>
          <cell r="F211">
            <v>2</v>
          </cell>
          <cell r="G211">
            <v>89093800</v>
          </cell>
          <cell r="H211">
            <v>178187600</v>
          </cell>
          <cell r="I211">
            <v>11.453359692034054</v>
          </cell>
          <cell r="J211">
            <v>2</v>
          </cell>
          <cell r="L211">
            <v>2</v>
          </cell>
          <cell r="M211">
            <v>178187600</v>
          </cell>
          <cell r="N211">
            <v>0</v>
          </cell>
          <cell r="O211">
            <v>178187600</v>
          </cell>
          <cell r="R211">
            <v>0</v>
          </cell>
          <cell r="S211">
            <v>0</v>
          </cell>
          <cell r="T211">
            <v>0</v>
          </cell>
          <cell r="U211">
            <v>0</v>
          </cell>
          <cell r="V211">
            <v>2</v>
          </cell>
          <cell r="W211">
            <v>178187600</v>
          </cell>
        </row>
        <row r="212">
          <cell r="C212" t="str">
            <v>3.21.3</v>
          </cell>
          <cell r="D212" t="str">
            <v>Suministro de bomba sumergible</v>
          </cell>
          <cell r="I212" t="str">
            <v/>
          </cell>
          <cell r="L212" t="str">
            <v/>
          </cell>
          <cell r="M212" t="str">
            <v/>
          </cell>
          <cell r="N212" t="str">
            <v/>
          </cell>
          <cell r="O212" t="str">
            <v/>
          </cell>
          <cell r="R212" t="str">
            <v/>
          </cell>
          <cell r="S212" t="str">
            <v/>
          </cell>
          <cell r="T212" t="str">
            <v/>
          </cell>
          <cell r="U212" t="str">
            <v/>
          </cell>
          <cell r="V212" t="str">
            <v/>
          </cell>
          <cell r="W212" t="str">
            <v/>
          </cell>
        </row>
        <row r="213">
          <cell r="C213" t="str">
            <v>3.21.3.1</v>
          </cell>
          <cell r="D213" t="str">
            <v>Bomba tipo sumergible para manejo de lodos de los sedimentadores. Caudal nominal 8 lps, presión 37 m.c.a, 3500 RPM, 220 V, 60 Hz, trifásica</v>
          </cell>
          <cell r="E213" t="str">
            <v>un</v>
          </cell>
          <cell r="F213">
            <v>1</v>
          </cell>
          <cell r="G213">
            <v>1480000</v>
          </cell>
          <cell r="H213">
            <v>1480000</v>
          </cell>
          <cell r="I213">
            <v>9.5129921185370919E-2</v>
          </cell>
          <cell r="J213">
            <v>1</v>
          </cell>
          <cell r="L213">
            <v>1</v>
          </cell>
          <cell r="M213">
            <v>1480000</v>
          </cell>
          <cell r="N213">
            <v>0</v>
          </cell>
          <cell r="O213">
            <v>1480000</v>
          </cell>
          <cell r="R213">
            <v>0</v>
          </cell>
          <cell r="S213">
            <v>0</v>
          </cell>
          <cell r="T213">
            <v>0</v>
          </cell>
          <cell r="U213">
            <v>0</v>
          </cell>
          <cell r="V213">
            <v>1</v>
          </cell>
          <cell r="W213">
            <v>1480000</v>
          </cell>
        </row>
        <row r="214">
          <cell r="C214" t="str">
            <v>3.21.4</v>
          </cell>
          <cell r="D214" t="str">
            <v>Suministro de actuadores electromecánicos</v>
          </cell>
          <cell r="I214" t="str">
            <v/>
          </cell>
          <cell r="L214" t="str">
            <v/>
          </cell>
          <cell r="M214" t="str">
            <v/>
          </cell>
          <cell r="N214" t="str">
            <v/>
          </cell>
          <cell r="O214" t="str">
            <v/>
          </cell>
          <cell r="R214" t="str">
            <v/>
          </cell>
          <cell r="S214" t="str">
            <v/>
          </cell>
          <cell r="T214" t="str">
            <v/>
          </cell>
          <cell r="U214" t="str">
            <v/>
          </cell>
          <cell r="V214" t="str">
            <v/>
          </cell>
          <cell r="W214" t="str">
            <v/>
          </cell>
        </row>
        <row r="215">
          <cell r="C215" t="str">
            <v>3.21.4.1</v>
          </cell>
          <cell r="D215" t="str">
            <v>Actuador eléctrico para válvula Ø150 - Ø200mm, tiempo de maniobra 28 seg, velocidad de salida 11 rpm</v>
          </cell>
          <cell r="E215" t="str">
            <v>un</v>
          </cell>
          <cell r="F215">
            <v>4</v>
          </cell>
          <cell r="G215">
            <v>9200000</v>
          </cell>
          <cell r="H215">
            <v>36800000</v>
          </cell>
          <cell r="I215">
            <v>2.3653926348794934</v>
          </cell>
          <cell r="J215">
            <v>4</v>
          </cell>
          <cell r="L215">
            <v>4</v>
          </cell>
          <cell r="M215">
            <v>36800000</v>
          </cell>
          <cell r="N215">
            <v>0</v>
          </cell>
          <cell r="O215">
            <v>36800000</v>
          </cell>
          <cell r="R215">
            <v>0</v>
          </cell>
          <cell r="S215">
            <v>0</v>
          </cell>
          <cell r="T215">
            <v>0</v>
          </cell>
          <cell r="U215">
            <v>0</v>
          </cell>
          <cell r="V215">
            <v>4</v>
          </cell>
          <cell r="W215">
            <v>36800000</v>
          </cell>
        </row>
        <row r="216">
          <cell r="C216" t="str">
            <v>3.21.5</v>
          </cell>
          <cell r="D216" t="str">
            <v>Suministro de equipos eléctromecánicos para tratamiento de agua potable</v>
          </cell>
          <cell r="I216" t="str">
            <v/>
          </cell>
          <cell r="L216" t="str">
            <v/>
          </cell>
          <cell r="M216" t="str">
            <v/>
          </cell>
          <cell r="N216" t="str">
            <v/>
          </cell>
          <cell r="O216" t="str">
            <v/>
          </cell>
          <cell r="R216" t="str">
            <v/>
          </cell>
          <cell r="S216" t="str">
            <v/>
          </cell>
          <cell r="T216" t="str">
            <v/>
          </cell>
          <cell r="U216" t="str">
            <v/>
          </cell>
          <cell r="V216" t="str">
            <v/>
          </cell>
          <cell r="W216" t="str">
            <v/>
          </cell>
        </row>
        <row r="217">
          <cell r="C217" t="str">
            <v>3.21.5.1</v>
          </cell>
          <cell r="D217"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217" t="str">
            <v>un</v>
          </cell>
          <cell r="F217">
            <v>6</v>
          </cell>
          <cell r="G217">
            <v>13000000</v>
          </cell>
          <cell r="H217">
            <v>78000000</v>
          </cell>
          <cell r="I217">
            <v>5.0136039543641431</v>
          </cell>
          <cell r="J217">
            <v>6</v>
          </cell>
          <cell r="L217">
            <v>6</v>
          </cell>
          <cell r="M217">
            <v>78000000</v>
          </cell>
          <cell r="N217">
            <v>0</v>
          </cell>
          <cell r="O217">
            <v>78000000</v>
          </cell>
          <cell r="R217">
            <v>0</v>
          </cell>
          <cell r="S217">
            <v>0</v>
          </cell>
          <cell r="T217">
            <v>0</v>
          </cell>
          <cell r="U217">
            <v>0</v>
          </cell>
          <cell r="V217">
            <v>6</v>
          </cell>
          <cell r="W217">
            <v>78000000</v>
          </cell>
        </row>
        <row r="218">
          <cell r="C218" t="str">
            <v>3.21.5.2</v>
          </cell>
          <cell r="D218" t="str">
            <v>Soplador de aire para lavado de filtros, 1055 CFM, presión mínima 5.4 psi. Incluye motor 50 HP, 230-460V, 60Hz, trifasico, base en acero, filtros de aire, silenciador, válvula cheque.</v>
          </cell>
          <cell r="E218" t="str">
            <v>un</v>
          </cell>
          <cell r="F218">
            <v>1</v>
          </cell>
          <cell r="G218">
            <v>50571939.999999993</v>
          </cell>
          <cell r="H218">
            <v>50571939.999999993</v>
          </cell>
          <cell r="I218">
            <v>3.2506112610752069</v>
          </cell>
          <cell r="J218">
            <v>1</v>
          </cell>
          <cell r="L218">
            <v>1</v>
          </cell>
          <cell r="M218">
            <v>50571939.999999993</v>
          </cell>
          <cell r="N218">
            <v>0</v>
          </cell>
          <cell r="O218">
            <v>50571939.999999993</v>
          </cell>
          <cell r="R218">
            <v>0</v>
          </cell>
          <cell r="S218">
            <v>0</v>
          </cell>
          <cell r="T218">
            <v>0</v>
          </cell>
          <cell r="U218">
            <v>0</v>
          </cell>
          <cell r="V218">
            <v>1</v>
          </cell>
          <cell r="W218">
            <v>50571939.999999993</v>
          </cell>
        </row>
        <row r="219">
          <cell r="C219" t="str">
            <v>3.21.5.3</v>
          </cell>
          <cell r="D219" t="str">
            <v>Válvula solenoide para operación de válvula de membrana</v>
          </cell>
          <cell r="E219" t="str">
            <v>un</v>
          </cell>
          <cell r="F219">
            <v>2</v>
          </cell>
          <cell r="G219">
            <v>540000</v>
          </cell>
          <cell r="H219">
            <v>1080000</v>
          </cell>
          <cell r="I219">
            <v>6.9419131675811221E-2</v>
          </cell>
          <cell r="J219">
            <v>2</v>
          </cell>
          <cell r="L219">
            <v>2</v>
          </cell>
          <cell r="M219">
            <v>1080000</v>
          </cell>
          <cell r="N219">
            <v>0</v>
          </cell>
          <cell r="O219">
            <v>1080000</v>
          </cell>
          <cell r="R219">
            <v>0</v>
          </cell>
          <cell r="S219">
            <v>0</v>
          </cell>
          <cell r="T219">
            <v>0</v>
          </cell>
          <cell r="U219">
            <v>0</v>
          </cell>
          <cell r="V219">
            <v>2</v>
          </cell>
          <cell r="W219">
            <v>1080000</v>
          </cell>
        </row>
        <row r="220">
          <cell r="C220" t="str">
            <v>3,22</v>
          </cell>
          <cell r="D220" t="str">
            <v>SUMINISTRO DE ELEMENTOS VARIOS</v>
          </cell>
          <cell r="I220" t="str">
            <v/>
          </cell>
          <cell r="L220" t="str">
            <v/>
          </cell>
          <cell r="M220" t="str">
            <v/>
          </cell>
          <cell r="N220" t="str">
            <v/>
          </cell>
          <cell r="O220" t="str">
            <v/>
          </cell>
          <cell r="R220" t="str">
            <v/>
          </cell>
          <cell r="S220" t="str">
            <v/>
          </cell>
          <cell r="T220" t="str">
            <v/>
          </cell>
          <cell r="U220" t="str">
            <v/>
          </cell>
          <cell r="V220" t="str">
            <v/>
          </cell>
          <cell r="W220" t="str">
            <v/>
          </cell>
        </row>
        <row r="221">
          <cell r="C221" t="str">
            <v>3.22.1</v>
          </cell>
          <cell r="D221" t="str">
            <v>Arena de cuarzo para filtro, peso específico=2.60 a 2.65, Te = 0.9mm, Cu = 1.55 a 1.6, dureza 7</v>
          </cell>
          <cell r="E221" t="str">
            <v>m3</v>
          </cell>
          <cell r="F221">
            <v>80</v>
          </cell>
          <cell r="G221">
            <v>280720</v>
          </cell>
          <cell r="H221">
            <v>22457600</v>
          </cell>
          <cell r="I221">
            <v>1.4435065662247202</v>
          </cell>
          <cell r="J221">
            <v>80</v>
          </cell>
          <cell r="L221">
            <v>80</v>
          </cell>
          <cell r="M221">
            <v>22457600</v>
          </cell>
          <cell r="N221">
            <v>0</v>
          </cell>
          <cell r="O221">
            <v>22457600</v>
          </cell>
          <cell r="R221">
            <v>0</v>
          </cell>
          <cell r="S221">
            <v>0</v>
          </cell>
          <cell r="T221">
            <v>0</v>
          </cell>
          <cell r="U221">
            <v>0</v>
          </cell>
          <cell r="V221">
            <v>80</v>
          </cell>
          <cell r="W221">
            <v>22457600</v>
          </cell>
        </row>
        <row r="222">
          <cell r="C222" t="str">
            <v>3.22.2</v>
          </cell>
          <cell r="D222" t="str">
            <v>Grava de canto rodado para soporte de filtro. Granulometría de acuerdo aplanos y especificaciones</v>
          </cell>
          <cell r="E222" t="str">
            <v>m3</v>
          </cell>
          <cell r="F222">
            <v>12</v>
          </cell>
          <cell r="G222">
            <v>220000</v>
          </cell>
          <cell r="H222">
            <v>2640000</v>
          </cell>
          <cell r="I222">
            <v>0.16969121076309407</v>
          </cell>
          <cell r="J222">
            <v>12</v>
          </cell>
          <cell r="L222">
            <v>12</v>
          </cell>
          <cell r="M222">
            <v>2640000</v>
          </cell>
          <cell r="N222">
            <v>0</v>
          </cell>
          <cell r="O222">
            <v>2640000</v>
          </cell>
          <cell r="R222">
            <v>0</v>
          </cell>
          <cell r="S222">
            <v>0</v>
          </cell>
          <cell r="T222">
            <v>0</v>
          </cell>
          <cell r="U222">
            <v>0</v>
          </cell>
          <cell r="V222">
            <v>12</v>
          </cell>
          <cell r="W222">
            <v>2640000</v>
          </cell>
        </row>
        <row r="223">
          <cell r="C223" t="str">
            <v>3.22.3</v>
          </cell>
          <cell r="D223" t="str">
            <v>Canaletas de fibra de vidrio para agua de lavado de filtros, L=2.85m</v>
          </cell>
          <cell r="E223" t="str">
            <v>un</v>
          </cell>
          <cell r="F223">
            <v>16</v>
          </cell>
          <cell r="G223">
            <v>1450000</v>
          </cell>
          <cell r="H223">
            <v>23200000</v>
          </cell>
          <cell r="I223">
            <v>1.4912257915544631</v>
          </cell>
          <cell r="J223">
            <v>16</v>
          </cell>
          <cell r="L223">
            <v>16</v>
          </cell>
          <cell r="M223">
            <v>23200000</v>
          </cell>
          <cell r="N223">
            <v>0</v>
          </cell>
          <cell r="O223">
            <v>23200000</v>
          </cell>
          <cell r="R223">
            <v>0</v>
          </cell>
          <cell r="S223">
            <v>0</v>
          </cell>
          <cell r="T223">
            <v>0</v>
          </cell>
          <cell r="U223">
            <v>0</v>
          </cell>
          <cell r="V223">
            <v>16</v>
          </cell>
          <cell r="W223">
            <v>23200000</v>
          </cell>
        </row>
        <row r="224">
          <cell r="C224" t="str">
            <v>3.22.4</v>
          </cell>
          <cell r="D224" t="str">
            <v>Canaleta Parshall en fibra de vidrio, ancho de garganta W= 0.46m</v>
          </cell>
          <cell r="E224" t="str">
            <v>un</v>
          </cell>
          <cell r="F224">
            <v>1</v>
          </cell>
          <cell r="G224">
            <v>15000000</v>
          </cell>
          <cell r="H224">
            <v>15000000</v>
          </cell>
          <cell r="I224">
            <v>0.96415460660848906</v>
          </cell>
          <cell r="J224">
            <v>1</v>
          </cell>
          <cell r="L224">
            <v>1</v>
          </cell>
          <cell r="M224">
            <v>15000000</v>
          </cell>
          <cell r="N224">
            <v>0</v>
          </cell>
          <cell r="O224">
            <v>15000000</v>
          </cell>
          <cell r="R224">
            <v>0</v>
          </cell>
          <cell r="S224">
            <v>0</v>
          </cell>
          <cell r="T224">
            <v>0</v>
          </cell>
          <cell r="U224">
            <v>0</v>
          </cell>
          <cell r="V224">
            <v>1</v>
          </cell>
          <cell r="W224">
            <v>15000000</v>
          </cell>
        </row>
        <row r="225">
          <cell r="C225" t="str">
            <v>3.22.5</v>
          </cell>
          <cell r="D225" t="str">
            <v>Columna de maniobra para manejo de válvulas, incluye vástago de Ø50mm con longitud entre 1.0 - 3.0m metros</v>
          </cell>
          <cell r="E225" t="str">
            <v>un</v>
          </cell>
          <cell r="F225">
            <v>10</v>
          </cell>
          <cell r="G225">
            <v>1800000</v>
          </cell>
          <cell r="H225">
            <v>18000000</v>
          </cell>
          <cell r="I225">
            <v>1.1569855279301868</v>
          </cell>
          <cell r="J225">
            <v>10</v>
          </cell>
          <cell r="L225">
            <v>10</v>
          </cell>
          <cell r="M225">
            <v>18000000</v>
          </cell>
          <cell r="N225">
            <v>0</v>
          </cell>
          <cell r="O225">
            <v>18000000</v>
          </cell>
          <cell r="R225">
            <v>0</v>
          </cell>
          <cell r="S225">
            <v>0</v>
          </cell>
          <cell r="T225">
            <v>0</v>
          </cell>
          <cell r="U225">
            <v>0</v>
          </cell>
          <cell r="V225">
            <v>10</v>
          </cell>
          <cell r="W225">
            <v>18000000</v>
          </cell>
        </row>
        <row r="226">
          <cell r="C226" t="str">
            <v>3.22.6</v>
          </cell>
          <cell r="D226" t="str">
            <v>Columna de maniobra para manejo de válvulas, incluye vástago de Ø50mm, con longitud entre 3.0 - 6.0m metros</v>
          </cell>
          <cell r="E226" t="str">
            <v>un</v>
          </cell>
          <cell r="F226">
            <v>14</v>
          </cell>
          <cell r="G226">
            <v>1983600</v>
          </cell>
          <cell r="H226">
            <v>27770400</v>
          </cell>
          <cell r="I226">
            <v>1.7849972724906924</v>
          </cell>
          <cell r="J226">
            <v>14</v>
          </cell>
          <cell r="L226">
            <v>14</v>
          </cell>
          <cell r="M226">
            <v>27770400</v>
          </cell>
          <cell r="N226">
            <v>0</v>
          </cell>
          <cell r="O226">
            <v>27770400</v>
          </cell>
          <cell r="R226">
            <v>0</v>
          </cell>
          <cell r="S226">
            <v>0</v>
          </cell>
          <cell r="T226">
            <v>0</v>
          </cell>
          <cell r="U226">
            <v>0</v>
          </cell>
          <cell r="V226">
            <v>14</v>
          </cell>
          <cell r="W226">
            <v>27770400</v>
          </cell>
        </row>
        <row r="227">
          <cell r="C227" t="str">
            <v>3.22.7</v>
          </cell>
          <cell r="D227" t="str">
            <v>Falso fondo de polietileno, para lavado de filtros con aire-agua, sin capa porosa sintética de soporte de lecho, altura bloque h=305mm, ancho=279mm, largo=1220mm</v>
          </cell>
          <cell r="E227" t="str">
            <v>un</v>
          </cell>
          <cell r="F227">
            <v>128</v>
          </cell>
          <cell r="G227">
            <v>1920000</v>
          </cell>
          <cell r="H227">
            <v>245760000</v>
          </cell>
          <cell r="I227">
            <v>15.796709074673485</v>
          </cell>
          <cell r="J227">
            <v>128</v>
          </cell>
          <cell r="K227">
            <v>-128</v>
          </cell>
          <cell r="L227">
            <v>0</v>
          </cell>
          <cell r="M227">
            <v>245760000</v>
          </cell>
          <cell r="N227">
            <v>-245760000</v>
          </cell>
          <cell r="O227">
            <v>0</v>
          </cell>
          <cell r="R227">
            <v>0</v>
          </cell>
          <cell r="S227">
            <v>0</v>
          </cell>
          <cell r="T227">
            <v>0</v>
          </cell>
          <cell r="U227">
            <v>0</v>
          </cell>
          <cell r="V227">
            <v>0</v>
          </cell>
          <cell r="W227">
            <v>0</v>
          </cell>
        </row>
        <row r="228">
          <cell r="D228" t="str">
            <v>Falso fondo de polietileno, para lavado de filtros con aire-agua, sin capa porosa sintética de soporte de lecho, altura bloque h=305mm, ancho=279mm, largo=1220mm</v>
          </cell>
          <cell r="E228" t="str">
            <v>m2</v>
          </cell>
          <cell r="G228">
            <v>4068295</v>
          </cell>
          <cell r="H228">
            <v>0</v>
          </cell>
          <cell r="K228">
            <v>76.8</v>
          </cell>
          <cell r="L228">
            <v>76.8</v>
          </cell>
          <cell r="M228">
            <v>0</v>
          </cell>
          <cell r="N228">
            <v>312445056</v>
          </cell>
          <cell r="O228">
            <v>312445056</v>
          </cell>
          <cell r="S228">
            <v>0</v>
          </cell>
          <cell r="T228">
            <v>0</v>
          </cell>
        </row>
        <row r="229">
          <cell r="C229" t="str">
            <v>3.22.8</v>
          </cell>
          <cell r="D229" t="str">
            <v>Peldaños HD para escalera gato, ancho=0.4m</v>
          </cell>
          <cell r="E229" t="str">
            <v>un</v>
          </cell>
          <cell r="F229">
            <v>130</v>
          </cell>
          <cell r="G229">
            <v>40000</v>
          </cell>
          <cell r="H229">
            <v>5200000</v>
          </cell>
          <cell r="I229">
            <v>0.33424026362427622</v>
          </cell>
          <cell r="J229">
            <v>130</v>
          </cell>
          <cell r="L229">
            <v>130</v>
          </cell>
          <cell r="M229">
            <v>5200000</v>
          </cell>
          <cell r="N229">
            <v>0</v>
          </cell>
          <cell r="O229">
            <v>5200000</v>
          </cell>
          <cell r="R229">
            <v>0</v>
          </cell>
          <cell r="S229">
            <v>0</v>
          </cell>
          <cell r="T229">
            <v>0</v>
          </cell>
          <cell r="U229">
            <v>0</v>
          </cell>
          <cell r="V229">
            <v>130</v>
          </cell>
          <cell r="W229">
            <v>5200000</v>
          </cell>
        </row>
        <row r="230">
          <cell r="C230" t="str">
            <v>3.22.9</v>
          </cell>
          <cell r="D230" t="str">
            <v>Suministro tapas y aro construidas en hierro dúctil, con bisagras, dimensiones Ø0.6m y aro, para instalar en losas de concreto</v>
          </cell>
          <cell r="E230" t="str">
            <v>un</v>
          </cell>
          <cell r="F230">
            <v>12</v>
          </cell>
          <cell r="G230">
            <v>500000</v>
          </cell>
          <cell r="H230">
            <v>6000000</v>
          </cell>
          <cell r="I230">
            <v>0.38566184264339565</v>
          </cell>
          <cell r="J230">
            <v>12</v>
          </cell>
          <cell r="L230">
            <v>12</v>
          </cell>
          <cell r="M230">
            <v>6000000</v>
          </cell>
          <cell r="N230">
            <v>0</v>
          </cell>
          <cell r="O230">
            <v>6000000</v>
          </cell>
          <cell r="R230">
            <v>0</v>
          </cell>
          <cell r="S230">
            <v>0</v>
          </cell>
          <cell r="T230">
            <v>0</v>
          </cell>
          <cell r="U230">
            <v>0</v>
          </cell>
          <cell r="V230">
            <v>12</v>
          </cell>
          <cell r="W230">
            <v>6000000</v>
          </cell>
        </row>
        <row r="231">
          <cell r="C231" t="str">
            <v>3.22.10</v>
          </cell>
          <cell r="D231" t="str">
            <v>Vincha de empalme en acero para tubería Ø600mm HD con salida bridada Ø50mm</v>
          </cell>
          <cell r="E231" t="str">
            <v>un</v>
          </cell>
          <cell r="F231">
            <v>1</v>
          </cell>
          <cell r="G231">
            <v>180000</v>
          </cell>
          <cell r="H231">
            <v>180000</v>
          </cell>
          <cell r="I231">
            <v>1.1569855279301869E-2</v>
          </cell>
          <cell r="J231">
            <v>1</v>
          </cell>
          <cell r="L231">
            <v>1</v>
          </cell>
          <cell r="M231">
            <v>180000</v>
          </cell>
          <cell r="N231">
            <v>0</v>
          </cell>
          <cell r="O231">
            <v>180000</v>
          </cell>
          <cell r="R231">
            <v>0</v>
          </cell>
          <cell r="S231">
            <v>0</v>
          </cell>
          <cell r="T231">
            <v>0</v>
          </cell>
          <cell r="U231">
            <v>0</v>
          </cell>
          <cell r="V231">
            <v>1</v>
          </cell>
          <cell r="W231">
            <v>180000</v>
          </cell>
        </row>
        <row r="232">
          <cell r="C232" t="str">
            <v>3.22.11</v>
          </cell>
          <cell r="D232" t="str">
            <v>Compuerta en acero para canales y con guías para empotrar en muro. Ancho 0.8m, altura de compuerta 0.85m, altura de fondo canal a nivel de pasillo 0.85m, con actuador manual volanta de manejo</v>
          </cell>
          <cell r="E232" t="str">
            <v>un</v>
          </cell>
          <cell r="F232">
            <v>2</v>
          </cell>
          <cell r="G232">
            <v>7539999.9999999991</v>
          </cell>
          <cell r="H232">
            <v>15079999.999999998</v>
          </cell>
          <cell r="I232">
            <v>0.96929676451040092</v>
          </cell>
          <cell r="J232">
            <v>2</v>
          </cell>
          <cell r="L232">
            <v>2</v>
          </cell>
          <cell r="M232">
            <v>15079999.999999998</v>
          </cell>
          <cell r="N232">
            <v>0</v>
          </cell>
          <cell r="O232">
            <v>15079999.999999998</v>
          </cell>
          <cell r="R232">
            <v>0</v>
          </cell>
          <cell r="S232">
            <v>0</v>
          </cell>
          <cell r="T232">
            <v>0</v>
          </cell>
          <cell r="U232">
            <v>0</v>
          </cell>
          <cell r="V232">
            <v>2</v>
          </cell>
          <cell r="W232">
            <v>15079999.999999998</v>
          </cell>
        </row>
        <row r="233">
          <cell r="C233" t="str">
            <v>3.22.12</v>
          </cell>
          <cell r="D233" t="str">
            <v>Losetas de concreto reforado para sedimentadores, dimensiones de cada loseta 0.69*0.3m espesor de 0.1m. Incluye pintura del acero de refuerzo con anticorrosivo</v>
          </cell>
          <cell r="E233" t="str">
            <v>un</v>
          </cell>
          <cell r="F233">
            <v>52</v>
          </cell>
          <cell r="G233">
            <v>32000</v>
          </cell>
          <cell r="H233">
            <v>1664000</v>
          </cell>
          <cell r="I233">
            <v>0.10695688435976838</v>
          </cell>
          <cell r="J233">
            <v>52</v>
          </cell>
          <cell r="L233">
            <v>52</v>
          </cell>
          <cell r="M233">
            <v>1664000</v>
          </cell>
          <cell r="N233">
            <v>0</v>
          </cell>
          <cell r="O233">
            <v>1664000</v>
          </cell>
          <cell r="R233">
            <v>0</v>
          </cell>
          <cell r="S233">
            <v>0</v>
          </cell>
          <cell r="T233">
            <v>0</v>
          </cell>
          <cell r="U233">
            <v>0</v>
          </cell>
          <cell r="V233">
            <v>52</v>
          </cell>
          <cell r="W233">
            <v>1664000</v>
          </cell>
        </row>
        <row r="234">
          <cell r="C234" t="str">
            <v>3.22.13</v>
          </cell>
          <cell r="D234" t="str">
            <v>Válvula de Ø300mm de membrana de polietileno salidas bridadas y sistema para operar con agua a presión</v>
          </cell>
          <cell r="E234" t="str">
            <v>un</v>
          </cell>
          <cell r="F234">
            <v>2</v>
          </cell>
          <cell r="G234">
            <v>13500000</v>
          </cell>
          <cell r="H234">
            <v>27000000</v>
          </cell>
          <cell r="I234">
            <v>1.7354782918952802</v>
          </cell>
          <cell r="J234">
            <v>2</v>
          </cell>
          <cell r="L234">
            <v>2</v>
          </cell>
          <cell r="M234">
            <v>27000000</v>
          </cell>
          <cell r="N234">
            <v>0</v>
          </cell>
          <cell r="O234">
            <v>27000000</v>
          </cell>
          <cell r="R234">
            <v>0</v>
          </cell>
          <cell r="S234">
            <v>0</v>
          </cell>
          <cell r="T234">
            <v>0</v>
          </cell>
          <cell r="U234">
            <v>0</v>
          </cell>
          <cell r="V234">
            <v>2</v>
          </cell>
          <cell r="W234">
            <v>27000000</v>
          </cell>
        </row>
        <row r="235">
          <cell r="C235" t="str">
            <v>3.22.14</v>
          </cell>
          <cell r="D235" t="str">
            <v>Tanque de polietileno para poza séptica y filtro de piedra, Volumen de 1m3</v>
          </cell>
          <cell r="E235" t="str">
            <v>un</v>
          </cell>
          <cell r="F235">
            <v>2</v>
          </cell>
          <cell r="G235">
            <v>280000</v>
          </cell>
          <cell r="H235">
            <v>560000</v>
          </cell>
          <cell r="I235">
            <v>3.5995105313383596E-2</v>
          </cell>
          <cell r="J235">
            <v>2</v>
          </cell>
          <cell r="L235">
            <v>2</v>
          </cell>
          <cell r="M235">
            <v>560000</v>
          </cell>
          <cell r="N235">
            <v>0</v>
          </cell>
          <cell r="O235">
            <v>560000</v>
          </cell>
          <cell r="R235">
            <v>0</v>
          </cell>
          <cell r="S235">
            <v>0</v>
          </cell>
          <cell r="T235">
            <v>0</v>
          </cell>
          <cell r="U235">
            <v>0</v>
          </cell>
          <cell r="V235">
            <v>2</v>
          </cell>
          <cell r="W235">
            <v>560000</v>
          </cell>
        </row>
        <row r="236">
          <cell r="C236" t="str">
            <v>3.22.15</v>
          </cell>
          <cell r="D236" t="str">
            <v>Láminas de asbesto cemento para sedimentadores, dimensiones 1.2*2.4*0.01m</v>
          </cell>
          <cell r="E236" t="str">
            <v>un</v>
          </cell>
          <cell r="F236">
            <v>528</v>
          </cell>
          <cell r="G236">
            <v>50000</v>
          </cell>
          <cell r="H236">
            <v>26400000</v>
          </cell>
          <cell r="I236">
            <v>1.6969121076309408</v>
          </cell>
          <cell r="J236">
            <v>528</v>
          </cell>
          <cell r="L236">
            <v>528</v>
          </cell>
          <cell r="M236">
            <v>26400000</v>
          </cell>
          <cell r="N236">
            <v>0</v>
          </cell>
          <cell r="O236">
            <v>26400000</v>
          </cell>
          <cell r="R236">
            <v>0</v>
          </cell>
          <cell r="S236">
            <v>0</v>
          </cell>
          <cell r="T236">
            <v>0</v>
          </cell>
          <cell r="U236">
            <v>0</v>
          </cell>
          <cell r="V236">
            <v>528</v>
          </cell>
          <cell r="W236">
            <v>26400000</v>
          </cell>
        </row>
        <row r="237">
          <cell r="D237" t="str">
            <v>COSTO SUMINISTRO</v>
          </cell>
          <cell r="H237">
            <v>1555767083.1199999</v>
          </cell>
          <cell r="I237" t="str">
            <v/>
          </cell>
          <cell r="L237" t="str">
            <v/>
          </cell>
          <cell r="M237">
            <v>1555767083.1199999</v>
          </cell>
          <cell r="N237">
            <v>177085056</v>
          </cell>
          <cell r="O237">
            <v>1732852139.1199999</v>
          </cell>
          <cell r="R237" t="str">
            <v/>
          </cell>
          <cell r="S237">
            <v>0</v>
          </cell>
          <cell r="T237">
            <v>0</v>
          </cell>
          <cell r="U237">
            <v>0</v>
          </cell>
          <cell r="V237" t="str">
            <v/>
          </cell>
          <cell r="W237">
            <v>1420407083.1199999</v>
          </cell>
        </row>
        <row r="238">
          <cell r="D238" t="str">
            <v>A,I,U,</v>
          </cell>
          <cell r="E238">
            <v>0.12</v>
          </cell>
          <cell r="H238">
            <v>186692049.97439998</v>
          </cell>
          <cell r="M238">
            <v>186692049.97439998</v>
          </cell>
          <cell r="N238">
            <v>21250206.719999999</v>
          </cell>
          <cell r="O238">
            <v>207942256.69439998</v>
          </cell>
          <cell r="R238">
            <v>0</v>
          </cell>
          <cell r="S238">
            <v>0</v>
          </cell>
          <cell r="T238">
            <v>0</v>
          </cell>
          <cell r="U238">
            <v>0</v>
          </cell>
          <cell r="W238">
            <v>170448849.97439998</v>
          </cell>
        </row>
        <row r="239">
          <cell r="B239" t="str">
            <v>TO3</v>
          </cell>
          <cell r="D239" t="str">
            <v>COSTO TOTAL SUMINISTRO</v>
          </cell>
          <cell r="H239">
            <v>1742459133</v>
          </cell>
          <cell r="L239" t="str">
            <v/>
          </cell>
          <cell r="M239">
            <v>1742459133</v>
          </cell>
          <cell r="N239">
            <v>198335263</v>
          </cell>
          <cell r="O239">
            <v>1940794396</v>
          </cell>
          <cell r="R239" t="str">
            <v/>
          </cell>
          <cell r="S239">
            <v>0</v>
          </cell>
          <cell r="T239">
            <v>0</v>
          </cell>
          <cell r="U239">
            <v>0</v>
          </cell>
          <cell r="V239" t="str">
            <v/>
          </cell>
          <cell r="W239">
            <v>1590855933</v>
          </cell>
        </row>
        <row r="240">
          <cell r="B240" t="str">
            <v>T4</v>
          </cell>
          <cell r="C240" t="str">
            <v>INSTALACION DE EQUIPOS Y ACCESORIOS PARA LA PLANTA DE TRATAMIENTO DE AGUA POTABLE (240)</v>
          </cell>
          <cell r="L240" t="str">
            <v/>
          </cell>
          <cell r="M240" t="str">
            <v/>
          </cell>
          <cell r="N240" t="str">
            <v/>
          </cell>
          <cell r="O240" t="str">
            <v/>
          </cell>
          <cell r="R240" t="str">
            <v/>
          </cell>
          <cell r="S240" t="str">
            <v/>
          </cell>
          <cell r="T240" t="str">
            <v/>
          </cell>
          <cell r="U240" t="str">
            <v/>
          </cell>
          <cell r="V240" t="str">
            <v/>
          </cell>
          <cell r="W240" t="str">
            <v/>
          </cell>
        </row>
        <row r="241">
          <cell r="C241" t="str">
            <v xml:space="preserve">ITEM  </v>
          </cell>
          <cell r="D241" t="str">
            <v>DESCRIPCION</v>
          </cell>
          <cell r="E241" t="str">
            <v xml:space="preserve">UNIDAD </v>
          </cell>
          <cell r="F241" t="str">
            <v xml:space="preserve">CANTIDAD </v>
          </cell>
          <cell r="G241" t="str">
            <v>V. UNITARIO</v>
          </cell>
          <cell r="H241" t="str">
            <v xml:space="preserve"> V. PARCIAL</v>
          </cell>
          <cell r="R241">
            <v>0</v>
          </cell>
        </row>
        <row r="242">
          <cell r="C242">
            <v>3.3</v>
          </cell>
          <cell r="D242" t="str">
            <v>EXCAVACIONES Y ENTIBADOS</v>
          </cell>
          <cell r="L242" t="str">
            <v/>
          </cell>
          <cell r="M242" t="str">
            <v/>
          </cell>
          <cell r="N242" t="str">
            <v/>
          </cell>
          <cell r="O242" t="str">
            <v/>
          </cell>
          <cell r="R242" t="str">
            <v/>
          </cell>
          <cell r="S242" t="str">
            <v/>
          </cell>
          <cell r="T242" t="str">
            <v/>
          </cell>
          <cell r="U242" t="str">
            <v/>
          </cell>
          <cell r="V242" t="str">
            <v/>
          </cell>
          <cell r="W242" t="str">
            <v/>
          </cell>
        </row>
        <row r="243">
          <cell r="C243" t="str">
            <v>3.3.2</v>
          </cell>
          <cell r="D243" t="str">
            <v>Excavación en zanja para redes de alcantarillado y acueducto</v>
          </cell>
          <cell r="L243" t="str">
            <v/>
          </cell>
          <cell r="M243" t="str">
            <v/>
          </cell>
          <cell r="N243" t="str">
            <v/>
          </cell>
          <cell r="O243" t="str">
            <v/>
          </cell>
          <cell r="R243" t="str">
            <v/>
          </cell>
          <cell r="S243" t="str">
            <v/>
          </cell>
          <cell r="T243" t="str">
            <v/>
          </cell>
          <cell r="U243" t="str">
            <v/>
          </cell>
          <cell r="V243" t="str">
            <v/>
          </cell>
          <cell r="W243" t="str">
            <v/>
          </cell>
        </row>
        <row r="244">
          <cell r="C244" t="str">
            <v>3.3.2.1</v>
          </cell>
          <cell r="D244" t="str">
            <v>Excavación a mano en material común, roca descompuesta, a cualquier profundidad y bajo cualquier condición de humedad. Incluye retiro a lugar autorizado.</v>
          </cell>
          <cell r="E244" t="str">
            <v>m3</v>
          </cell>
          <cell r="F244">
            <v>1655</v>
          </cell>
          <cell r="G244">
            <v>10800</v>
          </cell>
          <cell r="H244">
            <v>17874000</v>
          </cell>
          <cell r="I244">
            <v>6.5178081312117842</v>
          </cell>
          <cell r="J244">
            <v>1655</v>
          </cell>
          <cell r="K244">
            <v>549</v>
          </cell>
          <cell r="L244">
            <v>2204</v>
          </cell>
          <cell r="M244">
            <v>17874000</v>
          </cell>
          <cell r="N244">
            <v>5929200</v>
          </cell>
          <cell r="O244">
            <v>23803200</v>
          </cell>
          <cell r="R244">
            <v>0</v>
          </cell>
          <cell r="S244">
            <v>0</v>
          </cell>
          <cell r="T244">
            <v>0</v>
          </cell>
          <cell r="U244">
            <v>0</v>
          </cell>
          <cell r="V244">
            <v>2204</v>
          </cell>
          <cell r="W244">
            <v>23803200</v>
          </cell>
        </row>
        <row r="245">
          <cell r="C245" t="str">
            <v>3,4</v>
          </cell>
          <cell r="D245" t="str">
            <v>INSTALACIÓN Y CIMENTACIÓN DE TUBERÍA</v>
          </cell>
          <cell r="I245" t="str">
            <v/>
          </cell>
          <cell r="L245" t="str">
            <v/>
          </cell>
          <cell r="M245" t="str">
            <v/>
          </cell>
          <cell r="N245" t="str">
            <v/>
          </cell>
          <cell r="O245" t="str">
            <v/>
          </cell>
          <cell r="R245" t="str">
            <v/>
          </cell>
          <cell r="S245" t="str">
            <v/>
          </cell>
          <cell r="T245" t="str">
            <v/>
          </cell>
          <cell r="U245" t="str">
            <v/>
          </cell>
          <cell r="V245" t="str">
            <v/>
          </cell>
          <cell r="W245" t="str">
            <v/>
          </cell>
        </row>
        <row r="246">
          <cell r="C246" t="str">
            <v>3.4.2</v>
          </cell>
          <cell r="D246" t="str">
            <v>Tuberías de alcantarillado</v>
          </cell>
          <cell r="I246" t="str">
            <v/>
          </cell>
          <cell r="L246" t="str">
            <v/>
          </cell>
          <cell r="M246" t="str">
            <v/>
          </cell>
          <cell r="N246" t="str">
            <v/>
          </cell>
          <cell r="O246" t="str">
            <v/>
          </cell>
          <cell r="R246" t="str">
            <v/>
          </cell>
          <cell r="S246" t="str">
            <v/>
          </cell>
          <cell r="T246" t="str">
            <v/>
          </cell>
          <cell r="U246" t="str">
            <v/>
          </cell>
          <cell r="V246" t="str">
            <v/>
          </cell>
          <cell r="W246" t="str">
            <v/>
          </cell>
        </row>
        <row r="247">
          <cell r="C247" t="str">
            <v>3.4.2.1</v>
          </cell>
          <cell r="D247" t="str">
            <v>Instalación de Tubería de alcantarillado de PVC de superficie interna y externa lisa, bajo cualquier condición de humedad</v>
          </cell>
          <cell r="I247" t="str">
            <v/>
          </cell>
          <cell r="L247" t="str">
            <v/>
          </cell>
          <cell r="M247" t="str">
            <v/>
          </cell>
          <cell r="N247" t="str">
            <v/>
          </cell>
          <cell r="O247" t="str">
            <v/>
          </cell>
          <cell r="R247" t="str">
            <v/>
          </cell>
          <cell r="S247" t="str">
            <v/>
          </cell>
          <cell r="T247" t="str">
            <v/>
          </cell>
          <cell r="U247" t="str">
            <v/>
          </cell>
          <cell r="V247" t="str">
            <v/>
          </cell>
          <cell r="W247" t="str">
            <v/>
          </cell>
        </row>
        <row r="248">
          <cell r="C248" t="str">
            <v>3.4.2.1.1</v>
          </cell>
          <cell r="D248" t="str">
            <v>Tubería de PVC de 160 mm (6")</v>
          </cell>
          <cell r="E248" t="str">
            <v>m</v>
          </cell>
          <cell r="F248">
            <v>48</v>
          </cell>
          <cell r="G248">
            <v>4850</v>
          </cell>
          <cell r="H248">
            <v>232800</v>
          </cell>
          <cell r="I248">
            <v>8.4891223729780876E-2</v>
          </cell>
          <cell r="J248">
            <v>48</v>
          </cell>
          <cell r="L248">
            <v>48</v>
          </cell>
          <cell r="M248">
            <v>232800</v>
          </cell>
          <cell r="N248">
            <v>0</v>
          </cell>
          <cell r="O248">
            <v>232800</v>
          </cell>
          <cell r="R248">
            <v>0</v>
          </cell>
          <cell r="S248">
            <v>0</v>
          </cell>
          <cell r="T248">
            <v>0</v>
          </cell>
          <cell r="U248">
            <v>0</v>
          </cell>
          <cell r="V248">
            <v>48</v>
          </cell>
          <cell r="W248">
            <v>232800</v>
          </cell>
        </row>
        <row r="249">
          <cell r="C249" t="str">
            <v>3.4.2.6</v>
          </cell>
          <cell r="D249" t="str">
            <v>Instalación de Tubería de alcantarillado de Concreto reforzado o de gres bajo, cualquier condición de humedad</v>
          </cell>
          <cell r="I249" t="str">
            <v/>
          </cell>
          <cell r="L249" t="str">
            <v/>
          </cell>
          <cell r="M249" t="str">
            <v/>
          </cell>
          <cell r="N249" t="str">
            <v/>
          </cell>
          <cell r="O249" t="str">
            <v/>
          </cell>
          <cell r="R249" t="str">
            <v/>
          </cell>
          <cell r="S249" t="str">
            <v/>
          </cell>
          <cell r="T249" t="str">
            <v/>
          </cell>
          <cell r="U249" t="str">
            <v/>
          </cell>
          <cell r="V249" t="str">
            <v/>
          </cell>
          <cell r="W249" t="str">
            <v/>
          </cell>
        </row>
        <row r="250">
          <cell r="C250" t="str">
            <v>3.4.2.6.1</v>
          </cell>
          <cell r="D250" t="str">
            <v>Tubería de Concreto C.R 600 mm (24")</v>
          </cell>
          <cell r="E250" t="str">
            <v>m</v>
          </cell>
          <cell r="F250">
            <v>220</v>
          </cell>
          <cell r="G250">
            <v>20400</v>
          </cell>
          <cell r="H250">
            <v>4488000</v>
          </cell>
          <cell r="I250">
            <v>1.6365627667493838</v>
          </cell>
          <cell r="J250">
            <v>220</v>
          </cell>
          <cell r="L250">
            <v>220</v>
          </cell>
          <cell r="M250">
            <v>4488000</v>
          </cell>
          <cell r="N250">
            <v>0</v>
          </cell>
          <cell r="O250">
            <v>4488000</v>
          </cell>
          <cell r="R250">
            <v>0</v>
          </cell>
          <cell r="S250">
            <v>0</v>
          </cell>
          <cell r="T250">
            <v>0</v>
          </cell>
          <cell r="U250">
            <v>0</v>
          </cell>
          <cell r="V250">
            <v>220</v>
          </cell>
          <cell r="W250">
            <v>4488000</v>
          </cell>
        </row>
        <row r="251">
          <cell r="C251" t="str">
            <v>3.4.4</v>
          </cell>
          <cell r="D251" t="str">
            <v>Instalación de Tuberias de Acueducto</v>
          </cell>
          <cell r="I251" t="str">
            <v/>
          </cell>
          <cell r="L251" t="str">
            <v/>
          </cell>
          <cell r="M251" t="str">
            <v/>
          </cell>
          <cell r="N251" t="str">
            <v/>
          </cell>
          <cell r="O251" t="str">
            <v/>
          </cell>
          <cell r="R251" t="str">
            <v/>
          </cell>
          <cell r="S251" t="str">
            <v/>
          </cell>
          <cell r="T251" t="str">
            <v/>
          </cell>
          <cell r="U251" t="str">
            <v/>
          </cell>
          <cell r="V251" t="str">
            <v/>
          </cell>
          <cell r="W251" t="str">
            <v/>
          </cell>
        </row>
        <row r="252">
          <cell r="C252" t="str">
            <v>3.4.4.1</v>
          </cell>
          <cell r="D252" t="str">
            <v>Instalación de tuberías de acueducto de polietileno de alta densidad (PEAD)</v>
          </cell>
          <cell r="I252" t="str">
            <v/>
          </cell>
          <cell r="L252" t="str">
            <v/>
          </cell>
          <cell r="M252" t="str">
            <v/>
          </cell>
          <cell r="N252" t="str">
            <v/>
          </cell>
          <cell r="O252" t="str">
            <v/>
          </cell>
          <cell r="R252" t="str">
            <v/>
          </cell>
          <cell r="S252" t="str">
            <v/>
          </cell>
          <cell r="T252" t="str">
            <v/>
          </cell>
          <cell r="U252" t="str">
            <v/>
          </cell>
          <cell r="V252" t="str">
            <v/>
          </cell>
          <cell r="W252" t="str">
            <v/>
          </cell>
        </row>
        <row r="253">
          <cell r="C253" t="str">
            <v>3.4.4.1.1</v>
          </cell>
          <cell r="D253" t="str">
            <v>Tuberías PEAD 90mm PN 10 PE 100</v>
          </cell>
          <cell r="E253" t="str">
            <v>m</v>
          </cell>
          <cell r="F253">
            <v>2500</v>
          </cell>
          <cell r="G253">
            <v>4375</v>
          </cell>
          <cell r="H253">
            <v>10937500</v>
          </cell>
          <cell r="I253">
            <v>3.9883924379058349</v>
          </cell>
          <cell r="J253">
            <v>2500</v>
          </cell>
          <cell r="L253">
            <v>2500</v>
          </cell>
          <cell r="M253">
            <v>10937500</v>
          </cell>
          <cell r="N253">
            <v>0</v>
          </cell>
          <cell r="O253">
            <v>10937500</v>
          </cell>
          <cell r="R253">
            <v>0</v>
          </cell>
          <cell r="S253">
            <v>0</v>
          </cell>
          <cell r="T253">
            <v>0</v>
          </cell>
          <cell r="U253">
            <v>0</v>
          </cell>
          <cell r="V253">
            <v>2500</v>
          </cell>
          <cell r="W253">
            <v>10937500</v>
          </cell>
        </row>
        <row r="254">
          <cell r="C254" t="str">
            <v>3.4.4.1.4</v>
          </cell>
          <cell r="D254" t="str">
            <v>Tuberías PEAD 110mm PN 10 PE 100</v>
          </cell>
          <cell r="E254" t="str">
            <v>m</v>
          </cell>
          <cell r="F254">
            <v>60</v>
          </cell>
          <cell r="G254">
            <v>4925</v>
          </cell>
          <cell r="H254">
            <v>295500</v>
          </cell>
          <cell r="I254">
            <v>0.10775496826525022</v>
          </cell>
          <cell r="J254">
            <v>60</v>
          </cell>
          <cell r="L254">
            <v>60</v>
          </cell>
          <cell r="M254">
            <v>295500</v>
          </cell>
          <cell r="N254">
            <v>0</v>
          </cell>
          <cell r="O254">
            <v>295500</v>
          </cell>
          <cell r="R254">
            <v>0</v>
          </cell>
          <cell r="S254">
            <v>0</v>
          </cell>
          <cell r="T254">
            <v>0</v>
          </cell>
          <cell r="U254">
            <v>0</v>
          </cell>
          <cell r="V254">
            <v>60</v>
          </cell>
          <cell r="W254">
            <v>295500</v>
          </cell>
        </row>
        <row r="255">
          <cell r="C255" t="str">
            <v>3.4.4.2</v>
          </cell>
          <cell r="D255" t="str">
            <v>Instalación de Tuberías de acueducto de hierro de fundición dúctil, incluidos accesorios</v>
          </cell>
          <cell r="I255" t="str">
            <v/>
          </cell>
          <cell r="L255" t="str">
            <v/>
          </cell>
          <cell r="M255" t="str">
            <v/>
          </cell>
          <cell r="N255" t="str">
            <v/>
          </cell>
          <cell r="O255" t="str">
            <v/>
          </cell>
          <cell r="R255" t="str">
            <v/>
          </cell>
          <cell r="S255" t="str">
            <v/>
          </cell>
          <cell r="T255" t="str">
            <v/>
          </cell>
          <cell r="U255" t="str">
            <v/>
          </cell>
          <cell r="V255" t="str">
            <v/>
          </cell>
          <cell r="W255" t="str">
            <v/>
          </cell>
        </row>
        <row r="256">
          <cell r="C256" t="str">
            <v>3.4.4.2.5</v>
          </cell>
          <cell r="D256" t="str">
            <v>Tubería de HD de 450 mm PN 10</v>
          </cell>
          <cell r="E256" t="str">
            <v>m</v>
          </cell>
          <cell r="F256">
            <v>30</v>
          </cell>
          <cell r="G256">
            <v>13000</v>
          </cell>
          <cell r="H256">
            <v>390000</v>
          </cell>
          <cell r="I256">
            <v>0.14221467892875664</v>
          </cell>
          <cell r="J256">
            <v>30</v>
          </cell>
          <cell r="L256">
            <v>30</v>
          </cell>
          <cell r="M256">
            <v>390000</v>
          </cell>
          <cell r="N256">
            <v>0</v>
          </cell>
          <cell r="O256">
            <v>390000</v>
          </cell>
          <cell r="R256">
            <v>0</v>
          </cell>
          <cell r="S256">
            <v>0</v>
          </cell>
          <cell r="T256">
            <v>0</v>
          </cell>
          <cell r="U256">
            <v>0</v>
          </cell>
          <cell r="V256">
            <v>30</v>
          </cell>
          <cell r="W256">
            <v>390000</v>
          </cell>
        </row>
        <row r="257">
          <cell r="C257" t="str">
            <v>3.4.4.2.7</v>
          </cell>
          <cell r="D257" t="str">
            <v>Tubería de HD de 600 mm PN 10</v>
          </cell>
          <cell r="E257" t="str">
            <v>m</v>
          </cell>
          <cell r="F257">
            <v>12</v>
          </cell>
          <cell r="G257">
            <v>16000</v>
          </cell>
          <cell r="H257">
            <v>192000</v>
          </cell>
          <cell r="I257">
            <v>7.0013380395695574E-2</v>
          </cell>
          <cell r="J257">
            <v>12</v>
          </cell>
          <cell r="L257">
            <v>12</v>
          </cell>
          <cell r="M257">
            <v>192000</v>
          </cell>
          <cell r="N257">
            <v>0</v>
          </cell>
          <cell r="O257">
            <v>192000</v>
          </cell>
          <cell r="R257">
            <v>0</v>
          </cell>
          <cell r="S257">
            <v>0</v>
          </cell>
          <cell r="T257">
            <v>0</v>
          </cell>
          <cell r="U257">
            <v>0</v>
          </cell>
          <cell r="V257">
            <v>12</v>
          </cell>
          <cell r="W257">
            <v>192000</v>
          </cell>
        </row>
        <row r="258">
          <cell r="C258" t="str">
            <v>3.4.8</v>
          </cell>
          <cell r="D258" t="str">
            <v>Cimentación de tuberías</v>
          </cell>
          <cell r="I258" t="str">
            <v/>
          </cell>
          <cell r="L258" t="str">
            <v/>
          </cell>
          <cell r="M258" t="str">
            <v/>
          </cell>
          <cell r="N258" t="str">
            <v/>
          </cell>
          <cell r="O258" t="str">
            <v/>
          </cell>
          <cell r="R258" t="str">
            <v/>
          </cell>
          <cell r="S258" t="str">
            <v/>
          </cell>
          <cell r="T258" t="str">
            <v/>
          </cell>
          <cell r="U258" t="str">
            <v/>
          </cell>
          <cell r="V258" t="str">
            <v/>
          </cell>
          <cell r="W258" t="str">
            <v/>
          </cell>
        </row>
        <row r="259">
          <cell r="C259" t="str">
            <v>3.4.8.2</v>
          </cell>
          <cell r="D259" t="str">
            <v>Cimentación de tubería con arena compactada al 70% de la densidad relativa máxima</v>
          </cell>
          <cell r="E259" t="str">
            <v>m3</v>
          </cell>
          <cell r="F259">
            <v>26</v>
          </cell>
          <cell r="G259">
            <v>26700</v>
          </cell>
          <cell r="H259">
            <v>694200</v>
          </cell>
          <cell r="I259">
            <v>0.25314212849318679</v>
          </cell>
          <cell r="J259">
            <v>26</v>
          </cell>
          <cell r="L259">
            <v>26</v>
          </cell>
          <cell r="M259">
            <v>694200</v>
          </cell>
          <cell r="N259">
            <v>0</v>
          </cell>
          <cell r="O259">
            <v>694200</v>
          </cell>
          <cell r="R259">
            <v>0</v>
          </cell>
          <cell r="S259">
            <v>0</v>
          </cell>
          <cell r="T259">
            <v>0</v>
          </cell>
          <cell r="U259">
            <v>0</v>
          </cell>
          <cell r="V259">
            <v>26</v>
          </cell>
          <cell r="W259">
            <v>694200</v>
          </cell>
        </row>
        <row r="260">
          <cell r="C260" t="str">
            <v>3.4.8.3</v>
          </cell>
          <cell r="D260" t="str">
            <v>Cimentación de tubería con concreto de 17,5 Mpa. ( 2500 psi ) in situ</v>
          </cell>
          <cell r="E260" t="str">
            <v>m3</v>
          </cell>
          <cell r="F260">
            <v>33</v>
          </cell>
          <cell r="G260">
            <v>208850</v>
          </cell>
          <cell r="H260">
            <v>6892050</v>
          </cell>
          <cell r="I260">
            <v>2.5132068664383005</v>
          </cell>
          <cell r="J260">
            <v>33</v>
          </cell>
          <cell r="L260">
            <v>33</v>
          </cell>
          <cell r="M260">
            <v>6892050</v>
          </cell>
          <cell r="N260">
            <v>0</v>
          </cell>
          <cell r="O260">
            <v>6892050</v>
          </cell>
          <cell r="R260">
            <v>0</v>
          </cell>
          <cell r="S260">
            <v>0</v>
          </cell>
          <cell r="T260">
            <v>0</v>
          </cell>
          <cell r="U260">
            <v>0</v>
          </cell>
          <cell r="V260">
            <v>33</v>
          </cell>
          <cell r="W260">
            <v>6892050</v>
          </cell>
        </row>
        <row r="261">
          <cell r="C261" t="str">
            <v>3.4.9</v>
          </cell>
          <cell r="D261" t="str">
            <v>Instalación de tuberías de acueducto de polietileno para acometidas</v>
          </cell>
          <cell r="I261" t="str">
            <v/>
          </cell>
          <cell r="L261" t="str">
            <v/>
          </cell>
          <cell r="M261" t="str">
            <v/>
          </cell>
          <cell r="N261" t="str">
            <v/>
          </cell>
          <cell r="O261" t="str">
            <v/>
          </cell>
          <cell r="R261" t="str">
            <v/>
          </cell>
          <cell r="S261" t="str">
            <v/>
          </cell>
          <cell r="T261" t="str">
            <v/>
          </cell>
          <cell r="U261" t="str">
            <v/>
          </cell>
          <cell r="V261" t="str">
            <v/>
          </cell>
          <cell r="W261" t="str">
            <v/>
          </cell>
        </row>
        <row r="262">
          <cell r="C262" t="str">
            <v>3.4.9.1</v>
          </cell>
          <cell r="D262" t="str">
            <v>Tuberia de Polietileno Diametro 25 mm PN 10</v>
          </cell>
          <cell r="E262" t="str">
            <v>m</v>
          </cell>
          <cell r="F262">
            <v>25</v>
          </cell>
          <cell r="G262">
            <v>4375</v>
          </cell>
          <cell r="H262">
            <v>109375</v>
          </cell>
          <cell r="I262">
            <v>3.9883924379058348E-2</v>
          </cell>
          <cell r="J262">
            <v>25</v>
          </cell>
          <cell r="L262">
            <v>25</v>
          </cell>
          <cell r="M262">
            <v>109375</v>
          </cell>
          <cell r="N262">
            <v>0</v>
          </cell>
          <cell r="O262">
            <v>109375</v>
          </cell>
          <cell r="R262">
            <v>0</v>
          </cell>
          <cell r="S262">
            <v>0</v>
          </cell>
          <cell r="T262">
            <v>0</v>
          </cell>
          <cell r="U262">
            <v>0</v>
          </cell>
          <cell r="V262">
            <v>25</v>
          </cell>
          <cell r="W262">
            <v>109375</v>
          </cell>
        </row>
        <row r="263">
          <cell r="C263" t="str">
            <v>3.4.9.2</v>
          </cell>
          <cell r="D263" t="str">
            <v>Tuberia de Polietileno Diametro 63 mm PN 10</v>
          </cell>
          <cell r="E263" t="str">
            <v>m</v>
          </cell>
          <cell r="F263">
            <v>300</v>
          </cell>
          <cell r="G263">
            <v>4925</v>
          </cell>
          <cell r="H263">
            <v>1477500</v>
          </cell>
          <cell r="I263">
            <v>0.53877484132625109</v>
          </cell>
          <cell r="J263">
            <v>300</v>
          </cell>
          <cell r="L263">
            <v>300</v>
          </cell>
          <cell r="M263">
            <v>1477500</v>
          </cell>
          <cell r="N263">
            <v>0</v>
          </cell>
          <cell r="O263">
            <v>1477500</v>
          </cell>
          <cell r="R263">
            <v>0</v>
          </cell>
          <cell r="S263">
            <v>0</v>
          </cell>
          <cell r="T263">
            <v>0</v>
          </cell>
          <cell r="U263">
            <v>0</v>
          </cell>
          <cell r="V263">
            <v>300</v>
          </cell>
          <cell r="W263">
            <v>1477500</v>
          </cell>
        </row>
        <row r="264">
          <cell r="C264" t="str">
            <v>3.4.10</v>
          </cell>
          <cell r="D264" t="str">
            <v>Instalación de tuberías de acero sch40</v>
          </cell>
          <cell r="I264" t="str">
            <v/>
          </cell>
          <cell r="L264" t="str">
            <v/>
          </cell>
          <cell r="M264" t="str">
            <v/>
          </cell>
          <cell r="N264" t="str">
            <v/>
          </cell>
          <cell r="O264" t="str">
            <v/>
          </cell>
          <cell r="R264" t="str">
            <v/>
          </cell>
          <cell r="S264" t="str">
            <v/>
          </cell>
          <cell r="T264" t="str">
            <v/>
          </cell>
          <cell r="U264" t="str">
            <v/>
          </cell>
          <cell r="V264" t="str">
            <v/>
          </cell>
          <cell r="W264" t="str">
            <v/>
          </cell>
        </row>
        <row r="265">
          <cell r="C265" t="str">
            <v>3.4.10.1</v>
          </cell>
          <cell r="D265" t="str">
            <v>Tuberia de acero Diametro 50mm, sch39</v>
          </cell>
          <cell r="E265" t="str">
            <v>m</v>
          </cell>
          <cell r="F265">
            <v>3</v>
          </cell>
          <cell r="G265">
            <v>3400</v>
          </cell>
          <cell r="H265">
            <v>10200</v>
          </cell>
          <cell r="I265">
            <v>3.719460833521327E-3</v>
          </cell>
          <cell r="J265">
            <v>3</v>
          </cell>
          <cell r="L265">
            <v>3</v>
          </cell>
          <cell r="M265">
            <v>10200</v>
          </cell>
          <cell r="N265">
            <v>0</v>
          </cell>
          <cell r="O265">
            <v>10200</v>
          </cell>
          <cell r="R265">
            <v>0</v>
          </cell>
          <cell r="S265">
            <v>0</v>
          </cell>
          <cell r="T265">
            <v>0</v>
          </cell>
          <cell r="U265">
            <v>0</v>
          </cell>
          <cell r="V265">
            <v>3</v>
          </cell>
          <cell r="W265">
            <v>10200</v>
          </cell>
        </row>
        <row r="266">
          <cell r="C266" t="str">
            <v>3.4.10.2</v>
          </cell>
          <cell r="D266" t="str">
            <v>Tuberia de acero Diametro 100mm, sch40</v>
          </cell>
          <cell r="E266" t="str">
            <v>m</v>
          </cell>
          <cell r="F266">
            <v>3</v>
          </cell>
          <cell r="G266">
            <v>4060</v>
          </cell>
          <cell r="H266">
            <v>12180</v>
          </cell>
          <cell r="I266">
            <v>4.4414738188519381E-3</v>
          </cell>
          <cell r="J266">
            <v>3</v>
          </cell>
          <cell r="L266">
            <v>3</v>
          </cell>
          <cell r="M266">
            <v>12180</v>
          </cell>
          <cell r="N266">
            <v>0</v>
          </cell>
          <cell r="O266">
            <v>12180</v>
          </cell>
          <cell r="R266">
            <v>0</v>
          </cell>
          <cell r="S266">
            <v>0</v>
          </cell>
          <cell r="T266">
            <v>0</v>
          </cell>
          <cell r="U266">
            <v>0</v>
          </cell>
          <cell r="V266">
            <v>3</v>
          </cell>
          <cell r="W266">
            <v>12180</v>
          </cell>
        </row>
        <row r="267">
          <cell r="C267" t="str">
            <v>3.4.10.3</v>
          </cell>
          <cell r="D267" t="str">
            <v>Tuberia de acero Diametro 150mm, sch40</v>
          </cell>
          <cell r="E267" t="str">
            <v>m</v>
          </cell>
          <cell r="F267">
            <v>30</v>
          </cell>
          <cell r="G267">
            <v>4600</v>
          </cell>
          <cell r="H267">
            <v>138000</v>
          </cell>
          <cell r="I267">
            <v>5.0322117159406189E-2</v>
          </cell>
          <cell r="J267">
            <v>30</v>
          </cell>
          <cell r="L267">
            <v>30</v>
          </cell>
          <cell r="M267">
            <v>138000</v>
          </cell>
          <cell r="N267">
            <v>0</v>
          </cell>
          <cell r="O267">
            <v>138000</v>
          </cell>
          <cell r="R267">
            <v>0</v>
          </cell>
          <cell r="S267">
            <v>0</v>
          </cell>
          <cell r="T267">
            <v>0</v>
          </cell>
          <cell r="U267">
            <v>0</v>
          </cell>
          <cell r="V267">
            <v>30</v>
          </cell>
          <cell r="W267">
            <v>138000</v>
          </cell>
        </row>
        <row r="268">
          <cell r="C268">
            <v>3.5</v>
          </cell>
          <cell r="D268" t="str">
            <v>RELLENOS</v>
          </cell>
          <cell r="I268" t="str">
            <v/>
          </cell>
          <cell r="L268" t="str">
            <v/>
          </cell>
          <cell r="M268" t="str">
            <v/>
          </cell>
          <cell r="N268" t="str">
            <v/>
          </cell>
          <cell r="O268" t="str">
            <v/>
          </cell>
          <cell r="R268" t="str">
            <v/>
          </cell>
          <cell r="S268" t="str">
            <v/>
          </cell>
          <cell r="T268" t="str">
            <v/>
          </cell>
          <cell r="U268" t="str">
            <v/>
          </cell>
          <cell r="V268" t="str">
            <v/>
          </cell>
          <cell r="W268" t="str">
            <v/>
          </cell>
        </row>
        <row r="269">
          <cell r="C269" t="str">
            <v>3.5.1</v>
          </cell>
          <cell r="D269" t="str">
            <v>Relleno de Zanjas y obras de mampostería</v>
          </cell>
          <cell r="I269" t="str">
            <v/>
          </cell>
          <cell r="L269" t="str">
            <v/>
          </cell>
          <cell r="M269" t="str">
            <v/>
          </cell>
          <cell r="N269" t="str">
            <v/>
          </cell>
          <cell r="O269" t="str">
            <v/>
          </cell>
          <cell r="R269" t="str">
            <v/>
          </cell>
          <cell r="S269" t="str">
            <v/>
          </cell>
          <cell r="T269" t="str">
            <v/>
          </cell>
          <cell r="U269" t="str">
            <v/>
          </cell>
          <cell r="V269" t="str">
            <v/>
          </cell>
          <cell r="W269" t="str">
            <v/>
          </cell>
        </row>
        <row r="270">
          <cell r="C270" t="str">
            <v>3.5.1.1</v>
          </cell>
          <cell r="D270" t="str">
            <v>Rellenos de Zanjas y obras de mampostería con material seleccionado de sitio, compactado al 90% del Proctor Modificado</v>
          </cell>
          <cell r="E270" t="str">
            <v>m3</v>
          </cell>
          <cell r="F270">
            <v>1461</v>
          </cell>
          <cell r="G270">
            <v>9800</v>
          </cell>
          <cell r="H270">
            <v>14317800</v>
          </cell>
          <cell r="I270">
            <v>5.2210290511952602</v>
          </cell>
          <cell r="J270">
            <v>1461</v>
          </cell>
          <cell r="K270">
            <v>-1400</v>
          </cell>
          <cell r="L270">
            <v>61</v>
          </cell>
          <cell r="M270">
            <v>14317800</v>
          </cell>
          <cell r="N270">
            <v>-13720000</v>
          </cell>
          <cell r="O270">
            <v>597800</v>
          </cell>
          <cell r="R270">
            <v>0</v>
          </cell>
          <cell r="S270">
            <v>0</v>
          </cell>
          <cell r="T270">
            <v>0</v>
          </cell>
          <cell r="U270">
            <v>0</v>
          </cell>
          <cell r="V270">
            <v>61</v>
          </cell>
          <cell r="W270">
            <v>597800</v>
          </cell>
        </row>
        <row r="271">
          <cell r="C271" t="str">
            <v>3.5.1.2</v>
          </cell>
          <cell r="D271" t="str">
            <v>Rellenos de Zanjas y obras de mampostería con material seleccionado de cantera, compactado al 95% del Proctor Modifiicado</v>
          </cell>
          <cell r="E271" t="str">
            <v>m3</v>
          </cell>
          <cell r="F271">
            <v>100</v>
          </cell>
          <cell r="G271">
            <v>27000</v>
          </cell>
          <cell r="H271">
            <v>2700000</v>
          </cell>
          <cell r="I271">
            <v>0.9845631618144689</v>
          </cell>
          <cell r="J271">
            <v>100</v>
          </cell>
          <cell r="L271">
            <v>100</v>
          </cell>
          <cell r="M271">
            <v>2700000</v>
          </cell>
          <cell r="N271">
            <v>0</v>
          </cell>
          <cell r="O271">
            <v>2700000</v>
          </cell>
          <cell r="R271">
            <v>0</v>
          </cell>
          <cell r="S271">
            <v>0</v>
          </cell>
          <cell r="T271">
            <v>0</v>
          </cell>
          <cell r="U271">
            <v>0</v>
          </cell>
          <cell r="V271">
            <v>100</v>
          </cell>
          <cell r="W271">
            <v>2700000</v>
          </cell>
        </row>
        <row r="272">
          <cell r="C272">
            <v>3.7</v>
          </cell>
          <cell r="D272" t="str">
            <v>CONSTRUCCIÓN DE OBRAS ACCESORIAS</v>
          </cell>
          <cell r="I272" t="str">
            <v/>
          </cell>
          <cell r="L272" t="str">
            <v/>
          </cell>
          <cell r="M272" t="str">
            <v/>
          </cell>
          <cell r="N272" t="str">
            <v/>
          </cell>
          <cell r="O272" t="str">
            <v/>
          </cell>
          <cell r="R272" t="str">
            <v/>
          </cell>
          <cell r="S272" t="str">
            <v/>
          </cell>
          <cell r="T272" t="str">
            <v/>
          </cell>
          <cell r="U272" t="str">
            <v/>
          </cell>
          <cell r="V272" t="str">
            <v/>
          </cell>
          <cell r="W272" t="str">
            <v/>
          </cell>
        </row>
        <row r="273">
          <cell r="C273" t="str">
            <v>3.7.4</v>
          </cell>
          <cell r="D273" t="str">
            <v>Pozo de Inspección incluida losa superior y tapa.</v>
          </cell>
          <cell r="I273" t="str">
            <v/>
          </cell>
          <cell r="L273" t="str">
            <v/>
          </cell>
          <cell r="M273" t="str">
            <v/>
          </cell>
          <cell r="N273" t="str">
            <v/>
          </cell>
          <cell r="O273" t="str">
            <v/>
          </cell>
          <cell r="R273" t="str">
            <v/>
          </cell>
          <cell r="S273" t="str">
            <v/>
          </cell>
          <cell r="T273" t="str">
            <v/>
          </cell>
          <cell r="U273" t="str">
            <v/>
          </cell>
          <cell r="V273" t="str">
            <v/>
          </cell>
          <cell r="W273" t="str">
            <v/>
          </cell>
        </row>
        <row r="274">
          <cell r="C274" t="str">
            <v>3.7.4.2</v>
          </cell>
          <cell r="D274" t="str">
            <v>Construcción de Pozo de inspección de concreto</v>
          </cell>
          <cell r="I274" t="str">
            <v/>
          </cell>
          <cell r="L274" t="str">
            <v/>
          </cell>
          <cell r="M274" t="str">
            <v/>
          </cell>
          <cell r="N274" t="str">
            <v/>
          </cell>
          <cell r="O274" t="str">
            <v/>
          </cell>
          <cell r="R274" t="str">
            <v/>
          </cell>
          <cell r="S274" t="str">
            <v/>
          </cell>
          <cell r="T274" t="str">
            <v/>
          </cell>
          <cell r="U274" t="str">
            <v/>
          </cell>
          <cell r="V274" t="str">
            <v/>
          </cell>
          <cell r="W274" t="str">
            <v/>
          </cell>
        </row>
        <row r="275">
          <cell r="C275" t="str">
            <v>3.7.4.2.1.2</v>
          </cell>
          <cell r="D275" t="str">
            <v>Pozo de inspección 1,45 m &lt;H&lt;=1,80 m</v>
          </cell>
          <cell r="E275" t="str">
            <v>un</v>
          </cell>
          <cell r="F275">
            <v>3</v>
          </cell>
          <cell r="G275">
            <v>841416</v>
          </cell>
          <cell r="H275">
            <v>2524248</v>
          </cell>
          <cell r="I275">
            <v>0.92047466373475917</v>
          </cell>
          <cell r="J275">
            <v>3</v>
          </cell>
          <cell r="K275">
            <v>7</v>
          </cell>
          <cell r="L275">
            <v>10</v>
          </cell>
          <cell r="M275">
            <v>2524248</v>
          </cell>
          <cell r="N275">
            <v>5889912</v>
          </cell>
          <cell r="O275">
            <v>8414160</v>
          </cell>
          <cell r="R275">
            <v>0</v>
          </cell>
          <cell r="S275">
            <v>0</v>
          </cell>
          <cell r="T275">
            <v>0</v>
          </cell>
          <cell r="U275">
            <v>0</v>
          </cell>
          <cell r="V275">
            <v>10</v>
          </cell>
          <cell r="W275">
            <v>8414160</v>
          </cell>
        </row>
        <row r="276">
          <cell r="C276" t="str">
            <v>3.7.8</v>
          </cell>
          <cell r="D276" t="str">
            <v>Caja de Válvulas y bajante de operación</v>
          </cell>
          <cell r="I276" t="str">
            <v/>
          </cell>
          <cell r="L276" t="str">
            <v/>
          </cell>
          <cell r="M276" t="str">
            <v/>
          </cell>
          <cell r="N276" t="str">
            <v/>
          </cell>
          <cell r="O276" t="str">
            <v/>
          </cell>
          <cell r="R276" t="str">
            <v/>
          </cell>
          <cell r="S276" t="str">
            <v/>
          </cell>
          <cell r="T276" t="str">
            <v/>
          </cell>
          <cell r="U276" t="str">
            <v/>
          </cell>
          <cell r="V276" t="str">
            <v/>
          </cell>
          <cell r="W276" t="str">
            <v/>
          </cell>
        </row>
        <row r="277">
          <cell r="C277" t="str">
            <v>3.7.8.2</v>
          </cell>
          <cell r="D277" t="str">
            <v>Instalación tubo de operación Válvula entre Ø80 a 200mm, incluye losa de 50x50x15 cms con tapa de HD con bisagra de 150 mm</v>
          </cell>
          <cell r="E277" t="str">
            <v>un</v>
          </cell>
          <cell r="F277">
            <v>2</v>
          </cell>
          <cell r="G277">
            <v>128180</v>
          </cell>
          <cell r="H277">
            <v>256360</v>
          </cell>
          <cell r="I277">
            <v>9.3482448949169364E-2</v>
          </cell>
          <cell r="J277">
            <v>2</v>
          </cell>
          <cell r="L277">
            <v>2</v>
          </cell>
          <cell r="M277">
            <v>256360</v>
          </cell>
          <cell r="N277">
            <v>0</v>
          </cell>
          <cell r="O277">
            <v>256360</v>
          </cell>
          <cell r="R277">
            <v>0</v>
          </cell>
          <cell r="S277">
            <v>0</v>
          </cell>
          <cell r="T277">
            <v>0</v>
          </cell>
          <cell r="U277">
            <v>0</v>
          </cell>
          <cell r="V277">
            <v>2</v>
          </cell>
          <cell r="W277">
            <v>256360</v>
          </cell>
        </row>
        <row r="278">
          <cell r="C278" t="str">
            <v>3.7.18</v>
          </cell>
          <cell r="D278" t="str">
            <v>Caja de inspección para alcantarillado, diametros de tuberias Ø600 mm (24")</v>
          </cell>
          <cell r="I278" t="str">
            <v/>
          </cell>
          <cell r="L278" t="str">
            <v/>
          </cell>
          <cell r="M278" t="str">
            <v/>
          </cell>
          <cell r="N278" t="str">
            <v/>
          </cell>
          <cell r="O278" t="str">
            <v/>
          </cell>
          <cell r="R278" t="str">
            <v/>
          </cell>
          <cell r="S278" t="str">
            <v/>
          </cell>
          <cell r="T278" t="str">
            <v/>
          </cell>
          <cell r="U278" t="str">
            <v/>
          </cell>
          <cell r="V278" t="str">
            <v/>
          </cell>
          <cell r="W278" t="str">
            <v/>
          </cell>
        </row>
        <row r="279">
          <cell r="C279" t="str">
            <v>3.7.18.1</v>
          </cell>
          <cell r="D279" t="str">
            <v>Caja de inspección en ladrillo doble con base en concreto reforzado e=0.15m, y tapa de concreto reforzado. Profundidad de 1.2m a 1.6m</v>
          </cell>
          <cell r="E279" t="str">
            <v>un</v>
          </cell>
          <cell r="F279">
            <v>2</v>
          </cell>
          <cell r="G279">
            <v>2014050</v>
          </cell>
          <cell r="H279">
            <v>4028100</v>
          </cell>
          <cell r="I279">
            <v>1.4688588415203194</v>
          </cell>
          <cell r="J279">
            <v>2</v>
          </cell>
          <cell r="K279">
            <v>3</v>
          </cell>
          <cell r="L279">
            <v>5</v>
          </cell>
          <cell r="M279">
            <v>4028100</v>
          </cell>
          <cell r="N279">
            <v>6042150</v>
          </cell>
          <cell r="O279">
            <v>10070250</v>
          </cell>
          <cell r="R279">
            <v>0</v>
          </cell>
          <cell r="S279">
            <v>0</v>
          </cell>
          <cell r="T279">
            <v>0</v>
          </cell>
          <cell r="U279">
            <v>0</v>
          </cell>
          <cell r="V279">
            <v>5</v>
          </cell>
          <cell r="W279">
            <v>10070250</v>
          </cell>
        </row>
        <row r="280">
          <cell r="C280">
            <v>3.8</v>
          </cell>
          <cell r="D280" t="str">
            <v>INSTALACION DE ELEMENTOS DE ACUEDUCTO Y ALCANTARILLADO</v>
          </cell>
          <cell r="I280" t="str">
            <v/>
          </cell>
          <cell r="L280" t="str">
            <v/>
          </cell>
          <cell r="M280" t="str">
            <v/>
          </cell>
          <cell r="N280" t="str">
            <v/>
          </cell>
          <cell r="O280" t="str">
            <v/>
          </cell>
          <cell r="R280" t="str">
            <v/>
          </cell>
          <cell r="S280" t="str">
            <v/>
          </cell>
          <cell r="T280" t="str">
            <v/>
          </cell>
          <cell r="U280" t="str">
            <v/>
          </cell>
          <cell r="V280" t="str">
            <v/>
          </cell>
          <cell r="W280" t="str">
            <v/>
          </cell>
        </row>
        <row r="281">
          <cell r="C281" t="str">
            <v>3.8.1.1</v>
          </cell>
          <cell r="D281" t="str">
            <v>Instalación de válvula de compuerta brida x brida norma ISO PN 10, Incluye el suministro e instalación de tornilleria y empaquetadura para el montaje</v>
          </cell>
          <cell r="I281" t="str">
            <v/>
          </cell>
          <cell r="L281" t="str">
            <v/>
          </cell>
          <cell r="M281" t="str">
            <v/>
          </cell>
          <cell r="N281" t="str">
            <v/>
          </cell>
          <cell r="O281" t="str">
            <v/>
          </cell>
          <cell r="R281" t="str">
            <v/>
          </cell>
          <cell r="S281" t="str">
            <v/>
          </cell>
          <cell r="T281" t="str">
            <v/>
          </cell>
          <cell r="U281" t="str">
            <v/>
          </cell>
          <cell r="V281" t="str">
            <v/>
          </cell>
          <cell r="W281" t="str">
            <v/>
          </cell>
        </row>
        <row r="282">
          <cell r="C282" t="str">
            <v>3.8.1.1.2</v>
          </cell>
          <cell r="D282" t="str">
            <v>d = 80 mm (3")</v>
          </cell>
          <cell r="E282" t="str">
            <v>un</v>
          </cell>
          <cell r="F282">
            <v>2</v>
          </cell>
          <cell r="G282">
            <v>11845</v>
          </cell>
          <cell r="H282">
            <v>23690</v>
          </cell>
          <cell r="I282">
            <v>8.6386301123647299E-3</v>
          </cell>
          <cell r="J282">
            <v>2</v>
          </cell>
          <cell r="L282">
            <v>2</v>
          </cell>
          <cell r="M282">
            <v>23690</v>
          </cell>
          <cell r="N282">
            <v>0</v>
          </cell>
          <cell r="O282">
            <v>23690</v>
          </cell>
          <cell r="R282">
            <v>0</v>
          </cell>
          <cell r="S282">
            <v>0</v>
          </cell>
          <cell r="T282">
            <v>0</v>
          </cell>
          <cell r="U282">
            <v>0</v>
          </cell>
          <cell r="V282">
            <v>2</v>
          </cell>
          <cell r="W282">
            <v>23690</v>
          </cell>
        </row>
        <row r="283">
          <cell r="C283" t="str">
            <v>3.8.1.1.3</v>
          </cell>
          <cell r="D283" t="str">
            <v>d = 100 mm (4")</v>
          </cell>
          <cell r="E283" t="str">
            <v>un</v>
          </cell>
          <cell r="F283">
            <v>6</v>
          </cell>
          <cell r="G283">
            <v>18892</v>
          </cell>
          <cell r="H283">
            <v>113352</v>
          </cell>
          <cell r="I283">
            <v>4.1334149451108776E-2</v>
          </cell>
          <cell r="J283">
            <v>6</v>
          </cell>
          <cell r="L283">
            <v>6</v>
          </cell>
          <cell r="M283">
            <v>113352</v>
          </cell>
          <cell r="N283">
            <v>0</v>
          </cell>
          <cell r="O283">
            <v>113352</v>
          </cell>
          <cell r="R283">
            <v>0</v>
          </cell>
          <cell r="S283">
            <v>0</v>
          </cell>
          <cell r="T283">
            <v>0</v>
          </cell>
          <cell r="U283">
            <v>0</v>
          </cell>
          <cell r="V283">
            <v>6</v>
          </cell>
          <cell r="W283">
            <v>113352</v>
          </cell>
        </row>
        <row r="284">
          <cell r="C284" t="str">
            <v>3.8.1.3</v>
          </cell>
          <cell r="D284" t="str">
            <v>Instalación de válvula de mariposa brida x brida norma ISO PN 16, Incluye el suministro e instalación de tornilleria y empaquetadura para el montaje</v>
          </cell>
          <cell r="I284" t="str">
            <v/>
          </cell>
          <cell r="L284" t="str">
            <v/>
          </cell>
          <cell r="M284" t="str">
            <v/>
          </cell>
          <cell r="N284" t="str">
            <v/>
          </cell>
          <cell r="O284" t="str">
            <v/>
          </cell>
          <cell r="R284" t="str">
            <v/>
          </cell>
          <cell r="S284" t="str">
            <v/>
          </cell>
          <cell r="T284" t="str">
            <v/>
          </cell>
          <cell r="U284" t="str">
            <v/>
          </cell>
          <cell r="V284" t="str">
            <v/>
          </cell>
          <cell r="W284" t="str">
            <v/>
          </cell>
        </row>
        <row r="285">
          <cell r="C285" t="str">
            <v>3.8.1.3.4</v>
          </cell>
          <cell r="D285" t="str">
            <v>d = 400 mm (16")</v>
          </cell>
          <cell r="E285" t="str">
            <v>un</v>
          </cell>
          <cell r="F285">
            <v>9</v>
          </cell>
          <cell r="G285">
            <v>173700</v>
          </cell>
          <cell r="H285">
            <v>1563300</v>
          </cell>
          <cell r="I285">
            <v>0.57006207069057757</v>
          </cell>
          <cell r="J285">
            <v>9</v>
          </cell>
          <cell r="L285">
            <v>9</v>
          </cell>
          <cell r="M285">
            <v>1563300</v>
          </cell>
          <cell r="N285">
            <v>0</v>
          </cell>
          <cell r="O285">
            <v>1563300</v>
          </cell>
          <cell r="R285">
            <v>0</v>
          </cell>
          <cell r="S285">
            <v>0</v>
          </cell>
          <cell r="T285">
            <v>0</v>
          </cell>
          <cell r="U285">
            <v>0</v>
          </cell>
          <cell r="V285">
            <v>9</v>
          </cell>
          <cell r="W285">
            <v>1563300</v>
          </cell>
        </row>
        <row r="286">
          <cell r="C286" t="str">
            <v>3.8.1.3.5</v>
          </cell>
          <cell r="D286" t="str">
            <v>d = 450 mm (18")</v>
          </cell>
          <cell r="E286" t="str">
            <v>un</v>
          </cell>
          <cell r="F286">
            <v>2</v>
          </cell>
          <cell r="G286">
            <v>190200</v>
          </cell>
          <cell r="H286">
            <v>380400</v>
          </cell>
          <cell r="I286">
            <v>0.13871400990897184</v>
          </cell>
          <cell r="J286">
            <v>2</v>
          </cell>
          <cell r="L286">
            <v>2</v>
          </cell>
          <cell r="M286">
            <v>380400</v>
          </cell>
          <cell r="N286">
            <v>0</v>
          </cell>
          <cell r="O286">
            <v>380400</v>
          </cell>
          <cell r="R286">
            <v>0</v>
          </cell>
          <cell r="S286">
            <v>0</v>
          </cell>
          <cell r="T286">
            <v>0</v>
          </cell>
          <cell r="U286">
            <v>0</v>
          </cell>
          <cell r="V286">
            <v>2</v>
          </cell>
          <cell r="W286">
            <v>380400</v>
          </cell>
        </row>
        <row r="287">
          <cell r="C287" t="str">
            <v>3.8.1.3.7</v>
          </cell>
          <cell r="D287" t="str">
            <v>d = 600 mm (24")</v>
          </cell>
          <cell r="E287" t="str">
            <v>un</v>
          </cell>
          <cell r="F287">
            <v>8</v>
          </cell>
          <cell r="G287">
            <v>233850</v>
          </cell>
          <cell r="H287">
            <v>1870800</v>
          </cell>
          <cell r="I287">
            <v>0.68219287523055872</v>
          </cell>
          <cell r="J287">
            <v>8</v>
          </cell>
          <cell r="L287">
            <v>8</v>
          </cell>
          <cell r="M287">
            <v>1870800</v>
          </cell>
          <cell r="N287">
            <v>0</v>
          </cell>
          <cell r="O287">
            <v>1870800</v>
          </cell>
          <cell r="R287">
            <v>0</v>
          </cell>
          <cell r="S287">
            <v>0</v>
          </cell>
          <cell r="T287">
            <v>0</v>
          </cell>
          <cell r="U287">
            <v>0</v>
          </cell>
          <cell r="V287">
            <v>8</v>
          </cell>
          <cell r="W287">
            <v>1870800</v>
          </cell>
        </row>
        <row r="288">
          <cell r="C288" t="str">
            <v>3.8.1.3.17</v>
          </cell>
          <cell r="D288" t="str">
            <v>d = 50 mm (6")</v>
          </cell>
          <cell r="E288" t="str">
            <v>un</v>
          </cell>
          <cell r="F288">
            <v>1</v>
          </cell>
          <cell r="G288">
            <v>12475</v>
          </cell>
          <cell r="H288">
            <v>12475</v>
          </cell>
          <cell r="I288">
            <v>4.5490464606057412E-3</v>
          </cell>
          <cell r="J288">
            <v>1</v>
          </cell>
          <cell r="L288">
            <v>1</v>
          </cell>
          <cell r="M288">
            <v>12475</v>
          </cell>
          <cell r="N288">
            <v>0</v>
          </cell>
          <cell r="O288">
            <v>12475</v>
          </cell>
          <cell r="R288">
            <v>0</v>
          </cell>
          <cell r="S288">
            <v>0</v>
          </cell>
          <cell r="T288">
            <v>0</v>
          </cell>
          <cell r="U288">
            <v>0</v>
          </cell>
          <cell r="V288">
            <v>1</v>
          </cell>
          <cell r="W288">
            <v>12475</v>
          </cell>
        </row>
        <row r="289">
          <cell r="C289" t="str">
            <v>3.8.1.3.18</v>
          </cell>
          <cell r="D289" t="str">
            <v>d = 150 mm (6")</v>
          </cell>
          <cell r="E289" t="str">
            <v>un</v>
          </cell>
          <cell r="F289">
            <v>4</v>
          </cell>
          <cell r="G289">
            <v>24850</v>
          </cell>
          <cell r="H289">
            <v>99400</v>
          </cell>
          <cell r="I289">
            <v>3.6246510475688228E-2</v>
          </cell>
          <cell r="J289">
            <v>4</v>
          </cell>
          <cell r="L289">
            <v>4</v>
          </cell>
          <cell r="M289">
            <v>99400</v>
          </cell>
          <cell r="N289">
            <v>0</v>
          </cell>
          <cell r="O289">
            <v>99400</v>
          </cell>
          <cell r="R289">
            <v>0</v>
          </cell>
          <cell r="S289">
            <v>0</v>
          </cell>
          <cell r="T289">
            <v>0</v>
          </cell>
          <cell r="U289">
            <v>0</v>
          </cell>
          <cell r="V289">
            <v>4</v>
          </cell>
          <cell r="W289">
            <v>99400</v>
          </cell>
        </row>
        <row r="290">
          <cell r="C290" t="str">
            <v>3.8.1.4</v>
          </cell>
          <cell r="D290" t="str">
            <v>Instalación de hidrante tipo trafico norma ISO PN 10, Incluye el suministro e instalación de tornilleria y empaquetadura para el montaje</v>
          </cell>
          <cell r="I290" t="str">
            <v/>
          </cell>
          <cell r="L290" t="str">
            <v/>
          </cell>
          <cell r="M290" t="str">
            <v/>
          </cell>
          <cell r="N290" t="str">
            <v/>
          </cell>
          <cell r="O290" t="str">
            <v/>
          </cell>
          <cell r="R290" t="str">
            <v/>
          </cell>
          <cell r="S290" t="str">
            <v/>
          </cell>
          <cell r="T290" t="str">
            <v/>
          </cell>
          <cell r="U290" t="str">
            <v/>
          </cell>
          <cell r="V290" t="str">
            <v/>
          </cell>
          <cell r="W290" t="str">
            <v/>
          </cell>
        </row>
        <row r="291">
          <cell r="C291" t="str">
            <v>3.8.1.4.2</v>
          </cell>
          <cell r="D291" t="str">
            <v>d = 100 mm (4")</v>
          </cell>
          <cell r="E291" t="str">
            <v>un</v>
          </cell>
          <cell r="F291">
            <v>1</v>
          </cell>
          <cell r="G291">
            <v>100100</v>
          </cell>
          <cell r="H291">
            <v>100100</v>
          </cell>
          <cell r="I291">
            <v>3.6501767591714203E-2</v>
          </cell>
          <cell r="J291">
            <v>1</v>
          </cell>
          <cell r="L291">
            <v>1</v>
          </cell>
          <cell r="M291">
            <v>100100</v>
          </cell>
          <cell r="N291">
            <v>0</v>
          </cell>
          <cell r="O291">
            <v>100100</v>
          </cell>
          <cell r="R291">
            <v>0</v>
          </cell>
          <cell r="S291">
            <v>0</v>
          </cell>
          <cell r="T291">
            <v>0</v>
          </cell>
          <cell r="U291">
            <v>0</v>
          </cell>
          <cell r="V291">
            <v>1</v>
          </cell>
          <cell r="W291">
            <v>100100</v>
          </cell>
        </row>
        <row r="292">
          <cell r="C292" t="str">
            <v>3.8.1.5</v>
          </cell>
          <cell r="D292" t="str">
            <v>Instalación de ventosa de acción simple norma ISO PN 10, Incluye el suministro e instalación de tornilleria y empaquetadura para el montaje</v>
          </cell>
          <cell r="I292" t="str">
            <v/>
          </cell>
          <cell r="L292" t="str">
            <v/>
          </cell>
          <cell r="M292" t="str">
            <v/>
          </cell>
          <cell r="N292" t="str">
            <v/>
          </cell>
          <cell r="O292" t="str">
            <v/>
          </cell>
          <cell r="R292" t="str">
            <v/>
          </cell>
          <cell r="S292" t="str">
            <v/>
          </cell>
          <cell r="T292" t="str">
            <v/>
          </cell>
          <cell r="U292" t="str">
            <v/>
          </cell>
          <cell r="V292" t="str">
            <v/>
          </cell>
          <cell r="W292" t="str">
            <v/>
          </cell>
        </row>
        <row r="293">
          <cell r="C293" t="str">
            <v>3.8.1.5.1</v>
          </cell>
          <cell r="D293" t="str">
            <v>d = 50 mm (2")</v>
          </cell>
          <cell r="E293" t="str">
            <v>un</v>
          </cell>
          <cell r="F293">
            <v>2</v>
          </cell>
          <cell r="G293">
            <v>33100</v>
          </cell>
          <cell r="H293">
            <v>66200</v>
          </cell>
          <cell r="I293">
            <v>2.4140030115599204E-2</v>
          </cell>
          <cell r="J293">
            <v>2</v>
          </cell>
          <cell r="L293">
            <v>2</v>
          </cell>
          <cell r="M293">
            <v>66200</v>
          </cell>
          <cell r="N293">
            <v>0</v>
          </cell>
          <cell r="O293">
            <v>66200</v>
          </cell>
          <cell r="R293">
            <v>0</v>
          </cell>
          <cell r="S293">
            <v>0</v>
          </cell>
          <cell r="T293">
            <v>0</v>
          </cell>
          <cell r="U293">
            <v>0</v>
          </cell>
          <cell r="V293">
            <v>2</v>
          </cell>
          <cell r="W293">
            <v>66200</v>
          </cell>
        </row>
        <row r="294">
          <cell r="C294" t="str">
            <v>3.8.1.6</v>
          </cell>
          <cell r="D294" t="str">
            <v>Instalación de ventosa de doble acción norma ISO PN 10, Incluye el suministro e instalación de tornilleria y empaquetadura para el montaje</v>
          </cell>
          <cell r="I294" t="str">
            <v/>
          </cell>
          <cell r="L294" t="str">
            <v/>
          </cell>
          <cell r="M294" t="str">
            <v/>
          </cell>
          <cell r="N294" t="str">
            <v/>
          </cell>
          <cell r="O294" t="str">
            <v/>
          </cell>
          <cell r="R294" t="str">
            <v/>
          </cell>
          <cell r="S294" t="str">
            <v/>
          </cell>
          <cell r="T294" t="str">
            <v/>
          </cell>
          <cell r="U294" t="str">
            <v/>
          </cell>
          <cell r="V294" t="str">
            <v/>
          </cell>
          <cell r="W294" t="str">
            <v/>
          </cell>
        </row>
        <row r="295">
          <cell r="C295" t="str">
            <v>3.8.1.6.1</v>
          </cell>
          <cell r="D295" t="str">
            <v>d = 50 mm (2")</v>
          </cell>
          <cell r="E295" t="str">
            <v>un</v>
          </cell>
          <cell r="F295">
            <v>1</v>
          </cell>
          <cell r="G295">
            <v>19900</v>
          </cell>
          <cell r="H295">
            <v>19900</v>
          </cell>
          <cell r="I295">
            <v>7.2565951555955306E-3</v>
          </cell>
          <cell r="J295">
            <v>1</v>
          </cell>
          <cell r="L295">
            <v>1</v>
          </cell>
          <cell r="M295">
            <v>19900</v>
          </cell>
          <cell r="N295">
            <v>0</v>
          </cell>
          <cell r="O295">
            <v>19900</v>
          </cell>
          <cell r="R295">
            <v>0</v>
          </cell>
          <cell r="S295">
            <v>0</v>
          </cell>
          <cell r="T295">
            <v>0</v>
          </cell>
          <cell r="U295">
            <v>0</v>
          </cell>
          <cell r="V295">
            <v>1</v>
          </cell>
          <cell r="W295">
            <v>19900</v>
          </cell>
        </row>
        <row r="296">
          <cell r="C296" t="str">
            <v>3.8.1.16</v>
          </cell>
          <cell r="D296" t="str">
            <v>Instalación de brida ciega de acero norma ISO PN 16, Incluye el suministro e instalación de tornilleria y empaquetadura para el montaje</v>
          </cell>
          <cell r="I296" t="str">
            <v/>
          </cell>
          <cell r="L296" t="str">
            <v/>
          </cell>
          <cell r="M296" t="str">
            <v/>
          </cell>
          <cell r="N296" t="str">
            <v/>
          </cell>
          <cell r="O296" t="str">
            <v/>
          </cell>
          <cell r="R296" t="str">
            <v/>
          </cell>
          <cell r="S296" t="str">
            <v/>
          </cell>
          <cell r="T296" t="str">
            <v/>
          </cell>
          <cell r="U296" t="str">
            <v/>
          </cell>
          <cell r="V296" t="str">
            <v/>
          </cell>
          <cell r="W296" t="str">
            <v/>
          </cell>
        </row>
        <row r="297">
          <cell r="C297" t="str">
            <v>3.8.1.16.8</v>
          </cell>
          <cell r="D297" t="str">
            <v>d = 400 mm (16")</v>
          </cell>
          <cell r="E297" t="str">
            <v>un</v>
          </cell>
          <cell r="F297">
            <v>2</v>
          </cell>
          <cell r="G297">
            <v>72000</v>
          </cell>
          <cell r="H297">
            <v>144000</v>
          </cell>
          <cell r="I297">
            <v>5.251003529677168E-2</v>
          </cell>
          <cell r="J297">
            <v>2</v>
          </cell>
          <cell r="L297">
            <v>2</v>
          </cell>
          <cell r="M297">
            <v>144000</v>
          </cell>
          <cell r="N297">
            <v>0</v>
          </cell>
          <cell r="O297">
            <v>144000</v>
          </cell>
          <cell r="R297">
            <v>0</v>
          </cell>
          <cell r="S297">
            <v>0</v>
          </cell>
          <cell r="T297">
            <v>0</v>
          </cell>
          <cell r="U297">
            <v>0</v>
          </cell>
          <cell r="V297">
            <v>2</v>
          </cell>
          <cell r="W297">
            <v>144000</v>
          </cell>
        </row>
        <row r="298">
          <cell r="C298" t="str">
            <v>3.8.1.16.9</v>
          </cell>
          <cell r="D298" t="str">
            <v>d = 450 mm (18")</v>
          </cell>
          <cell r="E298" t="str">
            <v>un</v>
          </cell>
          <cell r="F298">
            <v>1</v>
          </cell>
          <cell r="G298">
            <v>72000</v>
          </cell>
          <cell r="H298">
            <v>72000</v>
          </cell>
          <cell r="I298">
            <v>2.625501764838584E-2</v>
          </cell>
          <cell r="J298">
            <v>1</v>
          </cell>
          <cell r="L298">
            <v>1</v>
          </cell>
          <cell r="M298">
            <v>72000</v>
          </cell>
          <cell r="N298">
            <v>0</v>
          </cell>
          <cell r="O298">
            <v>72000</v>
          </cell>
          <cell r="R298">
            <v>0</v>
          </cell>
          <cell r="S298">
            <v>0</v>
          </cell>
          <cell r="T298">
            <v>0</v>
          </cell>
          <cell r="U298">
            <v>0</v>
          </cell>
          <cell r="V298">
            <v>1</v>
          </cell>
          <cell r="W298">
            <v>72000</v>
          </cell>
        </row>
        <row r="299">
          <cell r="C299" t="str">
            <v>3.8.1.16.11</v>
          </cell>
          <cell r="D299" t="str">
            <v>d = 600 mm (24")</v>
          </cell>
          <cell r="E299" t="str">
            <v>un</v>
          </cell>
          <cell r="F299">
            <v>1</v>
          </cell>
          <cell r="G299">
            <v>98100</v>
          </cell>
          <cell r="H299">
            <v>98100</v>
          </cell>
          <cell r="I299">
            <v>3.5772461545925706E-2</v>
          </cell>
          <cell r="J299">
            <v>1</v>
          </cell>
          <cell r="L299">
            <v>1</v>
          </cell>
          <cell r="M299">
            <v>98100</v>
          </cell>
          <cell r="N299">
            <v>0</v>
          </cell>
          <cell r="O299">
            <v>98100</v>
          </cell>
          <cell r="R299">
            <v>0</v>
          </cell>
          <cell r="S299">
            <v>0</v>
          </cell>
          <cell r="T299">
            <v>0</v>
          </cell>
          <cell r="U299">
            <v>0</v>
          </cell>
          <cell r="V299">
            <v>1</v>
          </cell>
          <cell r="W299">
            <v>98100</v>
          </cell>
        </row>
        <row r="300">
          <cell r="C300" t="str">
            <v>3.8.1.17</v>
          </cell>
          <cell r="D300" t="str">
            <v>Instalación de pasamuro HD. Norma ISO. PN 10, longitud según plano, Incluye el suministro e instalación de tornilleria y empaquetadura para el montaje</v>
          </cell>
          <cell r="I300" t="str">
            <v/>
          </cell>
          <cell r="L300" t="str">
            <v/>
          </cell>
          <cell r="M300" t="str">
            <v/>
          </cell>
          <cell r="N300" t="str">
            <v/>
          </cell>
          <cell r="O300" t="str">
            <v/>
          </cell>
          <cell r="R300" t="str">
            <v/>
          </cell>
          <cell r="S300" t="str">
            <v/>
          </cell>
          <cell r="T300" t="str">
            <v/>
          </cell>
          <cell r="U300" t="str">
            <v/>
          </cell>
          <cell r="V300" t="str">
            <v/>
          </cell>
          <cell r="W300" t="str">
            <v/>
          </cell>
        </row>
        <row r="301">
          <cell r="C301" t="str">
            <v>3.8.1.17.1</v>
          </cell>
          <cell r="D301" t="str">
            <v>d = 250 mm (12”), B*E, L=0.72m</v>
          </cell>
          <cell r="E301" t="str">
            <v>un</v>
          </cell>
          <cell r="F301">
            <v>2</v>
          </cell>
          <cell r="G301">
            <v>70200</v>
          </cell>
          <cell r="H301">
            <v>140400</v>
          </cell>
          <cell r="I301">
            <v>5.1197284414352381E-2</v>
          </cell>
          <cell r="J301">
            <v>2</v>
          </cell>
          <cell r="L301">
            <v>2</v>
          </cell>
          <cell r="M301">
            <v>140400</v>
          </cell>
          <cell r="N301">
            <v>0</v>
          </cell>
          <cell r="O301">
            <v>140400</v>
          </cell>
          <cell r="R301">
            <v>0</v>
          </cell>
          <cell r="S301">
            <v>0</v>
          </cell>
          <cell r="T301">
            <v>0</v>
          </cell>
          <cell r="U301">
            <v>0</v>
          </cell>
          <cell r="V301">
            <v>2</v>
          </cell>
          <cell r="W301">
            <v>140400</v>
          </cell>
        </row>
        <row r="302">
          <cell r="C302" t="str">
            <v>3.8.1.17.2</v>
          </cell>
          <cell r="D302" t="str">
            <v>d = 300 mm (12”), B*E, L=0.55m</v>
          </cell>
          <cell r="E302" t="str">
            <v>un</v>
          </cell>
          <cell r="F302">
            <v>2</v>
          </cell>
          <cell r="G302">
            <v>70200</v>
          </cell>
          <cell r="H302">
            <v>140400</v>
          </cell>
          <cell r="I302">
            <v>5.1197284414352381E-2</v>
          </cell>
          <cell r="J302">
            <v>2</v>
          </cell>
          <cell r="L302">
            <v>2</v>
          </cell>
          <cell r="M302">
            <v>140400</v>
          </cell>
          <cell r="N302">
            <v>0</v>
          </cell>
          <cell r="O302">
            <v>140400</v>
          </cell>
          <cell r="R302">
            <v>0</v>
          </cell>
          <cell r="S302">
            <v>0</v>
          </cell>
          <cell r="T302">
            <v>0</v>
          </cell>
          <cell r="U302">
            <v>0</v>
          </cell>
          <cell r="V302">
            <v>2</v>
          </cell>
          <cell r="W302">
            <v>140400</v>
          </cell>
        </row>
        <row r="303">
          <cell r="C303" t="str">
            <v>3.8.1.17.7</v>
          </cell>
          <cell r="D303" t="str">
            <v>d = 600 mm (24”), B*E</v>
          </cell>
          <cell r="E303" t="str">
            <v>un</v>
          </cell>
          <cell r="F303">
            <v>8</v>
          </cell>
          <cell r="G303">
            <v>105500</v>
          </cell>
          <cell r="H303">
            <v>844000</v>
          </cell>
          <cell r="I303">
            <v>0.30776715132274512</v>
          </cell>
          <cell r="J303">
            <v>8</v>
          </cell>
          <cell r="L303">
            <v>8</v>
          </cell>
          <cell r="M303">
            <v>844000</v>
          </cell>
          <cell r="N303">
            <v>0</v>
          </cell>
          <cell r="O303">
            <v>844000</v>
          </cell>
          <cell r="R303">
            <v>0</v>
          </cell>
          <cell r="S303">
            <v>0</v>
          </cell>
          <cell r="T303">
            <v>0</v>
          </cell>
          <cell r="U303">
            <v>0</v>
          </cell>
          <cell r="V303">
            <v>8</v>
          </cell>
          <cell r="W303">
            <v>844000</v>
          </cell>
        </row>
        <row r="304">
          <cell r="C304" t="str">
            <v>3.8.1.17.21</v>
          </cell>
          <cell r="D304" t="str">
            <v>d = 80 mm (3”), B*E, L=0.53m</v>
          </cell>
          <cell r="E304" t="str">
            <v>un</v>
          </cell>
          <cell r="F304">
            <v>20</v>
          </cell>
          <cell r="G304">
            <v>16600</v>
          </cell>
          <cell r="H304">
            <v>332000</v>
          </cell>
          <cell r="I304">
            <v>0.12106480360089027</v>
          </cell>
          <cell r="J304">
            <v>20</v>
          </cell>
          <cell r="L304">
            <v>20</v>
          </cell>
          <cell r="M304">
            <v>332000</v>
          </cell>
          <cell r="N304">
            <v>0</v>
          </cell>
          <cell r="O304">
            <v>332000</v>
          </cell>
          <cell r="R304">
            <v>0</v>
          </cell>
          <cell r="S304">
            <v>0</v>
          </cell>
          <cell r="T304">
            <v>0</v>
          </cell>
          <cell r="U304">
            <v>0</v>
          </cell>
          <cell r="V304">
            <v>20</v>
          </cell>
          <cell r="W304">
            <v>332000</v>
          </cell>
        </row>
        <row r="305">
          <cell r="C305" t="str">
            <v>3.8.1.17.22</v>
          </cell>
          <cell r="D305" t="str">
            <v>d = 150 mm (6”), B*E, L=0.55m</v>
          </cell>
          <cell r="E305" t="str">
            <v>un</v>
          </cell>
          <cell r="F305">
            <v>8</v>
          </cell>
          <cell r="G305">
            <v>24850</v>
          </cell>
          <cell r="H305">
            <v>198800</v>
          </cell>
          <cell r="I305">
            <v>7.2493020951376455E-2</v>
          </cell>
          <cell r="J305">
            <v>8</v>
          </cell>
          <cell r="L305">
            <v>8</v>
          </cell>
          <cell r="M305">
            <v>198800</v>
          </cell>
          <cell r="N305">
            <v>0</v>
          </cell>
          <cell r="O305">
            <v>198800</v>
          </cell>
          <cell r="R305">
            <v>0</v>
          </cell>
          <cell r="S305">
            <v>0</v>
          </cell>
          <cell r="T305">
            <v>0</v>
          </cell>
          <cell r="U305">
            <v>0</v>
          </cell>
          <cell r="V305">
            <v>8</v>
          </cell>
          <cell r="W305">
            <v>198800</v>
          </cell>
        </row>
        <row r="306">
          <cell r="C306" t="str">
            <v>3.8.1.17.24</v>
          </cell>
          <cell r="D306" t="str">
            <v>d = 400 mm (16”), B*E</v>
          </cell>
          <cell r="E306" t="str">
            <v>un</v>
          </cell>
          <cell r="F306">
            <v>4</v>
          </cell>
          <cell r="G306">
            <v>70200</v>
          </cell>
          <cell r="H306">
            <v>280800</v>
          </cell>
          <cell r="I306">
            <v>0.10239456882870476</v>
          </cell>
          <cell r="J306">
            <v>4</v>
          </cell>
          <cell r="L306">
            <v>4</v>
          </cell>
          <cell r="M306">
            <v>280800</v>
          </cell>
          <cell r="N306">
            <v>0</v>
          </cell>
          <cell r="O306">
            <v>280800</v>
          </cell>
          <cell r="R306">
            <v>0</v>
          </cell>
          <cell r="S306">
            <v>0</v>
          </cell>
          <cell r="T306">
            <v>0</v>
          </cell>
          <cell r="U306">
            <v>0</v>
          </cell>
          <cell r="V306">
            <v>4</v>
          </cell>
          <cell r="W306">
            <v>280800</v>
          </cell>
        </row>
        <row r="307">
          <cell r="C307" t="str">
            <v>3.8.1.17.25</v>
          </cell>
          <cell r="D307" t="str">
            <v>d = 400 mm (16”), B*E, L=0.85m</v>
          </cell>
          <cell r="E307" t="str">
            <v>un</v>
          </cell>
          <cell r="F307">
            <v>1</v>
          </cell>
          <cell r="G307">
            <v>70200</v>
          </cell>
          <cell r="H307">
            <v>70200</v>
          </cell>
          <cell r="I307">
            <v>2.5598642207176191E-2</v>
          </cell>
          <cell r="J307">
            <v>1</v>
          </cell>
          <cell r="L307">
            <v>1</v>
          </cell>
          <cell r="M307">
            <v>70200</v>
          </cell>
          <cell r="N307">
            <v>0</v>
          </cell>
          <cell r="O307">
            <v>70200</v>
          </cell>
          <cell r="R307">
            <v>0</v>
          </cell>
          <cell r="S307">
            <v>0</v>
          </cell>
          <cell r="T307">
            <v>0</v>
          </cell>
          <cell r="U307">
            <v>0</v>
          </cell>
          <cell r="V307">
            <v>1</v>
          </cell>
          <cell r="W307">
            <v>70200</v>
          </cell>
        </row>
        <row r="308">
          <cell r="C308" t="str">
            <v>3.8.1.22</v>
          </cell>
          <cell r="D308" t="str">
            <v>Instalación de unión de desmontaje Norma ISO PN 16</v>
          </cell>
          <cell r="I308" t="str">
            <v/>
          </cell>
          <cell r="L308" t="str">
            <v/>
          </cell>
          <cell r="M308" t="str">
            <v/>
          </cell>
          <cell r="N308" t="str">
            <v/>
          </cell>
          <cell r="O308" t="str">
            <v/>
          </cell>
          <cell r="R308" t="str">
            <v/>
          </cell>
          <cell r="S308" t="str">
            <v/>
          </cell>
          <cell r="T308" t="str">
            <v/>
          </cell>
          <cell r="U308" t="str">
            <v/>
          </cell>
          <cell r="V308" t="str">
            <v/>
          </cell>
          <cell r="W308" t="str">
            <v/>
          </cell>
        </row>
        <row r="309">
          <cell r="C309" t="str">
            <v>3.8.1.22.1</v>
          </cell>
          <cell r="D309" t="str">
            <v>d = 150 mm (6")</v>
          </cell>
          <cell r="E309" t="str">
            <v>un</v>
          </cell>
          <cell r="F309">
            <v>4</v>
          </cell>
          <cell r="G309">
            <v>26500</v>
          </cell>
          <cell r="H309">
            <v>106000</v>
          </cell>
          <cell r="I309">
            <v>3.8653220426790265E-2</v>
          </cell>
          <cell r="J309">
            <v>4</v>
          </cell>
          <cell r="L309">
            <v>4</v>
          </cell>
          <cell r="M309">
            <v>106000</v>
          </cell>
          <cell r="N309">
            <v>0</v>
          </cell>
          <cell r="O309">
            <v>106000</v>
          </cell>
          <cell r="R309">
            <v>0</v>
          </cell>
          <cell r="S309">
            <v>0</v>
          </cell>
          <cell r="T309">
            <v>0</v>
          </cell>
          <cell r="U309">
            <v>0</v>
          </cell>
          <cell r="V309">
            <v>4</v>
          </cell>
          <cell r="W309">
            <v>106000</v>
          </cell>
        </row>
        <row r="310">
          <cell r="C310" t="str">
            <v>3.8.1.22.5</v>
          </cell>
          <cell r="D310" t="str">
            <v>d = 400 mm (16")</v>
          </cell>
          <cell r="E310" t="str">
            <v>un</v>
          </cell>
          <cell r="F310">
            <v>5</v>
          </cell>
          <cell r="G310">
            <v>90475</v>
          </cell>
          <cell r="H310">
            <v>452375</v>
          </cell>
          <cell r="I310">
            <v>0.16495991123178533</v>
          </cell>
          <cell r="J310">
            <v>5</v>
          </cell>
          <cell r="L310">
            <v>5</v>
          </cell>
          <cell r="M310">
            <v>452375</v>
          </cell>
          <cell r="N310">
            <v>0</v>
          </cell>
          <cell r="O310">
            <v>452375</v>
          </cell>
          <cell r="R310">
            <v>0</v>
          </cell>
          <cell r="S310">
            <v>0</v>
          </cell>
          <cell r="T310">
            <v>0</v>
          </cell>
          <cell r="U310">
            <v>0</v>
          </cell>
          <cell r="V310">
            <v>5</v>
          </cell>
          <cell r="W310">
            <v>452375</v>
          </cell>
        </row>
        <row r="311">
          <cell r="C311" t="str">
            <v>3.8.1.22.6</v>
          </cell>
          <cell r="D311" t="str">
            <v>d = 450 mm (18")</v>
          </cell>
          <cell r="E311" t="str">
            <v>un</v>
          </cell>
          <cell r="F311">
            <v>2</v>
          </cell>
          <cell r="G311">
            <v>111100</v>
          </cell>
          <cell r="H311">
            <v>222200</v>
          </cell>
          <cell r="I311">
            <v>8.1025901687101845E-2</v>
          </cell>
          <cell r="J311">
            <v>2</v>
          </cell>
          <cell r="L311">
            <v>2</v>
          </cell>
          <cell r="M311">
            <v>222200</v>
          </cell>
          <cell r="N311">
            <v>0</v>
          </cell>
          <cell r="O311">
            <v>222200</v>
          </cell>
          <cell r="R311">
            <v>0</v>
          </cell>
          <cell r="S311">
            <v>0</v>
          </cell>
          <cell r="T311">
            <v>0</v>
          </cell>
          <cell r="U311">
            <v>0</v>
          </cell>
          <cell r="V311">
            <v>2</v>
          </cell>
          <cell r="W311">
            <v>222200</v>
          </cell>
        </row>
        <row r="312">
          <cell r="C312" t="str">
            <v>3.8.1.22.8</v>
          </cell>
          <cell r="D312" t="str">
            <v>d = 600 mm (24")</v>
          </cell>
          <cell r="E312" t="str">
            <v>un</v>
          </cell>
          <cell r="F312">
            <v>4</v>
          </cell>
          <cell r="G312">
            <v>164250</v>
          </cell>
          <cell r="H312">
            <v>657000</v>
          </cell>
          <cell r="I312">
            <v>0.23957703604152078</v>
          </cell>
          <cell r="J312">
            <v>4</v>
          </cell>
          <cell r="L312">
            <v>4</v>
          </cell>
          <cell r="M312">
            <v>657000</v>
          </cell>
          <cell r="N312">
            <v>0</v>
          </cell>
          <cell r="O312">
            <v>657000</v>
          </cell>
          <cell r="R312">
            <v>0</v>
          </cell>
          <cell r="S312">
            <v>0</v>
          </cell>
          <cell r="T312">
            <v>0</v>
          </cell>
          <cell r="U312">
            <v>0</v>
          </cell>
          <cell r="V312">
            <v>4</v>
          </cell>
          <cell r="W312">
            <v>657000</v>
          </cell>
        </row>
        <row r="313">
          <cell r="C313" t="str">
            <v>3.8.1.23</v>
          </cell>
          <cell r="D313" t="str">
            <v>Instalación Adaptador porta brida de polietileno con brida suelta de acero</v>
          </cell>
          <cell r="I313" t="str">
            <v/>
          </cell>
          <cell r="L313" t="str">
            <v/>
          </cell>
          <cell r="M313" t="str">
            <v/>
          </cell>
          <cell r="N313" t="str">
            <v/>
          </cell>
          <cell r="O313" t="str">
            <v/>
          </cell>
          <cell r="R313" t="str">
            <v/>
          </cell>
          <cell r="S313" t="str">
            <v/>
          </cell>
          <cell r="T313" t="str">
            <v/>
          </cell>
          <cell r="U313" t="str">
            <v/>
          </cell>
          <cell r="V313" t="str">
            <v/>
          </cell>
          <cell r="W313" t="str">
            <v/>
          </cell>
        </row>
        <row r="314">
          <cell r="C314" t="str">
            <v>3.8.1.23.1</v>
          </cell>
          <cell r="D314" t="str">
            <v>d = 90 mm (3")</v>
          </cell>
          <cell r="E314" t="str">
            <v>un</v>
          </cell>
          <cell r="F314">
            <v>4</v>
          </cell>
          <cell r="G314">
            <v>3400</v>
          </cell>
          <cell r="H314">
            <v>13600</v>
          </cell>
          <cell r="I314">
            <v>4.959281111361769E-3</v>
          </cell>
          <cell r="J314">
            <v>4</v>
          </cell>
          <cell r="L314">
            <v>4</v>
          </cell>
          <cell r="M314">
            <v>13600</v>
          </cell>
          <cell r="N314">
            <v>0</v>
          </cell>
          <cell r="O314">
            <v>13600</v>
          </cell>
          <cell r="R314">
            <v>0</v>
          </cell>
          <cell r="S314">
            <v>0</v>
          </cell>
          <cell r="T314">
            <v>0</v>
          </cell>
          <cell r="U314">
            <v>0</v>
          </cell>
          <cell r="V314">
            <v>4</v>
          </cell>
          <cell r="W314">
            <v>13600</v>
          </cell>
        </row>
        <row r="315">
          <cell r="C315" t="str">
            <v>3.8.1.23.2</v>
          </cell>
          <cell r="D315" t="str">
            <v>d = 110 mm (4")</v>
          </cell>
          <cell r="E315" t="str">
            <v>un</v>
          </cell>
          <cell r="F315">
            <v>6</v>
          </cell>
          <cell r="G315">
            <v>5050</v>
          </cell>
          <cell r="H315">
            <v>30300</v>
          </cell>
          <cell r="I315">
            <v>1.1048986593695707E-2</v>
          </cell>
          <cell r="J315">
            <v>6</v>
          </cell>
          <cell r="L315">
            <v>6</v>
          </cell>
          <cell r="M315">
            <v>30300</v>
          </cell>
          <cell r="N315">
            <v>0</v>
          </cell>
          <cell r="O315">
            <v>30300</v>
          </cell>
          <cell r="R315">
            <v>0</v>
          </cell>
          <cell r="S315">
            <v>0</v>
          </cell>
          <cell r="T315">
            <v>0</v>
          </cell>
          <cell r="U315">
            <v>0</v>
          </cell>
          <cell r="V315">
            <v>6</v>
          </cell>
          <cell r="W315">
            <v>30300</v>
          </cell>
        </row>
        <row r="316">
          <cell r="C316" t="str">
            <v>3.8.1.25</v>
          </cell>
          <cell r="D316" t="str">
            <v>Instalación Codo 90° BxB HD Norma ISO PN 10</v>
          </cell>
          <cell r="I316" t="str">
            <v/>
          </cell>
          <cell r="L316" t="str">
            <v/>
          </cell>
          <cell r="M316" t="str">
            <v/>
          </cell>
          <cell r="N316" t="str">
            <v/>
          </cell>
          <cell r="O316" t="str">
            <v/>
          </cell>
          <cell r="R316" t="str">
            <v/>
          </cell>
          <cell r="S316" t="str">
            <v/>
          </cell>
          <cell r="T316" t="str">
            <v/>
          </cell>
          <cell r="U316" t="str">
            <v/>
          </cell>
          <cell r="V316" t="str">
            <v/>
          </cell>
          <cell r="W316" t="str">
            <v/>
          </cell>
        </row>
        <row r="317">
          <cell r="C317" t="str">
            <v>3.8.1.25.4</v>
          </cell>
          <cell r="D317" t="str">
            <v>d = 300 mm (12")</v>
          </cell>
          <cell r="E317" t="str">
            <v>un</v>
          </cell>
          <cell r="F317">
            <v>2</v>
          </cell>
          <cell r="G317">
            <v>112500</v>
          </cell>
          <cell r="H317">
            <v>225000</v>
          </cell>
          <cell r="I317">
            <v>8.2046930151205746E-2</v>
          </cell>
          <cell r="J317">
            <v>2</v>
          </cell>
          <cell r="L317">
            <v>2</v>
          </cell>
          <cell r="M317">
            <v>225000</v>
          </cell>
          <cell r="N317">
            <v>0</v>
          </cell>
          <cell r="O317">
            <v>225000</v>
          </cell>
          <cell r="R317">
            <v>0</v>
          </cell>
          <cell r="S317">
            <v>0</v>
          </cell>
          <cell r="T317">
            <v>0</v>
          </cell>
          <cell r="U317">
            <v>0</v>
          </cell>
          <cell r="V317">
            <v>2</v>
          </cell>
          <cell r="W317">
            <v>225000</v>
          </cell>
        </row>
        <row r="318">
          <cell r="C318" t="str">
            <v>3.8.1.25.6</v>
          </cell>
          <cell r="D318" t="str">
            <v>d = 400 mm (16")</v>
          </cell>
          <cell r="E318" t="str">
            <v>un</v>
          </cell>
          <cell r="F318">
            <v>4</v>
          </cell>
          <cell r="G318">
            <v>161100</v>
          </cell>
          <cell r="H318">
            <v>644400</v>
          </cell>
          <cell r="I318">
            <v>0.23498240795305328</v>
          </cell>
          <cell r="J318">
            <v>4</v>
          </cell>
          <cell r="L318">
            <v>4</v>
          </cell>
          <cell r="M318">
            <v>644400</v>
          </cell>
          <cell r="N318">
            <v>0</v>
          </cell>
          <cell r="O318">
            <v>644400</v>
          </cell>
          <cell r="R318">
            <v>0</v>
          </cell>
          <cell r="S318">
            <v>0</v>
          </cell>
          <cell r="T318">
            <v>0</v>
          </cell>
          <cell r="U318">
            <v>0</v>
          </cell>
          <cell r="V318">
            <v>4</v>
          </cell>
          <cell r="W318">
            <v>644400</v>
          </cell>
        </row>
        <row r="319">
          <cell r="C319" t="str">
            <v>3.8.1.25.7</v>
          </cell>
          <cell r="D319" t="str">
            <v>d = 450 mm (18")</v>
          </cell>
          <cell r="E319" t="str">
            <v>un</v>
          </cell>
          <cell r="F319">
            <v>5</v>
          </cell>
          <cell r="G319">
            <v>180900</v>
          </cell>
          <cell r="H319">
            <v>904500</v>
          </cell>
          <cell r="I319">
            <v>0.3298286592078471</v>
          </cell>
          <cell r="J319">
            <v>5</v>
          </cell>
          <cell r="L319">
            <v>5</v>
          </cell>
          <cell r="M319">
            <v>904500</v>
          </cell>
          <cell r="N319">
            <v>0</v>
          </cell>
          <cell r="O319">
            <v>904500</v>
          </cell>
          <cell r="R319">
            <v>0</v>
          </cell>
          <cell r="S319">
            <v>0</v>
          </cell>
          <cell r="T319">
            <v>0</v>
          </cell>
          <cell r="U319">
            <v>0</v>
          </cell>
          <cell r="V319">
            <v>5</v>
          </cell>
          <cell r="W319">
            <v>904500</v>
          </cell>
        </row>
        <row r="320">
          <cell r="C320" t="str">
            <v>3.8.1.25.9</v>
          </cell>
          <cell r="D320" t="str">
            <v>d = 600 mm (24")</v>
          </cell>
          <cell r="E320" t="str">
            <v>un</v>
          </cell>
          <cell r="F320">
            <v>10</v>
          </cell>
          <cell r="G320">
            <v>306750</v>
          </cell>
          <cell r="H320">
            <v>3067500</v>
          </cell>
          <cell r="I320">
            <v>1.1185731477281051</v>
          </cell>
          <cell r="J320">
            <v>10</v>
          </cell>
          <cell r="L320">
            <v>10</v>
          </cell>
          <cell r="M320">
            <v>3067500</v>
          </cell>
          <cell r="N320">
            <v>0</v>
          </cell>
          <cell r="O320">
            <v>3067500</v>
          </cell>
          <cell r="R320">
            <v>0</v>
          </cell>
          <cell r="S320">
            <v>0</v>
          </cell>
          <cell r="T320">
            <v>0</v>
          </cell>
          <cell r="U320">
            <v>0</v>
          </cell>
          <cell r="V320">
            <v>10</v>
          </cell>
          <cell r="W320">
            <v>3067500</v>
          </cell>
        </row>
        <row r="321">
          <cell r="C321" t="str">
            <v>3.8.1.26</v>
          </cell>
          <cell r="D321" t="str">
            <v>Instalación Codo 45 ° B x B HD. Norma ISO PN 10</v>
          </cell>
          <cell r="I321" t="str">
            <v/>
          </cell>
          <cell r="L321" t="str">
            <v/>
          </cell>
          <cell r="M321" t="str">
            <v/>
          </cell>
          <cell r="N321" t="str">
            <v/>
          </cell>
          <cell r="O321" t="str">
            <v/>
          </cell>
          <cell r="R321" t="str">
            <v/>
          </cell>
          <cell r="S321" t="str">
            <v/>
          </cell>
          <cell r="T321" t="str">
            <v/>
          </cell>
          <cell r="U321" t="str">
            <v/>
          </cell>
          <cell r="V321" t="str">
            <v/>
          </cell>
          <cell r="W321" t="str">
            <v/>
          </cell>
        </row>
        <row r="322">
          <cell r="C322" t="str">
            <v>3.8.1.26.4</v>
          </cell>
          <cell r="D322" t="str">
            <v>d = 400 mm (16”)</v>
          </cell>
          <cell r="E322" t="str">
            <v>un</v>
          </cell>
          <cell r="F322">
            <v>2</v>
          </cell>
          <cell r="G322">
            <v>161100</v>
          </cell>
          <cell r="H322">
            <v>322200</v>
          </cell>
          <cell r="I322">
            <v>0.11749120397652664</v>
          </cell>
          <cell r="J322">
            <v>2</v>
          </cell>
          <cell r="L322">
            <v>2</v>
          </cell>
          <cell r="M322">
            <v>322200</v>
          </cell>
          <cell r="N322">
            <v>0</v>
          </cell>
          <cell r="O322">
            <v>322200</v>
          </cell>
          <cell r="R322">
            <v>0</v>
          </cell>
          <cell r="S322">
            <v>0</v>
          </cell>
          <cell r="T322">
            <v>0</v>
          </cell>
          <cell r="U322">
            <v>0</v>
          </cell>
          <cell r="V322">
            <v>2</v>
          </cell>
          <cell r="W322">
            <v>322200</v>
          </cell>
        </row>
        <row r="323">
          <cell r="C323" t="str">
            <v>3.8.1.26.21</v>
          </cell>
          <cell r="D323" t="str">
            <v>d = 80 mm (3”)</v>
          </cell>
          <cell r="E323" t="str">
            <v>un</v>
          </cell>
          <cell r="F323">
            <v>20</v>
          </cell>
          <cell r="G323">
            <v>10400</v>
          </cell>
          <cell r="H323">
            <v>208000</v>
          </cell>
          <cell r="I323">
            <v>7.5847828762003536E-2</v>
          </cell>
          <cell r="J323">
            <v>20</v>
          </cell>
          <cell r="L323">
            <v>20</v>
          </cell>
          <cell r="M323">
            <v>208000</v>
          </cell>
          <cell r="N323">
            <v>0</v>
          </cell>
          <cell r="O323">
            <v>208000</v>
          </cell>
          <cell r="R323">
            <v>0</v>
          </cell>
          <cell r="S323">
            <v>0</v>
          </cell>
          <cell r="T323">
            <v>0</v>
          </cell>
          <cell r="U323">
            <v>0</v>
          </cell>
          <cell r="V323">
            <v>20</v>
          </cell>
          <cell r="W323">
            <v>208000</v>
          </cell>
        </row>
        <row r="324">
          <cell r="C324" t="str">
            <v>3.8.1.27</v>
          </cell>
          <cell r="D324" t="str">
            <v>Instalación Codo 45 ° JA x JA HD. Norma ISO PN 10</v>
          </cell>
          <cell r="I324" t="str">
            <v/>
          </cell>
          <cell r="L324" t="str">
            <v/>
          </cell>
          <cell r="M324" t="str">
            <v/>
          </cell>
          <cell r="N324" t="str">
            <v/>
          </cell>
          <cell r="O324" t="str">
            <v/>
          </cell>
          <cell r="R324" t="str">
            <v/>
          </cell>
          <cell r="S324" t="str">
            <v/>
          </cell>
          <cell r="T324" t="str">
            <v/>
          </cell>
          <cell r="U324" t="str">
            <v/>
          </cell>
          <cell r="V324" t="str">
            <v/>
          </cell>
          <cell r="W324" t="str">
            <v/>
          </cell>
        </row>
        <row r="325">
          <cell r="C325" t="str">
            <v>3.8.1.27.7</v>
          </cell>
          <cell r="D325" t="str">
            <v>d = 450 mm (18”)</v>
          </cell>
          <cell r="E325" t="str">
            <v>un</v>
          </cell>
          <cell r="F325">
            <v>1</v>
          </cell>
          <cell r="G325">
            <v>61500</v>
          </cell>
          <cell r="H325">
            <v>61500</v>
          </cell>
          <cell r="I325">
            <v>2.2426160907996238E-2</v>
          </cell>
          <cell r="J325">
            <v>1</v>
          </cell>
          <cell r="L325">
            <v>1</v>
          </cell>
          <cell r="M325">
            <v>61500</v>
          </cell>
          <cell r="N325">
            <v>0</v>
          </cell>
          <cell r="O325">
            <v>61500</v>
          </cell>
          <cell r="R325">
            <v>0</v>
          </cell>
          <cell r="S325">
            <v>0</v>
          </cell>
          <cell r="T325">
            <v>0</v>
          </cell>
          <cell r="U325">
            <v>0</v>
          </cell>
          <cell r="V325">
            <v>1</v>
          </cell>
          <cell r="W325">
            <v>61500</v>
          </cell>
        </row>
        <row r="326">
          <cell r="C326" t="str">
            <v>3.8.1.28</v>
          </cell>
          <cell r="D326" t="str">
            <v>Instalación Unión Brida Enchufe. Norma ISO. PN 10</v>
          </cell>
          <cell r="I326" t="str">
            <v/>
          </cell>
          <cell r="L326" t="str">
            <v/>
          </cell>
          <cell r="M326" t="str">
            <v/>
          </cell>
          <cell r="N326" t="str">
            <v/>
          </cell>
          <cell r="O326" t="str">
            <v/>
          </cell>
          <cell r="R326" t="str">
            <v/>
          </cell>
          <cell r="S326" t="str">
            <v/>
          </cell>
          <cell r="T326" t="str">
            <v/>
          </cell>
          <cell r="U326" t="str">
            <v/>
          </cell>
          <cell r="V326" t="str">
            <v/>
          </cell>
          <cell r="W326" t="str">
            <v/>
          </cell>
        </row>
        <row r="327">
          <cell r="C327" t="str">
            <v>3.8.1.28.6</v>
          </cell>
          <cell r="D327" t="str">
            <v>d = 400 mm (16”)</v>
          </cell>
          <cell r="E327" t="str">
            <v>un</v>
          </cell>
          <cell r="F327">
            <v>2</v>
          </cell>
          <cell r="G327">
            <v>58000</v>
          </cell>
          <cell r="H327">
            <v>116000</v>
          </cell>
          <cell r="I327">
            <v>4.2299750655732736E-2</v>
          </cell>
          <cell r="J327">
            <v>2</v>
          </cell>
          <cell r="L327">
            <v>2</v>
          </cell>
          <cell r="M327">
            <v>116000</v>
          </cell>
          <cell r="N327">
            <v>0</v>
          </cell>
          <cell r="O327">
            <v>116000</v>
          </cell>
          <cell r="R327">
            <v>0</v>
          </cell>
          <cell r="S327">
            <v>0</v>
          </cell>
          <cell r="T327">
            <v>0</v>
          </cell>
          <cell r="U327">
            <v>0</v>
          </cell>
          <cell r="V327">
            <v>2</v>
          </cell>
          <cell r="W327">
            <v>116000</v>
          </cell>
        </row>
        <row r="328">
          <cell r="C328" t="str">
            <v>3.8.1.28.7</v>
          </cell>
          <cell r="D328" t="str">
            <v>d = 450 mm (18”)</v>
          </cell>
          <cell r="E328" t="str">
            <v>un</v>
          </cell>
          <cell r="F328">
            <v>2</v>
          </cell>
          <cell r="G328">
            <v>67050</v>
          </cell>
          <cell r="H328">
            <v>134100</v>
          </cell>
          <cell r="I328">
            <v>4.8899970370118624E-2</v>
          </cell>
          <cell r="J328">
            <v>2</v>
          </cell>
          <cell r="L328">
            <v>2</v>
          </cell>
          <cell r="M328">
            <v>134100</v>
          </cell>
          <cell r="N328">
            <v>0</v>
          </cell>
          <cell r="O328">
            <v>134100</v>
          </cell>
          <cell r="R328">
            <v>0</v>
          </cell>
          <cell r="S328">
            <v>0</v>
          </cell>
          <cell r="T328">
            <v>0</v>
          </cell>
          <cell r="U328">
            <v>0</v>
          </cell>
          <cell r="V328">
            <v>2</v>
          </cell>
          <cell r="W328">
            <v>134100</v>
          </cell>
        </row>
        <row r="329">
          <cell r="C329" t="str">
            <v>3.8.1.28.9</v>
          </cell>
          <cell r="D329" t="str">
            <v>d = 600 mm (24”)</v>
          </cell>
          <cell r="E329" t="str">
            <v>un</v>
          </cell>
          <cell r="F329">
            <v>4</v>
          </cell>
          <cell r="G329">
            <v>89500</v>
          </cell>
          <cell r="H329">
            <v>358000</v>
          </cell>
          <cell r="I329">
            <v>0.13054578219614071</v>
          </cell>
          <cell r="J329">
            <v>4</v>
          </cell>
          <cell r="L329">
            <v>4</v>
          </cell>
          <cell r="M329">
            <v>358000</v>
          </cell>
          <cell r="N329">
            <v>0</v>
          </cell>
          <cell r="O329">
            <v>358000</v>
          </cell>
          <cell r="R329">
            <v>0</v>
          </cell>
          <cell r="S329">
            <v>0</v>
          </cell>
          <cell r="T329">
            <v>0</v>
          </cell>
          <cell r="U329">
            <v>0</v>
          </cell>
          <cell r="V329">
            <v>4</v>
          </cell>
          <cell r="W329">
            <v>358000</v>
          </cell>
        </row>
        <row r="330">
          <cell r="C330" t="str">
            <v>3.8.1.29</v>
          </cell>
          <cell r="D330" t="str">
            <v>Instalación Reducción B x B HD. Norma ISO. PN 10</v>
          </cell>
          <cell r="I330" t="str">
            <v/>
          </cell>
          <cell r="L330" t="str">
            <v/>
          </cell>
          <cell r="M330" t="str">
            <v/>
          </cell>
          <cell r="N330" t="str">
            <v/>
          </cell>
          <cell r="O330" t="str">
            <v/>
          </cell>
          <cell r="R330" t="str">
            <v/>
          </cell>
          <cell r="S330" t="str">
            <v/>
          </cell>
          <cell r="T330" t="str">
            <v/>
          </cell>
          <cell r="U330" t="str">
            <v/>
          </cell>
          <cell r="V330" t="str">
            <v/>
          </cell>
          <cell r="W330" t="str">
            <v/>
          </cell>
        </row>
        <row r="331">
          <cell r="C331" t="str">
            <v>3.8.1.29.10</v>
          </cell>
          <cell r="D331" t="str">
            <v>d = 600 x 450 mm</v>
          </cell>
          <cell r="E331" t="str">
            <v>un</v>
          </cell>
          <cell r="F331">
            <v>1</v>
          </cell>
          <cell r="G331">
            <v>204100</v>
          </cell>
          <cell r="H331">
            <v>204100</v>
          </cell>
          <cell r="I331">
            <v>7.4425681972715957E-2</v>
          </cell>
          <cell r="J331">
            <v>1</v>
          </cell>
          <cell r="L331">
            <v>1</v>
          </cell>
          <cell r="M331">
            <v>204100</v>
          </cell>
          <cell r="N331">
            <v>0</v>
          </cell>
          <cell r="O331">
            <v>204100</v>
          </cell>
          <cell r="R331">
            <v>0</v>
          </cell>
          <cell r="S331">
            <v>0</v>
          </cell>
          <cell r="T331">
            <v>0</v>
          </cell>
          <cell r="U331">
            <v>0</v>
          </cell>
          <cell r="V331">
            <v>1</v>
          </cell>
          <cell r="W331">
            <v>204100</v>
          </cell>
        </row>
        <row r="332">
          <cell r="C332" t="str">
            <v>3.8.1.29.11</v>
          </cell>
          <cell r="D332" t="str">
            <v>d = 600 x 400 mm exéntrica</v>
          </cell>
          <cell r="E332" t="str">
            <v>un</v>
          </cell>
          <cell r="F332">
            <v>4</v>
          </cell>
          <cell r="G332">
            <v>192200</v>
          </cell>
          <cell r="H332">
            <v>768800</v>
          </cell>
          <cell r="I332">
            <v>0.28034524400109773</v>
          </cell>
          <cell r="J332">
            <v>4</v>
          </cell>
          <cell r="L332">
            <v>4</v>
          </cell>
          <cell r="M332">
            <v>768800</v>
          </cell>
          <cell r="N332">
            <v>0</v>
          </cell>
          <cell r="O332">
            <v>768800</v>
          </cell>
          <cell r="R332">
            <v>0</v>
          </cell>
          <cell r="S332">
            <v>0</v>
          </cell>
          <cell r="T332">
            <v>0</v>
          </cell>
          <cell r="U332">
            <v>0</v>
          </cell>
          <cell r="V332">
            <v>4</v>
          </cell>
          <cell r="W332">
            <v>768800</v>
          </cell>
        </row>
        <row r="333">
          <cell r="C333" t="str">
            <v>3.8.1.30</v>
          </cell>
          <cell r="D333" t="str">
            <v>Instalación de Tee B x B x B HD. Norma ISO. PN 10</v>
          </cell>
          <cell r="I333" t="str">
            <v/>
          </cell>
          <cell r="L333" t="str">
            <v/>
          </cell>
          <cell r="M333" t="str">
            <v/>
          </cell>
          <cell r="N333" t="str">
            <v/>
          </cell>
          <cell r="O333" t="str">
            <v/>
          </cell>
          <cell r="R333" t="str">
            <v/>
          </cell>
          <cell r="S333" t="str">
            <v/>
          </cell>
          <cell r="T333" t="str">
            <v/>
          </cell>
          <cell r="U333" t="str">
            <v/>
          </cell>
          <cell r="V333" t="str">
            <v/>
          </cell>
          <cell r="W333" t="str">
            <v/>
          </cell>
        </row>
        <row r="334">
          <cell r="C334" t="str">
            <v>3.8.1.30.10</v>
          </cell>
          <cell r="D334" t="str">
            <v>Tee 400 x 400 x 400 mm</v>
          </cell>
          <cell r="E334" t="str">
            <v>un</v>
          </cell>
          <cell r="F334">
            <v>4</v>
          </cell>
          <cell r="G334">
            <v>310100</v>
          </cell>
          <cell r="H334">
            <v>1240400</v>
          </cell>
          <cell r="I334">
            <v>0.45231560959802491</v>
          </cell>
          <cell r="J334">
            <v>4</v>
          </cell>
          <cell r="L334">
            <v>4</v>
          </cell>
          <cell r="M334">
            <v>1240400</v>
          </cell>
          <cell r="N334">
            <v>0</v>
          </cell>
          <cell r="O334">
            <v>1240400</v>
          </cell>
          <cell r="R334">
            <v>0</v>
          </cell>
          <cell r="S334">
            <v>0</v>
          </cell>
          <cell r="T334">
            <v>0</v>
          </cell>
          <cell r="U334">
            <v>0</v>
          </cell>
          <cell r="V334">
            <v>4</v>
          </cell>
          <cell r="W334">
            <v>1240400</v>
          </cell>
        </row>
        <row r="335">
          <cell r="C335" t="str">
            <v>3.8.1.30.15</v>
          </cell>
          <cell r="D335" t="str">
            <v>Tee 450 x 450 x 450 mm</v>
          </cell>
          <cell r="E335" t="str">
            <v>un</v>
          </cell>
          <cell r="F335">
            <v>2</v>
          </cell>
          <cell r="G335">
            <v>372350</v>
          </cell>
          <cell r="H335">
            <v>744700</v>
          </cell>
          <cell r="I335">
            <v>0.27155710614934631</v>
          </cell>
          <cell r="J335">
            <v>2</v>
          </cell>
          <cell r="L335">
            <v>2</v>
          </cell>
          <cell r="M335">
            <v>744700</v>
          </cell>
          <cell r="N335">
            <v>0</v>
          </cell>
          <cell r="O335">
            <v>744700</v>
          </cell>
          <cell r="R335">
            <v>0</v>
          </cell>
          <cell r="S335">
            <v>0</v>
          </cell>
          <cell r="T335">
            <v>0</v>
          </cell>
          <cell r="U335">
            <v>0</v>
          </cell>
          <cell r="V335">
            <v>2</v>
          </cell>
          <cell r="W335">
            <v>744700</v>
          </cell>
        </row>
        <row r="336">
          <cell r="C336" t="str">
            <v>3.8.1.30.20</v>
          </cell>
          <cell r="D336" t="str">
            <v>Tee 600 x 600 x 400 mm</v>
          </cell>
          <cell r="E336" t="str">
            <v>un</v>
          </cell>
          <cell r="F336">
            <v>2</v>
          </cell>
          <cell r="G336">
            <v>412250</v>
          </cell>
          <cell r="H336">
            <v>824500</v>
          </cell>
          <cell r="I336">
            <v>0.30065641737630727</v>
          </cell>
          <cell r="J336">
            <v>2</v>
          </cell>
          <cell r="L336">
            <v>2</v>
          </cell>
          <cell r="M336">
            <v>824500</v>
          </cell>
          <cell r="N336">
            <v>0</v>
          </cell>
          <cell r="O336">
            <v>824500</v>
          </cell>
          <cell r="R336">
            <v>0</v>
          </cell>
          <cell r="S336">
            <v>0</v>
          </cell>
          <cell r="T336">
            <v>0</v>
          </cell>
          <cell r="U336">
            <v>0</v>
          </cell>
          <cell r="V336">
            <v>2</v>
          </cell>
          <cell r="W336">
            <v>824500</v>
          </cell>
        </row>
        <row r="337">
          <cell r="C337" t="str">
            <v>3.8.1.30.22</v>
          </cell>
          <cell r="D337" t="str">
            <v>Tee 600 x 600 x 600 mm</v>
          </cell>
          <cell r="E337" t="str">
            <v>un</v>
          </cell>
          <cell r="F337">
            <v>5</v>
          </cell>
          <cell r="G337">
            <v>514700</v>
          </cell>
          <cell r="H337">
            <v>2573500</v>
          </cell>
          <cell r="I337">
            <v>0.93843455441834667</v>
          </cell>
          <cell r="J337">
            <v>5</v>
          </cell>
          <cell r="L337">
            <v>5</v>
          </cell>
          <cell r="M337">
            <v>2573500</v>
          </cell>
          <cell r="N337">
            <v>0</v>
          </cell>
          <cell r="O337">
            <v>2573500</v>
          </cell>
          <cell r="R337">
            <v>0</v>
          </cell>
          <cell r="S337">
            <v>0</v>
          </cell>
          <cell r="T337">
            <v>0</v>
          </cell>
          <cell r="U337">
            <v>0</v>
          </cell>
          <cell r="V337">
            <v>5</v>
          </cell>
          <cell r="W337">
            <v>2573500</v>
          </cell>
        </row>
        <row r="338">
          <cell r="C338" t="str">
            <v>3.8.1.31</v>
          </cell>
          <cell r="D338" t="str">
            <v>Instalación de Niples bridados (Brida espigo y lisos)</v>
          </cell>
          <cell r="I338" t="str">
            <v/>
          </cell>
          <cell r="L338" t="str">
            <v/>
          </cell>
          <cell r="M338" t="str">
            <v/>
          </cell>
          <cell r="N338" t="str">
            <v/>
          </cell>
          <cell r="O338" t="str">
            <v/>
          </cell>
          <cell r="R338" t="str">
            <v/>
          </cell>
          <cell r="S338" t="str">
            <v/>
          </cell>
          <cell r="T338" t="str">
            <v/>
          </cell>
          <cell r="U338" t="str">
            <v/>
          </cell>
          <cell r="V338" t="str">
            <v/>
          </cell>
          <cell r="W338" t="str">
            <v/>
          </cell>
        </row>
        <row r="339">
          <cell r="C339" t="str">
            <v>3.8.1.31.1</v>
          </cell>
          <cell r="D339" t="str">
            <v>L &lt;= 1 m</v>
          </cell>
          <cell r="I339" t="str">
            <v/>
          </cell>
          <cell r="L339" t="str">
            <v/>
          </cell>
          <cell r="M339" t="str">
            <v/>
          </cell>
          <cell r="N339" t="str">
            <v/>
          </cell>
          <cell r="O339" t="str">
            <v/>
          </cell>
          <cell r="R339" t="str">
            <v/>
          </cell>
          <cell r="S339" t="str">
            <v/>
          </cell>
          <cell r="T339" t="str">
            <v/>
          </cell>
          <cell r="U339" t="str">
            <v/>
          </cell>
          <cell r="V339" t="str">
            <v/>
          </cell>
          <cell r="W339" t="str">
            <v/>
          </cell>
        </row>
        <row r="340">
          <cell r="C340" t="str">
            <v>3.8.1.31.1.3</v>
          </cell>
          <cell r="D340" t="str">
            <v>Niple HD, 450mm, Brida*Brida, L=0.78m</v>
          </cell>
          <cell r="E340" t="str">
            <v>un</v>
          </cell>
          <cell r="F340">
            <v>2</v>
          </cell>
          <cell r="G340">
            <v>94460</v>
          </cell>
          <cell r="H340">
            <v>188920</v>
          </cell>
          <cell r="I340">
            <v>6.8890249085181293E-2</v>
          </cell>
          <cell r="J340">
            <v>2</v>
          </cell>
          <cell r="L340">
            <v>2</v>
          </cell>
          <cell r="M340">
            <v>188920</v>
          </cell>
          <cell r="N340">
            <v>0</v>
          </cell>
          <cell r="O340">
            <v>188920</v>
          </cell>
          <cell r="R340">
            <v>0</v>
          </cell>
          <cell r="S340">
            <v>0</v>
          </cell>
          <cell r="T340">
            <v>0</v>
          </cell>
          <cell r="U340">
            <v>0</v>
          </cell>
          <cell r="V340">
            <v>2</v>
          </cell>
          <cell r="W340">
            <v>188920</v>
          </cell>
        </row>
        <row r="341">
          <cell r="C341" t="str">
            <v>3.8.1.31.1.4</v>
          </cell>
          <cell r="D341" t="str">
            <v>Niple HD, 600mm, Brida*Brida, L=0.64m</v>
          </cell>
          <cell r="E341" t="str">
            <v>un</v>
          </cell>
          <cell r="F341">
            <v>4</v>
          </cell>
          <cell r="G341">
            <v>117950</v>
          </cell>
          <cell r="H341">
            <v>471800</v>
          </cell>
          <cell r="I341">
            <v>0.1720432962015061</v>
          </cell>
          <cell r="J341">
            <v>4</v>
          </cell>
          <cell r="L341">
            <v>4</v>
          </cell>
          <cell r="M341">
            <v>471800</v>
          </cell>
          <cell r="N341">
            <v>0</v>
          </cell>
          <cell r="O341">
            <v>471800</v>
          </cell>
          <cell r="R341">
            <v>0</v>
          </cell>
          <cell r="S341">
            <v>0</v>
          </cell>
          <cell r="T341">
            <v>0</v>
          </cell>
          <cell r="U341">
            <v>0</v>
          </cell>
          <cell r="V341">
            <v>4</v>
          </cell>
          <cell r="W341">
            <v>471800</v>
          </cell>
        </row>
        <row r="342">
          <cell r="C342" t="str">
            <v>3.8.1.31.1.5</v>
          </cell>
          <cell r="D342" t="str">
            <v>Niple HD, 600mm, Brida*Brida, L=0.81m</v>
          </cell>
          <cell r="E342" t="str">
            <v>un</v>
          </cell>
          <cell r="F342">
            <v>1</v>
          </cell>
          <cell r="G342">
            <v>117950</v>
          </cell>
          <cell r="H342">
            <v>117950</v>
          </cell>
          <cell r="I342">
            <v>4.3010824050376525E-2</v>
          </cell>
          <cell r="J342">
            <v>1</v>
          </cell>
          <cell r="L342">
            <v>1</v>
          </cell>
          <cell r="M342">
            <v>117950</v>
          </cell>
          <cell r="N342">
            <v>0</v>
          </cell>
          <cell r="O342">
            <v>117950</v>
          </cell>
          <cell r="R342">
            <v>0</v>
          </cell>
          <cell r="S342">
            <v>0</v>
          </cell>
          <cell r="T342">
            <v>0</v>
          </cell>
          <cell r="U342">
            <v>0</v>
          </cell>
          <cell r="V342">
            <v>1</v>
          </cell>
          <cell r="W342">
            <v>117950</v>
          </cell>
        </row>
        <row r="343">
          <cell r="C343" t="str">
            <v>3.8.1.31.2</v>
          </cell>
          <cell r="D343" t="str">
            <v>1 m &lt; L &lt;= 2 m</v>
          </cell>
          <cell r="E343" t="str">
            <v>un</v>
          </cell>
          <cell r="I343">
            <v>0</v>
          </cell>
          <cell r="R343">
            <v>0</v>
          </cell>
          <cell r="S343">
            <v>0</v>
          </cell>
          <cell r="T343">
            <v>0</v>
          </cell>
          <cell r="U343">
            <v>0</v>
          </cell>
          <cell r="V343">
            <v>0</v>
          </cell>
          <cell r="W343">
            <v>0</v>
          </cell>
        </row>
        <row r="344">
          <cell r="C344" t="str">
            <v>3.8.1.31.2.1</v>
          </cell>
          <cell r="D344" t="str">
            <v>Niple HD, 400mm, Brida*Brida, L=1.40m</v>
          </cell>
          <cell r="E344" t="str">
            <v>un</v>
          </cell>
          <cell r="F344">
            <v>1</v>
          </cell>
          <cell r="G344">
            <v>110500</v>
          </cell>
          <cell r="H344">
            <v>110500</v>
          </cell>
          <cell r="I344">
            <v>4.0294159029814376E-2</v>
          </cell>
          <cell r="J344">
            <v>1</v>
          </cell>
          <cell r="L344">
            <v>1</v>
          </cell>
          <cell r="M344">
            <v>110500</v>
          </cell>
          <cell r="N344">
            <v>0</v>
          </cell>
          <cell r="O344">
            <v>110500</v>
          </cell>
          <cell r="R344">
            <v>0</v>
          </cell>
          <cell r="S344">
            <v>0</v>
          </cell>
          <cell r="T344">
            <v>0</v>
          </cell>
          <cell r="U344">
            <v>0</v>
          </cell>
          <cell r="V344">
            <v>1</v>
          </cell>
          <cell r="W344">
            <v>110500</v>
          </cell>
        </row>
        <row r="345">
          <cell r="C345" t="str">
            <v>3.8.1.31.4</v>
          </cell>
          <cell r="D345" t="str">
            <v>3 m &lt; L &lt;= 4 m</v>
          </cell>
          <cell r="E345" t="str">
            <v>un</v>
          </cell>
          <cell r="I345">
            <v>0</v>
          </cell>
          <cell r="R345">
            <v>0</v>
          </cell>
          <cell r="S345">
            <v>0</v>
          </cell>
          <cell r="T345">
            <v>0</v>
          </cell>
          <cell r="U345">
            <v>0</v>
          </cell>
          <cell r="V345">
            <v>0</v>
          </cell>
          <cell r="W345">
            <v>0</v>
          </cell>
        </row>
        <row r="346">
          <cell r="C346" t="str">
            <v>3.8.1.31.4.2</v>
          </cell>
          <cell r="D346" t="str">
            <v>Niple HD, 450mm, Brida*Brida, L=3.50m</v>
          </cell>
          <cell r="E346" t="str">
            <v>un</v>
          </cell>
          <cell r="F346">
            <v>1</v>
          </cell>
          <cell r="G346">
            <v>124250</v>
          </cell>
          <cell r="H346">
            <v>124250</v>
          </cell>
          <cell r="I346">
            <v>4.5308138094610283E-2</v>
          </cell>
          <cell r="J346">
            <v>1</v>
          </cell>
          <cell r="L346">
            <v>1</v>
          </cell>
          <cell r="M346">
            <v>124250</v>
          </cell>
          <cell r="N346">
            <v>0</v>
          </cell>
          <cell r="O346">
            <v>124250</v>
          </cell>
          <cell r="R346">
            <v>0</v>
          </cell>
          <cell r="S346">
            <v>0</v>
          </cell>
          <cell r="T346">
            <v>0</v>
          </cell>
          <cell r="U346">
            <v>0</v>
          </cell>
          <cell r="V346">
            <v>1</v>
          </cell>
          <cell r="W346">
            <v>124250</v>
          </cell>
        </row>
        <row r="347">
          <cell r="C347" t="str">
            <v>3.8.1.31.4.3</v>
          </cell>
          <cell r="D347" t="str">
            <v>Niple HD, 450mm, Brida*Brida, L=3.06m</v>
          </cell>
          <cell r="E347" t="str">
            <v>un</v>
          </cell>
          <cell r="F347">
            <v>1</v>
          </cell>
          <cell r="G347">
            <v>124250</v>
          </cell>
          <cell r="H347">
            <v>124250</v>
          </cell>
          <cell r="I347">
            <v>4.5308138094610283E-2</v>
          </cell>
          <cell r="J347">
            <v>1</v>
          </cell>
          <cell r="L347">
            <v>1</v>
          </cell>
          <cell r="M347">
            <v>124250</v>
          </cell>
          <cell r="N347">
            <v>0</v>
          </cell>
          <cell r="O347">
            <v>124250</v>
          </cell>
          <cell r="R347">
            <v>0</v>
          </cell>
          <cell r="S347">
            <v>0</v>
          </cell>
          <cell r="T347">
            <v>0</v>
          </cell>
          <cell r="U347">
            <v>0</v>
          </cell>
          <cell r="V347">
            <v>1</v>
          </cell>
          <cell r="W347">
            <v>124250</v>
          </cell>
        </row>
        <row r="348">
          <cell r="C348" t="str">
            <v>3.8.1.31.4.4</v>
          </cell>
          <cell r="D348" t="str">
            <v>Niple HD, 450mm, Brida*Brida, L=3.40m</v>
          </cell>
          <cell r="E348" t="str">
            <v>un</v>
          </cell>
          <cell r="F348">
            <v>1</v>
          </cell>
          <cell r="G348">
            <v>123750</v>
          </cell>
          <cell r="H348">
            <v>123750</v>
          </cell>
          <cell r="I348">
            <v>4.5125811583163165E-2</v>
          </cell>
          <cell r="J348">
            <v>1</v>
          </cell>
          <cell r="L348">
            <v>1</v>
          </cell>
          <cell r="M348">
            <v>123750</v>
          </cell>
          <cell r="N348">
            <v>0</v>
          </cell>
          <cell r="O348">
            <v>123750</v>
          </cell>
          <cell r="R348">
            <v>0</v>
          </cell>
          <cell r="S348">
            <v>0</v>
          </cell>
          <cell r="T348">
            <v>0</v>
          </cell>
          <cell r="U348">
            <v>0</v>
          </cell>
          <cell r="V348">
            <v>1</v>
          </cell>
          <cell r="W348">
            <v>123750</v>
          </cell>
        </row>
        <row r="349">
          <cell r="C349" t="str">
            <v>3.8.1.31.5</v>
          </cell>
          <cell r="D349" t="str">
            <v>4 m &lt; L &lt;= 5 m</v>
          </cell>
          <cell r="E349" t="str">
            <v>un</v>
          </cell>
          <cell r="I349">
            <v>0</v>
          </cell>
          <cell r="R349">
            <v>0</v>
          </cell>
          <cell r="S349">
            <v>0</v>
          </cell>
          <cell r="T349">
            <v>0</v>
          </cell>
          <cell r="U349">
            <v>0</v>
          </cell>
          <cell r="V349">
            <v>0</v>
          </cell>
          <cell r="W349">
            <v>0</v>
          </cell>
        </row>
        <row r="350">
          <cell r="C350" t="str">
            <v>3.8.1.31.5.1</v>
          </cell>
          <cell r="D350" t="str">
            <v>Niple HD, 400mm, Brida*Brida, L=4.36m</v>
          </cell>
          <cell r="E350" t="str">
            <v>un</v>
          </cell>
          <cell r="F350">
            <v>2</v>
          </cell>
          <cell r="G350">
            <v>132500</v>
          </cell>
          <cell r="H350">
            <v>265000</v>
          </cell>
          <cell r="I350">
            <v>9.6633051066975659E-2</v>
          </cell>
          <cell r="J350">
            <v>2</v>
          </cell>
          <cell r="L350">
            <v>2</v>
          </cell>
          <cell r="M350">
            <v>265000</v>
          </cell>
          <cell r="N350">
            <v>0</v>
          </cell>
          <cell r="O350">
            <v>265000</v>
          </cell>
          <cell r="R350">
            <v>0</v>
          </cell>
          <cell r="S350">
            <v>0</v>
          </cell>
          <cell r="T350">
            <v>0</v>
          </cell>
          <cell r="U350">
            <v>0</v>
          </cell>
          <cell r="V350">
            <v>2</v>
          </cell>
          <cell r="W350">
            <v>265000</v>
          </cell>
        </row>
        <row r="351">
          <cell r="C351" t="str">
            <v>3.8.1.31.5.2</v>
          </cell>
          <cell r="D351" t="str">
            <v>Niple HD, 450mm, Brida*Brida, L=4.12m</v>
          </cell>
          <cell r="E351" t="str">
            <v>un</v>
          </cell>
          <cell r="F351">
            <v>1</v>
          </cell>
          <cell r="G351">
            <v>165500</v>
          </cell>
          <cell r="H351">
            <v>165500</v>
          </cell>
          <cell r="I351">
            <v>6.0350075288998002E-2</v>
          </cell>
          <cell r="J351">
            <v>1</v>
          </cell>
          <cell r="L351">
            <v>1</v>
          </cell>
          <cell r="M351">
            <v>165500</v>
          </cell>
          <cell r="N351">
            <v>0</v>
          </cell>
          <cell r="O351">
            <v>165500</v>
          </cell>
          <cell r="R351">
            <v>0</v>
          </cell>
          <cell r="S351">
            <v>0</v>
          </cell>
          <cell r="T351">
            <v>0</v>
          </cell>
          <cell r="U351">
            <v>0</v>
          </cell>
          <cell r="V351">
            <v>1</v>
          </cell>
          <cell r="W351">
            <v>165500</v>
          </cell>
        </row>
        <row r="352">
          <cell r="C352" t="str">
            <v>3.8.1.31.6</v>
          </cell>
          <cell r="D352" t="str">
            <v>5m &lt; L &lt;= 6 m</v>
          </cell>
          <cell r="E352" t="str">
            <v>un</v>
          </cell>
          <cell r="I352">
            <v>0</v>
          </cell>
          <cell r="R352">
            <v>0</v>
          </cell>
          <cell r="S352">
            <v>0</v>
          </cell>
          <cell r="T352">
            <v>0</v>
          </cell>
          <cell r="U352">
            <v>0</v>
          </cell>
          <cell r="V352">
            <v>0</v>
          </cell>
          <cell r="W352">
            <v>0</v>
          </cell>
        </row>
        <row r="353">
          <cell r="C353" t="str">
            <v>3.8.1.31.6.4</v>
          </cell>
          <cell r="D353" t="str">
            <v>Niple HD, 400mm, Brida*espigo, L=6.0m</v>
          </cell>
          <cell r="E353" t="str">
            <v>un</v>
          </cell>
          <cell r="F353">
            <v>2</v>
          </cell>
          <cell r="G353">
            <v>99500</v>
          </cell>
          <cell r="H353">
            <v>199000</v>
          </cell>
          <cell r="I353">
            <v>7.2565951555955313E-2</v>
          </cell>
          <cell r="J353">
            <v>2</v>
          </cell>
          <cell r="L353">
            <v>2</v>
          </cell>
          <cell r="M353">
            <v>199000</v>
          </cell>
          <cell r="N353">
            <v>0</v>
          </cell>
          <cell r="O353">
            <v>199000</v>
          </cell>
          <cell r="R353">
            <v>0</v>
          </cell>
          <cell r="S353">
            <v>0</v>
          </cell>
          <cell r="T353">
            <v>0</v>
          </cell>
          <cell r="U353">
            <v>0</v>
          </cell>
          <cell r="V353">
            <v>2</v>
          </cell>
          <cell r="W353">
            <v>199000</v>
          </cell>
        </row>
        <row r="354">
          <cell r="C354" t="str">
            <v>3.8.1.31.6.6</v>
          </cell>
          <cell r="D354" t="str">
            <v>Niple HD, 600mm, Brida*espigo, L=5.7m</v>
          </cell>
          <cell r="E354" t="str">
            <v>un</v>
          </cell>
          <cell r="F354">
            <v>1</v>
          </cell>
          <cell r="G354">
            <v>99500</v>
          </cell>
          <cell r="H354">
            <v>99500</v>
          </cell>
          <cell r="I354">
            <v>3.6282975777977657E-2</v>
          </cell>
          <cell r="J354">
            <v>1</v>
          </cell>
          <cell r="L354">
            <v>1</v>
          </cell>
          <cell r="M354">
            <v>99500</v>
          </cell>
          <cell r="N354">
            <v>0</v>
          </cell>
          <cell r="O354">
            <v>99500</v>
          </cell>
          <cell r="R354">
            <v>0</v>
          </cell>
          <cell r="S354">
            <v>0</v>
          </cell>
          <cell r="T354">
            <v>0</v>
          </cell>
          <cell r="U354">
            <v>0</v>
          </cell>
          <cell r="V354">
            <v>1</v>
          </cell>
          <cell r="W354">
            <v>99500</v>
          </cell>
        </row>
        <row r="355">
          <cell r="C355" t="str">
            <v>3.8.1.32</v>
          </cell>
          <cell r="D355" t="str">
            <v>Instalación de Codos de polietileno PE 100 PN 10 a tope</v>
          </cell>
          <cell r="I355" t="str">
            <v/>
          </cell>
          <cell r="L355" t="str">
            <v/>
          </cell>
          <cell r="M355" t="str">
            <v/>
          </cell>
          <cell r="N355" t="str">
            <v/>
          </cell>
          <cell r="O355" t="str">
            <v/>
          </cell>
          <cell r="R355" t="str">
            <v/>
          </cell>
          <cell r="S355" t="str">
            <v/>
          </cell>
          <cell r="T355" t="str">
            <v/>
          </cell>
          <cell r="U355" t="str">
            <v/>
          </cell>
          <cell r="V355" t="str">
            <v/>
          </cell>
          <cell r="W355" t="str">
            <v/>
          </cell>
        </row>
        <row r="356">
          <cell r="C356" t="str">
            <v>3.8.1.32.1</v>
          </cell>
          <cell r="D356" t="str">
            <v>Codo de Polietileno 63mm X 90°</v>
          </cell>
          <cell r="E356" t="str">
            <v>un</v>
          </cell>
          <cell r="F356">
            <v>4</v>
          </cell>
          <cell r="G356">
            <v>2000</v>
          </cell>
          <cell r="H356">
            <v>8000</v>
          </cell>
          <cell r="I356">
            <v>2.9172241831539819E-3</v>
          </cell>
          <cell r="J356">
            <v>4</v>
          </cell>
          <cell r="L356">
            <v>4</v>
          </cell>
          <cell r="M356">
            <v>8000</v>
          </cell>
          <cell r="N356">
            <v>0</v>
          </cell>
          <cell r="O356">
            <v>8000</v>
          </cell>
          <cell r="R356">
            <v>0</v>
          </cell>
          <cell r="S356">
            <v>0</v>
          </cell>
          <cell r="T356">
            <v>0</v>
          </cell>
          <cell r="U356">
            <v>0</v>
          </cell>
          <cell r="V356">
            <v>4</v>
          </cell>
          <cell r="W356">
            <v>8000</v>
          </cell>
        </row>
        <row r="357">
          <cell r="C357" t="str">
            <v>3.8.1.32.2</v>
          </cell>
          <cell r="D357" t="str">
            <v>Codo de Polietileno 90mm X 90°</v>
          </cell>
          <cell r="E357" t="str">
            <v>un</v>
          </cell>
          <cell r="F357">
            <v>5</v>
          </cell>
          <cell r="G357">
            <v>2000</v>
          </cell>
          <cell r="H357">
            <v>10000</v>
          </cell>
          <cell r="I357">
            <v>3.6465302289424776E-3</v>
          </cell>
          <cell r="J357">
            <v>5</v>
          </cell>
          <cell r="L357">
            <v>5</v>
          </cell>
          <cell r="M357">
            <v>10000</v>
          </cell>
          <cell r="N357">
            <v>0</v>
          </cell>
          <cell r="O357">
            <v>10000</v>
          </cell>
          <cell r="R357">
            <v>0</v>
          </cell>
          <cell r="S357">
            <v>0</v>
          </cell>
          <cell r="T357">
            <v>0</v>
          </cell>
          <cell r="U357">
            <v>0</v>
          </cell>
          <cell r="V357">
            <v>5</v>
          </cell>
          <cell r="W357">
            <v>10000</v>
          </cell>
        </row>
        <row r="358">
          <cell r="C358" t="str">
            <v>3.8.1.33</v>
          </cell>
          <cell r="D358" t="str">
            <v>Instalación de Tees de polietileno PE 100 PN 10 a tope</v>
          </cell>
          <cell r="I358" t="str">
            <v/>
          </cell>
          <cell r="L358" t="str">
            <v/>
          </cell>
          <cell r="M358" t="str">
            <v/>
          </cell>
          <cell r="N358" t="str">
            <v/>
          </cell>
          <cell r="O358" t="str">
            <v/>
          </cell>
          <cell r="R358" t="str">
            <v/>
          </cell>
          <cell r="S358" t="str">
            <v/>
          </cell>
          <cell r="T358" t="str">
            <v/>
          </cell>
          <cell r="U358" t="str">
            <v/>
          </cell>
          <cell r="V358" t="str">
            <v/>
          </cell>
          <cell r="W358" t="str">
            <v/>
          </cell>
        </row>
        <row r="359">
          <cell r="C359" t="str">
            <v>3.8.1.33.1</v>
          </cell>
          <cell r="D359" t="str">
            <v>Tee de Polietileno 110mm X110mm X110mm</v>
          </cell>
          <cell r="E359" t="str">
            <v>un</v>
          </cell>
          <cell r="F359">
            <v>3</v>
          </cell>
          <cell r="G359">
            <v>4500</v>
          </cell>
          <cell r="H359">
            <v>13500</v>
          </cell>
          <cell r="I359">
            <v>4.9228158090723444E-3</v>
          </cell>
          <cell r="J359">
            <v>3</v>
          </cell>
          <cell r="L359">
            <v>3</v>
          </cell>
          <cell r="M359">
            <v>13500</v>
          </cell>
          <cell r="N359">
            <v>0</v>
          </cell>
          <cell r="O359">
            <v>13500</v>
          </cell>
          <cell r="R359">
            <v>0</v>
          </cell>
          <cell r="S359">
            <v>0</v>
          </cell>
          <cell r="T359">
            <v>0</v>
          </cell>
          <cell r="U359">
            <v>0</v>
          </cell>
          <cell r="V359">
            <v>3</v>
          </cell>
          <cell r="W359">
            <v>13500</v>
          </cell>
        </row>
        <row r="360">
          <cell r="C360" t="str">
            <v>3.8.1.34</v>
          </cell>
          <cell r="D360" t="str">
            <v>Instalación de Silletas para acometidas de polietileno</v>
          </cell>
          <cell r="I360" t="str">
            <v/>
          </cell>
          <cell r="L360" t="str">
            <v/>
          </cell>
          <cell r="M360" t="str">
            <v/>
          </cell>
          <cell r="N360" t="str">
            <v/>
          </cell>
          <cell r="O360" t="str">
            <v/>
          </cell>
          <cell r="R360" t="str">
            <v/>
          </cell>
          <cell r="S360" t="str">
            <v/>
          </cell>
          <cell r="T360" t="str">
            <v/>
          </cell>
          <cell r="U360" t="str">
            <v/>
          </cell>
          <cell r="V360" t="str">
            <v/>
          </cell>
          <cell r="W360" t="str">
            <v/>
          </cell>
        </row>
        <row r="361">
          <cell r="C361" t="str">
            <v>3.8.1.34.1</v>
          </cell>
          <cell r="D361" t="str">
            <v>Silleta de Polietileno 110mm X 25mm Para Union por Termofusion</v>
          </cell>
          <cell r="E361" t="str">
            <v>un</v>
          </cell>
          <cell r="F361">
            <v>1</v>
          </cell>
          <cell r="G361">
            <v>1500</v>
          </cell>
          <cell r="H361">
            <v>1500</v>
          </cell>
          <cell r="I361">
            <v>5.4697953434137167E-4</v>
          </cell>
          <cell r="J361">
            <v>1</v>
          </cell>
          <cell r="L361">
            <v>1</v>
          </cell>
          <cell r="M361">
            <v>1500</v>
          </cell>
          <cell r="N361">
            <v>0</v>
          </cell>
          <cell r="O361">
            <v>1500</v>
          </cell>
          <cell r="R361">
            <v>0</v>
          </cell>
          <cell r="S361">
            <v>0</v>
          </cell>
          <cell r="T361">
            <v>0</v>
          </cell>
          <cell r="U361">
            <v>0</v>
          </cell>
          <cell r="V361">
            <v>1</v>
          </cell>
          <cell r="W361">
            <v>1500</v>
          </cell>
        </row>
        <row r="362">
          <cell r="C362" t="str">
            <v>3.8.1.35</v>
          </cell>
          <cell r="D362" t="str">
            <v>Instalación de Adaptador Macho de Polietileno para acometidas</v>
          </cell>
          <cell r="I362" t="str">
            <v/>
          </cell>
          <cell r="L362" t="str">
            <v/>
          </cell>
          <cell r="M362" t="str">
            <v/>
          </cell>
          <cell r="N362" t="str">
            <v/>
          </cell>
          <cell r="O362" t="str">
            <v/>
          </cell>
          <cell r="R362" t="str">
            <v/>
          </cell>
          <cell r="S362" t="str">
            <v/>
          </cell>
          <cell r="T362" t="str">
            <v/>
          </cell>
          <cell r="U362" t="str">
            <v/>
          </cell>
          <cell r="V362" t="str">
            <v/>
          </cell>
          <cell r="W362" t="str">
            <v/>
          </cell>
        </row>
        <row r="363">
          <cell r="C363" t="str">
            <v>3.8.1.35.1</v>
          </cell>
          <cell r="D363" t="str">
            <v>Adaptador Macho de Polietileno de 16 mm Para Union Mecanica</v>
          </cell>
          <cell r="E363" t="str">
            <v>un</v>
          </cell>
          <cell r="F363">
            <v>4</v>
          </cell>
          <cell r="G363">
            <v>200</v>
          </cell>
          <cell r="H363">
            <v>800</v>
          </cell>
          <cell r="I363">
            <v>2.9172241831539823E-4</v>
          </cell>
          <cell r="J363">
            <v>4</v>
          </cell>
          <cell r="L363">
            <v>4</v>
          </cell>
          <cell r="M363">
            <v>800</v>
          </cell>
          <cell r="N363">
            <v>0</v>
          </cell>
          <cell r="O363">
            <v>800</v>
          </cell>
          <cell r="R363">
            <v>0</v>
          </cell>
          <cell r="S363">
            <v>0</v>
          </cell>
          <cell r="T363">
            <v>0</v>
          </cell>
          <cell r="U363">
            <v>0</v>
          </cell>
          <cell r="V363">
            <v>4</v>
          </cell>
          <cell r="W363">
            <v>800</v>
          </cell>
        </row>
        <row r="364">
          <cell r="C364" t="str">
            <v>3.8.1.36</v>
          </cell>
          <cell r="D364" t="str">
            <v>Instalación de Adaptador Macho de Laton para acometidas</v>
          </cell>
          <cell r="I364" t="str">
            <v/>
          </cell>
          <cell r="L364" t="str">
            <v/>
          </cell>
          <cell r="M364" t="str">
            <v/>
          </cell>
          <cell r="N364" t="str">
            <v/>
          </cell>
          <cell r="O364" t="str">
            <v/>
          </cell>
          <cell r="R364" t="str">
            <v/>
          </cell>
          <cell r="S364" t="str">
            <v/>
          </cell>
          <cell r="T364" t="str">
            <v/>
          </cell>
          <cell r="U364" t="str">
            <v/>
          </cell>
          <cell r="V364" t="str">
            <v/>
          </cell>
          <cell r="W364" t="str">
            <v/>
          </cell>
        </row>
        <row r="365">
          <cell r="C365" t="str">
            <v>3.8.1.36.1</v>
          </cell>
          <cell r="D365" t="str">
            <v>Adaptador Macho de Laton de 25 mm Para Union Mecanica</v>
          </cell>
          <cell r="E365" t="str">
            <v>un</v>
          </cell>
          <cell r="F365">
            <v>5</v>
          </cell>
          <cell r="G365">
            <v>200</v>
          </cell>
          <cell r="H365">
            <v>1000</v>
          </cell>
          <cell r="I365">
            <v>3.6465302289424774E-4</v>
          </cell>
          <cell r="J365">
            <v>5</v>
          </cell>
          <cell r="L365">
            <v>5</v>
          </cell>
          <cell r="M365">
            <v>1000</v>
          </cell>
          <cell r="N365">
            <v>0</v>
          </cell>
          <cell r="O365">
            <v>1000</v>
          </cell>
          <cell r="R365">
            <v>0</v>
          </cell>
          <cell r="S365">
            <v>0</v>
          </cell>
          <cell r="T365">
            <v>0</v>
          </cell>
          <cell r="U365">
            <v>0</v>
          </cell>
          <cell r="V365">
            <v>5</v>
          </cell>
          <cell r="W365">
            <v>1000</v>
          </cell>
        </row>
        <row r="366">
          <cell r="C366" t="str">
            <v>3.8.1.36.2</v>
          </cell>
          <cell r="D366" t="str">
            <v>Adaptador Hembra de Laton de 25 mm</v>
          </cell>
          <cell r="E366" t="str">
            <v>un</v>
          </cell>
          <cell r="F366">
            <v>5</v>
          </cell>
          <cell r="G366">
            <v>250</v>
          </cell>
          <cell r="H366">
            <v>1250</v>
          </cell>
          <cell r="I366">
            <v>4.5581627861780971E-4</v>
          </cell>
          <cell r="J366">
            <v>5</v>
          </cell>
          <cell r="L366">
            <v>5</v>
          </cell>
          <cell r="M366">
            <v>1250</v>
          </cell>
          <cell r="N366">
            <v>0</v>
          </cell>
          <cell r="O366">
            <v>1250</v>
          </cell>
          <cell r="R366">
            <v>0</v>
          </cell>
          <cell r="S366">
            <v>0</v>
          </cell>
          <cell r="T366">
            <v>0</v>
          </cell>
          <cell r="U366">
            <v>0</v>
          </cell>
          <cell r="V366">
            <v>5</v>
          </cell>
          <cell r="W366">
            <v>1250</v>
          </cell>
        </row>
        <row r="367">
          <cell r="C367" t="str">
            <v>3.8.1.37</v>
          </cell>
          <cell r="D367" t="str">
            <v>Instalación de Valvula de cierre rapido para acometidas</v>
          </cell>
          <cell r="I367" t="str">
            <v/>
          </cell>
          <cell r="L367" t="str">
            <v/>
          </cell>
          <cell r="M367" t="str">
            <v/>
          </cell>
          <cell r="N367" t="str">
            <v/>
          </cell>
          <cell r="O367" t="str">
            <v/>
          </cell>
          <cell r="R367" t="str">
            <v/>
          </cell>
          <cell r="S367" t="str">
            <v/>
          </cell>
          <cell r="T367" t="str">
            <v/>
          </cell>
          <cell r="U367" t="str">
            <v/>
          </cell>
          <cell r="V367" t="str">
            <v/>
          </cell>
          <cell r="W367" t="str">
            <v/>
          </cell>
        </row>
        <row r="368">
          <cell r="C368" t="str">
            <v>3.8.1.37.1</v>
          </cell>
          <cell r="D368" t="str">
            <v>Valvula de cierre rapido de 16 mm</v>
          </cell>
          <cell r="E368" t="str">
            <v>un</v>
          </cell>
          <cell r="F368">
            <v>1</v>
          </cell>
          <cell r="G368">
            <v>1100</v>
          </cell>
          <cell r="H368">
            <v>1100</v>
          </cell>
          <cell r="I368">
            <v>4.0111832518367253E-4</v>
          </cell>
          <cell r="J368">
            <v>1</v>
          </cell>
          <cell r="L368">
            <v>1</v>
          </cell>
          <cell r="M368">
            <v>1100</v>
          </cell>
          <cell r="N368">
            <v>0</v>
          </cell>
          <cell r="O368">
            <v>1100</v>
          </cell>
          <cell r="R368">
            <v>0</v>
          </cell>
          <cell r="S368">
            <v>0</v>
          </cell>
          <cell r="T368">
            <v>0</v>
          </cell>
          <cell r="U368">
            <v>0</v>
          </cell>
          <cell r="V368">
            <v>1</v>
          </cell>
          <cell r="W368">
            <v>1100</v>
          </cell>
        </row>
        <row r="369">
          <cell r="C369" t="str">
            <v>3.8.1.37.2</v>
          </cell>
          <cell r="D369" t="str">
            <v>Valvula de cierre rapido de 25 mm</v>
          </cell>
          <cell r="E369" t="str">
            <v>un</v>
          </cell>
          <cell r="F369">
            <v>2</v>
          </cell>
          <cell r="G369">
            <v>1500</v>
          </cell>
          <cell r="H369">
            <v>3000</v>
          </cell>
          <cell r="I369">
            <v>1.0939590686827433E-3</v>
          </cell>
          <cell r="J369">
            <v>2</v>
          </cell>
          <cell r="L369">
            <v>2</v>
          </cell>
          <cell r="M369">
            <v>3000</v>
          </cell>
          <cell r="N369">
            <v>0</v>
          </cell>
          <cell r="O369">
            <v>3000</v>
          </cell>
          <cell r="R369">
            <v>0</v>
          </cell>
          <cell r="S369">
            <v>0</v>
          </cell>
          <cell r="T369">
            <v>0</v>
          </cell>
          <cell r="U369">
            <v>0</v>
          </cell>
          <cell r="V369">
            <v>2</v>
          </cell>
          <cell r="W369">
            <v>3000</v>
          </cell>
        </row>
        <row r="370">
          <cell r="C370" t="str">
            <v>3.8.1.37.3</v>
          </cell>
          <cell r="D370" t="str">
            <v>Valvula de cierre rapido de 32 mm</v>
          </cell>
          <cell r="E370" t="str">
            <v>un</v>
          </cell>
          <cell r="F370">
            <v>1</v>
          </cell>
          <cell r="G370">
            <v>1500</v>
          </cell>
          <cell r="H370">
            <v>1500</v>
          </cell>
          <cell r="I370">
            <v>5.4697953434137167E-4</v>
          </cell>
          <cell r="J370">
            <v>1</v>
          </cell>
          <cell r="L370">
            <v>1</v>
          </cell>
          <cell r="M370">
            <v>1500</v>
          </cell>
          <cell r="N370">
            <v>0</v>
          </cell>
          <cell r="O370">
            <v>1500</v>
          </cell>
          <cell r="R370">
            <v>0</v>
          </cell>
          <cell r="S370">
            <v>0</v>
          </cell>
          <cell r="T370">
            <v>0</v>
          </cell>
          <cell r="U370">
            <v>0</v>
          </cell>
          <cell r="V370">
            <v>1</v>
          </cell>
          <cell r="W370">
            <v>1500</v>
          </cell>
        </row>
        <row r="371">
          <cell r="C371" t="str">
            <v>3.8.1.38</v>
          </cell>
          <cell r="D371" t="str">
            <v>Instalación de accesorios de acero sch40</v>
          </cell>
          <cell r="I371" t="str">
            <v/>
          </cell>
          <cell r="L371" t="str">
            <v/>
          </cell>
          <cell r="M371" t="str">
            <v/>
          </cell>
          <cell r="N371" t="str">
            <v/>
          </cell>
          <cell r="O371" t="str">
            <v/>
          </cell>
          <cell r="R371" t="str">
            <v/>
          </cell>
          <cell r="S371" t="str">
            <v/>
          </cell>
          <cell r="T371" t="str">
            <v/>
          </cell>
          <cell r="U371" t="str">
            <v/>
          </cell>
          <cell r="V371" t="str">
            <v/>
          </cell>
          <cell r="W371" t="str">
            <v/>
          </cell>
        </row>
        <row r="372">
          <cell r="C372" t="str">
            <v>3.8.1.38.1</v>
          </cell>
          <cell r="D372" t="str">
            <v>Codo 90º, Ø90mm, Acero galvanizado, unión roscada</v>
          </cell>
          <cell r="E372" t="str">
            <v>un</v>
          </cell>
          <cell r="F372">
            <v>3</v>
          </cell>
          <cell r="G372">
            <v>13400</v>
          </cell>
          <cell r="H372">
            <v>40200</v>
          </cell>
          <cell r="I372">
            <v>1.4659051520348762E-2</v>
          </cell>
          <cell r="J372">
            <v>3</v>
          </cell>
          <cell r="L372">
            <v>3</v>
          </cell>
          <cell r="M372">
            <v>40200</v>
          </cell>
          <cell r="N372">
            <v>0</v>
          </cell>
          <cell r="O372">
            <v>40200</v>
          </cell>
          <cell r="R372">
            <v>0</v>
          </cell>
          <cell r="S372">
            <v>0</v>
          </cell>
          <cell r="T372">
            <v>0</v>
          </cell>
          <cell r="U372">
            <v>0</v>
          </cell>
          <cell r="V372">
            <v>3</v>
          </cell>
          <cell r="W372">
            <v>40200</v>
          </cell>
        </row>
        <row r="373">
          <cell r="C373" t="str">
            <v>3.8.1.38.2</v>
          </cell>
          <cell r="D373" t="str">
            <v>Codo 90º, Ø100mm, Acero</v>
          </cell>
          <cell r="E373" t="str">
            <v>un</v>
          </cell>
          <cell r="F373">
            <v>4</v>
          </cell>
          <cell r="G373">
            <v>16700</v>
          </cell>
          <cell r="H373">
            <v>66800</v>
          </cell>
          <cell r="I373">
            <v>2.435882192933575E-2</v>
          </cell>
          <cell r="J373">
            <v>4</v>
          </cell>
          <cell r="L373">
            <v>4</v>
          </cell>
          <cell r="M373">
            <v>66800</v>
          </cell>
          <cell r="N373">
            <v>0</v>
          </cell>
          <cell r="O373">
            <v>66800</v>
          </cell>
          <cell r="R373">
            <v>0</v>
          </cell>
          <cell r="S373">
            <v>0</v>
          </cell>
          <cell r="T373">
            <v>0</v>
          </cell>
          <cell r="U373">
            <v>0</v>
          </cell>
          <cell r="V373">
            <v>4</v>
          </cell>
          <cell r="W373">
            <v>66800</v>
          </cell>
        </row>
        <row r="374">
          <cell r="C374" t="str">
            <v>3.8.1.38.3</v>
          </cell>
          <cell r="D374" t="str">
            <v>Codo 90º, Ø150mm, Acero</v>
          </cell>
          <cell r="E374" t="str">
            <v>un</v>
          </cell>
          <cell r="F374">
            <v>14</v>
          </cell>
          <cell r="G374">
            <v>16700</v>
          </cell>
          <cell r="H374">
            <v>233800</v>
          </cell>
          <cell r="I374">
            <v>8.5255876752675125E-2</v>
          </cell>
          <cell r="J374">
            <v>14</v>
          </cell>
          <cell r="L374">
            <v>14</v>
          </cell>
          <cell r="M374">
            <v>233800</v>
          </cell>
          <cell r="N374">
            <v>0</v>
          </cell>
          <cell r="O374">
            <v>233800</v>
          </cell>
          <cell r="R374">
            <v>0</v>
          </cell>
          <cell r="S374">
            <v>0</v>
          </cell>
          <cell r="T374">
            <v>0</v>
          </cell>
          <cell r="U374">
            <v>0</v>
          </cell>
          <cell r="V374">
            <v>14</v>
          </cell>
          <cell r="W374">
            <v>233800</v>
          </cell>
        </row>
        <row r="375">
          <cell r="C375" t="str">
            <v>3.8.1.38.6</v>
          </cell>
          <cell r="D375" t="str">
            <v>Tee, Ø150 x 150mm, BxB</v>
          </cell>
          <cell r="E375" t="str">
            <v>un</v>
          </cell>
          <cell r="F375">
            <v>3</v>
          </cell>
          <cell r="G375">
            <v>33000</v>
          </cell>
          <cell r="H375">
            <v>99000</v>
          </cell>
          <cell r="I375">
            <v>3.6100649266530525E-2</v>
          </cell>
          <cell r="J375">
            <v>3</v>
          </cell>
          <cell r="L375">
            <v>3</v>
          </cell>
          <cell r="M375">
            <v>99000</v>
          </cell>
          <cell r="N375">
            <v>0</v>
          </cell>
          <cell r="O375">
            <v>99000</v>
          </cell>
          <cell r="R375">
            <v>0</v>
          </cell>
          <cell r="S375">
            <v>0</v>
          </cell>
          <cell r="T375">
            <v>0</v>
          </cell>
          <cell r="U375">
            <v>0</v>
          </cell>
          <cell r="V375">
            <v>3</v>
          </cell>
          <cell r="W375">
            <v>99000</v>
          </cell>
        </row>
        <row r="376">
          <cell r="C376" t="str">
            <v>3.8.1.38.7</v>
          </cell>
          <cell r="D376" t="str">
            <v>Tee, Ø150 x 250mm, BxB</v>
          </cell>
          <cell r="E376" t="str">
            <v>un</v>
          </cell>
          <cell r="F376">
            <v>2</v>
          </cell>
          <cell r="G376">
            <v>66200</v>
          </cell>
          <cell r="H376">
            <v>132400</v>
          </cell>
          <cell r="I376">
            <v>4.8280060231198407E-2</v>
          </cell>
          <cell r="J376">
            <v>2</v>
          </cell>
          <cell r="L376">
            <v>2</v>
          </cell>
          <cell r="M376">
            <v>132400</v>
          </cell>
          <cell r="N376">
            <v>0</v>
          </cell>
          <cell r="O376">
            <v>132400</v>
          </cell>
          <cell r="R376">
            <v>0</v>
          </cell>
          <cell r="S376">
            <v>0</v>
          </cell>
          <cell r="T376">
            <v>0</v>
          </cell>
          <cell r="U376">
            <v>0</v>
          </cell>
          <cell r="V376">
            <v>2</v>
          </cell>
          <cell r="W376">
            <v>132400</v>
          </cell>
        </row>
        <row r="377">
          <cell r="C377" t="str">
            <v>3.8.1.38.8</v>
          </cell>
          <cell r="D377" t="str">
            <v>Bridas Ø50mm, Acero, norma ISO</v>
          </cell>
          <cell r="E377" t="str">
            <v>un</v>
          </cell>
          <cell r="F377">
            <v>4</v>
          </cell>
          <cell r="G377">
            <v>8350</v>
          </cell>
          <cell r="H377">
            <v>33400</v>
          </cell>
          <cell r="I377">
            <v>1.2179410964667875E-2</v>
          </cell>
          <cell r="J377">
            <v>4</v>
          </cell>
          <cell r="L377">
            <v>4</v>
          </cell>
          <cell r="M377">
            <v>33400</v>
          </cell>
          <cell r="N377">
            <v>0</v>
          </cell>
          <cell r="O377">
            <v>33400</v>
          </cell>
          <cell r="R377">
            <v>0</v>
          </cell>
          <cell r="S377">
            <v>0</v>
          </cell>
          <cell r="T377">
            <v>0</v>
          </cell>
          <cell r="U377">
            <v>0</v>
          </cell>
          <cell r="V377">
            <v>4</v>
          </cell>
          <cell r="W377">
            <v>33400</v>
          </cell>
        </row>
        <row r="378">
          <cell r="C378" t="str">
            <v>3.8.1.38.9</v>
          </cell>
          <cell r="D378" t="str">
            <v>Bridas Ø100mm, Acero, norma ISO</v>
          </cell>
          <cell r="E378" t="str">
            <v>un</v>
          </cell>
          <cell r="F378">
            <v>6</v>
          </cell>
          <cell r="G378">
            <v>16600</v>
          </cell>
          <cell r="H378">
            <v>99600</v>
          </cell>
          <cell r="I378">
            <v>3.6319441080267072E-2</v>
          </cell>
          <cell r="J378">
            <v>6</v>
          </cell>
          <cell r="L378">
            <v>6</v>
          </cell>
          <cell r="M378">
            <v>99600</v>
          </cell>
          <cell r="N378">
            <v>0</v>
          </cell>
          <cell r="O378">
            <v>99600</v>
          </cell>
          <cell r="R378">
            <v>0</v>
          </cell>
          <cell r="S378">
            <v>0</v>
          </cell>
          <cell r="T378">
            <v>0</v>
          </cell>
          <cell r="U378">
            <v>0</v>
          </cell>
          <cell r="V378">
            <v>6</v>
          </cell>
          <cell r="W378">
            <v>99600</v>
          </cell>
        </row>
        <row r="379">
          <cell r="C379" t="str">
            <v>3.8.1.38.10</v>
          </cell>
          <cell r="D379" t="str">
            <v>Bridas Ø150mm, Acero, norma ISO</v>
          </cell>
          <cell r="E379" t="str">
            <v>un</v>
          </cell>
          <cell r="F379">
            <v>18</v>
          </cell>
          <cell r="G379">
            <v>19900</v>
          </cell>
          <cell r="H379">
            <v>358200</v>
          </cell>
          <cell r="I379">
            <v>0.13061871280071954</v>
          </cell>
          <cell r="J379">
            <v>18</v>
          </cell>
          <cell r="L379">
            <v>18</v>
          </cell>
          <cell r="M379">
            <v>358200</v>
          </cell>
          <cell r="N379">
            <v>0</v>
          </cell>
          <cell r="O379">
            <v>358200</v>
          </cell>
          <cell r="R379">
            <v>0</v>
          </cell>
          <cell r="S379">
            <v>0</v>
          </cell>
          <cell r="T379">
            <v>0</v>
          </cell>
          <cell r="U379">
            <v>0</v>
          </cell>
          <cell r="V379">
            <v>18</v>
          </cell>
          <cell r="W379">
            <v>358200</v>
          </cell>
        </row>
        <row r="380">
          <cell r="C380" t="str">
            <v>3.8.1.39</v>
          </cell>
          <cell r="D380" t="str">
            <v>Instalación de válvula cheque</v>
          </cell>
          <cell r="I380" t="str">
            <v/>
          </cell>
          <cell r="L380" t="str">
            <v/>
          </cell>
          <cell r="M380" t="str">
            <v/>
          </cell>
          <cell r="N380" t="str">
            <v/>
          </cell>
          <cell r="O380" t="str">
            <v/>
          </cell>
          <cell r="R380" t="str">
            <v/>
          </cell>
          <cell r="S380" t="str">
            <v/>
          </cell>
          <cell r="T380" t="str">
            <v/>
          </cell>
          <cell r="U380" t="str">
            <v/>
          </cell>
          <cell r="V380" t="str">
            <v/>
          </cell>
          <cell r="W380" t="str">
            <v/>
          </cell>
        </row>
        <row r="381">
          <cell r="C381" t="str">
            <v>3.8.1.39.2</v>
          </cell>
          <cell r="D381" t="str">
            <v>Válvula cheque horizontal de clapetas Ø450mm, acero, bridada</v>
          </cell>
          <cell r="E381" t="str">
            <v>un</v>
          </cell>
          <cell r="F381">
            <v>2</v>
          </cell>
          <cell r="G381">
            <v>1450000</v>
          </cell>
          <cell r="H381">
            <v>2900000</v>
          </cell>
          <cell r="I381">
            <v>1.0574937663933186</v>
          </cell>
          <cell r="J381">
            <v>2</v>
          </cell>
          <cell r="L381">
            <v>2</v>
          </cell>
          <cell r="M381">
            <v>2900000</v>
          </cell>
          <cell r="N381">
            <v>0</v>
          </cell>
          <cell r="O381">
            <v>2900000</v>
          </cell>
          <cell r="R381">
            <v>0</v>
          </cell>
          <cell r="S381">
            <v>0</v>
          </cell>
          <cell r="T381">
            <v>0</v>
          </cell>
          <cell r="U381">
            <v>0</v>
          </cell>
          <cell r="V381">
            <v>2</v>
          </cell>
          <cell r="W381">
            <v>2900000</v>
          </cell>
        </row>
        <row r="382">
          <cell r="C382" t="str">
            <v>3.8.1.40</v>
          </cell>
          <cell r="D382" t="str">
            <v>Instalación de cruz en HD o acero</v>
          </cell>
          <cell r="I382" t="str">
            <v/>
          </cell>
          <cell r="L382" t="str">
            <v/>
          </cell>
          <cell r="M382" t="str">
            <v/>
          </cell>
          <cell r="N382" t="str">
            <v/>
          </cell>
          <cell r="O382" t="str">
            <v/>
          </cell>
          <cell r="R382" t="str">
            <v/>
          </cell>
          <cell r="S382" t="str">
            <v/>
          </cell>
          <cell r="T382" t="str">
            <v/>
          </cell>
          <cell r="U382" t="str">
            <v/>
          </cell>
          <cell r="V382" t="str">
            <v/>
          </cell>
          <cell r="W382" t="str">
            <v/>
          </cell>
        </row>
        <row r="383">
          <cell r="C383" t="str">
            <v>3.8.1.40.1</v>
          </cell>
          <cell r="D383" t="str">
            <v>Instalación de cruz Ø600*600mm, HD, bridada</v>
          </cell>
          <cell r="E383" t="str">
            <v>un</v>
          </cell>
          <cell r="F383">
            <v>1</v>
          </cell>
          <cell r="G383">
            <v>600000</v>
          </cell>
          <cell r="H383">
            <v>600000</v>
          </cell>
          <cell r="I383">
            <v>0.21879181373654866</v>
          </cell>
          <cell r="J383">
            <v>1</v>
          </cell>
          <cell r="L383">
            <v>1</v>
          </cell>
          <cell r="M383">
            <v>600000</v>
          </cell>
          <cell r="N383">
            <v>0</v>
          </cell>
          <cell r="O383">
            <v>600000</v>
          </cell>
          <cell r="R383">
            <v>0</v>
          </cell>
          <cell r="S383">
            <v>0</v>
          </cell>
          <cell r="T383">
            <v>0</v>
          </cell>
          <cell r="U383">
            <v>0</v>
          </cell>
          <cell r="V383">
            <v>1</v>
          </cell>
          <cell r="W383">
            <v>600000</v>
          </cell>
        </row>
        <row r="384">
          <cell r="C384" t="str">
            <v>3.8.2.3.2</v>
          </cell>
          <cell r="D384" t="str">
            <v>Instalación Válvula de Guillotina</v>
          </cell>
          <cell r="I384" t="str">
            <v/>
          </cell>
          <cell r="L384" t="str">
            <v/>
          </cell>
          <cell r="M384" t="str">
            <v/>
          </cell>
          <cell r="N384" t="str">
            <v/>
          </cell>
          <cell r="O384" t="str">
            <v/>
          </cell>
          <cell r="R384" t="str">
            <v/>
          </cell>
          <cell r="S384" t="str">
            <v/>
          </cell>
          <cell r="T384" t="str">
            <v/>
          </cell>
          <cell r="U384" t="str">
            <v/>
          </cell>
          <cell r="V384" t="str">
            <v/>
          </cell>
          <cell r="W384" t="str">
            <v/>
          </cell>
        </row>
        <row r="385">
          <cell r="C385" t="str">
            <v>3.8.2.3.2.8</v>
          </cell>
          <cell r="D385" t="str">
            <v>Válvula de guillotina Ø 250 mm bridada</v>
          </cell>
          <cell r="E385" t="str">
            <v>un</v>
          </cell>
          <cell r="F385">
            <v>2</v>
          </cell>
          <cell r="G385">
            <v>116700</v>
          </cell>
          <cell r="H385">
            <v>233400</v>
          </cell>
          <cell r="I385">
            <v>8.5110015543517437E-2</v>
          </cell>
          <cell r="J385">
            <v>2</v>
          </cell>
          <cell r="L385">
            <v>2</v>
          </cell>
          <cell r="M385">
            <v>233400</v>
          </cell>
          <cell r="N385">
            <v>0</v>
          </cell>
          <cell r="O385">
            <v>233400</v>
          </cell>
          <cell r="R385">
            <v>0</v>
          </cell>
          <cell r="S385">
            <v>0</v>
          </cell>
          <cell r="T385">
            <v>0</v>
          </cell>
          <cell r="U385">
            <v>0</v>
          </cell>
          <cell r="V385">
            <v>2</v>
          </cell>
          <cell r="W385">
            <v>233400</v>
          </cell>
        </row>
        <row r="386">
          <cell r="C386" t="str">
            <v>3,10</v>
          </cell>
          <cell r="D386" t="str">
            <v>INSTALACIÓN DE ACCESORIOS Y TRABAJOS METALMECÁNICOS</v>
          </cell>
          <cell r="I386" t="str">
            <v/>
          </cell>
          <cell r="L386" t="str">
            <v/>
          </cell>
          <cell r="M386" t="str">
            <v/>
          </cell>
          <cell r="N386" t="str">
            <v/>
          </cell>
          <cell r="O386" t="str">
            <v/>
          </cell>
          <cell r="R386" t="str">
            <v/>
          </cell>
          <cell r="S386" t="str">
            <v/>
          </cell>
          <cell r="T386" t="str">
            <v/>
          </cell>
          <cell r="U386" t="str">
            <v/>
          </cell>
          <cell r="V386" t="str">
            <v/>
          </cell>
          <cell r="W386" t="str">
            <v/>
          </cell>
        </row>
        <row r="387">
          <cell r="C387" t="str">
            <v>3.10.1</v>
          </cell>
          <cell r="D387" t="str">
            <v>Trabajos metalmecánicos</v>
          </cell>
          <cell r="I387" t="str">
            <v/>
          </cell>
          <cell r="L387" t="str">
            <v/>
          </cell>
          <cell r="M387" t="str">
            <v/>
          </cell>
          <cell r="N387" t="str">
            <v/>
          </cell>
          <cell r="O387" t="str">
            <v/>
          </cell>
          <cell r="R387" t="str">
            <v/>
          </cell>
          <cell r="S387" t="str">
            <v/>
          </cell>
          <cell r="T387" t="str">
            <v/>
          </cell>
          <cell r="U387" t="str">
            <v/>
          </cell>
          <cell r="V387" t="str">
            <v/>
          </cell>
          <cell r="W387" t="str">
            <v/>
          </cell>
        </row>
        <row r="388">
          <cell r="C388" t="str">
            <v>3.10.1.1</v>
          </cell>
          <cell r="D388" t="str">
            <v>Fabricación e instalación de barandas en acero galvanizado Ø1 1/2"</v>
          </cell>
          <cell r="E388" t="str">
            <v>m</v>
          </cell>
          <cell r="F388">
            <v>340</v>
          </cell>
          <cell r="G388">
            <v>240000</v>
          </cell>
          <cell r="H388">
            <v>81600000</v>
          </cell>
          <cell r="I388">
            <v>29.755686668170618</v>
          </cell>
          <cell r="J388">
            <v>340</v>
          </cell>
          <cell r="L388">
            <v>340</v>
          </cell>
          <cell r="M388">
            <v>81600000</v>
          </cell>
          <cell r="N388">
            <v>0</v>
          </cell>
          <cell r="O388">
            <v>81600000</v>
          </cell>
          <cell r="R388">
            <v>0</v>
          </cell>
          <cell r="S388">
            <v>0</v>
          </cell>
          <cell r="T388">
            <v>0</v>
          </cell>
          <cell r="U388">
            <v>0</v>
          </cell>
          <cell r="V388">
            <v>340</v>
          </cell>
          <cell r="W388">
            <v>81600000</v>
          </cell>
        </row>
        <row r="389">
          <cell r="C389" t="str">
            <v>3.10.1.2</v>
          </cell>
          <cell r="D389" t="str">
            <v>Construcción e instalación de tapas ranuradas con perfiles de 1" acero galvanizado, separación de 0.02m, marco para en losas de concreto. Incluye pintura anticorrosiva y de acabado</v>
          </cell>
          <cell r="E389" t="str">
            <v>m2</v>
          </cell>
          <cell r="F389">
            <v>3.5</v>
          </cell>
          <cell r="G389">
            <v>260000</v>
          </cell>
          <cell r="H389">
            <v>910000</v>
          </cell>
          <cell r="I389">
            <v>0.33183425083376544</v>
          </cell>
          <cell r="J389">
            <v>3.5</v>
          </cell>
          <cell r="L389">
            <v>3.5</v>
          </cell>
          <cell r="M389">
            <v>910000</v>
          </cell>
          <cell r="N389">
            <v>0</v>
          </cell>
          <cell r="O389">
            <v>910000</v>
          </cell>
          <cell r="R389">
            <v>0</v>
          </cell>
          <cell r="S389">
            <v>0</v>
          </cell>
          <cell r="T389">
            <v>0</v>
          </cell>
          <cell r="U389">
            <v>0</v>
          </cell>
          <cell r="V389">
            <v>3.5</v>
          </cell>
          <cell r="W389">
            <v>910000</v>
          </cell>
        </row>
        <row r="390">
          <cell r="C390" t="str">
            <v>3.10.1.7</v>
          </cell>
          <cell r="D390" t="str">
            <v>Construcción e instalación de puente grúa en acero de trípodes con desplazamiemtos sobre rieles, incluye suministro de polipasto manual. Capacidad de carga de 1Ton, Construcción de acuerdo a planos.</v>
          </cell>
          <cell r="E390" t="str">
            <v>gl</v>
          </cell>
          <cell r="F390">
            <v>1</v>
          </cell>
          <cell r="G390">
            <v>40000000</v>
          </cell>
          <cell r="H390">
            <v>40000000</v>
          </cell>
          <cell r="I390">
            <v>14.586120915769909</v>
          </cell>
          <cell r="J390">
            <v>1</v>
          </cell>
          <cell r="L390">
            <v>1</v>
          </cell>
          <cell r="M390">
            <v>40000000</v>
          </cell>
          <cell r="N390">
            <v>0</v>
          </cell>
          <cell r="O390">
            <v>40000000</v>
          </cell>
          <cell r="R390">
            <v>0</v>
          </cell>
          <cell r="S390">
            <v>0</v>
          </cell>
          <cell r="T390">
            <v>0</v>
          </cell>
          <cell r="U390">
            <v>0</v>
          </cell>
          <cell r="V390">
            <v>1</v>
          </cell>
          <cell r="W390">
            <v>40000000</v>
          </cell>
        </row>
        <row r="391">
          <cell r="C391" t="str">
            <v>3.10.1.8</v>
          </cell>
          <cell r="D391" t="str">
            <v>Fabricación e instalación de puerta abatibles en tuberías de acero galvanizado de diámetr 2" y láminas de aluminio. Incluye bisagras y cerrojo</v>
          </cell>
          <cell r="E391" t="str">
            <v>m2</v>
          </cell>
          <cell r="F391">
            <v>13.5</v>
          </cell>
          <cell r="G391">
            <v>65000</v>
          </cell>
          <cell r="H391">
            <v>877500</v>
          </cell>
          <cell r="I391">
            <v>0.31998302758970243</v>
          </cell>
          <cell r="J391">
            <v>13.5</v>
          </cell>
          <cell r="L391">
            <v>13.5</v>
          </cell>
          <cell r="M391">
            <v>877500</v>
          </cell>
          <cell r="N391">
            <v>0</v>
          </cell>
          <cell r="O391">
            <v>877500</v>
          </cell>
          <cell r="R391">
            <v>0</v>
          </cell>
          <cell r="S391">
            <v>0</v>
          </cell>
          <cell r="T391">
            <v>0</v>
          </cell>
          <cell r="U391">
            <v>0</v>
          </cell>
          <cell r="V391">
            <v>13.5</v>
          </cell>
          <cell r="W391">
            <v>877500</v>
          </cell>
        </row>
        <row r="392">
          <cell r="C392" t="str">
            <v>3,11</v>
          </cell>
          <cell r="D392" t="str">
            <v>INSTALACION DE EQUIPOS MECÁNICOS Y ELÉCTROMECÁNICOS</v>
          </cell>
          <cell r="I392" t="str">
            <v/>
          </cell>
          <cell r="L392" t="str">
            <v/>
          </cell>
          <cell r="M392" t="str">
            <v/>
          </cell>
          <cell r="N392" t="str">
            <v/>
          </cell>
          <cell r="O392" t="str">
            <v/>
          </cell>
          <cell r="R392" t="str">
            <v/>
          </cell>
          <cell r="S392" t="str">
            <v/>
          </cell>
          <cell r="T392" t="str">
            <v/>
          </cell>
          <cell r="U392" t="str">
            <v/>
          </cell>
          <cell r="V392" t="str">
            <v/>
          </cell>
          <cell r="W392" t="str">
            <v/>
          </cell>
        </row>
        <row r="393">
          <cell r="C393" t="str">
            <v>3.11.1</v>
          </cell>
          <cell r="D393" t="str">
            <v>Bombas centrífugas</v>
          </cell>
          <cell r="I393" t="str">
            <v/>
          </cell>
          <cell r="L393" t="str">
            <v/>
          </cell>
          <cell r="M393" t="str">
            <v/>
          </cell>
          <cell r="N393" t="str">
            <v/>
          </cell>
          <cell r="O393" t="str">
            <v/>
          </cell>
          <cell r="R393" t="str">
            <v/>
          </cell>
          <cell r="S393" t="str">
            <v/>
          </cell>
          <cell r="T393" t="str">
            <v/>
          </cell>
          <cell r="U393" t="str">
            <v/>
          </cell>
          <cell r="V393" t="str">
            <v/>
          </cell>
          <cell r="W393" t="str">
            <v/>
          </cell>
        </row>
        <row r="394">
          <cell r="C394" t="str">
            <v>3.11.1.2</v>
          </cell>
          <cell r="D394" t="str">
            <v>Bomba vertical para agua potable para lavado de filtros, Qn=243LPS y Hn=7.2m, tipo vertical, 1800RPM, 460 voltios, 60 ciclos. Diferencia de nivel entre techo tanque a piso tanque =3.7m más 1.4m para cárcamo de succión</v>
          </cell>
          <cell r="E394" t="str">
            <v>un</v>
          </cell>
          <cell r="F394">
            <v>2</v>
          </cell>
          <cell r="G394">
            <v>4200000</v>
          </cell>
          <cell r="H394">
            <v>8400000</v>
          </cell>
          <cell r="I394">
            <v>3.063085392311681</v>
          </cell>
          <cell r="J394">
            <v>2</v>
          </cell>
          <cell r="L394">
            <v>2</v>
          </cell>
          <cell r="M394">
            <v>8400000</v>
          </cell>
          <cell r="N394">
            <v>0</v>
          </cell>
          <cell r="O394">
            <v>8400000</v>
          </cell>
          <cell r="R394">
            <v>0</v>
          </cell>
          <cell r="S394">
            <v>0</v>
          </cell>
          <cell r="T394">
            <v>0</v>
          </cell>
          <cell r="U394">
            <v>0</v>
          </cell>
          <cell r="V394">
            <v>2</v>
          </cell>
          <cell r="W394">
            <v>8400000</v>
          </cell>
        </row>
        <row r="395">
          <cell r="C395" t="str">
            <v>3.11.1.4</v>
          </cell>
          <cell r="D395" t="str">
            <v>Bomba tipo sumergible para manejo de lodos de los sedimentadores. Caudal nominal 8 lps, presión 37 m.c.a, 3500 RPM, 220 V, 60 Hz, trifásica. Incluye instalación de accesorios en acero galvanizado (codos, niples, unión universal) en la impulsión hasta la c</v>
          </cell>
          <cell r="E395" t="str">
            <v>un</v>
          </cell>
          <cell r="F395">
            <v>1</v>
          </cell>
          <cell r="G395">
            <v>320000</v>
          </cell>
          <cell r="H395">
            <v>320000</v>
          </cell>
          <cell r="I395">
            <v>0.11668896732615928</v>
          </cell>
          <cell r="J395">
            <v>1</v>
          </cell>
          <cell r="L395">
            <v>1</v>
          </cell>
          <cell r="M395">
            <v>320000</v>
          </cell>
          <cell r="N395">
            <v>0</v>
          </cell>
          <cell r="O395">
            <v>320000</v>
          </cell>
          <cell r="R395">
            <v>0</v>
          </cell>
          <cell r="S395">
            <v>0</v>
          </cell>
          <cell r="T395">
            <v>0</v>
          </cell>
          <cell r="U395">
            <v>0</v>
          </cell>
          <cell r="V395">
            <v>1</v>
          </cell>
          <cell r="W395">
            <v>320000</v>
          </cell>
        </row>
        <row r="396">
          <cell r="C396" t="str">
            <v>3.11.3</v>
          </cell>
          <cell r="D396" t="str">
            <v>Instalación de actuadores electromecánicos</v>
          </cell>
          <cell r="I396" t="str">
            <v/>
          </cell>
          <cell r="L396" t="str">
            <v/>
          </cell>
          <cell r="M396" t="str">
            <v/>
          </cell>
          <cell r="N396" t="str">
            <v/>
          </cell>
          <cell r="O396" t="str">
            <v/>
          </cell>
          <cell r="R396" t="str">
            <v/>
          </cell>
          <cell r="S396" t="str">
            <v/>
          </cell>
          <cell r="T396" t="str">
            <v/>
          </cell>
          <cell r="U396" t="str">
            <v/>
          </cell>
          <cell r="V396" t="str">
            <v/>
          </cell>
          <cell r="W396" t="str">
            <v/>
          </cell>
        </row>
        <row r="397">
          <cell r="C397" t="str">
            <v>3.11.3.1</v>
          </cell>
          <cell r="D397" t="str">
            <v>Actuador eléctrico para válvula Ø150 - Ø200mm, tiempo de maniobra 28 seg, velocidad de salida 11 rpm</v>
          </cell>
          <cell r="E397" t="str">
            <v>un</v>
          </cell>
          <cell r="F397">
            <v>4</v>
          </cell>
          <cell r="G397">
            <v>520000</v>
          </cell>
          <cell r="H397">
            <v>2080000</v>
          </cell>
          <cell r="I397">
            <v>0.75847828762003533</v>
          </cell>
          <cell r="J397">
            <v>4</v>
          </cell>
          <cell r="L397">
            <v>4</v>
          </cell>
          <cell r="M397">
            <v>2080000</v>
          </cell>
          <cell r="N397">
            <v>0</v>
          </cell>
          <cell r="O397">
            <v>2080000</v>
          </cell>
          <cell r="R397">
            <v>0</v>
          </cell>
          <cell r="S397">
            <v>0</v>
          </cell>
          <cell r="T397">
            <v>0</v>
          </cell>
          <cell r="U397">
            <v>0</v>
          </cell>
          <cell r="V397">
            <v>4</v>
          </cell>
          <cell r="W397">
            <v>2080000</v>
          </cell>
        </row>
        <row r="398">
          <cell r="C398" t="str">
            <v>3.11.3.2</v>
          </cell>
          <cell r="D398" t="str">
            <v>Actuador eléctrico para válvula guillotinaØ 300mm, tiempo de maniobra 40 seg</v>
          </cell>
          <cell r="E398" t="str">
            <v>un</v>
          </cell>
          <cell r="F398">
            <v>2</v>
          </cell>
          <cell r="G398">
            <v>380000</v>
          </cell>
          <cell r="H398">
            <v>760000</v>
          </cell>
          <cell r="I398">
            <v>0.27713629739962831</v>
          </cell>
          <cell r="J398">
            <v>2</v>
          </cell>
          <cell r="L398">
            <v>2</v>
          </cell>
          <cell r="M398">
            <v>760000</v>
          </cell>
          <cell r="N398">
            <v>0</v>
          </cell>
          <cell r="O398">
            <v>760000</v>
          </cell>
          <cell r="R398">
            <v>0</v>
          </cell>
          <cell r="S398">
            <v>0</v>
          </cell>
          <cell r="T398">
            <v>0</v>
          </cell>
          <cell r="U398">
            <v>0</v>
          </cell>
          <cell r="V398">
            <v>2</v>
          </cell>
          <cell r="W398">
            <v>760000</v>
          </cell>
        </row>
        <row r="399">
          <cell r="C399" t="str">
            <v>3.11.4</v>
          </cell>
          <cell r="D399" t="str">
            <v>Instalación de equipos eléctromecánicos para tratamiento de agua potable</v>
          </cell>
          <cell r="I399" t="str">
            <v/>
          </cell>
          <cell r="L399" t="str">
            <v/>
          </cell>
          <cell r="M399" t="str">
            <v/>
          </cell>
          <cell r="N399" t="str">
            <v/>
          </cell>
          <cell r="O399" t="str">
            <v/>
          </cell>
          <cell r="R399" t="str">
            <v/>
          </cell>
          <cell r="S399" t="str">
            <v/>
          </cell>
          <cell r="T399" t="str">
            <v/>
          </cell>
          <cell r="U399" t="str">
            <v/>
          </cell>
          <cell r="V399" t="str">
            <v/>
          </cell>
          <cell r="W399" t="str">
            <v/>
          </cell>
        </row>
        <row r="400">
          <cell r="C400" t="str">
            <v>3.11.4.1</v>
          </cell>
          <cell r="D400" t="str">
            <v>Soplador de aire para lavado de filtros, 1055 CFM, presión mínima 5.4 psi. Incluye motor 50 HP, 230-460V, 60Hz, trifasico, base en acero, filtros de aire, silenciador, válvula cheque.</v>
          </cell>
          <cell r="E400" t="str">
            <v>un</v>
          </cell>
          <cell r="F400">
            <v>1</v>
          </cell>
          <cell r="G400">
            <v>4100000</v>
          </cell>
          <cell r="H400">
            <v>4100000</v>
          </cell>
          <cell r="I400">
            <v>1.4950773938664157</v>
          </cell>
          <cell r="J400">
            <v>1</v>
          </cell>
          <cell r="L400">
            <v>1</v>
          </cell>
          <cell r="M400">
            <v>4100000</v>
          </cell>
          <cell r="N400">
            <v>0</v>
          </cell>
          <cell r="O400">
            <v>4100000</v>
          </cell>
          <cell r="R400">
            <v>0</v>
          </cell>
          <cell r="S400">
            <v>0</v>
          </cell>
          <cell r="T400">
            <v>0</v>
          </cell>
          <cell r="U400">
            <v>0</v>
          </cell>
          <cell r="V400">
            <v>1</v>
          </cell>
          <cell r="W400">
            <v>4100000</v>
          </cell>
        </row>
        <row r="401">
          <cell r="C401" t="str">
            <v>3.11.4.2</v>
          </cell>
          <cell r="D401"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401" t="str">
            <v>un</v>
          </cell>
          <cell r="F401">
            <v>6</v>
          </cell>
          <cell r="G401">
            <v>1150000</v>
          </cell>
          <cell r="H401">
            <v>6900000</v>
          </cell>
          <cell r="I401">
            <v>2.5161058579703095</v>
          </cell>
          <cell r="J401">
            <v>6</v>
          </cell>
          <cell r="L401">
            <v>6</v>
          </cell>
          <cell r="M401">
            <v>6900000</v>
          </cell>
          <cell r="N401">
            <v>0</v>
          </cell>
          <cell r="O401">
            <v>6900000</v>
          </cell>
          <cell r="R401">
            <v>0</v>
          </cell>
          <cell r="S401">
            <v>0</v>
          </cell>
          <cell r="T401">
            <v>0</v>
          </cell>
          <cell r="U401">
            <v>0</v>
          </cell>
          <cell r="V401">
            <v>6</v>
          </cell>
          <cell r="W401">
            <v>6900000</v>
          </cell>
        </row>
        <row r="402">
          <cell r="C402" t="str">
            <v>3.11.5</v>
          </cell>
          <cell r="D402" t="str">
            <v>INSTALACION DE ELEMENTOS VARIOS</v>
          </cell>
          <cell r="I402" t="str">
            <v/>
          </cell>
          <cell r="L402" t="str">
            <v/>
          </cell>
          <cell r="M402" t="str">
            <v/>
          </cell>
          <cell r="N402" t="str">
            <v/>
          </cell>
          <cell r="O402" t="str">
            <v/>
          </cell>
          <cell r="R402" t="str">
            <v/>
          </cell>
          <cell r="S402" t="str">
            <v/>
          </cell>
          <cell r="T402" t="str">
            <v/>
          </cell>
          <cell r="U402" t="str">
            <v/>
          </cell>
          <cell r="V402" t="str">
            <v/>
          </cell>
          <cell r="W402" t="str">
            <v/>
          </cell>
        </row>
        <row r="403">
          <cell r="C403" t="str">
            <v>3.11.5.1</v>
          </cell>
          <cell r="D403" t="str">
            <v>Arena de cuarzo para filtro, peso específico=2.60 a 2.65, Te = 0.9mm, Cu = 1.55 a 1.6, dureza 7</v>
          </cell>
          <cell r="E403" t="str">
            <v>m3</v>
          </cell>
          <cell r="F403">
            <v>80</v>
          </cell>
          <cell r="G403">
            <v>22000</v>
          </cell>
          <cell r="H403">
            <v>1760000</v>
          </cell>
          <cell r="I403">
            <v>0.64178932029387603</v>
          </cell>
          <cell r="J403">
            <v>80</v>
          </cell>
          <cell r="L403">
            <v>80</v>
          </cell>
          <cell r="M403">
            <v>1760000</v>
          </cell>
          <cell r="N403">
            <v>0</v>
          </cell>
          <cell r="O403">
            <v>1760000</v>
          </cell>
          <cell r="R403">
            <v>0</v>
          </cell>
          <cell r="S403">
            <v>0</v>
          </cell>
          <cell r="T403">
            <v>0</v>
          </cell>
          <cell r="U403">
            <v>0</v>
          </cell>
          <cell r="V403">
            <v>80</v>
          </cell>
          <cell r="W403">
            <v>1760000</v>
          </cell>
        </row>
        <row r="404">
          <cell r="C404" t="str">
            <v>3.11.5.2</v>
          </cell>
          <cell r="D404" t="str">
            <v>Grava de canto rodado para soporte de filtro. Granulometría de acuerdo aplanos y especificaciones</v>
          </cell>
          <cell r="E404" t="str">
            <v>m3</v>
          </cell>
          <cell r="F404">
            <v>12</v>
          </cell>
          <cell r="G404">
            <v>1600</v>
          </cell>
          <cell r="H404">
            <v>19200</v>
          </cell>
          <cell r="I404">
            <v>7.001338039569557E-3</v>
          </cell>
          <cell r="J404">
            <v>12</v>
          </cell>
          <cell r="L404">
            <v>12</v>
          </cell>
          <cell r="M404">
            <v>19200</v>
          </cell>
          <cell r="N404">
            <v>0</v>
          </cell>
          <cell r="O404">
            <v>19200</v>
          </cell>
          <cell r="R404">
            <v>0</v>
          </cell>
          <cell r="S404">
            <v>0</v>
          </cell>
          <cell r="T404">
            <v>0</v>
          </cell>
          <cell r="U404">
            <v>0</v>
          </cell>
          <cell r="V404">
            <v>12</v>
          </cell>
          <cell r="W404">
            <v>19200</v>
          </cell>
        </row>
        <row r="405">
          <cell r="C405" t="str">
            <v>3.11.5.3</v>
          </cell>
          <cell r="D405" t="str">
            <v>Canaletas de fibra de vidrio para filtros, L=2.85m</v>
          </cell>
          <cell r="E405" t="str">
            <v>un</v>
          </cell>
          <cell r="F405">
            <v>16</v>
          </cell>
          <cell r="G405">
            <v>110000</v>
          </cell>
          <cell r="H405">
            <v>1760000</v>
          </cell>
          <cell r="I405">
            <v>0.64178932029387603</v>
          </cell>
          <cell r="J405">
            <v>16</v>
          </cell>
          <cell r="L405">
            <v>16</v>
          </cell>
          <cell r="M405">
            <v>1760000</v>
          </cell>
          <cell r="N405">
            <v>0</v>
          </cell>
          <cell r="O405">
            <v>1760000</v>
          </cell>
          <cell r="R405">
            <v>0</v>
          </cell>
          <cell r="S405">
            <v>0</v>
          </cell>
          <cell r="T405">
            <v>0</v>
          </cell>
          <cell r="U405">
            <v>0</v>
          </cell>
          <cell r="V405">
            <v>16</v>
          </cell>
          <cell r="W405">
            <v>1760000</v>
          </cell>
        </row>
        <row r="406">
          <cell r="C406" t="str">
            <v>3.11.5.4</v>
          </cell>
          <cell r="D406" t="str">
            <v>Canaleta Parshall en fibra de vidrio, ancho de garganta W= 0.46m</v>
          </cell>
          <cell r="E406" t="str">
            <v>un</v>
          </cell>
          <cell r="F406">
            <v>1</v>
          </cell>
          <cell r="G406">
            <v>1250000</v>
          </cell>
          <cell r="H406">
            <v>1250000</v>
          </cell>
          <cell r="I406">
            <v>0.45581627861780966</v>
          </cell>
          <cell r="J406">
            <v>1</v>
          </cell>
          <cell r="L406">
            <v>1</v>
          </cell>
          <cell r="M406">
            <v>1250000</v>
          </cell>
          <cell r="N406">
            <v>0</v>
          </cell>
          <cell r="O406">
            <v>1250000</v>
          </cell>
          <cell r="R406">
            <v>0</v>
          </cell>
          <cell r="S406">
            <v>0</v>
          </cell>
          <cell r="T406">
            <v>0</v>
          </cell>
          <cell r="U406">
            <v>0</v>
          </cell>
          <cell r="V406">
            <v>1</v>
          </cell>
          <cell r="W406">
            <v>1250000</v>
          </cell>
        </row>
        <row r="407">
          <cell r="C407" t="str">
            <v>3.11.5.5</v>
          </cell>
          <cell r="D407" t="str">
            <v>Columna de maniobra para manejo de válvulas, incluye vástago de Ø50mm, Longitud entre 1.0 - 3.0m metros</v>
          </cell>
          <cell r="E407" t="str">
            <v>un</v>
          </cell>
          <cell r="F407">
            <v>10</v>
          </cell>
          <cell r="G407">
            <v>140000</v>
          </cell>
          <cell r="H407">
            <v>1400000</v>
          </cell>
          <cell r="I407">
            <v>0.5105142320519469</v>
          </cell>
          <cell r="J407">
            <v>10</v>
          </cell>
          <cell r="L407">
            <v>10</v>
          </cell>
          <cell r="M407">
            <v>1400000</v>
          </cell>
          <cell r="N407">
            <v>0</v>
          </cell>
          <cell r="O407">
            <v>1400000</v>
          </cell>
          <cell r="R407">
            <v>0</v>
          </cell>
          <cell r="S407">
            <v>0</v>
          </cell>
          <cell r="T407">
            <v>0</v>
          </cell>
          <cell r="U407">
            <v>0</v>
          </cell>
          <cell r="V407">
            <v>10</v>
          </cell>
          <cell r="W407">
            <v>1400000</v>
          </cell>
        </row>
        <row r="408">
          <cell r="C408" t="str">
            <v>3.11.5.6</v>
          </cell>
          <cell r="D408" t="str">
            <v>Columna de maniobra para manejo de válvulas, incluye vástago de Ø50mm, Longitud entre 3.0 - 6.0m metros</v>
          </cell>
          <cell r="E408" t="str">
            <v>un</v>
          </cell>
          <cell r="F408">
            <v>14</v>
          </cell>
          <cell r="G408">
            <v>150000</v>
          </cell>
          <cell r="H408">
            <v>2100000</v>
          </cell>
          <cell r="I408">
            <v>0.76577134807792024</v>
          </cell>
          <cell r="J408">
            <v>14</v>
          </cell>
          <cell r="L408">
            <v>14</v>
          </cell>
          <cell r="M408">
            <v>2100000</v>
          </cell>
          <cell r="N408">
            <v>0</v>
          </cell>
          <cell r="O408">
            <v>2100000</v>
          </cell>
          <cell r="R408">
            <v>0</v>
          </cell>
          <cell r="S408">
            <v>0</v>
          </cell>
          <cell r="T408">
            <v>0</v>
          </cell>
          <cell r="U408">
            <v>0</v>
          </cell>
          <cell r="V408">
            <v>14</v>
          </cell>
          <cell r="W408">
            <v>2100000</v>
          </cell>
        </row>
        <row r="409">
          <cell r="C409" t="str">
            <v>3.11.5.7</v>
          </cell>
          <cell r="D409" t="str">
            <v>Falso fondo Leopold de polietileno tipo S, para lavado de filtros con aire-agua, sin capa porosa sintética de soporte de lecho, altura bloque h=305mm, ancho=279mm, largo=1220mm</v>
          </cell>
          <cell r="E409" t="str">
            <v>un</v>
          </cell>
          <cell r="F409">
            <v>128</v>
          </cell>
          <cell r="G409">
            <v>170000</v>
          </cell>
          <cell r="H409">
            <v>21760000</v>
          </cell>
          <cell r="I409">
            <v>7.9348497781788314</v>
          </cell>
          <cell r="J409">
            <v>128</v>
          </cell>
          <cell r="K409">
            <v>-128</v>
          </cell>
          <cell r="L409">
            <v>0</v>
          </cell>
          <cell r="M409">
            <v>21760000</v>
          </cell>
          <cell r="N409">
            <v>-21760000</v>
          </cell>
          <cell r="O409">
            <v>0</v>
          </cell>
          <cell r="R409">
            <v>0</v>
          </cell>
          <cell r="S409">
            <v>0</v>
          </cell>
          <cell r="T409">
            <v>0</v>
          </cell>
          <cell r="U409">
            <v>0</v>
          </cell>
          <cell r="V409">
            <v>0</v>
          </cell>
          <cell r="W409">
            <v>0</v>
          </cell>
        </row>
        <row r="410">
          <cell r="D410" t="str">
            <v>Falso fondo Leopold de polietileno tipo S, para lavado de filtros con aire-agua, sin capa porosa sintética de soporte de lecho, altura bloque h=305mm, ancho=279mm, largo=1220mm</v>
          </cell>
          <cell r="E410" t="str">
            <v>m2</v>
          </cell>
          <cell r="G410">
            <v>304037</v>
          </cell>
          <cell r="H410">
            <v>0</v>
          </cell>
          <cell r="K410">
            <v>76.8</v>
          </cell>
          <cell r="L410">
            <v>76.8</v>
          </cell>
          <cell r="M410">
            <v>0</v>
          </cell>
          <cell r="N410">
            <v>23350041.599999998</v>
          </cell>
          <cell r="O410">
            <v>23350041.599999998</v>
          </cell>
        </row>
        <row r="411">
          <cell r="C411" t="str">
            <v>3.11.5.8</v>
          </cell>
          <cell r="D411" t="str">
            <v>Peldaños HD para escalera gato, ancho=0.4m</v>
          </cell>
          <cell r="E411" t="str">
            <v>un</v>
          </cell>
          <cell r="F411">
            <v>130</v>
          </cell>
          <cell r="G411">
            <v>4500</v>
          </cell>
          <cell r="H411">
            <v>585000</v>
          </cell>
          <cell r="I411">
            <v>0.21332201839313492</v>
          </cell>
          <cell r="J411">
            <v>130</v>
          </cell>
          <cell r="L411">
            <v>130</v>
          </cell>
          <cell r="M411">
            <v>585000</v>
          </cell>
          <cell r="N411">
            <v>0</v>
          </cell>
          <cell r="O411">
            <v>585000</v>
          </cell>
          <cell r="R411">
            <v>0</v>
          </cell>
          <cell r="S411">
            <v>0</v>
          </cell>
          <cell r="T411">
            <v>0</v>
          </cell>
          <cell r="U411">
            <v>0</v>
          </cell>
          <cell r="V411">
            <v>130</v>
          </cell>
          <cell r="W411">
            <v>585000</v>
          </cell>
        </row>
        <row r="412">
          <cell r="C412" t="str">
            <v>3.11.5.9</v>
          </cell>
          <cell r="D412" t="str">
            <v>Tapas y aro construidas en hierro dúctil, dimensiones Ø0.6m y aro, para instalar en losas de concreto</v>
          </cell>
          <cell r="E412" t="str">
            <v>un</v>
          </cell>
          <cell r="F412">
            <v>12</v>
          </cell>
          <cell r="G412">
            <v>20000</v>
          </cell>
          <cell r="H412">
            <v>240000</v>
          </cell>
          <cell r="I412">
            <v>8.751672549461946E-2</v>
          </cell>
          <cell r="J412">
            <v>12</v>
          </cell>
          <cell r="L412">
            <v>12</v>
          </cell>
          <cell r="M412">
            <v>240000</v>
          </cell>
          <cell r="N412">
            <v>0</v>
          </cell>
          <cell r="O412">
            <v>240000</v>
          </cell>
          <cell r="R412">
            <v>0</v>
          </cell>
          <cell r="S412">
            <v>0</v>
          </cell>
          <cell r="T412">
            <v>0</v>
          </cell>
          <cell r="U412">
            <v>0</v>
          </cell>
          <cell r="V412">
            <v>12</v>
          </cell>
          <cell r="W412">
            <v>240000</v>
          </cell>
        </row>
        <row r="413">
          <cell r="C413" t="str">
            <v>3.11.5.10</v>
          </cell>
          <cell r="D413" t="str">
            <v>Vincha de empalme en acero para tubería Ø600mm HD con salida bridada Ø50mm</v>
          </cell>
          <cell r="E413" t="str">
            <v>un</v>
          </cell>
          <cell r="F413">
            <v>1</v>
          </cell>
          <cell r="G413">
            <v>15000</v>
          </cell>
          <cell r="H413">
            <v>15000</v>
          </cell>
          <cell r="I413">
            <v>5.4697953434137163E-3</v>
          </cell>
          <cell r="J413">
            <v>1</v>
          </cell>
          <cell r="L413">
            <v>1</v>
          </cell>
          <cell r="M413">
            <v>15000</v>
          </cell>
          <cell r="N413">
            <v>0</v>
          </cell>
          <cell r="O413">
            <v>15000</v>
          </cell>
          <cell r="R413">
            <v>0</v>
          </cell>
          <cell r="S413">
            <v>0</v>
          </cell>
          <cell r="T413">
            <v>0</v>
          </cell>
          <cell r="U413">
            <v>0</v>
          </cell>
          <cell r="V413">
            <v>1</v>
          </cell>
          <cell r="W413">
            <v>15000</v>
          </cell>
        </row>
        <row r="414">
          <cell r="C414" t="str">
            <v>3.11.5.11</v>
          </cell>
          <cell r="D414" t="str">
            <v>Compuerta en acero para canales y con guías para empotrar en muro. Ancho 0.8m, altura de compuerta 0.85m, altura de fondo canal a nivel de pasillo 0.85m, con actuador manual y volanta de manejo</v>
          </cell>
          <cell r="E414" t="str">
            <v>un</v>
          </cell>
          <cell r="F414">
            <v>2</v>
          </cell>
          <cell r="G414">
            <v>5200</v>
          </cell>
          <cell r="H414">
            <v>10400</v>
          </cell>
          <cell r="I414">
            <v>3.7923914381001764E-3</v>
          </cell>
          <cell r="J414">
            <v>2</v>
          </cell>
          <cell r="L414">
            <v>2</v>
          </cell>
          <cell r="M414">
            <v>10400</v>
          </cell>
          <cell r="N414">
            <v>0</v>
          </cell>
          <cell r="O414">
            <v>10400</v>
          </cell>
          <cell r="R414">
            <v>0</v>
          </cell>
          <cell r="S414">
            <v>0</v>
          </cell>
          <cell r="T414">
            <v>0</v>
          </cell>
          <cell r="U414">
            <v>0</v>
          </cell>
          <cell r="V414">
            <v>2</v>
          </cell>
          <cell r="W414">
            <v>10400</v>
          </cell>
        </row>
        <row r="415">
          <cell r="C415" t="str">
            <v>3.11.5.12</v>
          </cell>
          <cell r="D415" t="str">
            <v xml:space="preserve">Instalación y pega con mortero de losetas de concreto reforzado dentro del canal de reparto de agua floculada en el sedimentadores, dimensiones de cada loseta 0.69*0.3m espesor de 0.1m. </v>
          </cell>
          <cell r="E415" t="str">
            <v>un</v>
          </cell>
          <cell r="F415">
            <v>52</v>
          </cell>
          <cell r="G415">
            <v>10</v>
          </cell>
          <cell r="H415">
            <v>520</v>
          </cell>
          <cell r="I415">
            <v>1.8961957190500884E-4</v>
          </cell>
          <cell r="J415">
            <v>52</v>
          </cell>
          <cell r="L415">
            <v>52</v>
          </cell>
          <cell r="M415">
            <v>520</v>
          </cell>
          <cell r="N415">
            <v>0</v>
          </cell>
          <cell r="O415">
            <v>520</v>
          </cell>
          <cell r="R415">
            <v>0</v>
          </cell>
          <cell r="S415">
            <v>0</v>
          </cell>
          <cell r="T415">
            <v>0</v>
          </cell>
          <cell r="U415">
            <v>0</v>
          </cell>
          <cell r="V415">
            <v>52</v>
          </cell>
          <cell r="W415">
            <v>520</v>
          </cell>
        </row>
        <row r="416">
          <cell r="C416" t="str">
            <v>3.11.5.13</v>
          </cell>
          <cell r="D416" t="str">
            <v>Instalación de válvula de Ø300mm de membrana de polietileno salidas bridadas y sistema para operar con agua a presión. Incluye instalación de tuberías Ø25mm acero galvanizado sobre muro</v>
          </cell>
          <cell r="E416" t="str">
            <v>un</v>
          </cell>
          <cell r="F416">
            <v>2</v>
          </cell>
          <cell r="G416">
            <v>280000</v>
          </cell>
          <cell r="H416">
            <v>560000</v>
          </cell>
          <cell r="I416">
            <v>0.20420569282077874</v>
          </cell>
          <cell r="J416">
            <v>2</v>
          </cell>
          <cell r="L416">
            <v>2</v>
          </cell>
          <cell r="M416">
            <v>560000</v>
          </cell>
          <cell r="N416">
            <v>0</v>
          </cell>
          <cell r="O416">
            <v>560000</v>
          </cell>
          <cell r="R416">
            <v>0</v>
          </cell>
          <cell r="S416">
            <v>0</v>
          </cell>
          <cell r="T416">
            <v>0</v>
          </cell>
          <cell r="U416">
            <v>0</v>
          </cell>
          <cell r="V416">
            <v>2</v>
          </cell>
          <cell r="W416">
            <v>560000</v>
          </cell>
        </row>
        <row r="417">
          <cell r="C417" t="str">
            <v>3.11.5.14</v>
          </cell>
          <cell r="D417" t="str">
            <v>Instalación de tanque de polietileno para poza séptica y filtro de piedra, Volumen de 1m3</v>
          </cell>
          <cell r="E417" t="str">
            <v>un</v>
          </cell>
          <cell r="F417">
            <v>2</v>
          </cell>
          <cell r="G417">
            <v>65000</v>
          </cell>
          <cell r="H417">
            <v>130000</v>
          </cell>
          <cell r="I417">
            <v>4.7404892976252208E-2</v>
          </cell>
          <cell r="J417">
            <v>2</v>
          </cell>
          <cell r="L417">
            <v>2</v>
          </cell>
          <cell r="M417">
            <v>130000</v>
          </cell>
          <cell r="N417">
            <v>0</v>
          </cell>
          <cell r="O417">
            <v>130000</v>
          </cell>
          <cell r="R417">
            <v>0</v>
          </cell>
          <cell r="S417">
            <v>0</v>
          </cell>
          <cell r="T417">
            <v>0</v>
          </cell>
          <cell r="U417">
            <v>0</v>
          </cell>
          <cell r="V417">
            <v>2</v>
          </cell>
          <cell r="W417">
            <v>130000</v>
          </cell>
        </row>
        <row r="418">
          <cell r="C418" t="str">
            <v>3.11.5.15</v>
          </cell>
          <cell r="D418" t="str">
            <v>Instalación de láminas de asbesto cemento dentro de sedimentadores, dimensiones 1.2*2.4*0.01m, incluye soportes en asbesto cemento de 0.05*0.05*1.2m</v>
          </cell>
          <cell r="E418" t="str">
            <v>un</v>
          </cell>
          <cell r="F418">
            <v>528</v>
          </cell>
          <cell r="G418">
            <v>3500</v>
          </cell>
          <cell r="H418">
            <v>1848000</v>
          </cell>
          <cell r="I418">
            <v>0.6738787863085699</v>
          </cell>
          <cell r="J418">
            <v>528</v>
          </cell>
          <cell r="L418">
            <v>528</v>
          </cell>
          <cell r="M418">
            <v>1848000</v>
          </cell>
          <cell r="N418">
            <v>0</v>
          </cell>
          <cell r="O418">
            <v>1848000</v>
          </cell>
          <cell r="R418">
            <v>0</v>
          </cell>
          <cell r="S418">
            <v>0</v>
          </cell>
          <cell r="T418">
            <v>0</v>
          </cell>
          <cell r="U418">
            <v>0</v>
          </cell>
          <cell r="V418">
            <v>528</v>
          </cell>
          <cell r="W418">
            <v>1848000</v>
          </cell>
        </row>
        <row r="419">
          <cell r="D419" t="str">
            <v>ITEMES NUEVOS</v>
          </cell>
          <cell r="L419" t="str">
            <v/>
          </cell>
          <cell r="M419" t="str">
            <v/>
          </cell>
          <cell r="N419" t="str">
            <v/>
          </cell>
          <cell r="O419" t="str">
            <v/>
          </cell>
          <cell r="R419" t="str">
            <v/>
          </cell>
          <cell r="S419" t="str">
            <v/>
          </cell>
          <cell r="T419" t="str">
            <v/>
          </cell>
          <cell r="U419" t="str">
            <v/>
          </cell>
        </row>
        <row r="420">
          <cell r="B420" t="str">
            <v>N</v>
          </cell>
          <cell r="D420" t="str">
            <v>Relleno en subbase para mejoramiento de terreno planta de tratamiento, al 95% del Proctor Modificado</v>
          </cell>
          <cell r="E420" t="str">
            <v>m3</v>
          </cell>
          <cell r="G420">
            <v>56486</v>
          </cell>
          <cell r="K420">
            <v>500</v>
          </cell>
          <cell r="L420">
            <v>500</v>
          </cell>
          <cell r="M420">
            <v>0</v>
          </cell>
          <cell r="N420">
            <v>28243000</v>
          </cell>
          <cell r="O420">
            <v>28243000</v>
          </cell>
        </row>
        <row r="421">
          <cell r="B421" t="str">
            <v>N</v>
          </cell>
          <cell r="D421" t="str">
            <v>Relleno compactado a máquina con mezcla de triturado y arena gruesa en proporción 1:1</v>
          </cell>
          <cell r="E421" t="str">
            <v>m3</v>
          </cell>
          <cell r="G421">
            <v>70535</v>
          </cell>
          <cell r="K421">
            <v>2000</v>
          </cell>
          <cell r="L421">
            <v>2000</v>
          </cell>
          <cell r="M421">
            <v>0</v>
          </cell>
          <cell r="N421">
            <v>141070000</v>
          </cell>
          <cell r="O421">
            <v>141070000</v>
          </cell>
          <cell r="R421">
            <v>0</v>
          </cell>
          <cell r="S421">
            <v>0</v>
          </cell>
          <cell r="T421">
            <v>0</v>
          </cell>
          <cell r="U421">
            <v>0</v>
          </cell>
        </row>
        <row r="422">
          <cell r="J422">
            <v>0</v>
          </cell>
          <cell r="L422" t="str">
            <v/>
          </cell>
          <cell r="M422" t="str">
            <v/>
          </cell>
          <cell r="N422" t="str">
            <v/>
          </cell>
          <cell r="O422" t="str">
            <v/>
          </cell>
          <cell r="R422" t="str">
            <v/>
          </cell>
          <cell r="S422" t="str">
            <v/>
          </cell>
          <cell r="T422" t="str">
            <v/>
          </cell>
          <cell r="U422" t="str">
            <v/>
          </cell>
        </row>
        <row r="423">
          <cell r="D423" t="str">
            <v>COSTO TOTAL DIRECTO</v>
          </cell>
          <cell r="H423">
            <v>274233295</v>
          </cell>
          <cell r="L423" t="str">
            <v/>
          </cell>
          <cell r="M423">
            <v>274233295</v>
          </cell>
          <cell r="N423">
            <v>175044304</v>
          </cell>
          <cell r="O423">
            <v>449277599</v>
          </cell>
          <cell r="R423" t="str">
            <v/>
          </cell>
          <cell r="S423">
            <v>0</v>
          </cell>
          <cell r="T423">
            <v>0</v>
          </cell>
          <cell r="U423">
            <v>0</v>
          </cell>
          <cell r="V423" t="str">
            <v/>
          </cell>
          <cell r="W423">
            <v>256614557</v>
          </cell>
        </row>
        <row r="424">
          <cell r="D424" t="str">
            <v>A,I,U,</v>
          </cell>
          <cell r="E424">
            <v>0.25</v>
          </cell>
          <cell r="H424">
            <v>68558323.75</v>
          </cell>
          <cell r="M424">
            <v>68558323.75</v>
          </cell>
          <cell r="N424">
            <v>43761076</v>
          </cell>
          <cell r="O424">
            <v>112319399.75</v>
          </cell>
          <cell r="R424">
            <v>0</v>
          </cell>
          <cell r="S424">
            <v>0</v>
          </cell>
          <cell r="T424">
            <v>0</v>
          </cell>
          <cell r="U424">
            <v>0</v>
          </cell>
          <cell r="W424">
            <v>64153639.25</v>
          </cell>
        </row>
        <row r="425">
          <cell r="B425" t="str">
            <v>TO4</v>
          </cell>
          <cell r="D425" t="str">
            <v>COSTO TOTAL OBRA CIVIL</v>
          </cell>
          <cell r="H425">
            <v>342791619</v>
          </cell>
          <cell r="L425" t="str">
            <v/>
          </cell>
          <cell r="M425">
            <v>342791619</v>
          </cell>
          <cell r="N425">
            <v>218805380</v>
          </cell>
          <cell r="O425">
            <v>561596999</v>
          </cell>
          <cell r="R425" t="str">
            <v/>
          </cell>
          <cell r="S425">
            <v>0</v>
          </cell>
          <cell r="T425">
            <v>0</v>
          </cell>
          <cell r="U425">
            <v>0</v>
          </cell>
          <cell r="V425" t="str">
            <v/>
          </cell>
          <cell r="W425">
            <v>320768196</v>
          </cell>
        </row>
        <row r="426">
          <cell r="B426" t="str">
            <v>T5</v>
          </cell>
          <cell r="C426" t="str">
            <v>SUMINISTRO DE EQUIPOS Y ACCESORIOS PARA EL TANQUE Y ESTACIÓN DE BOMBEO DE AGUA POTABLE (426)</v>
          </cell>
          <cell r="L426" t="str">
            <v/>
          </cell>
          <cell r="M426" t="str">
            <v/>
          </cell>
          <cell r="N426" t="str">
            <v/>
          </cell>
          <cell r="O426" t="str">
            <v/>
          </cell>
          <cell r="R426" t="str">
            <v/>
          </cell>
          <cell r="S426" t="str">
            <v/>
          </cell>
          <cell r="T426" t="str">
            <v/>
          </cell>
          <cell r="U426" t="str">
            <v/>
          </cell>
          <cell r="V426" t="str">
            <v/>
          </cell>
          <cell r="W426" t="str">
            <v/>
          </cell>
        </row>
        <row r="427">
          <cell r="C427" t="str">
            <v xml:space="preserve">ITEM  </v>
          </cell>
          <cell r="D427" t="str">
            <v>DESCRIPCION</v>
          </cell>
          <cell r="E427" t="str">
            <v xml:space="preserve">UNIDAD </v>
          </cell>
          <cell r="F427" t="str">
            <v xml:space="preserve">CANTIDAD </v>
          </cell>
          <cell r="G427" t="str">
            <v>V. UNITARIO</v>
          </cell>
          <cell r="H427" t="str">
            <v xml:space="preserve"> V. PARCIAL</v>
          </cell>
          <cell r="R427">
            <v>0</v>
          </cell>
        </row>
        <row r="428">
          <cell r="C428" t="str">
            <v>3.20.</v>
          </cell>
          <cell r="D428" t="str">
            <v>SUMINISTRO DE TUBERIAS Y ELEMENTOS DE ACUEDUCTO Y ALCANTARILLADO</v>
          </cell>
          <cell r="L428" t="str">
            <v/>
          </cell>
          <cell r="M428" t="str">
            <v/>
          </cell>
          <cell r="N428" t="str">
            <v/>
          </cell>
          <cell r="O428" t="str">
            <v/>
          </cell>
          <cell r="R428" t="str">
            <v/>
          </cell>
          <cell r="S428" t="str">
            <v/>
          </cell>
          <cell r="T428" t="str">
            <v/>
          </cell>
          <cell r="U428" t="str">
            <v/>
          </cell>
          <cell r="V428" t="str">
            <v/>
          </cell>
          <cell r="W428" t="str">
            <v/>
          </cell>
        </row>
        <row r="429">
          <cell r="C429" t="str">
            <v>3.20.1.1</v>
          </cell>
          <cell r="D429" t="str">
            <v>Suministro de Tuberias de Acueducto</v>
          </cell>
          <cell r="L429" t="str">
            <v/>
          </cell>
          <cell r="M429" t="str">
            <v/>
          </cell>
          <cell r="N429" t="str">
            <v/>
          </cell>
          <cell r="O429" t="str">
            <v/>
          </cell>
          <cell r="R429" t="str">
            <v/>
          </cell>
          <cell r="S429" t="str">
            <v/>
          </cell>
          <cell r="T429" t="str">
            <v/>
          </cell>
          <cell r="U429" t="str">
            <v/>
          </cell>
          <cell r="V429" t="str">
            <v/>
          </cell>
          <cell r="W429" t="str">
            <v/>
          </cell>
        </row>
        <row r="430">
          <cell r="C430" t="str">
            <v>3.20.1.1.1</v>
          </cell>
          <cell r="D430" t="str">
            <v>Suministro de tuberías de acueducto de polietileno de alta densidad (PEAD)</v>
          </cell>
          <cell r="L430" t="str">
            <v/>
          </cell>
          <cell r="M430" t="str">
            <v/>
          </cell>
          <cell r="N430" t="str">
            <v/>
          </cell>
          <cell r="O430" t="str">
            <v/>
          </cell>
          <cell r="R430" t="str">
            <v/>
          </cell>
          <cell r="S430" t="str">
            <v/>
          </cell>
          <cell r="T430" t="str">
            <v/>
          </cell>
          <cell r="U430" t="str">
            <v/>
          </cell>
          <cell r="V430" t="str">
            <v/>
          </cell>
          <cell r="W430" t="str">
            <v/>
          </cell>
        </row>
        <row r="431">
          <cell r="C431" t="str">
            <v>3.20.1.1.1.4</v>
          </cell>
          <cell r="D431" t="str">
            <v>Tuberías PEAD 200mm PN 10 PE 100</v>
          </cell>
          <cell r="E431" t="str">
            <v>m</v>
          </cell>
          <cell r="F431">
            <v>3</v>
          </cell>
          <cell r="G431">
            <v>75000</v>
          </cell>
          <cell r="H431">
            <v>225000</v>
          </cell>
          <cell r="I431">
            <v>3.7822554290747087E-2</v>
          </cell>
          <cell r="J431">
            <v>3</v>
          </cell>
          <cell r="L431">
            <v>3</v>
          </cell>
          <cell r="M431">
            <v>225000</v>
          </cell>
          <cell r="N431">
            <v>0</v>
          </cell>
          <cell r="O431">
            <v>225000</v>
          </cell>
          <cell r="R431">
            <v>0</v>
          </cell>
          <cell r="S431">
            <v>0</v>
          </cell>
          <cell r="T431">
            <v>0</v>
          </cell>
          <cell r="U431">
            <v>0</v>
          </cell>
          <cell r="V431">
            <v>3</v>
          </cell>
          <cell r="W431">
            <v>225000</v>
          </cell>
        </row>
        <row r="432">
          <cell r="C432" t="str">
            <v>3.20.1.2.11</v>
          </cell>
          <cell r="D432" t="str">
            <v>Suministro de medidor ultrasónico</v>
          </cell>
          <cell r="I432" t="str">
            <v/>
          </cell>
          <cell r="L432" t="str">
            <v/>
          </cell>
          <cell r="M432" t="str">
            <v/>
          </cell>
          <cell r="N432" t="str">
            <v/>
          </cell>
          <cell r="O432" t="str">
            <v/>
          </cell>
          <cell r="R432" t="str">
            <v/>
          </cell>
          <cell r="S432" t="str">
            <v/>
          </cell>
          <cell r="T432" t="str">
            <v/>
          </cell>
          <cell r="U432" t="str">
            <v/>
          </cell>
          <cell r="V432" t="str">
            <v/>
          </cell>
          <cell r="W432" t="str">
            <v/>
          </cell>
        </row>
        <row r="433">
          <cell r="D433" t="str">
            <v>Medidor ultrasónico Panametrics de flujo tipo transmisor AT868, dos salidas aisladas de 4-20 mA, interfase RS 232, un canal de alimentación 100-120 VAC, salidas de totalizador, pantalla LCD de 2 líneas * 16 caracteres.</v>
          </cell>
          <cell r="I433" t="str">
            <v/>
          </cell>
          <cell r="L433" t="str">
            <v/>
          </cell>
          <cell r="M433" t="str">
            <v/>
          </cell>
          <cell r="N433" t="str">
            <v/>
          </cell>
          <cell r="O433" t="str">
            <v/>
          </cell>
          <cell r="R433" t="str">
            <v/>
          </cell>
          <cell r="S433" t="str">
            <v/>
          </cell>
          <cell r="T433" t="str">
            <v/>
          </cell>
          <cell r="U433" t="str">
            <v/>
          </cell>
          <cell r="V433" t="str">
            <v/>
          </cell>
          <cell r="W433" t="str">
            <v/>
          </cell>
        </row>
        <row r="434">
          <cell r="C434" t="str">
            <v>3.20.1.2.11.4</v>
          </cell>
          <cell r="D434" t="str">
            <v>d = 500 mm</v>
          </cell>
          <cell r="E434" t="str">
            <v>un</v>
          </cell>
          <cell r="F434">
            <v>1</v>
          </cell>
          <cell r="G434">
            <v>13137000</v>
          </cell>
          <cell r="H434">
            <v>13137000</v>
          </cell>
          <cell r="I434">
            <v>2.2083328698557536</v>
          </cell>
          <cell r="J434">
            <v>1</v>
          </cell>
          <cell r="L434">
            <v>1</v>
          </cell>
          <cell r="M434">
            <v>13137000</v>
          </cell>
          <cell r="N434">
            <v>0</v>
          </cell>
          <cell r="O434">
            <v>13137000</v>
          </cell>
          <cell r="R434">
            <v>0</v>
          </cell>
          <cell r="S434">
            <v>0</v>
          </cell>
          <cell r="T434">
            <v>0</v>
          </cell>
          <cell r="U434">
            <v>0</v>
          </cell>
          <cell r="V434">
            <v>1</v>
          </cell>
          <cell r="W434">
            <v>13137000</v>
          </cell>
        </row>
        <row r="435">
          <cell r="C435" t="str">
            <v>3.20.1.2.20</v>
          </cell>
          <cell r="D435" t="str">
            <v>Adaptador porta brida de polietileno con brida suelta de acero</v>
          </cell>
          <cell r="I435" t="str">
            <v/>
          </cell>
          <cell r="L435" t="str">
            <v/>
          </cell>
          <cell r="M435" t="str">
            <v/>
          </cell>
          <cell r="N435" t="str">
            <v/>
          </cell>
          <cell r="O435" t="str">
            <v/>
          </cell>
          <cell r="R435" t="str">
            <v/>
          </cell>
          <cell r="S435" t="str">
            <v/>
          </cell>
          <cell r="T435" t="str">
            <v/>
          </cell>
          <cell r="U435" t="str">
            <v/>
          </cell>
          <cell r="V435" t="str">
            <v/>
          </cell>
          <cell r="W435" t="str">
            <v/>
          </cell>
        </row>
        <row r="436">
          <cell r="C436" t="str">
            <v>3.20.1.2.20.4</v>
          </cell>
          <cell r="D436" t="str">
            <v>d = 200 mm (8")</v>
          </cell>
          <cell r="E436" t="str">
            <v>un</v>
          </cell>
          <cell r="F436">
            <v>1</v>
          </cell>
          <cell r="G436">
            <v>250560</v>
          </cell>
          <cell r="H436">
            <v>250560</v>
          </cell>
          <cell r="I436">
            <v>4.211919645817596E-2</v>
          </cell>
          <cell r="J436">
            <v>1</v>
          </cell>
          <cell r="L436">
            <v>1</v>
          </cell>
          <cell r="M436">
            <v>250560</v>
          </cell>
          <cell r="N436">
            <v>0</v>
          </cell>
          <cell r="O436">
            <v>250560</v>
          </cell>
          <cell r="R436">
            <v>0</v>
          </cell>
          <cell r="S436">
            <v>0</v>
          </cell>
          <cell r="T436">
            <v>0</v>
          </cell>
          <cell r="U436">
            <v>0</v>
          </cell>
          <cell r="V436">
            <v>1</v>
          </cell>
          <cell r="W436">
            <v>250560</v>
          </cell>
        </row>
        <row r="437">
          <cell r="C437" t="str">
            <v>3.20.1.2.30</v>
          </cell>
          <cell r="D437" t="str">
            <v>Codo 90° BxB HD Norma ISO PN 10</v>
          </cell>
          <cell r="I437" t="str">
            <v/>
          </cell>
          <cell r="L437" t="str">
            <v/>
          </cell>
          <cell r="M437" t="str">
            <v/>
          </cell>
          <cell r="N437" t="str">
            <v/>
          </cell>
          <cell r="O437" t="str">
            <v/>
          </cell>
          <cell r="R437" t="str">
            <v/>
          </cell>
          <cell r="S437" t="str">
            <v/>
          </cell>
          <cell r="T437" t="str">
            <v/>
          </cell>
          <cell r="U437" t="str">
            <v/>
          </cell>
          <cell r="V437" t="str">
            <v/>
          </cell>
          <cell r="W437" t="str">
            <v/>
          </cell>
        </row>
        <row r="438">
          <cell r="C438" t="str">
            <v>3.20.1.2.30.16</v>
          </cell>
          <cell r="D438" t="str">
            <v>d = 150 mm (6")</v>
          </cell>
          <cell r="E438" t="str">
            <v>un</v>
          </cell>
          <cell r="F438">
            <v>20</v>
          </cell>
          <cell r="G438">
            <v>370272</v>
          </cell>
          <cell r="H438">
            <v>7405440</v>
          </cell>
          <cell r="I438">
            <v>1.2448562508749783</v>
          </cell>
          <cell r="J438">
            <v>20</v>
          </cell>
          <cell r="L438">
            <v>20</v>
          </cell>
          <cell r="M438">
            <v>7405440</v>
          </cell>
          <cell r="N438">
            <v>0</v>
          </cell>
          <cell r="O438">
            <v>7405440</v>
          </cell>
          <cell r="R438">
            <v>0</v>
          </cell>
          <cell r="S438">
            <v>0</v>
          </cell>
          <cell r="T438">
            <v>0</v>
          </cell>
          <cell r="U438">
            <v>0</v>
          </cell>
          <cell r="V438">
            <v>20</v>
          </cell>
          <cell r="W438">
            <v>7405440</v>
          </cell>
        </row>
        <row r="439">
          <cell r="C439" t="str">
            <v>3.20.1.2.56</v>
          </cell>
          <cell r="D439" t="str">
            <v>Pasamuro HD. Norma ISO. PN 10, L &lt;= 1 m</v>
          </cell>
          <cell r="I439" t="str">
            <v/>
          </cell>
          <cell r="L439" t="str">
            <v/>
          </cell>
          <cell r="M439" t="str">
            <v/>
          </cell>
          <cell r="N439" t="str">
            <v/>
          </cell>
          <cell r="O439" t="str">
            <v/>
          </cell>
          <cell r="R439" t="str">
            <v/>
          </cell>
          <cell r="S439" t="str">
            <v/>
          </cell>
          <cell r="T439" t="str">
            <v/>
          </cell>
          <cell r="U439" t="str">
            <v/>
          </cell>
          <cell r="V439" t="str">
            <v/>
          </cell>
          <cell r="W439" t="str">
            <v/>
          </cell>
        </row>
        <row r="440">
          <cell r="C440" t="str">
            <v>3.20.1.2.56.7</v>
          </cell>
          <cell r="D440" t="str">
            <v>d = 600 mm (24”), B*E</v>
          </cell>
          <cell r="E440" t="str">
            <v>un</v>
          </cell>
          <cell r="F440">
            <v>1</v>
          </cell>
          <cell r="G440">
            <v>2114100</v>
          </cell>
          <cell r="H440">
            <v>2114100</v>
          </cell>
          <cell r="I440">
            <v>0.35538072011585969</v>
          </cell>
          <cell r="J440">
            <v>1</v>
          </cell>
          <cell r="L440">
            <v>1</v>
          </cell>
          <cell r="M440">
            <v>2114100</v>
          </cell>
          <cell r="N440">
            <v>0</v>
          </cell>
          <cell r="O440">
            <v>2114100</v>
          </cell>
          <cell r="R440">
            <v>0</v>
          </cell>
          <cell r="S440">
            <v>0</v>
          </cell>
          <cell r="T440">
            <v>0</v>
          </cell>
          <cell r="U440">
            <v>0</v>
          </cell>
          <cell r="V440">
            <v>1</v>
          </cell>
          <cell r="W440">
            <v>2114100</v>
          </cell>
        </row>
        <row r="441">
          <cell r="C441" t="str">
            <v>3.20.1.2.56.22</v>
          </cell>
          <cell r="D441" t="str">
            <v>d = 150 mm (6”), B*E, L=0.55m</v>
          </cell>
          <cell r="E441" t="str">
            <v>un</v>
          </cell>
          <cell r="F441">
            <v>10</v>
          </cell>
          <cell r="G441">
            <v>387730</v>
          </cell>
          <cell r="H441">
            <v>3877300</v>
          </cell>
          <cell r="I441">
            <v>0.65177506556228304</v>
          </cell>
          <cell r="J441">
            <v>10</v>
          </cell>
          <cell r="L441">
            <v>10</v>
          </cell>
          <cell r="M441">
            <v>3877300</v>
          </cell>
          <cell r="N441">
            <v>0</v>
          </cell>
          <cell r="O441">
            <v>3877300</v>
          </cell>
          <cell r="R441">
            <v>0</v>
          </cell>
          <cell r="S441">
            <v>0</v>
          </cell>
          <cell r="T441">
            <v>0</v>
          </cell>
          <cell r="U441">
            <v>0</v>
          </cell>
          <cell r="V441">
            <v>10</v>
          </cell>
          <cell r="W441">
            <v>3877300</v>
          </cell>
        </row>
        <row r="442">
          <cell r="C442" t="str">
            <v>3.20.1.2.56.23</v>
          </cell>
          <cell r="D442" t="str">
            <v>d = 200 mm (10”), B*E, L=0.65m</v>
          </cell>
          <cell r="E442" t="str">
            <v>un</v>
          </cell>
          <cell r="F442">
            <v>1</v>
          </cell>
          <cell r="G442">
            <v>579768</v>
          </cell>
          <cell r="H442">
            <v>579768</v>
          </cell>
          <cell r="I442">
            <v>9.7459140693501603E-2</v>
          </cell>
          <cell r="J442">
            <v>1</v>
          </cell>
          <cell r="L442">
            <v>1</v>
          </cell>
          <cell r="M442">
            <v>579768</v>
          </cell>
          <cell r="N442">
            <v>0</v>
          </cell>
          <cell r="O442">
            <v>579768</v>
          </cell>
          <cell r="R442">
            <v>0</v>
          </cell>
          <cell r="S442">
            <v>0</v>
          </cell>
          <cell r="T442">
            <v>0</v>
          </cell>
          <cell r="U442">
            <v>0</v>
          </cell>
          <cell r="V442">
            <v>1</v>
          </cell>
          <cell r="W442">
            <v>579768</v>
          </cell>
        </row>
        <row r="443">
          <cell r="C443" t="str">
            <v>3.20.1.2.56.24</v>
          </cell>
          <cell r="D443" t="str">
            <v>d = 200 mm (10”), B*B, L=0.60m</v>
          </cell>
          <cell r="E443" t="str">
            <v>un</v>
          </cell>
          <cell r="F443">
            <v>1</v>
          </cell>
          <cell r="G443">
            <v>579768</v>
          </cell>
          <cell r="H443">
            <v>579768</v>
          </cell>
          <cell r="I443">
            <v>9.7459140693501603E-2</v>
          </cell>
          <cell r="J443">
            <v>1</v>
          </cell>
          <cell r="L443">
            <v>1</v>
          </cell>
          <cell r="M443">
            <v>579768</v>
          </cell>
          <cell r="N443">
            <v>0</v>
          </cell>
          <cell r="O443">
            <v>579768</v>
          </cell>
          <cell r="R443">
            <v>0</v>
          </cell>
          <cell r="S443">
            <v>0</v>
          </cell>
          <cell r="T443">
            <v>0</v>
          </cell>
          <cell r="U443">
            <v>0</v>
          </cell>
          <cell r="V443">
            <v>1</v>
          </cell>
          <cell r="W443">
            <v>579768</v>
          </cell>
        </row>
        <row r="444">
          <cell r="C444" t="str">
            <v>3.20.1.2.86</v>
          </cell>
          <cell r="D444" t="str">
            <v>Suministro de válvulas y accesorios norma ISO PN 25 en HD y acero</v>
          </cell>
          <cell r="I444" t="str">
            <v/>
          </cell>
          <cell r="L444" t="str">
            <v/>
          </cell>
          <cell r="M444" t="str">
            <v/>
          </cell>
          <cell r="N444" t="str">
            <v/>
          </cell>
          <cell r="O444" t="str">
            <v/>
          </cell>
          <cell r="R444" t="str">
            <v/>
          </cell>
          <cell r="S444" t="str">
            <v/>
          </cell>
          <cell r="T444" t="str">
            <v/>
          </cell>
          <cell r="U444" t="str">
            <v/>
          </cell>
          <cell r="V444" t="str">
            <v/>
          </cell>
          <cell r="W444" t="str">
            <v/>
          </cell>
        </row>
        <row r="445">
          <cell r="C445" t="str">
            <v>3.20.1.2.86.1</v>
          </cell>
          <cell r="D445" t="str">
            <v>Suministro de válvula de compuerta brida x brida norma ISO PN 25</v>
          </cell>
          <cell r="I445" t="str">
            <v/>
          </cell>
          <cell r="L445" t="str">
            <v/>
          </cell>
          <cell r="M445" t="str">
            <v/>
          </cell>
          <cell r="N445" t="str">
            <v/>
          </cell>
          <cell r="O445" t="str">
            <v/>
          </cell>
          <cell r="R445" t="str">
            <v/>
          </cell>
          <cell r="S445" t="str">
            <v/>
          </cell>
          <cell r="T445" t="str">
            <v/>
          </cell>
          <cell r="U445" t="str">
            <v/>
          </cell>
          <cell r="V445" t="str">
            <v/>
          </cell>
          <cell r="W445" t="str">
            <v/>
          </cell>
        </row>
        <row r="446">
          <cell r="C446" t="str">
            <v>3.20.1.2.86.1.1</v>
          </cell>
          <cell r="D446" t="str">
            <v>d = 200 mm (8")</v>
          </cell>
          <cell r="E446" t="str">
            <v>un</v>
          </cell>
          <cell r="F446">
            <v>1</v>
          </cell>
          <cell r="G446">
            <v>1276000</v>
          </cell>
          <cell r="H446">
            <v>1276000</v>
          </cell>
          <cell r="I446">
            <v>0.21449590788885906</v>
          </cell>
          <cell r="J446">
            <v>1</v>
          </cell>
          <cell r="L446">
            <v>1</v>
          </cell>
          <cell r="M446">
            <v>1276000</v>
          </cell>
          <cell r="N446">
            <v>0</v>
          </cell>
          <cell r="O446">
            <v>1276000</v>
          </cell>
          <cell r="R446">
            <v>0</v>
          </cell>
          <cell r="S446">
            <v>0</v>
          </cell>
          <cell r="T446">
            <v>0</v>
          </cell>
          <cell r="U446">
            <v>0</v>
          </cell>
          <cell r="V446">
            <v>1</v>
          </cell>
          <cell r="W446">
            <v>1276000</v>
          </cell>
        </row>
        <row r="447">
          <cell r="C447" t="str">
            <v>3.20.1.2.86.2</v>
          </cell>
          <cell r="D447" t="str">
            <v>Suministro de válvula de mariposa brida x brida norma ISO PN 25</v>
          </cell>
          <cell r="I447" t="str">
            <v/>
          </cell>
          <cell r="L447" t="str">
            <v/>
          </cell>
          <cell r="M447" t="str">
            <v/>
          </cell>
          <cell r="N447" t="str">
            <v/>
          </cell>
          <cell r="O447" t="str">
            <v/>
          </cell>
          <cell r="R447" t="str">
            <v/>
          </cell>
          <cell r="S447" t="str">
            <v/>
          </cell>
          <cell r="T447" t="str">
            <v/>
          </cell>
          <cell r="U447" t="str">
            <v/>
          </cell>
          <cell r="V447" t="str">
            <v/>
          </cell>
          <cell r="W447" t="str">
            <v/>
          </cell>
        </row>
        <row r="448">
          <cell r="C448" t="str">
            <v>3.20.1.2.86.2.5</v>
          </cell>
          <cell r="D448" t="str">
            <v>d = 300 mm (12")</v>
          </cell>
          <cell r="E448" t="str">
            <v>un</v>
          </cell>
          <cell r="F448">
            <v>3</v>
          </cell>
          <cell r="G448">
            <v>6903147.2400000002</v>
          </cell>
          <cell r="H448">
            <v>20709441.719999999</v>
          </cell>
          <cell r="I448">
            <v>3.4812621501589454</v>
          </cell>
          <cell r="J448">
            <v>3</v>
          </cell>
          <cell r="L448">
            <v>3</v>
          </cell>
          <cell r="M448">
            <v>20709441.719999999</v>
          </cell>
          <cell r="N448">
            <v>0</v>
          </cell>
          <cell r="O448">
            <v>20709441.719999999</v>
          </cell>
          <cell r="R448">
            <v>0</v>
          </cell>
          <cell r="S448">
            <v>0</v>
          </cell>
          <cell r="T448">
            <v>0</v>
          </cell>
          <cell r="U448">
            <v>0</v>
          </cell>
          <cell r="V448">
            <v>3</v>
          </cell>
          <cell r="W448">
            <v>20709441.719999999</v>
          </cell>
        </row>
        <row r="449">
          <cell r="C449" t="str">
            <v>3.20.1.2.86.3</v>
          </cell>
          <cell r="D449" t="str">
            <v>Suministro de ventosa de acción simple norma ISO PN 25</v>
          </cell>
          <cell r="I449" t="str">
            <v/>
          </cell>
          <cell r="L449" t="str">
            <v/>
          </cell>
          <cell r="M449" t="str">
            <v/>
          </cell>
          <cell r="N449" t="str">
            <v/>
          </cell>
          <cell r="O449" t="str">
            <v/>
          </cell>
          <cell r="R449" t="str">
            <v/>
          </cell>
          <cell r="S449" t="str">
            <v/>
          </cell>
          <cell r="T449" t="str">
            <v/>
          </cell>
          <cell r="U449" t="str">
            <v/>
          </cell>
          <cell r="V449" t="str">
            <v/>
          </cell>
          <cell r="W449" t="str">
            <v/>
          </cell>
        </row>
        <row r="450">
          <cell r="C450" t="str">
            <v>3.20.1.2.86.3.1</v>
          </cell>
          <cell r="D450" t="str">
            <v>d = 50 mm (2")</v>
          </cell>
          <cell r="E450" t="str">
            <v>un</v>
          </cell>
          <cell r="F450">
            <v>3</v>
          </cell>
          <cell r="G450">
            <v>610972</v>
          </cell>
          <cell r="H450">
            <v>1832916</v>
          </cell>
          <cell r="I450">
            <v>0.30811362186835112</v>
          </cell>
          <cell r="J450">
            <v>3</v>
          </cell>
          <cell r="L450">
            <v>3</v>
          </cell>
          <cell r="M450">
            <v>1832916</v>
          </cell>
          <cell r="N450">
            <v>0</v>
          </cell>
          <cell r="O450">
            <v>1832916</v>
          </cell>
          <cell r="R450">
            <v>0</v>
          </cell>
          <cell r="S450">
            <v>0</v>
          </cell>
          <cell r="T450">
            <v>0</v>
          </cell>
          <cell r="U450">
            <v>0</v>
          </cell>
          <cell r="V450">
            <v>3</v>
          </cell>
          <cell r="W450">
            <v>1832916</v>
          </cell>
        </row>
        <row r="451">
          <cell r="C451" t="str">
            <v>3.20.1.2.86.4</v>
          </cell>
          <cell r="D451" t="str">
            <v>Suministro valvula anticipadora del golpe de ariete, norma ISO PN25</v>
          </cell>
          <cell r="I451" t="str">
            <v/>
          </cell>
          <cell r="L451" t="str">
            <v/>
          </cell>
          <cell r="M451" t="str">
            <v/>
          </cell>
          <cell r="N451" t="str">
            <v/>
          </cell>
          <cell r="O451" t="str">
            <v/>
          </cell>
          <cell r="R451" t="str">
            <v/>
          </cell>
          <cell r="S451" t="str">
            <v/>
          </cell>
          <cell r="T451" t="str">
            <v/>
          </cell>
          <cell r="U451" t="str">
            <v/>
          </cell>
          <cell r="V451" t="str">
            <v/>
          </cell>
          <cell r="W451" t="str">
            <v/>
          </cell>
        </row>
        <row r="452">
          <cell r="C452" t="str">
            <v>3.20.1.2.86.4.1</v>
          </cell>
          <cell r="D452" t="str">
            <v>d = 200 mm (8")</v>
          </cell>
          <cell r="E452" t="str">
            <v>un</v>
          </cell>
          <cell r="F452">
            <v>1</v>
          </cell>
          <cell r="G452">
            <v>10000000</v>
          </cell>
          <cell r="H452">
            <v>10000000</v>
          </cell>
          <cell r="I452">
            <v>1.6810024129220928</v>
          </cell>
          <cell r="J452">
            <v>1</v>
          </cell>
          <cell r="L452">
            <v>1</v>
          </cell>
          <cell r="M452">
            <v>10000000</v>
          </cell>
          <cell r="N452">
            <v>0</v>
          </cell>
          <cell r="O452">
            <v>10000000</v>
          </cell>
          <cell r="R452">
            <v>0</v>
          </cell>
          <cell r="S452">
            <v>0</v>
          </cell>
          <cell r="T452">
            <v>0</v>
          </cell>
          <cell r="U452">
            <v>0</v>
          </cell>
          <cell r="V452">
            <v>1</v>
          </cell>
          <cell r="W452">
            <v>10000000</v>
          </cell>
        </row>
        <row r="453">
          <cell r="C453" t="str">
            <v>3.20.1.2.86.5</v>
          </cell>
          <cell r="D453" t="str">
            <v>Suministro de brida ciega HD norma ISO PN 25</v>
          </cell>
          <cell r="I453" t="str">
            <v/>
          </cell>
          <cell r="L453" t="str">
            <v/>
          </cell>
          <cell r="M453" t="str">
            <v/>
          </cell>
          <cell r="N453" t="str">
            <v/>
          </cell>
          <cell r="O453" t="str">
            <v/>
          </cell>
          <cell r="R453" t="str">
            <v/>
          </cell>
          <cell r="S453" t="str">
            <v/>
          </cell>
          <cell r="T453" t="str">
            <v/>
          </cell>
          <cell r="U453" t="str">
            <v/>
          </cell>
          <cell r="V453" t="str">
            <v/>
          </cell>
          <cell r="W453" t="str">
            <v/>
          </cell>
        </row>
        <row r="454">
          <cell r="C454" t="str">
            <v>3.20.1.2.86.5.5</v>
          </cell>
          <cell r="D454" t="str">
            <v>d = 300 mm (12")</v>
          </cell>
          <cell r="E454" t="str">
            <v>un</v>
          </cell>
          <cell r="F454">
            <v>1</v>
          </cell>
          <cell r="G454">
            <v>283330</v>
          </cell>
          <cell r="H454">
            <v>283330</v>
          </cell>
          <cell r="I454">
            <v>4.7627841365321659E-2</v>
          </cell>
          <cell r="J454">
            <v>1</v>
          </cell>
          <cell r="L454">
            <v>1</v>
          </cell>
          <cell r="M454">
            <v>283330</v>
          </cell>
          <cell r="N454">
            <v>0</v>
          </cell>
          <cell r="O454">
            <v>283330</v>
          </cell>
          <cell r="R454">
            <v>0</v>
          </cell>
          <cell r="S454">
            <v>0</v>
          </cell>
          <cell r="T454">
            <v>0</v>
          </cell>
          <cell r="U454">
            <v>0</v>
          </cell>
          <cell r="V454">
            <v>1</v>
          </cell>
          <cell r="W454">
            <v>283330</v>
          </cell>
        </row>
        <row r="455">
          <cell r="C455" t="str">
            <v>3.20.1.2.86.5.9</v>
          </cell>
          <cell r="D455" t="str">
            <v>d = 500 mm (20")</v>
          </cell>
          <cell r="E455" t="str">
            <v>un</v>
          </cell>
          <cell r="F455">
            <v>1</v>
          </cell>
          <cell r="G455">
            <v>1216724</v>
          </cell>
          <cell r="H455">
            <v>1216724</v>
          </cell>
          <cell r="I455">
            <v>0.20453159798602205</v>
          </cell>
          <cell r="J455">
            <v>1</v>
          </cell>
          <cell r="L455">
            <v>1</v>
          </cell>
          <cell r="M455">
            <v>1216724</v>
          </cell>
          <cell r="N455">
            <v>0</v>
          </cell>
          <cell r="O455">
            <v>1216724</v>
          </cell>
          <cell r="R455">
            <v>0</v>
          </cell>
          <cell r="S455">
            <v>0</v>
          </cell>
          <cell r="T455">
            <v>0</v>
          </cell>
          <cell r="U455">
            <v>0</v>
          </cell>
          <cell r="V455">
            <v>1</v>
          </cell>
          <cell r="W455">
            <v>1216724</v>
          </cell>
        </row>
        <row r="456">
          <cell r="C456" t="str">
            <v>3.20.1.2.86.6</v>
          </cell>
          <cell r="D456" t="str">
            <v>Suministro de unión de desmontaje Norma ISO PN 25</v>
          </cell>
          <cell r="I456" t="str">
            <v/>
          </cell>
          <cell r="L456" t="str">
            <v/>
          </cell>
          <cell r="M456" t="str">
            <v/>
          </cell>
          <cell r="N456" t="str">
            <v/>
          </cell>
          <cell r="O456" t="str">
            <v/>
          </cell>
          <cell r="R456" t="str">
            <v/>
          </cell>
          <cell r="S456" t="str">
            <v/>
          </cell>
          <cell r="T456" t="str">
            <v/>
          </cell>
          <cell r="U456" t="str">
            <v/>
          </cell>
          <cell r="V456" t="str">
            <v/>
          </cell>
          <cell r="W456" t="str">
            <v/>
          </cell>
        </row>
        <row r="457">
          <cell r="C457" t="str">
            <v>3.20.1.2.86.6.3</v>
          </cell>
          <cell r="D457" t="str">
            <v>d = 200 mm (8")</v>
          </cell>
          <cell r="E457" t="str">
            <v>un</v>
          </cell>
          <cell r="F457">
            <v>1</v>
          </cell>
          <cell r="G457">
            <v>950000</v>
          </cell>
          <cell r="H457">
            <v>950000</v>
          </cell>
          <cell r="I457">
            <v>0.15969522922759882</v>
          </cell>
          <cell r="J457">
            <v>1</v>
          </cell>
          <cell r="L457">
            <v>1</v>
          </cell>
          <cell r="M457">
            <v>950000</v>
          </cell>
          <cell r="N457">
            <v>0</v>
          </cell>
          <cell r="O457">
            <v>950000</v>
          </cell>
          <cell r="R457">
            <v>0</v>
          </cell>
          <cell r="S457">
            <v>0</v>
          </cell>
          <cell r="T457">
            <v>0</v>
          </cell>
          <cell r="U457">
            <v>0</v>
          </cell>
          <cell r="V457">
            <v>1</v>
          </cell>
          <cell r="W457">
            <v>950000</v>
          </cell>
        </row>
        <row r="458">
          <cell r="C458" t="str">
            <v>3.20.1.2.86.6.5</v>
          </cell>
          <cell r="D458" t="str">
            <v>d = 300 mm (12")</v>
          </cell>
          <cell r="E458" t="str">
            <v>un</v>
          </cell>
          <cell r="F458">
            <v>3</v>
          </cell>
          <cell r="G458">
            <v>2200000</v>
          </cell>
          <cell r="H458">
            <v>6600000</v>
          </cell>
          <cell r="I458">
            <v>1.1094615925285813</v>
          </cell>
          <cell r="J458">
            <v>3</v>
          </cell>
          <cell r="L458">
            <v>3</v>
          </cell>
          <cell r="M458">
            <v>6600000</v>
          </cell>
          <cell r="N458">
            <v>0</v>
          </cell>
          <cell r="O458">
            <v>6600000</v>
          </cell>
          <cell r="R458">
            <v>0</v>
          </cell>
          <cell r="S458">
            <v>0</v>
          </cell>
          <cell r="T458">
            <v>0</v>
          </cell>
          <cell r="U458">
            <v>0</v>
          </cell>
          <cell r="V458">
            <v>3</v>
          </cell>
          <cell r="W458">
            <v>6600000</v>
          </cell>
        </row>
        <row r="459">
          <cell r="C459" t="str">
            <v>3.20.1.2.86.7</v>
          </cell>
          <cell r="D459" t="str">
            <v>Codo 90° BxB HD Norma ISO PN 25</v>
          </cell>
          <cell r="I459" t="str">
            <v/>
          </cell>
          <cell r="L459" t="str">
            <v/>
          </cell>
          <cell r="M459" t="str">
            <v/>
          </cell>
          <cell r="N459" t="str">
            <v/>
          </cell>
          <cell r="O459" t="str">
            <v/>
          </cell>
          <cell r="R459" t="str">
            <v/>
          </cell>
          <cell r="S459" t="str">
            <v/>
          </cell>
          <cell r="T459" t="str">
            <v/>
          </cell>
          <cell r="U459" t="str">
            <v/>
          </cell>
          <cell r="V459" t="str">
            <v/>
          </cell>
          <cell r="W459" t="str">
            <v/>
          </cell>
        </row>
        <row r="460">
          <cell r="C460" t="str">
            <v>3.20.1.2.86.7.10</v>
          </cell>
          <cell r="D460" t="str">
            <v>d = 500 mm (20")</v>
          </cell>
          <cell r="E460" t="str">
            <v>un</v>
          </cell>
          <cell r="F460">
            <v>2</v>
          </cell>
          <cell r="G460">
            <v>4354176</v>
          </cell>
          <cell r="H460">
            <v>8708352</v>
          </cell>
          <cell r="I460">
            <v>1.4638760724574933</v>
          </cell>
          <cell r="J460">
            <v>2</v>
          </cell>
          <cell r="L460">
            <v>2</v>
          </cell>
          <cell r="M460">
            <v>8708352</v>
          </cell>
          <cell r="N460">
            <v>0</v>
          </cell>
          <cell r="O460">
            <v>8708352</v>
          </cell>
          <cell r="R460">
            <v>0</v>
          </cell>
          <cell r="S460">
            <v>0</v>
          </cell>
          <cell r="T460">
            <v>0</v>
          </cell>
          <cell r="U460">
            <v>0</v>
          </cell>
          <cell r="V460">
            <v>2</v>
          </cell>
          <cell r="W460">
            <v>8708352</v>
          </cell>
        </row>
        <row r="461">
          <cell r="C461" t="str">
            <v>3.20.1.2.86.8</v>
          </cell>
          <cell r="D461" t="str">
            <v>Codo 45° BxB HD. Norma ISO. PN 25</v>
          </cell>
          <cell r="I461" t="str">
            <v/>
          </cell>
          <cell r="L461" t="str">
            <v/>
          </cell>
          <cell r="M461" t="str">
            <v/>
          </cell>
          <cell r="N461" t="str">
            <v/>
          </cell>
          <cell r="O461" t="str">
            <v/>
          </cell>
          <cell r="R461" t="str">
            <v/>
          </cell>
          <cell r="S461" t="str">
            <v/>
          </cell>
          <cell r="T461" t="str">
            <v/>
          </cell>
          <cell r="U461" t="str">
            <v/>
          </cell>
          <cell r="V461" t="str">
            <v/>
          </cell>
          <cell r="W461" t="str">
            <v/>
          </cell>
        </row>
        <row r="462">
          <cell r="C462" t="str">
            <v>3.20.1.2.86.8.6</v>
          </cell>
          <cell r="D462" t="str">
            <v>d = 300 mm (12”)</v>
          </cell>
          <cell r="E462" t="str">
            <v>un</v>
          </cell>
          <cell r="F462">
            <v>4</v>
          </cell>
          <cell r="G462">
            <v>1250000</v>
          </cell>
          <cell r="H462">
            <v>5000000</v>
          </cell>
          <cell r="I462">
            <v>0.84050120646104642</v>
          </cell>
          <cell r="J462">
            <v>4</v>
          </cell>
          <cell r="L462">
            <v>4</v>
          </cell>
          <cell r="M462">
            <v>5000000</v>
          </cell>
          <cell r="N462">
            <v>0</v>
          </cell>
          <cell r="O462">
            <v>5000000</v>
          </cell>
          <cell r="R462">
            <v>0</v>
          </cell>
          <cell r="S462">
            <v>0</v>
          </cell>
          <cell r="T462">
            <v>0</v>
          </cell>
          <cell r="U462">
            <v>0</v>
          </cell>
          <cell r="V462">
            <v>4</v>
          </cell>
          <cell r="W462">
            <v>5000000</v>
          </cell>
        </row>
        <row r="463">
          <cell r="C463" t="str">
            <v>3.20.1.2.86.9</v>
          </cell>
          <cell r="D463" t="str">
            <v>Unión Brida Enchufe. Norma ISO. PN 25</v>
          </cell>
          <cell r="I463" t="str">
            <v/>
          </cell>
          <cell r="L463" t="str">
            <v/>
          </cell>
          <cell r="M463" t="str">
            <v/>
          </cell>
          <cell r="N463" t="str">
            <v/>
          </cell>
          <cell r="O463" t="str">
            <v/>
          </cell>
          <cell r="R463" t="str">
            <v/>
          </cell>
          <cell r="S463" t="str">
            <v/>
          </cell>
          <cell r="T463" t="str">
            <v/>
          </cell>
          <cell r="U463" t="str">
            <v/>
          </cell>
          <cell r="V463" t="str">
            <v/>
          </cell>
          <cell r="W463" t="str">
            <v/>
          </cell>
        </row>
        <row r="464">
          <cell r="C464" t="str">
            <v>3.20.1.2.86.9.10</v>
          </cell>
          <cell r="D464" t="str">
            <v>d = 500 mm (20”)</v>
          </cell>
          <cell r="E464" t="str">
            <v>un</v>
          </cell>
          <cell r="F464">
            <v>1</v>
          </cell>
          <cell r="G464">
            <v>3500000</v>
          </cell>
          <cell r="H464">
            <v>3500000</v>
          </cell>
          <cell r="I464">
            <v>0.58835084452273245</v>
          </cell>
          <cell r="J464">
            <v>1</v>
          </cell>
          <cell r="L464">
            <v>1</v>
          </cell>
          <cell r="M464">
            <v>3500000</v>
          </cell>
          <cell r="N464">
            <v>0</v>
          </cell>
          <cell r="O464">
            <v>3500000</v>
          </cell>
          <cell r="R464">
            <v>0</v>
          </cell>
          <cell r="S464">
            <v>0</v>
          </cell>
          <cell r="T464">
            <v>0</v>
          </cell>
          <cell r="U464">
            <v>0</v>
          </cell>
          <cell r="V464">
            <v>1</v>
          </cell>
          <cell r="W464">
            <v>3500000</v>
          </cell>
        </row>
        <row r="465">
          <cell r="C465" t="str">
            <v>3.20.1.2.86.10</v>
          </cell>
          <cell r="D465" t="str">
            <v>Suministro de Tee B x B x B HD. Norma ISO. PN 25</v>
          </cell>
          <cell r="I465" t="str">
            <v/>
          </cell>
          <cell r="L465" t="str">
            <v/>
          </cell>
          <cell r="M465" t="str">
            <v/>
          </cell>
          <cell r="N465" t="str">
            <v/>
          </cell>
          <cell r="O465" t="str">
            <v/>
          </cell>
          <cell r="R465" t="str">
            <v/>
          </cell>
          <cell r="S465" t="str">
            <v/>
          </cell>
          <cell r="T465" t="str">
            <v/>
          </cell>
          <cell r="U465" t="str">
            <v/>
          </cell>
          <cell r="V465" t="str">
            <v/>
          </cell>
          <cell r="W465" t="str">
            <v/>
          </cell>
        </row>
        <row r="466">
          <cell r="C466" t="str">
            <v>3.20.1.2.86.10.10</v>
          </cell>
          <cell r="D466" t="str">
            <v>Tee 500 x 500 x 200 mm</v>
          </cell>
          <cell r="E466" t="str">
            <v>un</v>
          </cell>
          <cell r="F466">
            <v>1</v>
          </cell>
          <cell r="G466">
            <v>5000000</v>
          </cell>
          <cell r="H466">
            <v>5000000</v>
          </cell>
          <cell r="I466">
            <v>0.84050120646104642</v>
          </cell>
          <cell r="J466">
            <v>1</v>
          </cell>
          <cell r="L466">
            <v>1</v>
          </cell>
          <cell r="M466">
            <v>5000000</v>
          </cell>
          <cell r="N466">
            <v>0</v>
          </cell>
          <cell r="O466">
            <v>5000000</v>
          </cell>
          <cell r="R466">
            <v>0</v>
          </cell>
          <cell r="S466">
            <v>0</v>
          </cell>
          <cell r="T466">
            <v>0</v>
          </cell>
          <cell r="U466">
            <v>0</v>
          </cell>
          <cell r="V466">
            <v>1</v>
          </cell>
          <cell r="W466">
            <v>5000000</v>
          </cell>
        </row>
        <row r="467">
          <cell r="C467" t="str">
            <v>3.20.1.2.86.11</v>
          </cell>
          <cell r="D467" t="str">
            <v>Suministro de Niples (Bridados norma ISO PN25, espigo y lisos)</v>
          </cell>
          <cell r="I467" t="str">
            <v/>
          </cell>
          <cell r="L467" t="str">
            <v/>
          </cell>
          <cell r="M467" t="str">
            <v/>
          </cell>
          <cell r="N467" t="str">
            <v/>
          </cell>
          <cell r="O467" t="str">
            <v/>
          </cell>
          <cell r="R467" t="str">
            <v/>
          </cell>
          <cell r="S467" t="str">
            <v/>
          </cell>
          <cell r="T467" t="str">
            <v/>
          </cell>
          <cell r="U467" t="str">
            <v/>
          </cell>
          <cell r="V467" t="str">
            <v/>
          </cell>
          <cell r="W467" t="str">
            <v/>
          </cell>
        </row>
        <row r="468">
          <cell r="C468" t="str">
            <v>3.20.1.2.86.11.4</v>
          </cell>
          <cell r="D468" t="str">
            <v>Niple HD, 200mm, Brida*Brida, L=1.90m</v>
          </cell>
          <cell r="E468" t="str">
            <v>un</v>
          </cell>
          <cell r="F468">
            <v>1</v>
          </cell>
          <cell r="G468">
            <v>1050000</v>
          </cell>
          <cell r="H468">
            <v>1050000</v>
          </cell>
          <cell r="I468">
            <v>0.17650525335681974</v>
          </cell>
          <cell r="J468">
            <v>1</v>
          </cell>
          <cell r="L468">
            <v>1</v>
          </cell>
          <cell r="M468">
            <v>1050000</v>
          </cell>
          <cell r="N468">
            <v>0</v>
          </cell>
          <cell r="O468">
            <v>1050000</v>
          </cell>
          <cell r="R468">
            <v>0</v>
          </cell>
          <cell r="S468">
            <v>0</v>
          </cell>
          <cell r="T468">
            <v>0</v>
          </cell>
          <cell r="U468">
            <v>0</v>
          </cell>
          <cell r="V468">
            <v>1</v>
          </cell>
          <cell r="W468">
            <v>1050000</v>
          </cell>
        </row>
        <row r="469">
          <cell r="C469" t="str">
            <v>3.20.1.2.86.11.10</v>
          </cell>
          <cell r="D469" t="str">
            <v>Niple HD, 500mm, Brida*Brida, L=0.45m</v>
          </cell>
          <cell r="E469" t="str">
            <v>un</v>
          </cell>
          <cell r="F469">
            <v>3</v>
          </cell>
          <cell r="G469">
            <v>2980000</v>
          </cell>
          <cell r="H469">
            <v>8940000</v>
          </cell>
          <cell r="I469">
            <v>1.5028161571523511</v>
          </cell>
          <cell r="J469">
            <v>3</v>
          </cell>
          <cell r="L469">
            <v>3</v>
          </cell>
          <cell r="M469">
            <v>8940000</v>
          </cell>
          <cell r="N469">
            <v>0</v>
          </cell>
          <cell r="O469">
            <v>8940000</v>
          </cell>
          <cell r="R469">
            <v>0</v>
          </cell>
          <cell r="S469">
            <v>0</v>
          </cell>
          <cell r="T469">
            <v>0</v>
          </cell>
          <cell r="U469">
            <v>0</v>
          </cell>
          <cell r="V469">
            <v>3</v>
          </cell>
          <cell r="W469">
            <v>8940000</v>
          </cell>
        </row>
        <row r="470">
          <cell r="C470" t="str">
            <v>3.20.1.2.86.11.11</v>
          </cell>
          <cell r="D470" t="str">
            <v>Niple HD, 500mm, Brida*Brida, L=3.37m</v>
          </cell>
          <cell r="E470" t="str">
            <v>un</v>
          </cell>
          <cell r="F470">
            <v>1</v>
          </cell>
          <cell r="G470">
            <v>4700000</v>
          </cell>
          <cell r="H470">
            <v>4700000</v>
          </cell>
          <cell r="I470">
            <v>0.7900711340733837</v>
          </cell>
          <cell r="J470">
            <v>1</v>
          </cell>
          <cell r="L470">
            <v>1</v>
          </cell>
          <cell r="M470">
            <v>4700000</v>
          </cell>
          <cell r="N470">
            <v>0</v>
          </cell>
          <cell r="O470">
            <v>4700000</v>
          </cell>
          <cell r="R470">
            <v>0</v>
          </cell>
          <cell r="S470">
            <v>0</v>
          </cell>
          <cell r="T470">
            <v>0</v>
          </cell>
          <cell r="U470">
            <v>0</v>
          </cell>
          <cell r="V470">
            <v>1</v>
          </cell>
          <cell r="W470">
            <v>4700000</v>
          </cell>
        </row>
        <row r="471">
          <cell r="C471" t="str">
            <v>3.20.1.2.86.12</v>
          </cell>
          <cell r="D471" t="str">
            <v>Suministro de válvula cheque, norma ISO PN 25</v>
          </cell>
          <cell r="I471" t="str">
            <v/>
          </cell>
          <cell r="L471" t="str">
            <v/>
          </cell>
          <cell r="M471" t="str">
            <v/>
          </cell>
          <cell r="N471" t="str">
            <v/>
          </cell>
          <cell r="O471" t="str">
            <v/>
          </cell>
          <cell r="R471" t="str">
            <v/>
          </cell>
          <cell r="S471" t="str">
            <v/>
          </cell>
          <cell r="T471" t="str">
            <v/>
          </cell>
          <cell r="U471" t="str">
            <v/>
          </cell>
          <cell r="V471" t="str">
            <v/>
          </cell>
          <cell r="W471" t="str">
            <v/>
          </cell>
        </row>
        <row r="472">
          <cell r="C472" t="str">
            <v>3.20.1.2.86.12.5</v>
          </cell>
          <cell r="D472" t="str">
            <v>Válvula cheque horizontal de clapetas Ø300mm, acero, bridada</v>
          </cell>
          <cell r="E472" t="str">
            <v>un</v>
          </cell>
          <cell r="F472">
            <v>3</v>
          </cell>
          <cell r="G472">
            <v>8545140</v>
          </cell>
          <cell r="H472">
            <v>25635420</v>
          </cell>
          <cell r="I472">
            <v>4.309320287627127</v>
          </cell>
          <cell r="J472">
            <v>3</v>
          </cell>
          <cell r="L472">
            <v>3</v>
          </cell>
          <cell r="M472">
            <v>25635420</v>
          </cell>
          <cell r="N472">
            <v>0</v>
          </cell>
          <cell r="O472">
            <v>25635420</v>
          </cell>
          <cell r="R472">
            <v>0</v>
          </cell>
          <cell r="S472">
            <v>0</v>
          </cell>
          <cell r="T472">
            <v>0</v>
          </cell>
          <cell r="U472">
            <v>0</v>
          </cell>
          <cell r="V472">
            <v>3</v>
          </cell>
          <cell r="W472">
            <v>25635420</v>
          </cell>
        </row>
        <row r="473">
          <cell r="C473" t="str">
            <v>3.20.1.2.86.13</v>
          </cell>
          <cell r="D473" t="str">
            <v>Suministro de Yee BxBxB HD. Norma ISO PN25</v>
          </cell>
          <cell r="I473" t="str">
            <v/>
          </cell>
          <cell r="L473" t="str">
            <v/>
          </cell>
          <cell r="M473" t="str">
            <v/>
          </cell>
          <cell r="N473" t="str">
            <v/>
          </cell>
          <cell r="O473" t="str">
            <v/>
          </cell>
          <cell r="R473" t="str">
            <v/>
          </cell>
          <cell r="S473" t="str">
            <v/>
          </cell>
          <cell r="T473" t="str">
            <v/>
          </cell>
          <cell r="U473" t="str">
            <v/>
          </cell>
          <cell r="V473" t="str">
            <v/>
          </cell>
          <cell r="W473" t="str">
            <v/>
          </cell>
        </row>
        <row r="474">
          <cell r="C474" t="str">
            <v>3.20.1.2.86.13.5</v>
          </cell>
          <cell r="D474" t="str">
            <v>Yee 500 x 300 mm</v>
          </cell>
          <cell r="E474" t="str">
            <v>un</v>
          </cell>
          <cell r="F474">
            <v>4</v>
          </cell>
          <cell r="G474">
            <v>7440355.9999999991</v>
          </cell>
          <cell r="H474">
            <v>29761423.999999996</v>
          </cell>
          <cell r="I474">
            <v>5.0029025555997473</v>
          </cell>
          <cell r="J474">
            <v>4</v>
          </cell>
          <cell r="L474">
            <v>4</v>
          </cell>
          <cell r="M474">
            <v>29761423.999999996</v>
          </cell>
          <cell r="N474">
            <v>0</v>
          </cell>
          <cell r="O474">
            <v>29761423.999999996</v>
          </cell>
          <cell r="R474">
            <v>0</v>
          </cell>
          <cell r="S474">
            <v>0</v>
          </cell>
          <cell r="T474">
            <v>0</v>
          </cell>
          <cell r="U474">
            <v>0</v>
          </cell>
          <cell r="V474">
            <v>4</v>
          </cell>
          <cell r="W474">
            <v>29761423.999999996</v>
          </cell>
        </row>
        <row r="475">
          <cell r="C475">
            <v>3.21</v>
          </cell>
          <cell r="D475" t="str">
            <v>SUMINISTRO DE EQUIPOS MECÁNICOS Y ELÉCTROMECÁNICOS</v>
          </cell>
          <cell r="I475" t="str">
            <v/>
          </cell>
          <cell r="L475" t="str">
            <v/>
          </cell>
          <cell r="M475" t="str">
            <v/>
          </cell>
          <cell r="N475" t="str">
            <v/>
          </cell>
          <cell r="O475" t="str">
            <v/>
          </cell>
          <cell r="R475" t="str">
            <v/>
          </cell>
          <cell r="S475" t="str">
            <v/>
          </cell>
          <cell r="T475" t="str">
            <v/>
          </cell>
          <cell r="U475" t="str">
            <v/>
          </cell>
          <cell r="V475" t="str">
            <v/>
          </cell>
          <cell r="W475" t="str">
            <v/>
          </cell>
        </row>
        <row r="476">
          <cell r="C476" t="str">
            <v>3.21.2</v>
          </cell>
          <cell r="D476" t="str">
            <v>Bombas centrífugas verticales multietapas</v>
          </cell>
          <cell r="I476" t="str">
            <v/>
          </cell>
          <cell r="L476" t="str">
            <v/>
          </cell>
          <cell r="M476" t="str">
            <v/>
          </cell>
          <cell r="N476" t="str">
            <v/>
          </cell>
          <cell r="O476" t="str">
            <v/>
          </cell>
          <cell r="R476" t="str">
            <v/>
          </cell>
          <cell r="S476" t="str">
            <v/>
          </cell>
          <cell r="T476" t="str">
            <v/>
          </cell>
          <cell r="U476" t="str">
            <v/>
          </cell>
          <cell r="V476" t="str">
            <v/>
          </cell>
          <cell r="W476" t="str">
            <v/>
          </cell>
        </row>
        <row r="477">
          <cell r="C477" t="str">
            <v>3.21.2.2</v>
          </cell>
          <cell r="D477" t="str">
            <v xml:space="preserve">Suministro de bomba vertical para agua potable para bombeo a Sabanalarga, Qn=100LPS, presión requerida para etapa futura Hn=195.5m, Hn=144m para etapa presente, tipo vertical, 1800RPM, 460 voltios, 60 ciclos. Diferencia de nivel entre techo tanque a piso </v>
          </cell>
          <cell r="E477" t="str">
            <v>un</v>
          </cell>
          <cell r="F477">
            <v>3</v>
          </cell>
          <cell r="G477">
            <v>132350199.99999999</v>
          </cell>
          <cell r="H477">
            <v>397050599.99999994</v>
          </cell>
          <cell r="I477">
            <v>66.744301665216469</v>
          </cell>
          <cell r="J477">
            <v>3</v>
          </cell>
          <cell r="L477">
            <v>3</v>
          </cell>
          <cell r="M477">
            <v>397050599.99999994</v>
          </cell>
          <cell r="N477">
            <v>0</v>
          </cell>
          <cell r="O477">
            <v>397050599.99999994</v>
          </cell>
          <cell r="R477">
            <v>0</v>
          </cell>
          <cell r="S477">
            <v>0</v>
          </cell>
          <cell r="T477">
            <v>0</v>
          </cell>
          <cell r="U477">
            <v>0</v>
          </cell>
          <cell r="V477">
            <v>3</v>
          </cell>
          <cell r="W477">
            <v>397050599.99999994</v>
          </cell>
        </row>
        <row r="478">
          <cell r="C478" t="str">
            <v>3.21.4</v>
          </cell>
          <cell r="D478" t="str">
            <v>Suministro de actuadores electromecánicos</v>
          </cell>
          <cell r="I478" t="str">
            <v/>
          </cell>
          <cell r="L478" t="str">
            <v/>
          </cell>
          <cell r="M478" t="str">
            <v/>
          </cell>
          <cell r="N478" t="str">
            <v/>
          </cell>
          <cell r="O478" t="str">
            <v/>
          </cell>
          <cell r="R478" t="str">
            <v/>
          </cell>
          <cell r="S478" t="str">
            <v/>
          </cell>
          <cell r="T478" t="str">
            <v/>
          </cell>
          <cell r="U478" t="str">
            <v/>
          </cell>
          <cell r="V478" t="str">
            <v/>
          </cell>
          <cell r="W478" t="str">
            <v/>
          </cell>
        </row>
        <row r="479">
          <cell r="C479" t="str">
            <v>3.21.4.2</v>
          </cell>
          <cell r="D479" t="str">
            <v>Actuador eléctrico para válvula Ø300mm, tiempo de maniobra 53 seg, velocidad de salida 11 rpm</v>
          </cell>
          <cell r="E479" t="str">
            <v>un</v>
          </cell>
          <cell r="F479">
            <v>3</v>
          </cell>
          <cell r="G479">
            <v>11000000</v>
          </cell>
          <cell r="H479">
            <v>33000000</v>
          </cell>
          <cell r="I479">
            <v>5.5473079626429067</v>
          </cell>
          <cell r="J479">
            <v>3</v>
          </cell>
          <cell r="L479">
            <v>3</v>
          </cell>
          <cell r="M479">
            <v>33000000</v>
          </cell>
          <cell r="N479">
            <v>0</v>
          </cell>
          <cell r="O479">
            <v>33000000</v>
          </cell>
          <cell r="R479">
            <v>0</v>
          </cell>
          <cell r="S479">
            <v>0</v>
          </cell>
          <cell r="T479">
            <v>0</v>
          </cell>
          <cell r="U479">
            <v>0</v>
          </cell>
          <cell r="V479">
            <v>3</v>
          </cell>
          <cell r="W479">
            <v>33000000</v>
          </cell>
        </row>
        <row r="480">
          <cell r="C480" t="str">
            <v>3,22</v>
          </cell>
          <cell r="D480" t="str">
            <v>SUMINISTRO DE ELEMENTOS VARIOS</v>
          </cell>
          <cell r="I480" t="str">
            <v/>
          </cell>
          <cell r="L480" t="str">
            <v/>
          </cell>
          <cell r="M480" t="str">
            <v/>
          </cell>
          <cell r="N480" t="str">
            <v/>
          </cell>
          <cell r="O480" t="str">
            <v/>
          </cell>
          <cell r="R480" t="str">
            <v/>
          </cell>
          <cell r="S480" t="str">
            <v/>
          </cell>
          <cell r="T480" t="str">
            <v/>
          </cell>
          <cell r="U480" t="str">
            <v/>
          </cell>
          <cell r="V480" t="str">
            <v/>
          </cell>
          <cell r="W480" t="str">
            <v/>
          </cell>
        </row>
        <row r="481">
          <cell r="C481" t="str">
            <v>3.22.9</v>
          </cell>
          <cell r="D481" t="str">
            <v>Suministro tapas y aro construidas en hierro dúctil, con bisagras, dimensiones Ø0.6m y aro, para instalar en losas de concreto</v>
          </cell>
          <cell r="E481" t="str">
            <v>un</v>
          </cell>
          <cell r="F481">
            <v>3</v>
          </cell>
          <cell r="G481">
            <v>500000</v>
          </cell>
          <cell r="H481">
            <v>1500000</v>
          </cell>
          <cell r="I481">
            <v>0.25215036193831392</v>
          </cell>
          <cell r="J481">
            <v>3</v>
          </cell>
          <cell r="L481">
            <v>3</v>
          </cell>
          <cell r="M481">
            <v>1500000</v>
          </cell>
          <cell r="N481">
            <v>0</v>
          </cell>
          <cell r="O481">
            <v>1500000</v>
          </cell>
          <cell r="R481">
            <v>0</v>
          </cell>
          <cell r="S481">
            <v>0</v>
          </cell>
          <cell r="T481">
            <v>0</v>
          </cell>
          <cell r="U481">
            <v>0</v>
          </cell>
          <cell r="V481">
            <v>3</v>
          </cell>
          <cell r="W481">
            <v>1500000</v>
          </cell>
        </row>
        <row r="482">
          <cell r="D482" t="str">
            <v>COSTO SUMINISTRO</v>
          </cell>
          <cell r="H482">
            <v>594883143.71999991</v>
          </cell>
          <cell r="L482" t="str">
            <v/>
          </cell>
          <cell r="M482">
            <v>594883143.71999991</v>
          </cell>
          <cell r="N482">
            <v>0</v>
          </cell>
          <cell r="O482">
            <v>594883143.71999991</v>
          </cell>
          <cell r="R482" t="str">
            <v/>
          </cell>
          <cell r="S482">
            <v>0</v>
          </cell>
          <cell r="T482">
            <v>0</v>
          </cell>
          <cell r="U482">
            <v>0</v>
          </cell>
          <cell r="V482" t="str">
            <v/>
          </cell>
          <cell r="W482">
            <v>594883143.71999991</v>
          </cell>
        </row>
        <row r="483">
          <cell r="D483" t="str">
            <v>A,I,U, 12%</v>
          </cell>
          <cell r="E483">
            <v>0.12</v>
          </cell>
          <cell r="H483">
            <v>71385977.246399984</v>
          </cell>
          <cell r="L483">
            <v>0</v>
          </cell>
          <cell r="M483">
            <v>71385977.246399984</v>
          </cell>
          <cell r="N483">
            <v>0</v>
          </cell>
          <cell r="O483">
            <v>71385977.246399984</v>
          </cell>
          <cell r="R483">
            <v>0</v>
          </cell>
          <cell r="S483">
            <v>0</v>
          </cell>
          <cell r="T483">
            <v>0</v>
          </cell>
          <cell r="U483">
            <v>0</v>
          </cell>
          <cell r="W483">
            <v>71385977.246399984</v>
          </cell>
        </row>
        <row r="484">
          <cell r="B484" t="str">
            <v>TO5</v>
          </cell>
          <cell r="D484" t="str">
            <v>COSTO TOTAL SUMINISTRO</v>
          </cell>
          <cell r="H484">
            <v>666269121</v>
          </cell>
          <cell r="L484" t="str">
            <v/>
          </cell>
          <cell r="M484">
            <v>666269121</v>
          </cell>
          <cell r="N484">
            <v>0</v>
          </cell>
          <cell r="O484">
            <v>666269121</v>
          </cell>
          <cell r="R484" t="str">
            <v/>
          </cell>
          <cell r="S484">
            <v>0</v>
          </cell>
          <cell r="T484">
            <v>0</v>
          </cell>
          <cell r="U484">
            <v>0</v>
          </cell>
          <cell r="V484" t="str">
            <v/>
          </cell>
          <cell r="W484">
            <v>666269121</v>
          </cell>
        </row>
        <row r="485">
          <cell r="B485" t="str">
            <v>T6</v>
          </cell>
          <cell r="C485" t="str">
            <v>INSTALACION DE EQUIPOS Y ACCESORIOS  PARA TANQUE Y ESTACIÓN DE BOMBEO DE AGUA POTABLE (485)</v>
          </cell>
          <cell r="L485" t="str">
            <v/>
          </cell>
          <cell r="M485" t="str">
            <v/>
          </cell>
          <cell r="N485" t="str">
            <v/>
          </cell>
          <cell r="O485" t="str">
            <v/>
          </cell>
          <cell r="R485" t="str">
            <v/>
          </cell>
          <cell r="S485" t="str">
            <v/>
          </cell>
          <cell r="T485" t="str">
            <v/>
          </cell>
          <cell r="U485" t="str">
            <v/>
          </cell>
          <cell r="V485" t="str">
            <v/>
          </cell>
          <cell r="W485" t="str">
            <v/>
          </cell>
        </row>
        <row r="486">
          <cell r="C486" t="str">
            <v>ITEM</v>
          </cell>
          <cell r="D486" t="str">
            <v>DESCRIPCION</v>
          </cell>
          <cell r="E486" t="str">
            <v>UNIDAD</v>
          </cell>
          <cell r="F486" t="str">
            <v>CANTIDAD</v>
          </cell>
          <cell r="G486" t="str">
            <v>V. UNITARIO</v>
          </cell>
          <cell r="H486" t="str">
            <v>V. PARCIAL</v>
          </cell>
          <cell r="L486">
            <v>0</v>
          </cell>
          <cell r="R486">
            <v>0</v>
          </cell>
        </row>
        <row r="487">
          <cell r="C487" t="str">
            <v>3.4</v>
          </cell>
          <cell r="D487" t="str">
            <v>INSTALACION Y CIMENTACION DE TUBERIA</v>
          </cell>
          <cell r="L487" t="str">
            <v/>
          </cell>
          <cell r="M487" t="str">
            <v/>
          </cell>
          <cell r="N487" t="str">
            <v/>
          </cell>
          <cell r="O487" t="str">
            <v/>
          </cell>
          <cell r="R487" t="str">
            <v/>
          </cell>
          <cell r="S487" t="str">
            <v/>
          </cell>
          <cell r="T487" t="str">
            <v/>
          </cell>
          <cell r="U487" t="str">
            <v/>
          </cell>
          <cell r="V487" t="str">
            <v/>
          </cell>
          <cell r="W487" t="str">
            <v/>
          </cell>
        </row>
        <row r="488">
          <cell r="C488" t="str">
            <v>3.4.4</v>
          </cell>
          <cell r="D488" t="str">
            <v>Instalación de Tuberias de Acueducto</v>
          </cell>
          <cell r="L488" t="str">
            <v/>
          </cell>
          <cell r="M488" t="str">
            <v/>
          </cell>
          <cell r="N488" t="str">
            <v/>
          </cell>
          <cell r="O488" t="str">
            <v/>
          </cell>
          <cell r="R488" t="str">
            <v/>
          </cell>
          <cell r="S488" t="str">
            <v/>
          </cell>
          <cell r="T488" t="str">
            <v/>
          </cell>
          <cell r="U488" t="str">
            <v/>
          </cell>
          <cell r="V488" t="str">
            <v/>
          </cell>
          <cell r="W488" t="str">
            <v/>
          </cell>
        </row>
        <row r="489">
          <cell r="C489" t="str">
            <v>3.4.4.1</v>
          </cell>
          <cell r="D489" t="str">
            <v xml:space="preserve">Instalación de tuberías de acueducto de polietileno de alta densidad (PEAD)  </v>
          </cell>
          <cell r="L489" t="str">
            <v/>
          </cell>
          <cell r="M489" t="str">
            <v/>
          </cell>
          <cell r="N489" t="str">
            <v/>
          </cell>
          <cell r="O489" t="str">
            <v/>
          </cell>
          <cell r="R489" t="str">
            <v/>
          </cell>
          <cell r="S489" t="str">
            <v/>
          </cell>
          <cell r="T489" t="str">
            <v/>
          </cell>
          <cell r="U489" t="str">
            <v/>
          </cell>
          <cell r="V489" t="str">
            <v/>
          </cell>
          <cell r="W489" t="str">
            <v/>
          </cell>
        </row>
        <row r="490">
          <cell r="C490" t="str">
            <v>3.4.4.1.5</v>
          </cell>
          <cell r="D490" t="str">
            <v>Tuberías PEAD 200mm PN 10 PE 100</v>
          </cell>
          <cell r="E490" t="str">
            <v>m</v>
          </cell>
          <cell r="F490">
            <v>2</v>
          </cell>
          <cell r="G490">
            <v>6050</v>
          </cell>
          <cell r="H490">
            <v>12100</v>
          </cell>
          <cell r="I490">
            <v>6.6596217775135941E-2</v>
          </cell>
          <cell r="J490">
            <v>2</v>
          </cell>
          <cell r="L490">
            <v>2</v>
          </cell>
          <cell r="M490">
            <v>12100</v>
          </cell>
          <cell r="N490">
            <v>0</v>
          </cell>
          <cell r="O490">
            <v>12100</v>
          </cell>
          <cell r="R490">
            <v>0</v>
          </cell>
          <cell r="S490">
            <v>0</v>
          </cell>
          <cell r="T490">
            <v>0</v>
          </cell>
          <cell r="U490">
            <v>0</v>
          </cell>
          <cell r="V490">
            <v>2</v>
          </cell>
          <cell r="W490">
            <v>12100</v>
          </cell>
        </row>
        <row r="491">
          <cell r="C491" t="str">
            <v>3.8</v>
          </cell>
          <cell r="D491" t="str">
            <v>INSTALACION DE  ELEMENTOS DE ACUEDUCTO Y ALCANTARILLADO</v>
          </cell>
          <cell r="I491" t="str">
            <v/>
          </cell>
          <cell r="L491" t="str">
            <v/>
          </cell>
          <cell r="M491" t="str">
            <v/>
          </cell>
          <cell r="N491" t="str">
            <v/>
          </cell>
          <cell r="O491" t="str">
            <v/>
          </cell>
          <cell r="R491" t="str">
            <v/>
          </cell>
          <cell r="S491" t="str">
            <v/>
          </cell>
          <cell r="T491" t="str">
            <v/>
          </cell>
          <cell r="U491" t="str">
            <v/>
          </cell>
          <cell r="V491" t="str">
            <v/>
          </cell>
          <cell r="W491" t="str">
            <v/>
          </cell>
        </row>
        <row r="492">
          <cell r="C492" t="str">
            <v>3.8.1.11</v>
          </cell>
          <cell r="D492" t="str">
            <v>Instalación de medidor ultrasónico, Incluye el suministro e instalación de tornilleria y empaquetadura para el montaje</v>
          </cell>
          <cell r="I492" t="str">
            <v/>
          </cell>
          <cell r="L492" t="str">
            <v/>
          </cell>
          <cell r="M492" t="str">
            <v/>
          </cell>
          <cell r="N492" t="str">
            <v/>
          </cell>
          <cell r="O492" t="str">
            <v/>
          </cell>
          <cell r="R492" t="str">
            <v/>
          </cell>
          <cell r="S492" t="str">
            <v/>
          </cell>
          <cell r="T492" t="str">
            <v/>
          </cell>
          <cell r="U492" t="str">
            <v/>
          </cell>
          <cell r="V492" t="str">
            <v/>
          </cell>
          <cell r="W492" t="str">
            <v/>
          </cell>
        </row>
        <row r="493">
          <cell r="C493" t="str">
            <v>3.8.1.11.4</v>
          </cell>
          <cell r="D493" t="str">
            <v>Medidor ultrasónico Panametrics de flujo tipo transmisor AT868, dos salidas aisladas de 4-20 mA, interfase RS 232, un canal de alimentación 100-120 VAC, salidas de totalizador, pantalla LCD de 2 líneas * 16 caracteres.</v>
          </cell>
          <cell r="I493" t="str">
            <v/>
          </cell>
          <cell r="L493" t="str">
            <v/>
          </cell>
          <cell r="M493" t="str">
            <v/>
          </cell>
          <cell r="N493" t="str">
            <v/>
          </cell>
          <cell r="O493" t="str">
            <v/>
          </cell>
          <cell r="R493" t="str">
            <v/>
          </cell>
          <cell r="S493" t="str">
            <v/>
          </cell>
          <cell r="T493" t="str">
            <v/>
          </cell>
          <cell r="U493" t="str">
            <v/>
          </cell>
          <cell r="V493" t="str">
            <v/>
          </cell>
          <cell r="W493" t="str">
            <v/>
          </cell>
        </row>
        <row r="494">
          <cell r="D494" t="str">
            <v>d = 500 mm (20")</v>
          </cell>
          <cell r="E494" t="str">
            <v>un</v>
          </cell>
          <cell r="F494">
            <v>1</v>
          </cell>
          <cell r="G494">
            <v>980000</v>
          </cell>
          <cell r="H494">
            <v>980000</v>
          </cell>
          <cell r="I494">
            <v>5.3937432578209279</v>
          </cell>
          <cell r="J494">
            <v>1</v>
          </cell>
          <cell r="K494">
            <v>0</v>
          </cell>
          <cell r="L494">
            <v>1</v>
          </cell>
          <cell r="M494">
            <v>980000</v>
          </cell>
          <cell r="N494">
            <v>0</v>
          </cell>
          <cell r="O494">
            <v>980000</v>
          </cell>
          <cell r="R494">
            <v>0</v>
          </cell>
          <cell r="S494">
            <v>0</v>
          </cell>
          <cell r="T494">
            <v>0</v>
          </cell>
          <cell r="U494">
            <v>0</v>
          </cell>
          <cell r="V494">
            <v>1</v>
          </cell>
          <cell r="W494">
            <v>980000</v>
          </cell>
        </row>
        <row r="495">
          <cell r="C495" t="str">
            <v>3.8.1.17</v>
          </cell>
          <cell r="D495" t="str">
            <v>Instalación de pasamuro HD. Norma ISO. PN 10, longitud según plano, Incluye el suministro e instalación de tornilleria y empaquetadura para el montaje</v>
          </cell>
          <cell r="I495" t="str">
            <v/>
          </cell>
          <cell r="L495" t="str">
            <v/>
          </cell>
          <cell r="M495" t="str">
            <v/>
          </cell>
          <cell r="N495" t="str">
            <v/>
          </cell>
          <cell r="O495" t="str">
            <v/>
          </cell>
          <cell r="R495" t="str">
            <v/>
          </cell>
          <cell r="S495" t="str">
            <v/>
          </cell>
          <cell r="T495" t="str">
            <v/>
          </cell>
          <cell r="U495" t="str">
            <v/>
          </cell>
          <cell r="V495" t="str">
            <v/>
          </cell>
          <cell r="W495" t="str">
            <v/>
          </cell>
        </row>
        <row r="496">
          <cell r="C496" t="str">
            <v>3.8.1.17.7</v>
          </cell>
          <cell r="D496" t="str">
            <v>d = 600 mm (24”), B*E</v>
          </cell>
          <cell r="E496" t="str">
            <v>un</v>
          </cell>
          <cell r="F496">
            <v>1</v>
          </cell>
          <cell r="G496">
            <v>105500</v>
          </cell>
          <cell r="H496">
            <v>105500</v>
          </cell>
          <cell r="I496">
            <v>0.58065297316337539</v>
          </cell>
          <cell r="J496">
            <v>1</v>
          </cell>
          <cell r="L496">
            <v>1</v>
          </cell>
          <cell r="M496">
            <v>105500</v>
          </cell>
          <cell r="N496">
            <v>0</v>
          </cell>
          <cell r="O496">
            <v>105500</v>
          </cell>
          <cell r="R496">
            <v>0</v>
          </cell>
          <cell r="S496">
            <v>0</v>
          </cell>
          <cell r="T496">
            <v>0</v>
          </cell>
          <cell r="U496">
            <v>0</v>
          </cell>
          <cell r="V496">
            <v>1</v>
          </cell>
          <cell r="W496">
            <v>105500</v>
          </cell>
        </row>
        <row r="497">
          <cell r="C497" t="str">
            <v>3.8.1.17.22</v>
          </cell>
          <cell r="D497" t="str">
            <v>d = 150 mm (6”), B*E, L=0.55m</v>
          </cell>
          <cell r="E497" t="str">
            <v>un</v>
          </cell>
          <cell r="F497">
            <v>10</v>
          </cell>
          <cell r="G497">
            <v>24850</v>
          </cell>
          <cell r="H497">
            <v>248500</v>
          </cell>
          <cell r="I497">
            <v>1.367699183233164</v>
          </cell>
          <cell r="J497">
            <v>10</v>
          </cell>
          <cell r="L497">
            <v>10</v>
          </cell>
          <cell r="M497">
            <v>248500</v>
          </cell>
          <cell r="N497">
            <v>0</v>
          </cell>
          <cell r="O497">
            <v>248500</v>
          </cell>
          <cell r="R497">
            <v>0</v>
          </cell>
          <cell r="S497">
            <v>0</v>
          </cell>
          <cell r="T497">
            <v>0</v>
          </cell>
          <cell r="U497">
            <v>0</v>
          </cell>
          <cell r="V497">
            <v>10</v>
          </cell>
          <cell r="W497">
            <v>248500</v>
          </cell>
        </row>
        <row r="498">
          <cell r="C498" t="str">
            <v>3.8.1.17.23</v>
          </cell>
          <cell r="D498" t="str">
            <v>d = 200 mm (10”), E*E, L=0.65m</v>
          </cell>
          <cell r="E498" t="str">
            <v>un</v>
          </cell>
          <cell r="F498">
            <v>1</v>
          </cell>
          <cell r="G498">
            <v>33100</v>
          </cell>
          <cell r="H498">
            <v>33100</v>
          </cell>
          <cell r="I498">
            <v>0.18217643044272724</v>
          </cell>
          <cell r="J498">
            <v>1</v>
          </cell>
          <cell r="L498">
            <v>1</v>
          </cell>
          <cell r="M498">
            <v>33100</v>
          </cell>
          <cell r="N498">
            <v>0</v>
          </cell>
          <cell r="O498">
            <v>33100</v>
          </cell>
          <cell r="R498">
            <v>0</v>
          </cell>
          <cell r="S498">
            <v>0</v>
          </cell>
          <cell r="T498">
            <v>0</v>
          </cell>
          <cell r="U498">
            <v>0</v>
          </cell>
          <cell r="V498">
            <v>1</v>
          </cell>
          <cell r="W498">
            <v>33100</v>
          </cell>
        </row>
        <row r="499">
          <cell r="C499">
            <v>3.1</v>
          </cell>
          <cell r="D499" t="str">
            <v>INSTALACIÓN DE ACCESORIOS Y TRABAJOS METALMECÁNICOS</v>
          </cell>
          <cell r="I499" t="str">
            <v/>
          </cell>
          <cell r="L499" t="str">
            <v/>
          </cell>
          <cell r="M499" t="str">
            <v/>
          </cell>
          <cell r="N499" t="str">
            <v/>
          </cell>
          <cell r="O499" t="str">
            <v/>
          </cell>
          <cell r="R499" t="str">
            <v/>
          </cell>
          <cell r="S499" t="str">
            <v/>
          </cell>
          <cell r="T499" t="str">
            <v/>
          </cell>
          <cell r="U499" t="str">
            <v/>
          </cell>
          <cell r="V499" t="str">
            <v/>
          </cell>
          <cell r="W499" t="str">
            <v/>
          </cell>
        </row>
        <row r="500">
          <cell r="C500" t="str">
            <v>3.10.1</v>
          </cell>
          <cell r="D500" t="str">
            <v>Trabajos metalmecánicos</v>
          </cell>
          <cell r="I500" t="str">
            <v/>
          </cell>
          <cell r="L500" t="str">
            <v/>
          </cell>
          <cell r="M500" t="str">
            <v/>
          </cell>
          <cell r="N500" t="str">
            <v/>
          </cell>
          <cell r="O500" t="str">
            <v/>
          </cell>
          <cell r="R500" t="str">
            <v/>
          </cell>
          <cell r="S500" t="str">
            <v/>
          </cell>
          <cell r="T500" t="str">
            <v/>
          </cell>
          <cell r="U500" t="str">
            <v/>
          </cell>
          <cell r="V500" t="str">
            <v/>
          </cell>
          <cell r="W500" t="str">
            <v/>
          </cell>
        </row>
        <row r="501">
          <cell r="C501" t="str">
            <v>3.10.1.3</v>
          </cell>
          <cell r="D501" t="str">
            <v>Fabricación e instalación de tapas en aluminio</v>
          </cell>
          <cell r="E501" t="str">
            <v>m2</v>
          </cell>
          <cell r="F501">
            <v>7.5</v>
          </cell>
          <cell r="G501">
            <v>140000</v>
          </cell>
          <cell r="H501">
            <v>1050000</v>
          </cell>
          <cell r="I501">
            <v>5.7790106333795652</v>
          </cell>
          <cell r="J501">
            <v>7.5</v>
          </cell>
          <cell r="L501">
            <v>7.5</v>
          </cell>
          <cell r="M501">
            <v>1050000</v>
          </cell>
          <cell r="N501">
            <v>0</v>
          </cell>
          <cell r="O501">
            <v>1050000</v>
          </cell>
          <cell r="R501">
            <v>0</v>
          </cell>
          <cell r="S501">
            <v>0</v>
          </cell>
          <cell r="T501">
            <v>0</v>
          </cell>
          <cell r="U501">
            <v>0</v>
          </cell>
          <cell r="V501">
            <v>7.5</v>
          </cell>
          <cell r="W501">
            <v>1050000</v>
          </cell>
        </row>
        <row r="502">
          <cell r="C502" t="str">
            <v>3.10.1.4</v>
          </cell>
          <cell r="D502" t="str">
            <v>Fabricación e instalación de soporte en acero inoxidable para desague Ø200mm, para soportar en muro de concreto</v>
          </cell>
          <cell r="E502" t="str">
            <v>un</v>
          </cell>
          <cell r="F502">
            <v>1</v>
          </cell>
          <cell r="G502">
            <v>320000</v>
          </cell>
          <cell r="H502">
            <v>320000</v>
          </cell>
          <cell r="I502">
            <v>1.7612222882680582</v>
          </cell>
          <cell r="J502">
            <v>1</v>
          </cell>
          <cell r="L502">
            <v>1</v>
          </cell>
          <cell r="M502">
            <v>320000</v>
          </cell>
          <cell r="N502">
            <v>0</v>
          </cell>
          <cell r="O502">
            <v>320000</v>
          </cell>
          <cell r="R502">
            <v>0</v>
          </cell>
          <cell r="S502">
            <v>0</v>
          </cell>
          <cell r="T502">
            <v>0</v>
          </cell>
          <cell r="U502">
            <v>0</v>
          </cell>
          <cell r="V502">
            <v>1</v>
          </cell>
          <cell r="W502">
            <v>320000</v>
          </cell>
        </row>
        <row r="503">
          <cell r="C503" t="str">
            <v>3.10.1.5</v>
          </cell>
          <cell r="D503" t="str">
            <v>Fabricación e instalación de campana en acero inoxidable para desague. Conexión brida Ø200 extremo liso Ø400mm, h=0.12m</v>
          </cell>
          <cell r="E503" t="str">
            <v>un</v>
          </cell>
          <cell r="F503">
            <v>1</v>
          </cell>
          <cell r="G503">
            <v>420000</v>
          </cell>
          <cell r="H503">
            <v>420000</v>
          </cell>
          <cell r="I503">
            <v>2.3116042533518262</v>
          </cell>
          <cell r="J503">
            <v>1</v>
          </cell>
          <cell r="L503">
            <v>1</v>
          </cell>
          <cell r="M503">
            <v>420000</v>
          </cell>
          <cell r="N503">
            <v>0</v>
          </cell>
          <cell r="O503">
            <v>420000</v>
          </cell>
          <cell r="R503">
            <v>0</v>
          </cell>
          <cell r="S503">
            <v>0</v>
          </cell>
          <cell r="T503">
            <v>0</v>
          </cell>
          <cell r="U503">
            <v>0</v>
          </cell>
          <cell r="V503">
            <v>1</v>
          </cell>
          <cell r="W503">
            <v>420000</v>
          </cell>
        </row>
        <row r="504">
          <cell r="C504">
            <v>3.11</v>
          </cell>
          <cell r="D504" t="str">
            <v>INSTALACION DE EQUIPOS MECÁNICOS Y ELÉCTROMECÁNICOS</v>
          </cell>
          <cell r="I504" t="str">
            <v/>
          </cell>
          <cell r="L504" t="str">
            <v/>
          </cell>
          <cell r="M504" t="str">
            <v/>
          </cell>
          <cell r="N504" t="str">
            <v/>
          </cell>
          <cell r="O504" t="str">
            <v/>
          </cell>
          <cell r="R504" t="str">
            <v/>
          </cell>
          <cell r="S504" t="str">
            <v/>
          </cell>
          <cell r="T504" t="str">
            <v/>
          </cell>
          <cell r="U504" t="str">
            <v/>
          </cell>
          <cell r="V504" t="str">
            <v/>
          </cell>
          <cell r="W504" t="str">
            <v/>
          </cell>
        </row>
        <row r="505">
          <cell r="C505" t="str">
            <v>3.11.1</v>
          </cell>
          <cell r="D505" t="str">
            <v>Bombas centrífugas</v>
          </cell>
          <cell r="I505" t="str">
            <v/>
          </cell>
          <cell r="L505" t="str">
            <v/>
          </cell>
          <cell r="M505" t="str">
            <v/>
          </cell>
          <cell r="N505" t="str">
            <v/>
          </cell>
          <cell r="O505" t="str">
            <v/>
          </cell>
          <cell r="R505" t="str">
            <v/>
          </cell>
          <cell r="S505" t="str">
            <v/>
          </cell>
          <cell r="T505" t="str">
            <v/>
          </cell>
          <cell r="U505" t="str">
            <v/>
          </cell>
          <cell r="V505" t="str">
            <v/>
          </cell>
          <cell r="W505" t="str">
            <v/>
          </cell>
        </row>
        <row r="506">
          <cell r="C506" t="str">
            <v>3.11.1.3</v>
          </cell>
          <cell r="D506" t="str">
            <v>Instalación de dos bombas verticales para agua potable para bombeo a Sabanalarga, Qn=100LPS por bomba, presión Hn=132m para etapa presente, tipo vertical, 1800RPM, 460 voltios, 60 ciclos. con el múltiple de impulsión Ø500mm y Ø300mm en HD, distribución se</v>
          </cell>
          <cell r="E506" t="str">
            <v>gl</v>
          </cell>
          <cell r="F506">
            <v>1</v>
          </cell>
          <cell r="G506">
            <v>15000000</v>
          </cell>
          <cell r="H506">
            <v>15000000</v>
          </cell>
          <cell r="I506">
            <v>82.55729476256522</v>
          </cell>
          <cell r="J506">
            <v>1</v>
          </cell>
          <cell r="L506">
            <v>1</v>
          </cell>
          <cell r="M506">
            <v>15000000</v>
          </cell>
          <cell r="N506">
            <v>0</v>
          </cell>
          <cell r="O506">
            <v>15000000</v>
          </cell>
          <cell r="R506">
            <v>0</v>
          </cell>
          <cell r="S506">
            <v>0</v>
          </cell>
          <cell r="T506">
            <v>0</v>
          </cell>
          <cell r="U506">
            <v>0</v>
          </cell>
          <cell r="V506">
            <v>1</v>
          </cell>
          <cell r="W506">
            <v>15000000</v>
          </cell>
        </row>
        <row r="507">
          <cell r="D507" t="str">
            <v>COSTO TOTAL DIRECTO</v>
          </cell>
          <cell r="H507">
            <v>18169200</v>
          </cell>
          <cell r="L507" t="str">
            <v/>
          </cell>
          <cell r="M507">
            <v>18169200</v>
          </cell>
          <cell r="N507">
            <v>0</v>
          </cell>
          <cell r="O507">
            <v>18169200</v>
          </cell>
          <cell r="R507" t="str">
            <v/>
          </cell>
          <cell r="S507">
            <v>0</v>
          </cell>
          <cell r="T507">
            <v>0</v>
          </cell>
          <cell r="U507">
            <v>0</v>
          </cell>
          <cell r="V507" t="str">
            <v/>
          </cell>
          <cell r="W507">
            <v>18169200</v>
          </cell>
        </row>
        <row r="508">
          <cell r="D508" t="str">
            <v>A,I,U, 25%</v>
          </cell>
          <cell r="E508">
            <v>0.25</v>
          </cell>
          <cell r="H508">
            <v>4542300</v>
          </cell>
          <cell r="M508">
            <v>4542300</v>
          </cell>
          <cell r="N508">
            <v>0</v>
          </cell>
          <cell r="O508">
            <v>4542300</v>
          </cell>
          <cell r="R508">
            <v>0</v>
          </cell>
          <cell r="S508">
            <v>0</v>
          </cell>
          <cell r="T508">
            <v>0</v>
          </cell>
          <cell r="U508">
            <v>0</v>
          </cell>
          <cell r="W508">
            <v>4542300</v>
          </cell>
        </row>
        <row r="509">
          <cell r="B509" t="str">
            <v>TO6</v>
          </cell>
          <cell r="D509" t="str">
            <v>COSTO TOTAL OBRA CIVIL</v>
          </cell>
          <cell r="H509">
            <v>22711500</v>
          </cell>
          <cell r="M509">
            <v>22711500</v>
          </cell>
          <cell r="N509">
            <v>0</v>
          </cell>
          <cell r="O509">
            <v>22711500</v>
          </cell>
          <cell r="R509" t="str">
            <v/>
          </cell>
          <cell r="S509">
            <v>0</v>
          </cell>
          <cell r="T509">
            <v>0</v>
          </cell>
          <cell r="U509">
            <v>0</v>
          </cell>
          <cell r="V509" t="str">
            <v/>
          </cell>
          <cell r="W509">
            <v>22711500</v>
          </cell>
        </row>
        <row r="510">
          <cell r="B510" t="str">
            <v>T7</v>
          </cell>
          <cell r="C510" t="str">
            <v>SUMINISTRO DE EQUIPOS PARA EL SISTEMA DE CLORACION DEL AGUA (510)</v>
          </cell>
          <cell r="M510" t="str">
            <v/>
          </cell>
          <cell r="N510" t="str">
            <v/>
          </cell>
          <cell r="O510" t="str">
            <v/>
          </cell>
          <cell r="R510" t="str">
            <v/>
          </cell>
          <cell r="S510" t="str">
            <v/>
          </cell>
          <cell r="T510" t="str">
            <v/>
          </cell>
          <cell r="U510" t="str">
            <v/>
          </cell>
          <cell r="V510" t="str">
            <v/>
          </cell>
          <cell r="W510" t="str">
            <v/>
          </cell>
        </row>
        <row r="511">
          <cell r="C511" t="str">
            <v xml:space="preserve">ITEM  </v>
          </cell>
          <cell r="D511" t="str">
            <v>DESCRIPCION</v>
          </cell>
          <cell r="E511" t="str">
            <v xml:space="preserve">UNIDAD </v>
          </cell>
          <cell r="F511" t="str">
            <v xml:space="preserve">CANTIDAD </v>
          </cell>
          <cell r="G511" t="str">
            <v>V. UNITARIO</v>
          </cell>
          <cell r="H511" t="str">
            <v xml:space="preserve"> V. PARCIAL</v>
          </cell>
          <cell r="R511">
            <v>0</v>
          </cell>
        </row>
        <row r="512">
          <cell r="C512" t="str">
            <v>3.20.1.1</v>
          </cell>
          <cell r="D512" t="str">
            <v>Suministro de Tuberias de Acueducto</v>
          </cell>
          <cell r="L512" t="str">
            <v/>
          </cell>
          <cell r="M512" t="str">
            <v/>
          </cell>
          <cell r="N512" t="str">
            <v/>
          </cell>
          <cell r="O512" t="str">
            <v/>
          </cell>
          <cell r="R512" t="str">
            <v/>
          </cell>
          <cell r="S512" t="str">
            <v/>
          </cell>
          <cell r="T512" t="str">
            <v/>
          </cell>
          <cell r="U512" t="str">
            <v/>
          </cell>
          <cell r="V512" t="str">
            <v/>
          </cell>
          <cell r="W512" t="str">
            <v/>
          </cell>
        </row>
        <row r="513">
          <cell r="C513" t="str">
            <v>3.20.1.1.1</v>
          </cell>
          <cell r="D513" t="str">
            <v>Suministro de tuberías de acueducto de polietileno de alta densidad (PEAD)</v>
          </cell>
          <cell r="L513" t="str">
            <v/>
          </cell>
          <cell r="M513" t="str">
            <v/>
          </cell>
          <cell r="N513" t="str">
            <v/>
          </cell>
          <cell r="O513" t="str">
            <v/>
          </cell>
          <cell r="R513" t="str">
            <v/>
          </cell>
          <cell r="S513" t="str">
            <v/>
          </cell>
          <cell r="T513" t="str">
            <v/>
          </cell>
          <cell r="U513" t="str">
            <v/>
          </cell>
          <cell r="V513" t="str">
            <v/>
          </cell>
          <cell r="W513" t="str">
            <v/>
          </cell>
        </row>
        <row r="514">
          <cell r="C514" t="str">
            <v>3.20.1.1.1.1</v>
          </cell>
          <cell r="D514" t="str">
            <v>Tuberías PEAD 90mm PN 10 PE 100</v>
          </cell>
          <cell r="E514" t="str">
            <v>m</v>
          </cell>
          <cell r="F514">
            <v>6</v>
          </cell>
          <cell r="G514">
            <v>12000</v>
          </cell>
          <cell r="H514">
            <v>72000</v>
          </cell>
          <cell r="I514">
            <v>7.5472346194402545E-2</v>
          </cell>
          <cell r="J514">
            <v>6</v>
          </cell>
          <cell r="L514">
            <v>6</v>
          </cell>
          <cell r="M514">
            <v>72000</v>
          </cell>
          <cell r="N514">
            <v>0</v>
          </cell>
          <cell r="O514">
            <v>72000</v>
          </cell>
          <cell r="R514">
            <v>0</v>
          </cell>
          <cell r="S514">
            <v>0</v>
          </cell>
          <cell r="T514">
            <v>0</v>
          </cell>
          <cell r="U514">
            <v>0</v>
          </cell>
          <cell r="V514">
            <v>6</v>
          </cell>
          <cell r="W514">
            <v>72000</v>
          </cell>
        </row>
        <row r="515">
          <cell r="C515" t="str">
            <v>3.20.1.1.4</v>
          </cell>
          <cell r="D515" t="str">
            <v>Suministro de tuberías de acueducto de polietileno para acometidas</v>
          </cell>
          <cell r="I515" t="str">
            <v/>
          </cell>
          <cell r="L515" t="str">
            <v/>
          </cell>
          <cell r="M515" t="str">
            <v/>
          </cell>
          <cell r="N515" t="str">
            <v/>
          </cell>
          <cell r="O515" t="str">
            <v/>
          </cell>
          <cell r="R515" t="str">
            <v/>
          </cell>
          <cell r="S515" t="str">
            <v/>
          </cell>
          <cell r="T515" t="str">
            <v/>
          </cell>
          <cell r="U515" t="str">
            <v/>
          </cell>
          <cell r="V515" t="str">
            <v/>
          </cell>
          <cell r="W515" t="str">
            <v/>
          </cell>
        </row>
        <row r="516">
          <cell r="C516" t="str">
            <v>3.20.1.1.4.5</v>
          </cell>
          <cell r="D516" t="str">
            <v>Tuberia de Polietileno Diametro 63 mm PN 10</v>
          </cell>
          <cell r="E516" t="str">
            <v>m</v>
          </cell>
          <cell r="F516">
            <v>125</v>
          </cell>
          <cell r="G516">
            <v>5900</v>
          </cell>
          <cell r="H516">
            <v>737500</v>
          </cell>
          <cell r="I516">
            <v>0.77306743497738717</v>
          </cell>
          <cell r="J516">
            <v>125</v>
          </cell>
          <cell r="L516">
            <v>125</v>
          </cell>
          <cell r="M516">
            <v>737500</v>
          </cell>
          <cell r="N516">
            <v>0</v>
          </cell>
          <cell r="O516">
            <v>737500</v>
          </cell>
          <cell r="R516">
            <v>0</v>
          </cell>
          <cell r="S516">
            <v>0</v>
          </cell>
          <cell r="T516">
            <v>0</v>
          </cell>
          <cell r="U516">
            <v>0</v>
          </cell>
          <cell r="V516">
            <v>125</v>
          </cell>
          <cell r="W516">
            <v>737500</v>
          </cell>
        </row>
        <row r="517">
          <cell r="C517" t="str">
            <v>3.20.1.2.1</v>
          </cell>
          <cell r="D517" t="str">
            <v>Suministro de válvula de compuerta brida x brida norma ISO PN 10</v>
          </cell>
          <cell r="I517" t="str">
            <v/>
          </cell>
          <cell r="L517" t="str">
            <v/>
          </cell>
          <cell r="M517" t="str">
            <v/>
          </cell>
          <cell r="N517" t="str">
            <v/>
          </cell>
          <cell r="O517" t="str">
            <v/>
          </cell>
          <cell r="R517" t="str">
            <v/>
          </cell>
          <cell r="S517" t="str">
            <v/>
          </cell>
          <cell r="T517" t="str">
            <v/>
          </cell>
          <cell r="U517" t="str">
            <v/>
          </cell>
          <cell r="V517" t="str">
            <v/>
          </cell>
          <cell r="W517" t="str">
            <v/>
          </cell>
        </row>
        <row r="518">
          <cell r="C518" t="str">
            <v>3.20.1.2.1.2</v>
          </cell>
          <cell r="D518" t="str">
            <v>d= 80 mm (3")</v>
          </cell>
          <cell r="E518" t="str">
            <v>un</v>
          </cell>
          <cell r="F518">
            <v>1</v>
          </cell>
          <cell r="G518">
            <v>375932.8</v>
          </cell>
          <cell r="H518">
            <v>375932.8</v>
          </cell>
          <cell r="I518">
            <v>0.39406292260320958</v>
          </cell>
          <cell r="J518">
            <v>1</v>
          </cell>
          <cell r="L518">
            <v>1</v>
          </cell>
          <cell r="M518">
            <v>375932.8</v>
          </cell>
          <cell r="N518">
            <v>0</v>
          </cell>
          <cell r="O518">
            <v>375932.8</v>
          </cell>
          <cell r="R518">
            <v>0</v>
          </cell>
          <cell r="S518">
            <v>0</v>
          </cell>
          <cell r="T518">
            <v>0</v>
          </cell>
          <cell r="U518">
            <v>0</v>
          </cell>
          <cell r="V518">
            <v>1</v>
          </cell>
          <cell r="W518">
            <v>375932.8</v>
          </cell>
        </row>
        <row r="519">
          <cell r="C519" t="str">
            <v>3.20.1.2.20</v>
          </cell>
          <cell r="D519" t="str">
            <v>Adaptador porta brida de polietileno con brida suelta de acero</v>
          </cell>
          <cell r="I519" t="str">
            <v/>
          </cell>
          <cell r="L519" t="str">
            <v/>
          </cell>
          <cell r="M519" t="str">
            <v/>
          </cell>
          <cell r="N519" t="str">
            <v/>
          </cell>
          <cell r="O519" t="str">
            <v/>
          </cell>
          <cell r="R519" t="str">
            <v/>
          </cell>
          <cell r="S519" t="str">
            <v/>
          </cell>
          <cell r="T519" t="str">
            <v/>
          </cell>
          <cell r="U519" t="str">
            <v/>
          </cell>
          <cell r="V519" t="str">
            <v/>
          </cell>
          <cell r="W519" t="str">
            <v/>
          </cell>
        </row>
        <row r="520">
          <cell r="C520" t="str">
            <v>3.20.1.2.20.1</v>
          </cell>
          <cell r="D520" t="str">
            <v>d= 90 mm (3")</v>
          </cell>
          <cell r="E520" t="str">
            <v>un</v>
          </cell>
          <cell r="F520">
            <v>2</v>
          </cell>
          <cell r="G520">
            <v>68904</v>
          </cell>
          <cell r="H520">
            <v>137808</v>
          </cell>
          <cell r="I520">
            <v>0.14445407061608645</v>
          </cell>
          <cell r="J520">
            <v>2</v>
          </cell>
          <cell r="L520">
            <v>2</v>
          </cell>
          <cell r="M520">
            <v>137808</v>
          </cell>
          <cell r="N520">
            <v>0</v>
          </cell>
          <cell r="O520">
            <v>137808</v>
          </cell>
          <cell r="R520">
            <v>0</v>
          </cell>
          <cell r="S520">
            <v>0</v>
          </cell>
          <cell r="T520">
            <v>0</v>
          </cell>
          <cell r="U520">
            <v>0</v>
          </cell>
          <cell r="V520">
            <v>2</v>
          </cell>
          <cell r="W520">
            <v>137808</v>
          </cell>
        </row>
        <row r="521">
          <cell r="C521" t="str">
            <v>3.20.1.2.68</v>
          </cell>
          <cell r="D521" t="str">
            <v>Suministro de Codos de polietileno PE 100 PN 10 a tope</v>
          </cell>
          <cell r="I521" t="str">
            <v/>
          </cell>
          <cell r="L521" t="str">
            <v/>
          </cell>
          <cell r="M521" t="str">
            <v/>
          </cell>
          <cell r="N521" t="str">
            <v/>
          </cell>
          <cell r="O521" t="str">
            <v/>
          </cell>
          <cell r="R521" t="str">
            <v/>
          </cell>
          <cell r="S521" t="str">
            <v/>
          </cell>
          <cell r="T521" t="str">
            <v/>
          </cell>
          <cell r="U521" t="str">
            <v/>
          </cell>
          <cell r="V521" t="str">
            <v/>
          </cell>
          <cell r="W521" t="str">
            <v/>
          </cell>
        </row>
        <row r="522">
          <cell r="C522" t="str">
            <v>3.20.1.2.68.10</v>
          </cell>
          <cell r="D522" t="str">
            <v>Codo de Polietileno 90mm X 90°</v>
          </cell>
          <cell r="E522" t="str">
            <v>un</v>
          </cell>
          <cell r="F522">
            <v>2</v>
          </cell>
          <cell r="G522">
            <v>35960</v>
          </cell>
          <cell r="H522">
            <v>71920</v>
          </cell>
          <cell r="I522">
            <v>7.538848803196431E-2</v>
          </cell>
          <cell r="J522">
            <v>2</v>
          </cell>
          <cell r="L522">
            <v>2</v>
          </cell>
          <cell r="M522">
            <v>71920</v>
          </cell>
          <cell r="N522">
            <v>0</v>
          </cell>
          <cell r="O522">
            <v>71920</v>
          </cell>
          <cell r="R522">
            <v>0</v>
          </cell>
          <cell r="S522">
            <v>0</v>
          </cell>
          <cell r="T522">
            <v>0</v>
          </cell>
          <cell r="U522">
            <v>0</v>
          </cell>
          <cell r="V522">
            <v>2</v>
          </cell>
          <cell r="W522">
            <v>71920</v>
          </cell>
        </row>
        <row r="523">
          <cell r="C523" t="str">
            <v>3,22</v>
          </cell>
          <cell r="D523" t="str">
            <v>SUMINISTRO DE ELEMENTOS VARIOS</v>
          </cell>
          <cell r="I523" t="str">
            <v/>
          </cell>
          <cell r="L523" t="str">
            <v/>
          </cell>
          <cell r="M523" t="str">
            <v/>
          </cell>
          <cell r="N523" t="str">
            <v/>
          </cell>
          <cell r="O523" t="str">
            <v/>
          </cell>
          <cell r="R523" t="str">
            <v/>
          </cell>
          <cell r="S523" t="str">
            <v/>
          </cell>
          <cell r="T523" t="str">
            <v/>
          </cell>
          <cell r="U523" t="str">
            <v/>
          </cell>
          <cell r="V523" t="str">
            <v/>
          </cell>
          <cell r="W523" t="str">
            <v/>
          </cell>
        </row>
        <row r="524">
          <cell r="C524" t="str">
            <v>3.22.9</v>
          </cell>
          <cell r="D524" t="str">
            <v>Suministro de manómetro rango 0 - 160 psi, con membrana para gas cloro, válvula roscada de cloro Ø3/8" y accesorios Ø3/8"</v>
          </cell>
          <cell r="E524" t="str">
            <v>un</v>
          </cell>
          <cell r="F524">
            <v>2</v>
          </cell>
          <cell r="G524">
            <v>650000</v>
          </cell>
          <cell r="H524">
            <v>1300000</v>
          </cell>
          <cell r="I524">
            <v>1.3626951396211571</v>
          </cell>
          <cell r="J524">
            <v>2</v>
          </cell>
          <cell r="L524">
            <v>2</v>
          </cell>
          <cell r="M524">
            <v>1300000</v>
          </cell>
          <cell r="N524">
            <v>0</v>
          </cell>
          <cell r="O524">
            <v>1300000</v>
          </cell>
          <cell r="R524">
            <v>0</v>
          </cell>
          <cell r="S524">
            <v>0</v>
          </cell>
          <cell r="T524">
            <v>0</v>
          </cell>
          <cell r="U524">
            <v>0</v>
          </cell>
          <cell r="V524">
            <v>2</v>
          </cell>
          <cell r="W524">
            <v>1300000</v>
          </cell>
        </row>
        <row r="525">
          <cell r="C525" t="str">
            <v>3.22.10</v>
          </cell>
          <cell r="D525" t="str">
            <v>Suministro de manómetro rango 0 - 100 psi para agua, válvula de bola Ø3/8" roscada y accesorios para instalación</v>
          </cell>
          <cell r="E525" t="str">
            <v>un</v>
          </cell>
          <cell r="F525">
            <v>2</v>
          </cell>
          <cell r="G525">
            <v>80000</v>
          </cell>
          <cell r="H525">
            <v>160000</v>
          </cell>
          <cell r="I525">
            <v>0.16771632487645011</v>
          </cell>
          <cell r="J525">
            <v>2</v>
          </cell>
          <cell r="L525">
            <v>2</v>
          </cell>
          <cell r="M525">
            <v>160000</v>
          </cell>
          <cell r="N525">
            <v>0</v>
          </cell>
          <cell r="O525">
            <v>160000</v>
          </cell>
          <cell r="R525">
            <v>0</v>
          </cell>
          <cell r="S525">
            <v>0</v>
          </cell>
          <cell r="T525">
            <v>0</v>
          </cell>
          <cell r="U525">
            <v>0</v>
          </cell>
          <cell r="V525">
            <v>2</v>
          </cell>
          <cell r="W525">
            <v>160000</v>
          </cell>
        </row>
        <row r="526">
          <cell r="C526" t="str">
            <v>3.22.11</v>
          </cell>
          <cell r="D526" t="str">
            <v>Suministro tubería de 1" de acero al carbon sin costuras, SCH 80, incluye accesorios (tees, codos, uniones, etc.)</v>
          </cell>
          <cell r="E526" t="str">
            <v>m</v>
          </cell>
          <cell r="F526">
            <v>12</v>
          </cell>
          <cell r="G526">
            <v>210000</v>
          </cell>
          <cell r="H526">
            <v>2520000</v>
          </cell>
          <cell r="I526">
            <v>2.6415321168040888</v>
          </cell>
          <cell r="J526">
            <v>12</v>
          </cell>
          <cell r="L526">
            <v>12</v>
          </cell>
          <cell r="M526">
            <v>2520000</v>
          </cell>
          <cell r="N526">
            <v>0</v>
          </cell>
          <cell r="O526">
            <v>2520000</v>
          </cell>
          <cell r="R526">
            <v>0</v>
          </cell>
          <cell r="S526">
            <v>0</v>
          </cell>
          <cell r="T526">
            <v>0</v>
          </cell>
          <cell r="U526">
            <v>0</v>
          </cell>
          <cell r="V526">
            <v>12</v>
          </cell>
          <cell r="W526">
            <v>2520000</v>
          </cell>
        </row>
        <row r="527">
          <cell r="C527" t="str">
            <v>3.22.12</v>
          </cell>
          <cell r="D527" t="str">
            <v>Suministro múltiple Ø 2" PVC RDE 21, incluye accesorios (tees, codos, uniones, adaptadores, soportes de acero, etc.) para el suministro agua potable a inyectores y distribución de la solución agua cloro. (según plano guía)</v>
          </cell>
          <cell r="E527" t="str">
            <v>gl</v>
          </cell>
          <cell r="F527">
            <v>1</v>
          </cell>
          <cell r="G527">
            <v>800000</v>
          </cell>
          <cell r="H527">
            <v>800000</v>
          </cell>
          <cell r="I527">
            <v>0.83858162438225048</v>
          </cell>
          <cell r="J527">
            <v>1</v>
          </cell>
          <cell r="L527">
            <v>1</v>
          </cell>
          <cell r="M527">
            <v>800000</v>
          </cell>
          <cell r="N527">
            <v>0</v>
          </cell>
          <cell r="O527">
            <v>800000</v>
          </cell>
          <cell r="R527">
            <v>0</v>
          </cell>
          <cell r="S527">
            <v>0</v>
          </cell>
          <cell r="T527">
            <v>0</v>
          </cell>
          <cell r="U527">
            <v>0</v>
          </cell>
          <cell r="V527">
            <v>1</v>
          </cell>
          <cell r="W527">
            <v>800000</v>
          </cell>
        </row>
        <row r="528">
          <cell r="C528" t="str">
            <v>3.22.13</v>
          </cell>
          <cell r="D528" t="str">
            <v>Suministro tubería de 3/4" PVC RDE 21, incluye accesorios (tees, codos, uniones, adaptadores, etc.) para venteo de cloradores. (Según plano guía)</v>
          </cell>
          <cell r="E528" t="str">
            <v>gl</v>
          </cell>
          <cell r="F528">
            <v>1</v>
          </cell>
          <cell r="G528">
            <v>250000</v>
          </cell>
          <cell r="H528">
            <v>250000</v>
          </cell>
          <cell r="I528">
            <v>0.2620567576194533</v>
          </cell>
          <cell r="J528">
            <v>1</v>
          </cell>
          <cell r="L528">
            <v>1</v>
          </cell>
          <cell r="M528">
            <v>250000</v>
          </cell>
          <cell r="N528">
            <v>0</v>
          </cell>
          <cell r="O528">
            <v>250000</v>
          </cell>
          <cell r="R528">
            <v>0</v>
          </cell>
          <cell r="S528">
            <v>0</v>
          </cell>
          <cell r="T528">
            <v>0</v>
          </cell>
          <cell r="U528">
            <v>0</v>
          </cell>
          <cell r="V528">
            <v>1</v>
          </cell>
          <cell r="W528">
            <v>250000</v>
          </cell>
        </row>
        <row r="529">
          <cell r="C529" t="str">
            <v>3.22.14</v>
          </cell>
          <cell r="D529" t="str">
            <v>Fabricación y suministro de difusores de cloro en tubería PVC, incluye base en concreto y soportes (según plano guía)</v>
          </cell>
          <cell r="E529" t="str">
            <v>un</v>
          </cell>
          <cell r="F529">
            <v>2</v>
          </cell>
          <cell r="G529">
            <v>260000</v>
          </cell>
          <cell r="H529">
            <v>520000</v>
          </cell>
          <cell r="I529">
            <v>0.54507805584846281</v>
          </cell>
          <cell r="J529">
            <v>2</v>
          </cell>
          <cell r="L529">
            <v>2</v>
          </cell>
          <cell r="M529">
            <v>520000</v>
          </cell>
          <cell r="N529">
            <v>0</v>
          </cell>
          <cell r="O529">
            <v>520000</v>
          </cell>
          <cell r="R529">
            <v>0</v>
          </cell>
          <cell r="S529">
            <v>0</v>
          </cell>
          <cell r="T529">
            <v>0</v>
          </cell>
          <cell r="U529">
            <v>0</v>
          </cell>
          <cell r="V529">
            <v>2</v>
          </cell>
          <cell r="W529">
            <v>520000</v>
          </cell>
        </row>
        <row r="530">
          <cell r="C530" t="str">
            <v>3.22.15</v>
          </cell>
          <cell r="D530" t="str">
            <v>Fabricación y suministro de soportes en madera ceiba roja para cilindros de 1 tonelada de cloro. (según plano)</v>
          </cell>
          <cell r="E530" t="str">
            <v>un</v>
          </cell>
          <cell r="F530">
            <v>32</v>
          </cell>
          <cell r="G530">
            <v>55000</v>
          </cell>
          <cell r="H530">
            <v>1760000</v>
          </cell>
          <cell r="I530">
            <v>1.8448795736409511</v>
          </cell>
          <cell r="J530">
            <v>32</v>
          </cell>
          <cell r="L530">
            <v>32</v>
          </cell>
          <cell r="M530">
            <v>1760000</v>
          </cell>
          <cell r="N530">
            <v>0</v>
          </cell>
          <cell r="O530">
            <v>1760000</v>
          </cell>
          <cell r="R530">
            <v>0</v>
          </cell>
          <cell r="S530">
            <v>0</v>
          </cell>
          <cell r="T530">
            <v>0</v>
          </cell>
          <cell r="U530">
            <v>0</v>
          </cell>
          <cell r="V530">
            <v>32</v>
          </cell>
          <cell r="W530">
            <v>1760000</v>
          </cell>
        </row>
        <row r="531">
          <cell r="C531" t="str">
            <v>3.22.16</v>
          </cell>
          <cell r="D531" t="str">
            <v>Suministro de ducha y lavador de ojos de seguridad</v>
          </cell>
          <cell r="E531" t="str">
            <v>un</v>
          </cell>
          <cell r="F531">
            <v>1</v>
          </cell>
          <cell r="G531">
            <v>880000</v>
          </cell>
          <cell r="H531">
            <v>880000</v>
          </cell>
          <cell r="I531">
            <v>0.92243978682047556</v>
          </cell>
          <cell r="J531">
            <v>1</v>
          </cell>
          <cell r="L531">
            <v>1</v>
          </cell>
          <cell r="M531">
            <v>880000</v>
          </cell>
          <cell r="N531">
            <v>0</v>
          </cell>
          <cell r="O531">
            <v>880000</v>
          </cell>
          <cell r="R531">
            <v>0</v>
          </cell>
          <cell r="S531">
            <v>0</v>
          </cell>
          <cell r="T531">
            <v>0</v>
          </cell>
          <cell r="U531">
            <v>0</v>
          </cell>
          <cell r="V531">
            <v>1</v>
          </cell>
          <cell r="W531">
            <v>880000</v>
          </cell>
        </row>
        <row r="532">
          <cell r="C532" t="str">
            <v>3.22.17</v>
          </cell>
          <cell r="D532" t="str">
            <v>Suministro válvula de 2" tipo diafragma para control solución agua cloro, con unión universal</v>
          </cell>
          <cell r="E532" t="str">
            <v>un</v>
          </cell>
          <cell r="F532">
            <v>2</v>
          </cell>
          <cell r="G532">
            <v>920000</v>
          </cell>
          <cell r="H532">
            <v>1840000</v>
          </cell>
          <cell r="I532">
            <v>1.9287377360791762</v>
          </cell>
          <cell r="J532">
            <v>2</v>
          </cell>
          <cell r="L532">
            <v>2</v>
          </cell>
          <cell r="M532">
            <v>1840000</v>
          </cell>
          <cell r="N532">
            <v>0</v>
          </cell>
          <cell r="O532">
            <v>1840000</v>
          </cell>
          <cell r="R532">
            <v>0</v>
          </cell>
          <cell r="S532">
            <v>0</v>
          </cell>
          <cell r="T532">
            <v>0</v>
          </cell>
          <cell r="U532">
            <v>0</v>
          </cell>
          <cell r="V532">
            <v>2</v>
          </cell>
          <cell r="W532">
            <v>1840000</v>
          </cell>
        </row>
        <row r="533">
          <cell r="C533" t="str">
            <v>3.22.18</v>
          </cell>
          <cell r="D533" t="str">
            <v>Suministro válvula de 2" PVC cierre rápido con unión universal</v>
          </cell>
          <cell r="E533" t="str">
            <v>un</v>
          </cell>
          <cell r="F533">
            <v>4</v>
          </cell>
          <cell r="G533">
            <v>78000</v>
          </cell>
          <cell r="H533">
            <v>312000</v>
          </cell>
          <cell r="I533">
            <v>0.32704683350907771</v>
          </cell>
          <cell r="J533">
            <v>4</v>
          </cell>
          <cell r="L533">
            <v>4</v>
          </cell>
          <cell r="M533">
            <v>312000</v>
          </cell>
          <cell r="N533">
            <v>0</v>
          </cell>
          <cell r="O533">
            <v>312000</v>
          </cell>
          <cell r="R533">
            <v>0</v>
          </cell>
          <cell r="S533">
            <v>0</v>
          </cell>
          <cell r="T533">
            <v>0</v>
          </cell>
          <cell r="U533">
            <v>0</v>
          </cell>
          <cell r="V533">
            <v>4</v>
          </cell>
          <cell r="W533">
            <v>312000</v>
          </cell>
        </row>
        <row r="534">
          <cell r="C534" t="str">
            <v>3.22.19</v>
          </cell>
          <cell r="D534" t="str">
            <v>Suministro válvula de acero Ø1" para trabajar con gas Cloro, con unión roscada</v>
          </cell>
          <cell r="E534" t="str">
            <v>un</v>
          </cell>
          <cell r="F534">
            <v>6</v>
          </cell>
          <cell r="G534">
            <v>650000</v>
          </cell>
          <cell r="H534">
            <v>3900000</v>
          </cell>
          <cell r="I534">
            <v>4.0880854188634714</v>
          </cell>
          <cell r="J534">
            <v>6</v>
          </cell>
          <cell r="L534">
            <v>6</v>
          </cell>
          <cell r="M534">
            <v>3900000</v>
          </cell>
          <cell r="N534">
            <v>0</v>
          </cell>
          <cell r="O534">
            <v>3900000</v>
          </cell>
          <cell r="R534">
            <v>0</v>
          </cell>
          <cell r="S534">
            <v>0</v>
          </cell>
          <cell r="T534">
            <v>0</v>
          </cell>
          <cell r="U534">
            <v>0</v>
          </cell>
          <cell r="V534">
            <v>6</v>
          </cell>
          <cell r="W534">
            <v>3900000</v>
          </cell>
        </row>
        <row r="535">
          <cell r="C535" t="str">
            <v>3.22.20</v>
          </cell>
          <cell r="D535" t="str">
            <v>Suministro de filtro para gas cloro, unión roscada Ø1"</v>
          </cell>
          <cell r="E535" t="str">
            <v>un</v>
          </cell>
          <cell r="F535">
            <v>2</v>
          </cell>
          <cell r="G535">
            <v>900000</v>
          </cell>
          <cell r="H535">
            <v>1800000</v>
          </cell>
          <cell r="I535">
            <v>1.8868086548600635</v>
          </cell>
          <cell r="J535">
            <v>2</v>
          </cell>
          <cell r="L535">
            <v>2</v>
          </cell>
          <cell r="M535">
            <v>1800000</v>
          </cell>
          <cell r="N535">
            <v>0</v>
          </cell>
          <cell r="O535">
            <v>1800000</v>
          </cell>
          <cell r="R535">
            <v>0</v>
          </cell>
          <cell r="S535">
            <v>0</v>
          </cell>
          <cell r="T535">
            <v>0</v>
          </cell>
          <cell r="U535">
            <v>0</v>
          </cell>
          <cell r="V535">
            <v>2</v>
          </cell>
          <cell r="W535">
            <v>1800000</v>
          </cell>
        </row>
        <row r="536">
          <cell r="C536" t="str">
            <v>3.22.21</v>
          </cell>
          <cell r="D536" t="str">
            <v>Suministro de multiple gas cloro para 4 cilindros Ø1" SCH80. (Consta de conectores flexibles de 3/8", valvula de cilindro, empacaduras de plomo, niples de acero, tees roscadas, codos roscados, tapones hembra)</v>
          </cell>
          <cell r="E536" t="str">
            <v>un</v>
          </cell>
          <cell r="F536">
            <v>2</v>
          </cell>
          <cell r="G536">
            <v>3900000</v>
          </cell>
          <cell r="H536">
            <v>7800000</v>
          </cell>
          <cell r="I536">
            <v>8.1761708377269429</v>
          </cell>
          <cell r="J536">
            <v>2</v>
          </cell>
          <cell r="L536">
            <v>2</v>
          </cell>
          <cell r="M536">
            <v>7800000</v>
          </cell>
          <cell r="N536">
            <v>0</v>
          </cell>
          <cell r="O536">
            <v>7800000</v>
          </cell>
          <cell r="R536">
            <v>0</v>
          </cell>
          <cell r="S536">
            <v>0</v>
          </cell>
          <cell r="T536">
            <v>0</v>
          </cell>
          <cell r="U536">
            <v>0</v>
          </cell>
          <cell r="V536">
            <v>2</v>
          </cell>
          <cell r="W536">
            <v>7800000</v>
          </cell>
        </row>
        <row r="537">
          <cell r="C537" t="str">
            <v>3.22.22</v>
          </cell>
          <cell r="D537" t="str">
            <v>Polipasto eléctrico 2 Ton 220 Vac incluido botonera, juego de testeros para viga sencilla con recorrido de 8 mts, levante en cable de acero galvanizado y movimiento vertical y horizontal con motor eléctrico</v>
          </cell>
          <cell r="E537" t="str">
            <v>un</v>
          </cell>
          <cell r="F537">
            <v>1</v>
          </cell>
          <cell r="G537">
            <v>20114400</v>
          </cell>
          <cell r="H537">
            <v>20114400</v>
          </cell>
          <cell r="I537">
            <v>21.084457781842925</v>
          </cell>
          <cell r="J537">
            <v>1</v>
          </cell>
          <cell r="L537">
            <v>1</v>
          </cell>
          <cell r="M537">
            <v>20114400</v>
          </cell>
          <cell r="N537">
            <v>0</v>
          </cell>
          <cell r="O537">
            <v>20114400</v>
          </cell>
          <cell r="R537">
            <v>0</v>
          </cell>
          <cell r="S537">
            <v>0</v>
          </cell>
          <cell r="T537">
            <v>0</v>
          </cell>
          <cell r="U537">
            <v>0</v>
          </cell>
          <cell r="V537">
            <v>1</v>
          </cell>
          <cell r="W537">
            <v>20114400</v>
          </cell>
        </row>
        <row r="538">
          <cell r="C538" t="str">
            <v>3.22.23</v>
          </cell>
          <cell r="D538" t="str">
            <v>Suministro de balanzas para dos cilindros de cloro de 1 Ton por cilindro, con indicador digital con lectura en Kg/lbs con unidad propia del usuario e indicador del peso bruto y tara, con salida análoga de 4-20 mA.</v>
          </cell>
          <cell r="E538" t="str">
            <v>un</v>
          </cell>
          <cell r="F538">
            <v>1</v>
          </cell>
          <cell r="G538">
            <v>14920499.999999998</v>
          </cell>
          <cell r="H538">
            <v>14920499.999999998</v>
          </cell>
          <cell r="I538">
            <v>15.640071408244207</v>
          </cell>
          <cell r="J538">
            <v>1</v>
          </cell>
          <cell r="L538">
            <v>1</v>
          </cell>
          <cell r="M538">
            <v>14920499.999999998</v>
          </cell>
          <cell r="N538">
            <v>0</v>
          </cell>
          <cell r="O538">
            <v>14920499.999999998</v>
          </cell>
          <cell r="R538">
            <v>0</v>
          </cell>
          <cell r="S538">
            <v>0</v>
          </cell>
          <cell r="T538">
            <v>0</v>
          </cell>
          <cell r="U538">
            <v>0</v>
          </cell>
          <cell r="V538">
            <v>1</v>
          </cell>
          <cell r="W538">
            <v>14920499.999999998</v>
          </cell>
        </row>
        <row r="539">
          <cell r="C539" t="str">
            <v>3.22.24</v>
          </cell>
          <cell r="D539" t="str">
            <v>Suministro de clorador de gabinete, capacidad 250 lb/dia, Incluye accesorios, rotametro, inyector, válvula de control de vacio, regulación de presión y gabinete de fibra de vidrio.</v>
          </cell>
          <cell r="E539" t="str">
            <v>un</v>
          </cell>
          <cell r="F539">
            <v>2</v>
          </cell>
          <cell r="G539">
            <v>17563560</v>
          </cell>
          <cell r="H539">
            <v>35127120</v>
          </cell>
          <cell r="I539">
            <v>36.821196686837801</v>
          </cell>
          <cell r="J539">
            <v>2</v>
          </cell>
          <cell r="L539">
            <v>2</v>
          </cell>
          <cell r="M539">
            <v>35127120</v>
          </cell>
          <cell r="N539">
            <v>0</v>
          </cell>
          <cell r="O539">
            <v>35127120</v>
          </cell>
          <cell r="R539">
            <v>0</v>
          </cell>
          <cell r="S539">
            <v>0</v>
          </cell>
          <cell r="T539">
            <v>0</v>
          </cell>
          <cell r="U539">
            <v>0</v>
          </cell>
          <cell r="V539">
            <v>2</v>
          </cell>
          <cell r="W539">
            <v>35127120</v>
          </cell>
        </row>
        <row r="540">
          <cell r="D540" t="str">
            <v>COSTO DIRECTO</v>
          </cell>
          <cell r="H540">
            <v>95399180.799999997</v>
          </cell>
          <cell r="I540" t="str">
            <v/>
          </cell>
          <cell r="L540" t="str">
            <v/>
          </cell>
          <cell r="M540">
            <v>95399180.799999997</v>
          </cell>
          <cell r="N540">
            <v>0</v>
          </cell>
          <cell r="O540">
            <v>95399180.799999997</v>
          </cell>
          <cell r="R540" t="str">
            <v/>
          </cell>
          <cell r="S540">
            <v>0</v>
          </cell>
          <cell r="T540">
            <v>0</v>
          </cell>
          <cell r="U540">
            <v>0</v>
          </cell>
          <cell r="V540" t="str">
            <v/>
          </cell>
          <cell r="W540">
            <v>95399180.799999997</v>
          </cell>
        </row>
        <row r="541">
          <cell r="D541" t="str">
            <v>A.I.U. 12%</v>
          </cell>
          <cell r="E541">
            <v>0.12</v>
          </cell>
          <cell r="H541">
            <v>11447901.695999999</v>
          </cell>
          <cell r="M541">
            <v>11447901.695999999</v>
          </cell>
          <cell r="N541">
            <v>0</v>
          </cell>
          <cell r="O541">
            <v>11447901.695999999</v>
          </cell>
          <cell r="R541">
            <v>0</v>
          </cell>
          <cell r="S541">
            <v>0</v>
          </cell>
          <cell r="T541">
            <v>0</v>
          </cell>
          <cell r="U541">
            <v>0</v>
          </cell>
          <cell r="W541">
            <v>11447901.695999999</v>
          </cell>
        </row>
        <row r="542">
          <cell r="B542" t="str">
            <v>TO7</v>
          </cell>
          <cell r="D542" t="str">
            <v>COSTO SUMINISTRO</v>
          </cell>
          <cell r="H542">
            <v>106847082</v>
          </cell>
          <cell r="M542">
            <v>106847082</v>
          </cell>
          <cell r="N542">
            <v>0</v>
          </cell>
          <cell r="O542">
            <v>106847082</v>
          </cell>
          <cell r="R542" t="str">
            <v/>
          </cell>
          <cell r="S542">
            <v>0</v>
          </cell>
          <cell r="T542">
            <v>0</v>
          </cell>
          <cell r="U542">
            <v>0</v>
          </cell>
          <cell r="V542" t="str">
            <v/>
          </cell>
          <cell r="W542">
            <v>106847082</v>
          </cell>
        </row>
        <row r="543">
          <cell r="B543" t="str">
            <v>T8</v>
          </cell>
          <cell r="C543" t="str">
            <v>INSTALACION DE EQUIPOS PARA EL SISTEMA DE CLORACION  DEL AGUA (543)</v>
          </cell>
          <cell r="M543" t="str">
            <v/>
          </cell>
          <cell r="N543" t="str">
            <v/>
          </cell>
          <cell r="O543" t="str">
            <v/>
          </cell>
          <cell r="R543" t="str">
            <v/>
          </cell>
          <cell r="S543" t="str">
            <v/>
          </cell>
          <cell r="T543" t="str">
            <v/>
          </cell>
          <cell r="U543" t="str">
            <v/>
          </cell>
          <cell r="V543" t="str">
            <v/>
          </cell>
          <cell r="W543" t="str">
            <v/>
          </cell>
        </row>
        <row r="544">
          <cell r="C544" t="str">
            <v xml:space="preserve">ITEM  </v>
          </cell>
          <cell r="D544" t="str">
            <v>DESCRIPCION</v>
          </cell>
          <cell r="E544" t="str">
            <v xml:space="preserve">UNIDAD </v>
          </cell>
          <cell r="F544" t="str">
            <v xml:space="preserve">CANTIDAD </v>
          </cell>
          <cell r="G544" t="str">
            <v>V. UNITARIO</v>
          </cell>
          <cell r="H544" t="str">
            <v xml:space="preserve"> V. PARCIAL</v>
          </cell>
          <cell r="R544">
            <v>0</v>
          </cell>
        </row>
        <row r="545">
          <cell r="C545">
            <v>3.1</v>
          </cell>
          <cell r="D545" t="str">
            <v>SEÑALIZACION Y SEGURIDAD EN LA OBRA</v>
          </cell>
          <cell r="L545" t="str">
            <v/>
          </cell>
          <cell r="M545" t="str">
            <v/>
          </cell>
          <cell r="N545" t="str">
            <v/>
          </cell>
          <cell r="O545" t="str">
            <v/>
          </cell>
          <cell r="R545" t="str">
            <v/>
          </cell>
          <cell r="S545" t="str">
            <v/>
          </cell>
          <cell r="T545" t="str">
            <v/>
          </cell>
          <cell r="U545" t="str">
            <v/>
          </cell>
          <cell r="V545" t="str">
            <v/>
          </cell>
          <cell r="W545" t="str">
            <v/>
          </cell>
        </row>
        <row r="546">
          <cell r="C546" t="str">
            <v>3.1.1</v>
          </cell>
          <cell r="D546" t="str">
            <v>Señalización de la obra</v>
          </cell>
          <cell r="L546" t="str">
            <v/>
          </cell>
          <cell r="M546" t="str">
            <v/>
          </cell>
          <cell r="N546" t="str">
            <v/>
          </cell>
          <cell r="O546" t="str">
            <v/>
          </cell>
          <cell r="R546" t="str">
            <v/>
          </cell>
          <cell r="S546" t="str">
            <v/>
          </cell>
          <cell r="T546" t="str">
            <v/>
          </cell>
          <cell r="U546" t="str">
            <v/>
          </cell>
          <cell r="V546" t="str">
            <v/>
          </cell>
          <cell r="W546" t="str">
            <v/>
          </cell>
        </row>
        <row r="547">
          <cell r="C547" t="str">
            <v>3.1.1.1</v>
          </cell>
          <cell r="D547" t="str">
            <v>Soporte para cinta demarcadora. Esquema No.1</v>
          </cell>
          <cell r="E547" t="str">
            <v>un</v>
          </cell>
          <cell r="F547">
            <v>5</v>
          </cell>
          <cell r="G547">
            <v>10100</v>
          </cell>
          <cell r="H547">
            <v>50500</v>
          </cell>
          <cell r="I547">
            <v>1.1585637938490587</v>
          </cell>
          <cell r="J547">
            <v>5</v>
          </cell>
          <cell r="L547">
            <v>5</v>
          </cell>
          <cell r="M547">
            <v>50500</v>
          </cell>
          <cell r="N547">
            <v>0</v>
          </cell>
          <cell r="O547">
            <v>50500</v>
          </cell>
          <cell r="R547">
            <v>0</v>
          </cell>
          <cell r="S547">
            <v>0</v>
          </cell>
          <cell r="T547">
            <v>0</v>
          </cell>
          <cell r="U547">
            <v>0</v>
          </cell>
          <cell r="V547">
            <v>5</v>
          </cell>
          <cell r="W547">
            <v>50500</v>
          </cell>
        </row>
        <row r="548">
          <cell r="C548" t="str">
            <v>3.1.1.2</v>
          </cell>
          <cell r="D548" t="str">
            <v>Cinta demarcadora, sin soportes. Esquema No. 2</v>
          </cell>
          <cell r="E548" t="str">
            <v>m</v>
          </cell>
          <cell r="F548">
            <v>50</v>
          </cell>
          <cell r="G548">
            <v>830</v>
          </cell>
          <cell r="H548">
            <v>41500</v>
          </cell>
          <cell r="I548">
            <v>0.95208707811358284</v>
          </cell>
          <cell r="J548">
            <v>50</v>
          </cell>
          <cell r="L548">
            <v>50</v>
          </cell>
          <cell r="M548">
            <v>41500</v>
          </cell>
          <cell r="N548">
            <v>0</v>
          </cell>
          <cell r="O548">
            <v>41500</v>
          </cell>
          <cell r="R548">
            <v>0</v>
          </cell>
          <cell r="S548">
            <v>0</v>
          </cell>
          <cell r="T548">
            <v>0</v>
          </cell>
          <cell r="U548">
            <v>0</v>
          </cell>
          <cell r="V548">
            <v>50</v>
          </cell>
          <cell r="W548">
            <v>41500</v>
          </cell>
        </row>
        <row r="549">
          <cell r="C549" t="str">
            <v>3.1.1.3</v>
          </cell>
          <cell r="D549" t="str">
            <v>Vallas móviles. Barreras</v>
          </cell>
          <cell r="I549" t="str">
            <v/>
          </cell>
          <cell r="L549" t="str">
            <v/>
          </cell>
          <cell r="M549" t="str">
            <v/>
          </cell>
          <cell r="N549" t="str">
            <v/>
          </cell>
          <cell r="O549" t="str">
            <v/>
          </cell>
          <cell r="R549" t="str">
            <v/>
          </cell>
          <cell r="S549" t="str">
            <v/>
          </cell>
          <cell r="T549" t="str">
            <v/>
          </cell>
          <cell r="U549" t="str">
            <v/>
          </cell>
          <cell r="V549" t="str">
            <v/>
          </cell>
          <cell r="W549" t="str">
            <v/>
          </cell>
        </row>
        <row r="550">
          <cell r="C550" t="str">
            <v>3.1.1.3.4</v>
          </cell>
          <cell r="D550" t="str">
            <v>Valla móvil Tipo 4. Valla doble cara. Esquema No. 6</v>
          </cell>
          <cell r="E550" t="str">
            <v>un</v>
          </cell>
          <cell r="F550">
            <v>1</v>
          </cell>
          <cell r="G550">
            <v>155000</v>
          </cell>
          <cell r="H550">
            <v>155000</v>
          </cell>
          <cell r="I550">
            <v>3.5559878821109718</v>
          </cell>
          <cell r="J550">
            <v>1</v>
          </cell>
          <cell r="L550">
            <v>1</v>
          </cell>
          <cell r="M550">
            <v>155000</v>
          </cell>
          <cell r="N550">
            <v>0</v>
          </cell>
          <cell r="O550">
            <v>155000</v>
          </cell>
          <cell r="R550">
            <v>0</v>
          </cell>
          <cell r="S550">
            <v>0</v>
          </cell>
          <cell r="T550">
            <v>0</v>
          </cell>
          <cell r="U550">
            <v>0</v>
          </cell>
          <cell r="V550">
            <v>1</v>
          </cell>
          <cell r="W550">
            <v>155000</v>
          </cell>
        </row>
        <row r="551">
          <cell r="C551">
            <v>3.8</v>
          </cell>
          <cell r="D551" t="str">
            <v>INSTALACION DE ELEMENTOS DE ACUEDUCTO Y ALCANTARILLADO</v>
          </cell>
          <cell r="I551" t="str">
            <v/>
          </cell>
          <cell r="L551" t="str">
            <v/>
          </cell>
          <cell r="M551" t="str">
            <v/>
          </cell>
          <cell r="N551" t="str">
            <v/>
          </cell>
          <cell r="O551" t="str">
            <v/>
          </cell>
          <cell r="R551" t="str">
            <v/>
          </cell>
          <cell r="S551" t="str">
            <v/>
          </cell>
          <cell r="T551" t="str">
            <v/>
          </cell>
          <cell r="U551" t="str">
            <v/>
          </cell>
          <cell r="V551" t="str">
            <v/>
          </cell>
          <cell r="W551" t="str">
            <v/>
          </cell>
        </row>
        <row r="552">
          <cell r="C552" t="str">
            <v>3.8.1</v>
          </cell>
          <cell r="D552" t="str">
            <v>Elementos de Acueducto</v>
          </cell>
          <cell r="I552" t="str">
            <v/>
          </cell>
          <cell r="L552" t="str">
            <v/>
          </cell>
          <cell r="M552" t="str">
            <v/>
          </cell>
          <cell r="N552" t="str">
            <v/>
          </cell>
          <cell r="O552" t="str">
            <v/>
          </cell>
          <cell r="R552" t="str">
            <v/>
          </cell>
          <cell r="S552" t="str">
            <v/>
          </cell>
          <cell r="T552" t="str">
            <v/>
          </cell>
          <cell r="U552" t="str">
            <v/>
          </cell>
          <cell r="V552" t="str">
            <v/>
          </cell>
          <cell r="W552" t="str">
            <v/>
          </cell>
        </row>
        <row r="553">
          <cell r="C553" t="str">
            <v>3.8.1.1</v>
          </cell>
          <cell r="D553" t="str">
            <v>Instalación de válvula de compuerta brida x brida norma ISO PN 10, Incluye el suministro e instalación de tornilleria y empaquetadura para el montaje</v>
          </cell>
          <cell r="I553" t="str">
            <v/>
          </cell>
          <cell r="L553" t="str">
            <v/>
          </cell>
          <cell r="M553" t="str">
            <v/>
          </cell>
          <cell r="N553" t="str">
            <v/>
          </cell>
          <cell r="O553" t="str">
            <v/>
          </cell>
          <cell r="R553" t="str">
            <v/>
          </cell>
          <cell r="S553" t="str">
            <v/>
          </cell>
          <cell r="T553" t="str">
            <v/>
          </cell>
          <cell r="U553" t="str">
            <v/>
          </cell>
          <cell r="V553" t="str">
            <v/>
          </cell>
          <cell r="W553" t="str">
            <v/>
          </cell>
        </row>
        <row r="554">
          <cell r="C554" t="str">
            <v>3.8.1.1.2</v>
          </cell>
          <cell r="D554" t="str">
            <v>d = 80 mm (3")</v>
          </cell>
          <cell r="E554" t="str">
            <v>un</v>
          </cell>
          <cell r="F554">
            <v>1</v>
          </cell>
          <cell r="G554">
            <v>11845</v>
          </cell>
          <cell r="H554">
            <v>11845</v>
          </cell>
          <cell r="I554">
            <v>0.2717462997651901</v>
          </cell>
          <cell r="J554">
            <v>1</v>
          </cell>
          <cell r="L554">
            <v>1</v>
          </cell>
          <cell r="M554">
            <v>11845</v>
          </cell>
          <cell r="N554">
            <v>0</v>
          </cell>
          <cell r="O554">
            <v>11845</v>
          </cell>
          <cell r="R554">
            <v>0</v>
          </cell>
          <cell r="S554">
            <v>0</v>
          </cell>
          <cell r="T554">
            <v>0</v>
          </cell>
          <cell r="U554">
            <v>0</v>
          </cell>
          <cell r="V554">
            <v>1</v>
          </cell>
          <cell r="W554">
            <v>11845</v>
          </cell>
        </row>
        <row r="555">
          <cell r="C555" t="str">
            <v>3.8.13</v>
          </cell>
          <cell r="D555" t="str">
            <v>Instalación de equipos electromecánicos, trabajos metalmecánicos y varios</v>
          </cell>
          <cell r="I555" t="str">
            <v/>
          </cell>
          <cell r="L555" t="str">
            <v/>
          </cell>
          <cell r="M555" t="str">
            <v/>
          </cell>
          <cell r="N555" t="str">
            <v/>
          </cell>
          <cell r="O555" t="str">
            <v/>
          </cell>
          <cell r="R555" t="str">
            <v/>
          </cell>
          <cell r="S555" t="str">
            <v/>
          </cell>
          <cell r="T555" t="str">
            <v/>
          </cell>
          <cell r="U555" t="str">
            <v/>
          </cell>
          <cell r="V555" t="str">
            <v/>
          </cell>
          <cell r="W555" t="str">
            <v/>
          </cell>
        </row>
        <row r="556">
          <cell r="C556" t="str">
            <v>3.8.13.10</v>
          </cell>
          <cell r="D556" t="str">
            <v>Instalación de dos cloradores (250lb/dia) con sus elementos y soporte en acero, fabricación de bases en concreto para cloradores h=0.1m, instalación del múltiple Ø1" de acero SCH80 con válvulas y accesorios, instalación del múltiple de Ø2" PVC de distribu</v>
          </cell>
          <cell r="E556" t="str">
            <v>gl</v>
          </cell>
          <cell r="F556">
            <v>1</v>
          </cell>
          <cell r="G556">
            <v>4100000</v>
          </cell>
          <cell r="H556">
            <v>4100000</v>
          </cell>
          <cell r="I556">
            <v>94.0616149461612</v>
          </cell>
          <cell r="J556">
            <v>1</v>
          </cell>
          <cell r="L556">
            <v>1</v>
          </cell>
          <cell r="M556">
            <v>4100000</v>
          </cell>
          <cell r="N556">
            <v>0</v>
          </cell>
          <cell r="O556">
            <v>4100000</v>
          </cell>
          <cell r="R556">
            <v>0</v>
          </cell>
          <cell r="S556">
            <v>0</v>
          </cell>
          <cell r="T556">
            <v>0</v>
          </cell>
          <cell r="U556">
            <v>0</v>
          </cell>
          <cell r="V556">
            <v>1</v>
          </cell>
          <cell r="W556">
            <v>4100000</v>
          </cell>
        </row>
        <row r="557">
          <cell r="D557" t="str">
            <v>COSTO TOTAL DIRECTO</v>
          </cell>
          <cell r="H557">
            <v>4358845</v>
          </cell>
          <cell r="L557" t="str">
            <v/>
          </cell>
          <cell r="M557">
            <v>4358845</v>
          </cell>
          <cell r="N557">
            <v>0</v>
          </cell>
          <cell r="O557">
            <v>4358845</v>
          </cell>
          <cell r="R557" t="str">
            <v/>
          </cell>
          <cell r="S557">
            <v>0</v>
          </cell>
          <cell r="T557">
            <v>0</v>
          </cell>
          <cell r="U557">
            <v>0</v>
          </cell>
          <cell r="V557" t="str">
            <v/>
          </cell>
          <cell r="W557">
            <v>4358845</v>
          </cell>
        </row>
        <row r="558">
          <cell r="D558" t="str">
            <v>A,I,U, 25%</v>
          </cell>
          <cell r="E558">
            <v>0.25</v>
          </cell>
          <cell r="H558">
            <v>1089711.25</v>
          </cell>
          <cell r="M558">
            <v>1089711.25</v>
          </cell>
          <cell r="N558">
            <v>0</v>
          </cell>
          <cell r="O558">
            <v>1089711.25</v>
          </cell>
          <cell r="R558">
            <v>0</v>
          </cell>
          <cell r="S558">
            <v>0</v>
          </cell>
          <cell r="T558">
            <v>0</v>
          </cell>
          <cell r="U558">
            <v>0</v>
          </cell>
          <cell r="W558">
            <v>1089711.25</v>
          </cell>
        </row>
        <row r="559">
          <cell r="B559" t="str">
            <v>TO8</v>
          </cell>
          <cell r="D559" t="str">
            <v>COSTO TOTAL OBRA CIVIL</v>
          </cell>
          <cell r="H559">
            <v>5448556</v>
          </cell>
          <cell r="M559">
            <v>5448556</v>
          </cell>
          <cell r="N559">
            <v>0</v>
          </cell>
          <cell r="O559">
            <v>5448556</v>
          </cell>
          <cell r="R559" t="str">
            <v/>
          </cell>
          <cell r="S559">
            <v>0</v>
          </cell>
          <cell r="T559">
            <v>0</v>
          </cell>
          <cell r="U559">
            <v>0</v>
          </cell>
          <cell r="V559" t="str">
            <v/>
          </cell>
          <cell r="W559">
            <v>5448556</v>
          </cell>
        </row>
        <row r="560">
          <cell r="B560" t="str">
            <v>T9</v>
          </cell>
          <cell r="C560" t="str">
            <v>SUMINISTRO DE EQUIPOS PARA EL SISTEMA DE QUIMICOS COAGULANTES (560)</v>
          </cell>
          <cell r="M560" t="str">
            <v/>
          </cell>
          <cell r="N560" t="str">
            <v/>
          </cell>
          <cell r="O560" t="str">
            <v/>
          </cell>
          <cell r="R560" t="str">
            <v/>
          </cell>
          <cell r="S560" t="str">
            <v/>
          </cell>
          <cell r="T560" t="str">
            <v/>
          </cell>
          <cell r="U560" t="str">
            <v/>
          </cell>
          <cell r="V560" t="str">
            <v/>
          </cell>
          <cell r="W560" t="str">
            <v/>
          </cell>
        </row>
        <row r="561">
          <cell r="C561" t="str">
            <v xml:space="preserve">ITEM </v>
          </cell>
          <cell r="D561" t="str">
            <v xml:space="preserve">DESCRIPCION </v>
          </cell>
          <cell r="E561" t="str">
            <v xml:space="preserve">UNIDAD </v>
          </cell>
          <cell r="F561" t="str">
            <v xml:space="preserve">CANTIDAD </v>
          </cell>
          <cell r="G561" t="str">
            <v xml:space="preserve">V. UNITARIO </v>
          </cell>
          <cell r="H561" t="str">
            <v>V. PARCIAL</v>
          </cell>
          <cell r="R561">
            <v>0</v>
          </cell>
        </row>
        <row r="562">
          <cell r="C562" t="str">
            <v>3.20.</v>
          </cell>
          <cell r="D562" t="str">
            <v>SUMINISTRO DE TUBERIAS Y ELEMENTOS DE  ACUEDUCTO Y ALCANTARILLADO</v>
          </cell>
          <cell r="L562" t="str">
            <v/>
          </cell>
          <cell r="M562" t="str">
            <v/>
          </cell>
          <cell r="N562" t="str">
            <v/>
          </cell>
          <cell r="O562" t="str">
            <v/>
          </cell>
          <cell r="R562" t="str">
            <v/>
          </cell>
          <cell r="S562" t="str">
            <v/>
          </cell>
          <cell r="T562" t="str">
            <v/>
          </cell>
          <cell r="U562" t="str">
            <v/>
          </cell>
          <cell r="V562" t="str">
            <v/>
          </cell>
          <cell r="W562" t="str">
            <v/>
          </cell>
        </row>
        <row r="563">
          <cell r="C563" t="str">
            <v>3.20.1.1</v>
          </cell>
          <cell r="D563" t="str">
            <v>Suministro de Tuberias de Acueducto</v>
          </cell>
          <cell r="L563" t="str">
            <v/>
          </cell>
          <cell r="M563" t="str">
            <v/>
          </cell>
          <cell r="N563" t="str">
            <v/>
          </cell>
          <cell r="O563" t="str">
            <v/>
          </cell>
          <cell r="R563" t="str">
            <v/>
          </cell>
          <cell r="S563" t="str">
            <v/>
          </cell>
          <cell r="T563" t="str">
            <v/>
          </cell>
          <cell r="U563" t="str">
            <v/>
          </cell>
          <cell r="V563" t="str">
            <v/>
          </cell>
          <cell r="W563" t="str">
            <v/>
          </cell>
        </row>
        <row r="564">
          <cell r="C564" t="str">
            <v>3.20.1.1.4</v>
          </cell>
          <cell r="D564" t="str">
            <v>Suministro de tuberías de acueducto de polietileno para acometidas</v>
          </cell>
          <cell r="L564" t="str">
            <v/>
          </cell>
          <cell r="M564" t="str">
            <v/>
          </cell>
          <cell r="N564" t="str">
            <v/>
          </cell>
          <cell r="O564" t="str">
            <v/>
          </cell>
          <cell r="R564" t="str">
            <v/>
          </cell>
          <cell r="S564" t="str">
            <v/>
          </cell>
          <cell r="T564" t="str">
            <v/>
          </cell>
          <cell r="U564" t="str">
            <v/>
          </cell>
          <cell r="V564" t="str">
            <v/>
          </cell>
          <cell r="W564" t="str">
            <v/>
          </cell>
        </row>
        <row r="565">
          <cell r="C565" t="str">
            <v>3.20.1.1.4.2</v>
          </cell>
          <cell r="D565" t="str">
            <v>Tuberia de Polietileno Diametro 20 mm PN 10</v>
          </cell>
          <cell r="E565" t="str">
            <v>m</v>
          </cell>
          <cell r="F565">
            <v>80</v>
          </cell>
          <cell r="G565">
            <v>1700</v>
          </cell>
          <cell r="H565">
            <v>136000</v>
          </cell>
          <cell r="I565">
            <v>0.32990729459474549</v>
          </cell>
          <cell r="J565">
            <v>80</v>
          </cell>
          <cell r="L565">
            <v>80</v>
          </cell>
          <cell r="M565">
            <v>136000</v>
          </cell>
          <cell r="N565">
            <v>0</v>
          </cell>
          <cell r="O565">
            <v>136000</v>
          </cell>
          <cell r="R565">
            <v>0</v>
          </cell>
          <cell r="S565">
            <v>0</v>
          </cell>
          <cell r="T565">
            <v>0</v>
          </cell>
          <cell r="U565">
            <v>0</v>
          </cell>
          <cell r="V565">
            <v>80</v>
          </cell>
          <cell r="W565">
            <v>136000</v>
          </cell>
        </row>
        <row r="566">
          <cell r="C566">
            <v>3.21</v>
          </cell>
          <cell r="D566" t="str">
            <v>SUMINISTRO DE EQUIPOS MECÁNICOS Y ELÉCTROMECÁNICOS</v>
          </cell>
          <cell r="I566" t="str">
            <v/>
          </cell>
          <cell r="L566" t="str">
            <v/>
          </cell>
          <cell r="M566" t="str">
            <v/>
          </cell>
          <cell r="N566" t="str">
            <v/>
          </cell>
          <cell r="O566" t="str">
            <v/>
          </cell>
          <cell r="R566" t="str">
            <v/>
          </cell>
          <cell r="S566" t="str">
            <v/>
          </cell>
          <cell r="T566" t="str">
            <v/>
          </cell>
          <cell r="U566" t="str">
            <v/>
          </cell>
          <cell r="V566" t="str">
            <v/>
          </cell>
          <cell r="W566" t="str">
            <v/>
          </cell>
        </row>
        <row r="567">
          <cell r="C567" t="str">
            <v>3.21.1</v>
          </cell>
          <cell r="D567" t="str">
            <v>Bombas centrífugas horizontales</v>
          </cell>
          <cell r="I567" t="str">
            <v/>
          </cell>
          <cell r="L567" t="str">
            <v/>
          </cell>
          <cell r="M567" t="str">
            <v/>
          </cell>
          <cell r="N567" t="str">
            <v/>
          </cell>
          <cell r="O567" t="str">
            <v/>
          </cell>
          <cell r="R567" t="str">
            <v/>
          </cell>
          <cell r="S567" t="str">
            <v/>
          </cell>
          <cell r="T567" t="str">
            <v/>
          </cell>
          <cell r="U567" t="str">
            <v/>
          </cell>
          <cell r="V567" t="str">
            <v/>
          </cell>
          <cell r="W567" t="str">
            <v/>
          </cell>
        </row>
        <row r="568">
          <cell r="C568" t="str">
            <v>3.21.1.2</v>
          </cell>
          <cell r="D568" t="str">
            <v>Suministro de bomba centrífuga horizontal para manejo de coagulantes, Qn=15LPS y Hn=15m , 1800RPM, 220 voltios, incluido control eléctrico</v>
          </cell>
          <cell r="E568" t="str">
            <v>un</v>
          </cell>
          <cell r="F568">
            <v>1</v>
          </cell>
          <cell r="G568">
            <v>9600000</v>
          </cell>
          <cell r="H568">
            <v>9600000</v>
          </cell>
          <cell r="I568">
            <v>23.287573736099684</v>
          </cell>
          <cell r="J568">
            <v>1</v>
          </cell>
          <cell r="L568">
            <v>1</v>
          </cell>
          <cell r="M568">
            <v>9600000</v>
          </cell>
          <cell r="N568">
            <v>0</v>
          </cell>
          <cell r="O568">
            <v>9600000</v>
          </cell>
          <cell r="R568">
            <v>0</v>
          </cell>
          <cell r="S568">
            <v>0</v>
          </cell>
          <cell r="T568">
            <v>0</v>
          </cell>
          <cell r="U568">
            <v>0</v>
          </cell>
          <cell r="V568">
            <v>1</v>
          </cell>
          <cell r="W568">
            <v>9600000</v>
          </cell>
        </row>
        <row r="569">
          <cell r="C569" t="str">
            <v>3.21.6</v>
          </cell>
          <cell r="D569" t="str">
            <v>Bombas de diafragma</v>
          </cell>
          <cell r="I569" t="str">
            <v/>
          </cell>
          <cell r="L569" t="str">
            <v/>
          </cell>
          <cell r="M569" t="str">
            <v/>
          </cell>
          <cell r="N569" t="str">
            <v/>
          </cell>
          <cell r="O569" t="str">
            <v/>
          </cell>
          <cell r="R569" t="str">
            <v/>
          </cell>
          <cell r="S569" t="str">
            <v/>
          </cell>
          <cell r="T569" t="str">
            <v/>
          </cell>
          <cell r="U569" t="str">
            <v/>
          </cell>
          <cell r="V569" t="str">
            <v/>
          </cell>
          <cell r="W569" t="str">
            <v/>
          </cell>
        </row>
        <row r="570">
          <cell r="C570" t="str">
            <v>3.21.6.1</v>
          </cell>
          <cell r="D570" t="str">
            <v>Bomba dosificadora de diafragma hidráulicamente actuado con motor eléctrico, válvula de alivio, válvula de contrapresión y cilindro de aforo. Caudal= 45 lp*hora</v>
          </cell>
          <cell r="E570" t="str">
            <v>un</v>
          </cell>
          <cell r="F570">
            <v>2</v>
          </cell>
          <cell r="G570">
            <v>5789154</v>
          </cell>
          <cell r="H570">
            <v>11578308</v>
          </cell>
          <cell r="I570">
            <v>28.086531384299256</v>
          </cell>
          <cell r="J570">
            <v>2</v>
          </cell>
          <cell r="L570">
            <v>2</v>
          </cell>
          <cell r="M570">
            <v>11578308</v>
          </cell>
          <cell r="N570">
            <v>0</v>
          </cell>
          <cell r="O570">
            <v>11578308</v>
          </cell>
          <cell r="R570">
            <v>0</v>
          </cell>
          <cell r="S570">
            <v>0</v>
          </cell>
          <cell r="T570">
            <v>0</v>
          </cell>
          <cell r="U570">
            <v>0</v>
          </cell>
          <cell r="V570">
            <v>2</v>
          </cell>
          <cell r="W570">
            <v>11578308</v>
          </cell>
        </row>
        <row r="571">
          <cell r="C571" t="str">
            <v>3.21.6.2</v>
          </cell>
          <cell r="D571" t="str">
            <v>Bomba dosificadora de diafragma hidráulicamente actuado con motor eléctrico, válvula de alivio, válvula de contrapresión y cilindro de aforo. Caudal= 15 lp*hora</v>
          </cell>
          <cell r="E571" t="str">
            <v>un</v>
          </cell>
          <cell r="F571">
            <v>1</v>
          </cell>
          <cell r="G571">
            <v>4282894</v>
          </cell>
          <cell r="H571">
            <v>4282894</v>
          </cell>
          <cell r="I571">
            <v>10.389396857176971</v>
          </cell>
          <cell r="J571">
            <v>1</v>
          </cell>
          <cell r="L571">
            <v>1</v>
          </cell>
          <cell r="M571">
            <v>4282894</v>
          </cell>
          <cell r="N571">
            <v>0</v>
          </cell>
          <cell r="O571">
            <v>4282894</v>
          </cell>
          <cell r="R571">
            <v>0</v>
          </cell>
          <cell r="S571">
            <v>0</v>
          </cell>
          <cell r="T571">
            <v>0</v>
          </cell>
          <cell r="U571">
            <v>0</v>
          </cell>
          <cell r="V571">
            <v>1</v>
          </cell>
          <cell r="W571">
            <v>4282894</v>
          </cell>
        </row>
        <row r="572">
          <cell r="C572" t="str">
            <v>3,23</v>
          </cell>
          <cell r="D572" t="str">
            <v>SUMINISTRO DE ELEMENTOS VARIOS</v>
          </cell>
          <cell r="I572" t="str">
            <v/>
          </cell>
          <cell r="L572" t="str">
            <v/>
          </cell>
          <cell r="M572" t="str">
            <v/>
          </cell>
          <cell r="N572" t="str">
            <v/>
          </cell>
          <cell r="O572" t="str">
            <v/>
          </cell>
          <cell r="R572" t="str">
            <v/>
          </cell>
          <cell r="S572" t="str">
            <v/>
          </cell>
          <cell r="T572" t="str">
            <v/>
          </cell>
          <cell r="U572" t="str">
            <v/>
          </cell>
          <cell r="V572" t="str">
            <v/>
          </cell>
          <cell r="W572" t="str">
            <v/>
          </cell>
        </row>
        <row r="573">
          <cell r="C573" t="str">
            <v>3.23.28</v>
          </cell>
          <cell r="D573" t="str">
            <v>Suministro válvula de Ø2" PVC cierre rápido con unión universal</v>
          </cell>
          <cell r="E573" t="str">
            <v>un</v>
          </cell>
          <cell r="F573">
            <v>4</v>
          </cell>
          <cell r="G573">
            <v>88000</v>
          </cell>
          <cell r="H573">
            <v>352000</v>
          </cell>
          <cell r="I573">
            <v>0.85387770365698834</v>
          </cell>
          <cell r="J573">
            <v>4</v>
          </cell>
          <cell r="L573">
            <v>4</v>
          </cell>
          <cell r="M573">
            <v>352000</v>
          </cell>
          <cell r="N573">
            <v>0</v>
          </cell>
          <cell r="O573">
            <v>352000</v>
          </cell>
          <cell r="R573">
            <v>0</v>
          </cell>
          <cell r="S573">
            <v>0</v>
          </cell>
          <cell r="T573">
            <v>0</v>
          </cell>
          <cell r="U573">
            <v>0</v>
          </cell>
          <cell r="V573">
            <v>4</v>
          </cell>
          <cell r="W573">
            <v>352000</v>
          </cell>
        </row>
        <row r="574">
          <cell r="C574" t="str">
            <v>3.23.29</v>
          </cell>
          <cell r="D574" t="str">
            <v>Suministro válvula de Ø1" PVC cierre rápido con unión universal</v>
          </cell>
          <cell r="E574" t="str">
            <v>un</v>
          </cell>
          <cell r="F574">
            <v>17</v>
          </cell>
          <cell r="G574">
            <v>45000</v>
          </cell>
          <cell r="H574">
            <v>765000</v>
          </cell>
          <cell r="I574">
            <v>1.8557285320954438</v>
          </cell>
          <cell r="J574">
            <v>17</v>
          </cell>
          <cell r="L574">
            <v>17</v>
          </cell>
          <cell r="M574">
            <v>765000</v>
          </cell>
          <cell r="N574">
            <v>0</v>
          </cell>
          <cell r="O574">
            <v>765000</v>
          </cell>
          <cell r="R574">
            <v>0</v>
          </cell>
          <cell r="S574">
            <v>0</v>
          </cell>
          <cell r="T574">
            <v>0</v>
          </cell>
          <cell r="U574">
            <v>0</v>
          </cell>
          <cell r="V574">
            <v>17</v>
          </cell>
          <cell r="W574">
            <v>765000</v>
          </cell>
        </row>
        <row r="575">
          <cell r="C575" t="str">
            <v>3.23.30</v>
          </cell>
          <cell r="D575" t="str">
            <v>Suministro de Tanque de polietileno con capacidad de 0.5m3</v>
          </cell>
          <cell r="E575" t="str">
            <v>un</v>
          </cell>
          <cell r="F575">
            <v>2</v>
          </cell>
          <cell r="G575">
            <v>170000</v>
          </cell>
          <cell r="H575">
            <v>340000</v>
          </cell>
          <cell r="I575">
            <v>0.82476823648686381</v>
          </cell>
          <cell r="J575">
            <v>2</v>
          </cell>
          <cell r="L575">
            <v>2</v>
          </cell>
          <cell r="M575">
            <v>340000</v>
          </cell>
          <cell r="N575">
            <v>0</v>
          </cell>
          <cell r="O575">
            <v>340000</v>
          </cell>
          <cell r="R575">
            <v>0</v>
          </cell>
          <cell r="S575">
            <v>0</v>
          </cell>
          <cell r="T575">
            <v>0</v>
          </cell>
          <cell r="U575">
            <v>0</v>
          </cell>
          <cell r="V575">
            <v>2</v>
          </cell>
          <cell r="W575">
            <v>340000</v>
          </cell>
        </row>
        <row r="576">
          <cell r="C576" t="str">
            <v>3.23.31</v>
          </cell>
          <cell r="D576" t="str">
            <v>Suministro de Tubería conduit Ø2" PVC</v>
          </cell>
          <cell r="E576" t="str">
            <v>m</v>
          </cell>
          <cell r="F576">
            <v>30</v>
          </cell>
          <cell r="G576">
            <v>2400</v>
          </cell>
          <cell r="H576">
            <v>72000</v>
          </cell>
          <cell r="I576">
            <v>0.17465680302074763</v>
          </cell>
          <cell r="J576">
            <v>30</v>
          </cell>
          <cell r="L576">
            <v>30</v>
          </cell>
          <cell r="M576">
            <v>72000</v>
          </cell>
          <cell r="N576">
            <v>0</v>
          </cell>
          <cell r="O576">
            <v>72000</v>
          </cell>
          <cell r="R576">
            <v>0</v>
          </cell>
          <cell r="S576">
            <v>0</v>
          </cell>
          <cell r="T576">
            <v>0</v>
          </cell>
          <cell r="U576">
            <v>0</v>
          </cell>
          <cell r="V576">
            <v>30</v>
          </cell>
          <cell r="W576">
            <v>72000</v>
          </cell>
        </row>
        <row r="577">
          <cell r="C577" t="str">
            <v>3.23.32</v>
          </cell>
          <cell r="D577" t="str">
            <v>Suministro múltiple Ø2" PVC RDE 21 y Ø1" para llenado y vaciado de tanques de químicos coagulantes, incluye accesorios (tees, codos, uniones, adaptadores, soportes de acero, etc.)</v>
          </cell>
          <cell r="E577" t="str">
            <v>gl</v>
          </cell>
          <cell r="F577">
            <v>1</v>
          </cell>
          <cell r="G577">
            <v>900000</v>
          </cell>
          <cell r="H577">
            <v>900000</v>
          </cell>
          <cell r="I577">
            <v>2.1832100377593453</v>
          </cell>
          <cell r="J577">
            <v>1</v>
          </cell>
          <cell r="L577">
            <v>1</v>
          </cell>
          <cell r="M577">
            <v>900000</v>
          </cell>
          <cell r="N577">
            <v>0</v>
          </cell>
          <cell r="O577">
            <v>900000</v>
          </cell>
          <cell r="R577">
            <v>0</v>
          </cell>
          <cell r="S577">
            <v>0</v>
          </cell>
          <cell r="T577">
            <v>0</v>
          </cell>
          <cell r="U577">
            <v>0</v>
          </cell>
          <cell r="V577">
            <v>1</v>
          </cell>
          <cell r="W577">
            <v>900000</v>
          </cell>
        </row>
        <row r="578">
          <cell r="C578" t="str">
            <v>3.23.33</v>
          </cell>
          <cell r="D578" t="str">
            <v>Suministro de probeta plástica 1000cc</v>
          </cell>
          <cell r="E578" t="str">
            <v>un</v>
          </cell>
          <cell r="F578">
            <v>2</v>
          </cell>
          <cell r="G578">
            <v>90000</v>
          </cell>
          <cell r="H578">
            <v>180000</v>
          </cell>
          <cell r="I578">
            <v>0.43664200755186905</v>
          </cell>
          <cell r="J578">
            <v>2</v>
          </cell>
          <cell r="L578">
            <v>2</v>
          </cell>
          <cell r="M578">
            <v>180000</v>
          </cell>
          <cell r="N578">
            <v>0</v>
          </cell>
          <cell r="O578">
            <v>180000</v>
          </cell>
          <cell r="R578">
            <v>0</v>
          </cell>
          <cell r="S578">
            <v>0</v>
          </cell>
          <cell r="T578">
            <v>0</v>
          </cell>
          <cell r="U578">
            <v>0</v>
          </cell>
          <cell r="V578">
            <v>2</v>
          </cell>
          <cell r="W578">
            <v>180000</v>
          </cell>
        </row>
        <row r="579">
          <cell r="C579" t="str">
            <v>3.23.34</v>
          </cell>
          <cell r="D579" t="str">
            <v>Suministro de válvula de jardin Ø3/4" en acero y accesorios de conexión</v>
          </cell>
          <cell r="E579" t="str">
            <v>un</v>
          </cell>
          <cell r="F579">
            <v>1</v>
          </cell>
          <cell r="G579">
            <v>17500</v>
          </cell>
          <cell r="H579">
            <v>17500</v>
          </cell>
          <cell r="I579">
            <v>4.2451306289765046E-2</v>
          </cell>
          <cell r="J579">
            <v>1</v>
          </cell>
          <cell r="L579">
            <v>1</v>
          </cell>
          <cell r="M579">
            <v>17500</v>
          </cell>
          <cell r="N579">
            <v>0</v>
          </cell>
          <cell r="O579">
            <v>17500</v>
          </cell>
          <cell r="R579">
            <v>0</v>
          </cell>
          <cell r="S579">
            <v>0</v>
          </cell>
          <cell r="T579">
            <v>0</v>
          </cell>
          <cell r="U579">
            <v>0</v>
          </cell>
          <cell r="V579">
            <v>1</v>
          </cell>
          <cell r="W579">
            <v>17500</v>
          </cell>
        </row>
        <row r="580">
          <cell r="C580" t="str">
            <v>3.23.35</v>
          </cell>
          <cell r="D580" t="str">
            <v>Suministro agitador eléctrico para polímero, incluye tanque mezclador en fibra de vidrio de 0.5m3 y soportes del tanque en acero inoxidable.</v>
          </cell>
          <cell r="E580" t="str">
            <v>un</v>
          </cell>
          <cell r="F580">
            <v>1</v>
          </cell>
          <cell r="G580">
            <v>13000000</v>
          </cell>
          <cell r="H580">
            <v>13000000</v>
          </cell>
          <cell r="I580">
            <v>31.535256100968322</v>
          </cell>
          <cell r="J580">
            <v>1</v>
          </cell>
          <cell r="L580">
            <v>1</v>
          </cell>
          <cell r="M580">
            <v>13000000</v>
          </cell>
          <cell r="N580">
            <v>0</v>
          </cell>
          <cell r="O580">
            <v>13000000</v>
          </cell>
          <cell r="R580">
            <v>0</v>
          </cell>
          <cell r="S580">
            <v>0</v>
          </cell>
          <cell r="T580">
            <v>0</v>
          </cell>
          <cell r="U580">
            <v>0</v>
          </cell>
          <cell r="V580">
            <v>1</v>
          </cell>
          <cell r="W580">
            <v>13000000</v>
          </cell>
        </row>
        <row r="581">
          <cell r="D581" t="str">
            <v>COSTO DIRECTO</v>
          </cell>
          <cell r="H581">
            <v>41223702</v>
          </cell>
          <cell r="L581" t="str">
            <v/>
          </cell>
          <cell r="M581">
            <v>41223702</v>
          </cell>
          <cell r="N581">
            <v>0</v>
          </cell>
          <cell r="O581">
            <v>41223702</v>
          </cell>
          <cell r="R581" t="str">
            <v/>
          </cell>
          <cell r="S581">
            <v>0</v>
          </cell>
          <cell r="T581">
            <v>0</v>
          </cell>
          <cell r="U581">
            <v>0</v>
          </cell>
          <cell r="V581" t="str">
            <v/>
          </cell>
          <cell r="W581">
            <v>41223702</v>
          </cell>
        </row>
        <row r="582">
          <cell r="D582" t="str">
            <v>A,I,U, 12%</v>
          </cell>
          <cell r="E582">
            <v>0.12</v>
          </cell>
          <cell r="H582">
            <v>4946844.24</v>
          </cell>
          <cell r="M582">
            <v>4946844.24</v>
          </cell>
          <cell r="N582">
            <v>0</v>
          </cell>
          <cell r="O582">
            <v>4946844.24</v>
          </cell>
          <cell r="R582">
            <v>0</v>
          </cell>
          <cell r="S582">
            <v>0</v>
          </cell>
          <cell r="T582">
            <v>0</v>
          </cell>
          <cell r="U582">
            <v>0</v>
          </cell>
          <cell r="W582">
            <v>4946844.24</v>
          </cell>
        </row>
        <row r="583">
          <cell r="B583" t="str">
            <v>TO9</v>
          </cell>
          <cell r="D583" t="str">
            <v>COSTO SUMINISTRO</v>
          </cell>
          <cell r="H583">
            <v>46170546</v>
          </cell>
          <cell r="M583">
            <v>46170546</v>
          </cell>
          <cell r="N583">
            <v>0</v>
          </cell>
          <cell r="O583">
            <v>46170546</v>
          </cell>
          <cell r="R583" t="str">
            <v/>
          </cell>
          <cell r="S583">
            <v>0</v>
          </cell>
          <cell r="T583">
            <v>0</v>
          </cell>
          <cell r="U583">
            <v>0</v>
          </cell>
          <cell r="V583" t="str">
            <v/>
          </cell>
          <cell r="W583">
            <v>46170546</v>
          </cell>
        </row>
        <row r="584">
          <cell r="B584" t="str">
            <v>T10</v>
          </cell>
          <cell r="C584" t="str">
            <v>INSTALACION DE EQUIPOS PARA EL SISTEMA DE QUIMICOS COAGULANTES (584)</v>
          </cell>
          <cell r="M584" t="str">
            <v/>
          </cell>
          <cell r="N584" t="str">
            <v/>
          </cell>
          <cell r="O584" t="str">
            <v/>
          </cell>
          <cell r="R584" t="str">
            <v/>
          </cell>
          <cell r="S584" t="str">
            <v/>
          </cell>
          <cell r="T584" t="str">
            <v/>
          </cell>
          <cell r="U584" t="str">
            <v/>
          </cell>
          <cell r="V584" t="str">
            <v/>
          </cell>
          <cell r="W584" t="str">
            <v/>
          </cell>
        </row>
        <row r="585">
          <cell r="C585" t="str">
            <v xml:space="preserve">ITEM </v>
          </cell>
          <cell r="D585" t="str">
            <v xml:space="preserve">DESCRIPCION </v>
          </cell>
          <cell r="E585" t="str">
            <v xml:space="preserve">UNIDAD </v>
          </cell>
          <cell r="F585" t="str">
            <v xml:space="preserve">CANTIDAD </v>
          </cell>
          <cell r="G585" t="str">
            <v xml:space="preserve">V. UNITARIO </v>
          </cell>
          <cell r="H585" t="str">
            <v>V. PARCIAL</v>
          </cell>
          <cell r="R585">
            <v>0</v>
          </cell>
        </row>
        <row r="586">
          <cell r="C586">
            <v>3.1</v>
          </cell>
          <cell r="D586" t="str">
            <v>SEÑALIZACION Y SEGURIDAD EN LA OBRA</v>
          </cell>
          <cell r="L586" t="str">
            <v/>
          </cell>
          <cell r="M586" t="str">
            <v/>
          </cell>
          <cell r="N586" t="str">
            <v/>
          </cell>
          <cell r="O586" t="str">
            <v/>
          </cell>
          <cell r="R586" t="str">
            <v/>
          </cell>
          <cell r="S586" t="str">
            <v/>
          </cell>
          <cell r="T586" t="str">
            <v/>
          </cell>
          <cell r="U586" t="str">
            <v/>
          </cell>
          <cell r="V586" t="str">
            <v/>
          </cell>
          <cell r="W586" t="str">
            <v/>
          </cell>
        </row>
        <row r="587">
          <cell r="C587" t="str">
            <v>3.1.1</v>
          </cell>
          <cell r="D587" t="str">
            <v>Señalización de la obra</v>
          </cell>
          <cell r="L587" t="str">
            <v/>
          </cell>
          <cell r="M587" t="str">
            <v/>
          </cell>
          <cell r="N587" t="str">
            <v/>
          </cell>
          <cell r="O587" t="str">
            <v/>
          </cell>
          <cell r="R587" t="str">
            <v/>
          </cell>
          <cell r="S587" t="str">
            <v/>
          </cell>
          <cell r="T587" t="str">
            <v/>
          </cell>
          <cell r="U587" t="str">
            <v/>
          </cell>
          <cell r="V587" t="str">
            <v/>
          </cell>
          <cell r="W587" t="str">
            <v/>
          </cell>
        </row>
        <row r="588">
          <cell r="C588" t="str">
            <v>3.1.1.1</v>
          </cell>
          <cell r="D588" t="str">
            <v>Soporte para cinta demarcadora. Esquema No.1</v>
          </cell>
          <cell r="E588" t="str">
            <v>un</v>
          </cell>
          <cell r="F588">
            <v>4</v>
          </cell>
          <cell r="G588">
            <v>10100</v>
          </cell>
          <cell r="H588">
            <v>40400</v>
          </cell>
          <cell r="I588">
            <v>1.1268862793227525</v>
          </cell>
          <cell r="J588">
            <v>4</v>
          </cell>
          <cell r="L588">
            <v>4</v>
          </cell>
          <cell r="M588">
            <v>40400</v>
          </cell>
          <cell r="N588">
            <v>0</v>
          </cell>
          <cell r="O588">
            <v>40400</v>
          </cell>
          <cell r="R588">
            <v>0</v>
          </cell>
          <cell r="S588">
            <v>0</v>
          </cell>
          <cell r="T588">
            <v>0</v>
          </cell>
          <cell r="U588">
            <v>0</v>
          </cell>
          <cell r="V588">
            <v>4</v>
          </cell>
          <cell r="W588">
            <v>40400</v>
          </cell>
        </row>
        <row r="589">
          <cell r="C589" t="str">
            <v>3.1.1.2</v>
          </cell>
          <cell r="D589" t="str">
            <v>Cinta demarcadora, sin soportes. Esquema No. 2</v>
          </cell>
          <cell r="E589" t="str">
            <v>m</v>
          </cell>
          <cell r="F589">
            <v>40</v>
          </cell>
          <cell r="G589">
            <v>830</v>
          </cell>
          <cell r="H589">
            <v>33200</v>
          </cell>
          <cell r="I589">
            <v>0.92605506122562831</v>
          </cell>
          <cell r="J589">
            <v>40</v>
          </cell>
          <cell r="L589">
            <v>40</v>
          </cell>
          <cell r="M589">
            <v>33200</v>
          </cell>
          <cell r="N589">
            <v>0</v>
          </cell>
          <cell r="O589">
            <v>33200</v>
          </cell>
          <cell r="R589">
            <v>0</v>
          </cell>
          <cell r="S589">
            <v>0</v>
          </cell>
          <cell r="T589">
            <v>0</v>
          </cell>
          <cell r="U589">
            <v>0</v>
          </cell>
          <cell r="V589">
            <v>40</v>
          </cell>
          <cell r="W589">
            <v>33200</v>
          </cell>
        </row>
        <row r="590">
          <cell r="C590" t="str">
            <v>3.1.1.3</v>
          </cell>
          <cell r="D590" t="str">
            <v>Vallas móviles. Barreras</v>
          </cell>
          <cell r="I590" t="str">
            <v/>
          </cell>
          <cell r="L590" t="str">
            <v/>
          </cell>
          <cell r="M590" t="str">
            <v/>
          </cell>
          <cell r="N590" t="str">
            <v/>
          </cell>
          <cell r="O590" t="str">
            <v/>
          </cell>
          <cell r="R590" t="str">
            <v/>
          </cell>
          <cell r="S590" t="str">
            <v/>
          </cell>
          <cell r="T590" t="str">
            <v/>
          </cell>
          <cell r="U590" t="str">
            <v/>
          </cell>
          <cell r="V590" t="str">
            <v/>
          </cell>
          <cell r="W590" t="str">
            <v/>
          </cell>
        </row>
        <row r="591">
          <cell r="C591" t="str">
            <v>3.1.1.3.4</v>
          </cell>
          <cell r="D591" t="str">
            <v>Valla móvil Tipo 4. Valla doble cara. Esquema No. 6</v>
          </cell>
          <cell r="E591" t="str">
            <v>un</v>
          </cell>
          <cell r="F591">
            <v>1</v>
          </cell>
          <cell r="G591">
            <v>155000</v>
          </cell>
          <cell r="H591">
            <v>155000</v>
          </cell>
          <cell r="I591">
            <v>4.3234498340353129</v>
          </cell>
          <cell r="J591">
            <v>1</v>
          </cell>
          <cell r="L591">
            <v>1</v>
          </cell>
          <cell r="M591">
            <v>155000</v>
          </cell>
          <cell r="N591">
            <v>0</v>
          </cell>
          <cell r="O591">
            <v>155000</v>
          </cell>
          <cell r="R591">
            <v>0</v>
          </cell>
          <cell r="S591">
            <v>0</v>
          </cell>
          <cell r="T591">
            <v>0</v>
          </cell>
          <cell r="U591">
            <v>0</v>
          </cell>
          <cell r="V591">
            <v>1</v>
          </cell>
          <cell r="W591">
            <v>155000</v>
          </cell>
        </row>
        <row r="592">
          <cell r="C592" t="str">
            <v>3.11.5</v>
          </cell>
          <cell r="D592" t="str">
            <v>INSTALACION DE ELEMENTOS VARIOS</v>
          </cell>
          <cell r="I592" t="str">
            <v/>
          </cell>
          <cell r="L592" t="str">
            <v/>
          </cell>
          <cell r="M592" t="str">
            <v/>
          </cell>
          <cell r="N592" t="str">
            <v/>
          </cell>
          <cell r="O592" t="str">
            <v/>
          </cell>
          <cell r="R592" t="str">
            <v/>
          </cell>
          <cell r="S592" t="str">
            <v/>
          </cell>
          <cell r="T592" t="str">
            <v/>
          </cell>
          <cell r="U592" t="str">
            <v/>
          </cell>
          <cell r="V592" t="str">
            <v/>
          </cell>
          <cell r="W592" t="str">
            <v/>
          </cell>
        </row>
        <row r="593">
          <cell r="C593" t="str">
            <v>3.11.5.11</v>
          </cell>
          <cell r="D593" t="str">
            <v>Instalación de 2 tanques 11m3, 2 tanques de 0.5m3, equipo mezclador con su tanque de 0.5m3, instalación de múltiple Ø2" PVC RDE 21 y Ø1" para llenado y vaciado de tanques de químicos, instalación de tres bombas dosificadoras de membrana y una bomba centrí</v>
          </cell>
          <cell r="E593" t="str">
            <v>gl</v>
          </cell>
          <cell r="F593">
            <v>1</v>
          </cell>
          <cell r="G593">
            <v>3301000</v>
          </cell>
          <cell r="H593">
            <v>3301000</v>
          </cell>
          <cell r="I593">
            <v>92.075534852584312</v>
          </cell>
          <cell r="J593">
            <v>1</v>
          </cell>
          <cell r="L593">
            <v>1</v>
          </cell>
          <cell r="M593">
            <v>3301000</v>
          </cell>
          <cell r="N593">
            <v>0</v>
          </cell>
          <cell r="O593">
            <v>3301000</v>
          </cell>
          <cell r="R593">
            <v>0</v>
          </cell>
          <cell r="S593">
            <v>0</v>
          </cell>
          <cell r="T593">
            <v>0</v>
          </cell>
          <cell r="U593">
            <v>0</v>
          </cell>
          <cell r="V593">
            <v>1</v>
          </cell>
          <cell r="W593">
            <v>3301000</v>
          </cell>
        </row>
        <row r="594">
          <cell r="C594" t="str">
            <v>3.11.5.12</v>
          </cell>
          <cell r="D594" t="str">
            <v>Instalación de tubería de Ø2" PVC conduit</v>
          </cell>
          <cell r="E594" t="str">
            <v>m</v>
          </cell>
          <cell r="F594">
            <v>30</v>
          </cell>
          <cell r="G594">
            <v>1850</v>
          </cell>
          <cell r="H594">
            <v>55500</v>
          </cell>
          <cell r="I594">
            <v>1.5480739728319992</v>
          </cell>
          <cell r="J594">
            <v>30</v>
          </cell>
          <cell r="L594">
            <v>30</v>
          </cell>
          <cell r="M594">
            <v>55500</v>
          </cell>
          <cell r="N594">
            <v>0</v>
          </cell>
          <cell r="O594">
            <v>55500</v>
          </cell>
          <cell r="R594">
            <v>0</v>
          </cell>
          <cell r="S594">
            <v>0</v>
          </cell>
          <cell r="T594">
            <v>0</v>
          </cell>
          <cell r="U594">
            <v>0</v>
          </cell>
          <cell r="V594">
            <v>30</v>
          </cell>
          <cell r="W594">
            <v>55500</v>
          </cell>
        </row>
        <row r="595">
          <cell r="D595" t="str">
            <v>COSTO TOTAL DIRECTO</v>
          </cell>
          <cell r="H595">
            <v>3585100</v>
          </cell>
          <cell r="L595" t="str">
            <v/>
          </cell>
          <cell r="M595">
            <v>3585100</v>
          </cell>
          <cell r="N595">
            <v>0</v>
          </cell>
          <cell r="O595">
            <v>3585100</v>
          </cell>
          <cell r="R595" t="str">
            <v/>
          </cell>
          <cell r="S595">
            <v>0</v>
          </cell>
          <cell r="T595">
            <v>0</v>
          </cell>
          <cell r="U595">
            <v>0</v>
          </cell>
          <cell r="V595" t="str">
            <v/>
          </cell>
          <cell r="W595">
            <v>3585100</v>
          </cell>
        </row>
        <row r="596">
          <cell r="D596" t="str">
            <v>A,I,U, 25%</v>
          </cell>
          <cell r="E596">
            <v>0.25</v>
          </cell>
          <cell r="H596">
            <v>896275</v>
          </cell>
          <cell r="M596">
            <v>896275</v>
          </cell>
          <cell r="N596">
            <v>0</v>
          </cell>
          <cell r="O596">
            <v>896275</v>
          </cell>
          <cell r="R596">
            <v>0</v>
          </cell>
          <cell r="S596">
            <v>0</v>
          </cell>
          <cell r="T596">
            <v>0</v>
          </cell>
          <cell r="U596">
            <v>0</v>
          </cell>
          <cell r="W596">
            <v>896275</v>
          </cell>
        </row>
        <row r="597">
          <cell r="B597" t="str">
            <v>TO10</v>
          </cell>
          <cell r="D597" t="str">
            <v>COSTO TOTAL OBRA CIVIL</v>
          </cell>
          <cell r="H597">
            <v>4481375</v>
          </cell>
          <cell r="M597">
            <v>4481375</v>
          </cell>
          <cell r="N597">
            <v>0</v>
          </cell>
          <cell r="O597">
            <v>4481375</v>
          </cell>
          <cell r="R597" t="str">
            <v/>
          </cell>
          <cell r="S597">
            <v>0</v>
          </cell>
          <cell r="T597">
            <v>0</v>
          </cell>
          <cell r="U597">
            <v>0</v>
          </cell>
          <cell r="V597" t="str">
            <v/>
          </cell>
          <cell r="W597">
            <v>4481375</v>
          </cell>
        </row>
        <row r="598">
          <cell r="B598" t="str">
            <v>T11</v>
          </cell>
          <cell r="C598" t="str">
            <v>SUMINISTRO DE EQUIPOS ELECTRICOS EN LA CAPTACIÓN AGUA CRUDA (598)</v>
          </cell>
          <cell r="M598" t="str">
            <v/>
          </cell>
          <cell r="N598" t="str">
            <v/>
          </cell>
          <cell r="O598" t="str">
            <v/>
          </cell>
          <cell r="R598" t="str">
            <v/>
          </cell>
          <cell r="S598" t="str">
            <v/>
          </cell>
          <cell r="T598" t="str">
            <v/>
          </cell>
          <cell r="U598" t="str">
            <v/>
          </cell>
          <cell r="V598" t="str">
            <v/>
          </cell>
          <cell r="W598" t="str">
            <v/>
          </cell>
        </row>
        <row r="599">
          <cell r="C599" t="str">
            <v xml:space="preserve">ITEM </v>
          </cell>
          <cell r="D599" t="str">
            <v xml:space="preserve">DESCRIPCION </v>
          </cell>
          <cell r="E599" t="str">
            <v xml:space="preserve">UNIDAD </v>
          </cell>
          <cell r="F599" t="str">
            <v xml:space="preserve">CANTIDAD </v>
          </cell>
          <cell r="G599" t="str">
            <v xml:space="preserve">V. UNITARIO </v>
          </cell>
          <cell r="H599" t="str">
            <v>V. PARCIAL</v>
          </cell>
          <cell r="R599">
            <v>0</v>
          </cell>
        </row>
        <row r="600">
          <cell r="C600">
            <v>3.24</v>
          </cell>
          <cell r="D600" t="str">
            <v>SUMINISTRO DE MATERIALES INSTALACIONES ELECTROMECANICAS</v>
          </cell>
          <cell r="L600" t="str">
            <v/>
          </cell>
          <cell r="M600" t="str">
            <v/>
          </cell>
          <cell r="N600" t="str">
            <v/>
          </cell>
          <cell r="O600" t="str">
            <v/>
          </cell>
          <cell r="R600" t="str">
            <v/>
          </cell>
          <cell r="S600" t="str">
            <v/>
          </cell>
          <cell r="T600" t="str">
            <v/>
          </cell>
          <cell r="U600" t="str">
            <v/>
          </cell>
          <cell r="V600" t="str">
            <v/>
          </cell>
          <cell r="W600" t="str">
            <v/>
          </cell>
        </row>
        <row r="601">
          <cell r="C601" t="str">
            <v>3.24.2</v>
          </cell>
          <cell r="D601" t="str">
            <v>SUMINISTRO DE EQUIPOS Y ACCESORIOS SUBESTACION ELECTRICA PLANTA DE TRATAMIENTO</v>
          </cell>
          <cell r="L601" t="str">
            <v/>
          </cell>
          <cell r="M601" t="str">
            <v/>
          </cell>
          <cell r="N601" t="str">
            <v/>
          </cell>
          <cell r="O601" t="str">
            <v/>
          </cell>
          <cell r="R601" t="str">
            <v/>
          </cell>
          <cell r="S601" t="str">
            <v/>
          </cell>
          <cell r="T601" t="str">
            <v/>
          </cell>
          <cell r="U601" t="str">
            <v/>
          </cell>
          <cell r="V601" t="str">
            <v/>
          </cell>
          <cell r="W601" t="str">
            <v/>
          </cell>
        </row>
        <row r="602">
          <cell r="C602" t="str">
            <v>3.24.2.1</v>
          </cell>
          <cell r="D602" t="str">
            <v>Celda de medida de tres elementos ( 3 Tp y 3 TC ) Gama SM6 con remonte de barras ref GBC-A 750 mm.</v>
          </cell>
          <cell r="E602" t="str">
            <v>un</v>
          </cell>
          <cell r="F602">
            <v>1</v>
          </cell>
          <cell r="G602">
            <v>16275032.000000002</v>
          </cell>
          <cell r="H602">
            <v>16275032.000000002</v>
          </cell>
          <cell r="I602">
            <v>10.379160404011367</v>
          </cell>
          <cell r="J602">
            <v>1</v>
          </cell>
          <cell r="L602">
            <v>1</v>
          </cell>
          <cell r="M602">
            <v>16275032.000000002</v>
          </cell>
          <cell r="N602">
            <v>0</v>
          </cell>
          <cell r="O602">
            <v>16275032.000000002</v>
          </cell>
          <cell r="R602">
            <v>0</v>
          </cell>
          <cell r="S602">
            <v>0</v>
          </cell>
          <cell r="T602">
            <v>0</v>
          </cell>
          <cell r="U602">
            <v>0</v>
          </cell>
          <cell r="V602">
            <v>1</v>
          </cell>
          <cell r="W602">
            <v>16275032.000000002</v>
          </cell>
        </row>
        <row r="603">
          <cell r="C603" t="str">
            <v>3.24.2.2</v>
          </cell>
          <cell r="D603" t="str">
            <v>Contador de Energia trifasico Tipo Fulkrum - 3 elementos incluido bloque de pruebas y modem.</v>
          </cell>
          <cell r="E603" t="str">
            <v>un</v>
          </cell>
          <cell r="F603">
            <v>1</v>
          </cell>
          <cell r="G603">
            <v>5800000</v>
          </cell>
          <cell r="H603">
            <v>5800000</v>
          </cell>
          <cell r="I603">
            <v>3.6988640233251728</v>
          </cell>
          <cell r="J603">
            <v>1</v>
          </cell>
          <cell r="L603">
            <v>1</v>
          </cell>
          <cell r="M603">
            <v>5800000</v>
          </cell>
          <cell r="N603">
            <v>0</v>
          </cell>
          <cell r="O603">
            <v>5800000</v>
          </cell>
          <cell r="R603">
            <v>0</v>
          </cell>
          <cell r="S603">
            <v>0</v>
          </cell>
          <cell r="T603">
            <v>0</v>
          </cell>
          <cell r="U603">
            <v>0</v>
          </cell>
          <cell r="V603">
            <v>1</v>
          </cell>
          <cell r="W603">
            <v>5800000</v>
          </cell>
        </row>
        <row r="604">
          <cell r="C604" t="str">
            <v>3.24.2.3</v>
          </cell>
          <cell r="D604" t="str">
            <v>Seccionador primario automatico en SF6 gama SM6 referencia DM1-A 750 mm.</v>
          </cell>
          <cell r="E604" t="str">
            <v>un</v>
          </cell>
          <cell r="F604">
            <v>1</v>
          </cell>
          <cell r="G604">
            <v>47634240.000000007</v>
          </cell>
          <cell r="H604">
            <v>47634240.000000007</v>
          </cell>
          <cell r="I604">
            <v>30.378030450764982</v>
          </cell>
          <cell r="J604">
            <v>1</v>
          </cell>
          <cell r="L604">
            <v>1</v>
          </cell>
          <cell r="M604">
            <v>47634240.000000007</v>
          </cell>
          <cell r="N604">
            <v>0</v>
          </cell>
          <cell r="O604">
            <v>47634240.000000007</v>
          </cell>
          <cell r="R604">
            <v>0</v>
          </cell>
          <cell r="S604">
            <v>0</v>
          </cell>
          <cell r="T604">
            <v>0</v>
          </cell>
          <cell r="U604">
            <v>0</v>
          </cell>
          <cell r="V604">
            <v>1</v>
          </cell>
          <cell r="W604">
            <v>47634240.000000007</v>
          </cell>
        </row>
        <row r="605">
          <cell r="C605" t="str">
            <v>3.24.2.4</v>
          </cell>
          <cell r="D605" t="str">
            <v>Transformador Trifasico 112,5 KVA. 13200/460 V SIEMENS en aceite</v>
          </cell>
          <cell r="E605" t="str">
            <v>un</v>
          </cell>
          <cell r="F605">
            <v>1</v>
          </cell>
          <cell r="G605">
            <v>13926785.071999999</v>
          </cell>
          <cell r="H605">
            <v>13926785.071999999</v>
          </cell>
          <cell r="I605">
            <v>8.8816007350694601</v>
          </cell>
          <cell r="J605">
            <v>1</v>
          </cell>
          <cell r="L605">
            <v>1</v>
          </cell>
          <cell r="M605">
            <v>13926785.071999999</v>
          </cell>
          <cell r="N605">
            <v>0</v>
          </cell>
          <cell r="O605">
            <v>13926785.071999999</v>
          </cell>
          <cell r="R605">
            <v>0</v>
          </cell>
          <cell r="S605">
            <v>0</v>
          </cell>
          <cell r="T605">
            <v>0</v>
          </cell>
          <cell r="U605">
            <v>0</v>
          </cell>
          <cell r="V605">
            <v>1</v>
          </cell>
          <cell r="W605">
            <v>13926785.071999999</v>
          </cell>
        </row>
        <row r="606">
          <cell r="C606" t="str">
            <v>3.24.2.5</v>
          </cell>
          <cell r="D606" t="str">
            <v>Transformador Trifasico 5 KVA. 460/220 V SIEMENS seco</v>
          </cell>
          <cell r="E606" t="str">
            <v>un</v>
          </cell>
          <cell r="F606">
            <v>1</v>
          </cell>
          <cell r="G606">
            <v>3027600</v>
          </cell>
          <cell r="H606">
            <v>3027600</v>
          </cell>
          <cell r="I606">
            <v>1.9308070201757399</v>
          </cell>
          <cell r="J606">
            <v>1</v>
          </cell>
          <cell r="L606">
            <v>1</v>
          </cell>
          <cell r="M606">
            <v>3027600</v>
          </cell>
          <cell r="N606">
            <v>0</v>
          </cell>
          <cell r="O606">
            <v>3027600</v>
          </cell>
          <cell r="R606">
            <v>0</v>
          </cell>
          <cell r="S606">
            <v>0</v>
          </cell>
          <cell r="T606">
            <v>0</v>
          </cell>
          <cell r="U606">
            <v>0</v>
          </cell>
          <cell r="V606">
            <v>1</v>
          </cell>
          <cell r="W606">
            <v>3027600</v>
          </cell>
        </row>
        <row r="607">
          <cell r="C607" t="str">
            <v>3.24.2.6</v>
          </cell>
          <cell r="D607" t="str">
            <v>Celda para transformador de 10 KVA seco</v>
          </cell>
          <cell r="E607" t="str">
            <v>un</v>
          </cell>
          <cell r="F607">
            <v>1</v>
          </cell>
          <cell r="G607">
            <v>1566000</v>
          </cell>
          <cell r="H607">
            <v>1566000</v>
          </cell>
          <cell r="I607">
            <v>0.99869328629779652</v>
          </cell>
          <cell r="J607">
            <v>1</v>
          </cell>
          <cell r="L607">
            <v>1</v>
          </cell>
          <cell r="M607">
            <v>1566000</v>
          </cell>
          <cell r="N607">
            <v>0</v>
          </cell>
          <cell r="O607">
            <v>1566000</v>
          </cell>
          <cell r="R607">
            <v>0</v>
          </cell>
          <cell r="S607">
            <v>0</v>
          </cell>
          <cell r="T607">
            <v>0</v>
          </cell>
          <cell r="U607">
            <v>0</v>
          </cell>
          <cell r="V607">
            <v>1</v>
          </cell>
          <cell r="W607">
            <v>1566000</v>
          </cell>
        </row>
        <row r="608">
          <cell r="C608" t="str">
            <v>3.24.2.7</v>
          </cell>
          <cell r="D608" t="str">
            <v>Acometida en cable de Cu monopolar 3 x No 2 - XLPE 15 KV</v>
          </cell>
          <cell r="E608" t="str">
            <v>m</v>
          </cell>
          <cell r="F608">
            <v>30</v>
          </cell>
          <cell r="G608">
            <v>109284.69364799996</v>
          </cell>
          <cell r="H608">
            <v>3278540.8094399986</v>
          </cell>
          <cell r="I608">
            <v>2.0908408015587931</v>
          </cell>
          <cell r="J608">
            <v>30</v>
          </cell>
          <cell r="L608">
            <v>30</v>
          </cell>
          <cell r="M608">
            <v>3278540.8094399986</v>
          </cell>
          <cell r="N608">
            <v>0</v>
          </cell>
          <cell r="O608">
            <v>3278540.8094399986</v>
          </cell>
          <cell r="R608">
            <v>0</v>
          </cell>
          <cell r="S608">
            <v>0</v>
          </cell>
          <cell r="T608">
            <v>0</v>
          </cell>
          <cell r="U608">
            <v>0</v>
          </cell>
          <cell r="V608">
            <v>30</v>
          </cell>
          <cell r="W608">
            <v>3278540.8094399986</v>
          </cell>
        </row>
        <row r="609">
          <cell r="C609" t="str">
            <v>3.24.2.8</v>
          </cell>
          <cell r="D609" t="str">
            <v>Centro de Control de Motores tipo Blokset autosoportados a 460 V ac 60 Hz, incluye interruptor secundario, 3 modulos con arrancadores estrella triangulo para bombas 300 Hp con su banco de condensadores automatico asociados a cada unidad de bombeo.</v>
          </cell>
          <cell r="E609" t="str">
            <v>un</v>
          </cell>
          <cell r="F609">
            <v>1</v>
          </cell>
          <cell r="G609">
            <v>46206326.399999999</v>
          </cell>
          <cell r="H609">
            <v>46206326.399999999</v>
          </cell>
          <cell r="I609">
            <v>29.467399719134502</v>
          </cell>
          <cell r="J609">
            <v>1</v>
          </cell>
          <cell r="L609">
            <v>1</v>
          </cell>
          <cell r="M609">
            <v>46206326.399999999</v>
          </cell>
          <cell r="N609">
            <v>0</v>
          </cell>
          <cell r="O609">
            <v>46206326.399999999</v>
          </cell>
          <cell r="R609">
            <v>0</v>
          </cell>
          <cell r="S609">
            <v>0</v>
          </cell>
          <cell r="T609">
            <v>0</v>
          </cell>
          <cell r="U609">
            <v>0</v>
          </cell>
          <cell r="V609">
            <v>1</v>
          </cell>
          <cell r="W609">
            <v>46206326.399999999</v>
          </cell>
        </row>
        <row r="610">
          <cell r="B610" t="str">
            <v>N</v>
          </cell>
          <cell r="C610" t="str">
            <v>3.24.2.8</v>
          </cell>
          <cell r="D610" t="str">
            <v>Centro de Control de Motores tipo Blokset autosoportados a 460 V ac 60 Hz, incluye interruptor secundario Tipo Masterpack Extraible, 2 modulos  extraibles con arrancadores estrella triangulo para motores de 100 Hp, Banco de condensadores automatico asocia</v>
          </cell>
          <cell r="E610" t="str">
            <v>un</v>
          </cell>
          <cell r="G610">
            <v>65000000</v>
          </cell>
          <cell r="L610">
            <v>0</v>
          </cell>
          <cell r="M610">
            <v>0</v>
          </cell>
          <cell r="N610">
            <v>0</v>
          </cell>
          <cell r="O610">
            <v>0</v>
          </cell>
        </row>
        <row r="611">
          <cell r="C611" t="str">
            <v>3.24.2.9</v>
          </cell>
          <cell r="D611" t="str">
            <v>Juego de premoldeados tipo interior 3M 15 KV cable monopolar No 2 con pantalla cinta</v>
          </cell>
          <cell r="E611" t="str">
            <v>jgo</v>
          </cell>
          <cell r="F611">
            <v>2</v>
          </cell>
          <cell r="G611">
            <v>400316</v>
          </cell>
          <cell r="H611">
            <v>800632</v>
          </cell>
          <cell r="I611">
            <v>0.51059118977980678</v>
          </cell>
          <cell r="J611">
            <v>2</v>
          </cell>
          <cell r="L611">
            <v>2</v>
          </cell>
          <cell r="M611">
            <v>800632</v>
          </cell>
          <cell r="N611">
            <v>0</v>
          </cell>
          <cell r="O611">
            <v>800632</v>
          </cell>
          <cell r="R611">
            <v>0</v>
          </cell>
          <cell r="S611">
            <v>0</v>
          </cell>
          <cell r="T611">
            <v>0</v>
          </cell>
          <cell r="U611">
            <v>0</v>
          </cell>
          <cell r="V611">
            <v>2</v>
          </cell>
          <cell r="W611">
            <v>800632</v>
          </cell>
        </row>
        <row r="612">
          <cell r="C612" t="str">
            <v>3.24.2.10</v>
          </cell>
          <cell r="D612" t="str">
            <v>Tablero de distribucion trifasico para sopreponer de 12 ctos, con sus breakers termomagneticos.</v>
          </cell>
          <cell r="E612" t="str">
            <v>un</v>
          </cell>
          <cell r="F612">
            <v>1</v>
          </cell>
          <cell r="G612">
            <v>227846.82879999999</v>
          </cell>
          <cell r="H612">
            <v>227846.82879999999</v>
          </cell>
          <cell r="I612">
            <v>0.14530593756500856</v>
          </cell>
          <cell r="J612">
            <v>1</v>
          </cell>
          <cell r="L612">
            <v>1</v>
          </cell>
          <cell r="M612">
            <v>227846.82879999999</v>
          </cell>
          <cell r="N612">
            <v>0</v>
          </cell>
          <cell r="O612">
            <v>227846.82879999999</v>
          </cell>
          <cell r="R612">
            <v>0</v>
          </cell>
          <cell r="S612">
            <v>0</v>
          </cell>
          <cell r="T612">
            <v>0</v>
          </cell>
          <cell r="U612">
            <v>0</v>
          </cell>
          <cell r="V612">
            <v>1</v>
          </cell>
          <cell r="W612">
            <v>227846.82879999999</v>
          </cell>
        </row>
        <row r="613">
          <cell r="C613" t="str">
            <v>3.24.2.11</v>
          </cell>
          <cell r="D613" t="str">
            <v>Registro electrico de 1 x 1 x 1 en concreto con su tapa debidamente impermeabilizado</v>
          </cell>
          <cell r="E613" t="str">
            <v>un</v>
          </cell>
          <cell r="F613">
            <v>1</v>
          </cell>
          <cell r="G613">
            <v>87000</v>
          </cell>
          <cell r="H613">
            <v>87000</v>
          </cell>
          <cell r="I613">
            <v>5.5482960349877583E-2</v>
          </cell>
          <cell r="J613">
            <v>1</v>
          </cell>
          <cell r="L613">
            <v>1</v>
          </cell>
          <cell r="M613">
            <v>87000</v>
          </cell>
          <cell r="N613">
            <v>0</v>
          </cell>
          <cell r="O613">
            <v>87000</v>
          </cell>
          <cell r="R613">
            <v>0</v>
          </cell>
          <cell r="S613">
            <v>0</v>
          </cell>
          <cell r="T613">
            <v>0</v>
          </cell>
          <cell r="U613">
            <v>0</v>
          </cell>
          <cell r="V613">
            <v>1</v>
          </cell>
          <cell r="W613">
            <v>87000</v>
          </cell>
        </row>
        <row r="614">
          <cell r="C614" t="str">
            <v>3.24.2.12</v>
          </cell>
          <cell r="D614" t="str">
            <v>Malla de tierra conformada por cuatro varillas Cu copperweld de 2.4 mts inmersas hidrosolta unidas entre con cable de Cu desnudo No 2  empleando soldadura caldweld de de acuerdo a especificaciones</v>
          </cell>
          <cell r="E614" t="str">
            <v>un</v>
          </cell>
          <cell r="F614">
            <v>1</v>
          </cell>
          <cell r="G614">
            <v>928000</v>
          </cell>
          <cell r="H614">
            <v>928000</v>
          </cell>
          <cell r="I614">
            <v>0.59181824373202752</v>
          </cell>
          <cell r="J614">
            <v>1</v>
          </cell>
          <cell r="L614">
            <v>1</v>
          </cell>
          <cell r="M614">
            <v>928000</v>
          </cell>
          <cell r="N614">
            <v>0</v>
          </cell>
          <cell r="O614">
            <v>928000</v>
          </cell>
          <cell r="R614">
            <v>0</v>
          </cell>
          <cell r="S614">
            <v>0</v>
          </cell>
          <cell r="T614">
            <v>0</v>
          </cell>
          <cell r="U614">
            <v>0</v>
          </cell>
          <cell r="V614">
            <v>1</v>
          </cell>
          <cell r="W614">
            <v>928000</v>
          </cell>
        </row>
        <row r="615">
          <cell r="C615" t="str">
            <v>3.24.2.13</v>
          </cell>
          <cell r="D615" t="str">
            <v>Luminaria Wall Pack 150 W 220 V,Vapor de mercurio con fotocelda</v>
          </cell>
          <cell r="E615" t="str">
            <v>un</v>
          </cell>
          <cell r="F615">
            <v>4</v>
          </cell>
          <cell r="G615">
            <v>261000</v>
          </cell>
          <cell r="H615">
            <v>1044000</v>
          </cell>
          <cell r="I615">
            <v>0.66579552419853105</v>
          </cell>
          <cell r="J615">
            <v>4</v>
          </cell>
          <cell r="L615">
            <v>4</v>
          </cell>
          <cell r="M615">
            <v>1044000</v>
          </cell>
          <cell r="N615">
            <v>0</v>
          </cell>
          <cell r="O615">
            <v>1044000</v>
          </cell>
          <cell r="R615">
            <v>0</v>
          </cell>
          <cell r="S615">
            <v>0</v>
          </cell>
          <cell r="T615">
            <v>0</v>
          </cell>
          <cell r="U615">
            <v>0</v>
          </cell>
          <cell r="V615">
            <v>4</v>
          </cell>
          <cell r="W615">
            <v>1044000</v>
          </cell>
        </row>
        <row r="616">
          <cell r="C616" t="str">
            <v>3.24.2.14</v>
          </cell>
          <cell r="D616" t="str">
            <v>Toma monofasica de tres elementos</v>
          </cell>
          <cell r="E616" t="str">
            <v>un</v>
          </cell>
          <cell r="F616">
            <v>4</v>
          </cell>
          <cell r="G616">
            <v>3364</v>
          </cell>
          <cell r="H616">
            <v>13456</v>
          </cell>
          <cell r="I616">
            <v>8.5813645341143996E-3</v>
          </cell>
          <cell r="J616">
            <v>4</v>
          </cell>
          <cell r="L616">
            <v>4</v>
          </cell>
          <cell r="M616">
            <v>13456</v>
          </cell>
          <cell r="N616">
            <v>0</v>
          </cell>
          <cell r="O616">
            <v>13456</v>
          </cell>
          <cell r="R616">
            <v>0</v>
          </cell>
          <cell r="S616">
            <v>0</v>
          </cell>
          <cell r="T616">
            <v>0</v>
          </cell>
          <cell r="U616">
            <v>0</v>
          </cell>
          <cell r="V616">
            <v>4</v>
          </cell>
          <cell r="W616">
            <v>13456</v>
          </cell>
        </row>
        <row r="617">
          <cell r="C617" t="str">
            <v>3.24.2.15</v>
          </cell>
          <cell r="D617" t="str">
            <v>Salida electrica monofasica para toma o iluminacion, incluye linea neutro y tierra en cable THHN no 12, tuberia coduit de 1"</v>
          </cell>
          <cell r="E617" t="str">
            <v>un</v>
          </cell>
          <cell r="F617">
            <v>4</v>
          </cell>
          <cell r="G617">
            <v>40600</v>
          </cell>
          <cell r="H617">
            <v>162400</v>
          </cell>
          <cell r="I617">
            <v>0.10356819265310482</v>
          </cell>
          <cell r="J617">
            <v>4</v>
          </cell>
          <cell r="L617">
            <v>4</v>
          </cell>
          <cell r="M617">
            <v>162400</v>
          </cell>
          <cell r="N617">
            <v>0</v>
          </cell>
          <cell r="O617">
            <v>162400</v>
          </cell>
          <cell r="R617">
            <v>0</v>
          </cell>
          <cell r="S617">
            <v>0</v>
          </cell>
          <cell r="T617">
            <v>0</v>
          </cell>
          <cell r="U617">
            <v>0</v>
          </cell>
          <cell r="V617">
            <v>4</v>
          </cell>
          <cell r="W617">
            <v>162400</v>
          </cell>
        </row>
        <row r="618">
          <cell r="C618" t="str">
            <v>3.24.2.16</v>
          </cell>
          <cell r="D618" t="str">
            <v>Salida electrica bifasica para iluminacion, incluye lineas neutro y tierra en cable THHN no 12, tuberia coduit de 1"</v>
          </cell>
          <cell r="E618" t="str">
            <v>un</v>
          </cell>
          <cell r="F618">
            <v>4</v>
          </cell>
          <cell r="G618">
            <v>46400</v>
          </cell>
          <cell r="H618">
            <v>185600</v>
          </cell>
          <cell r="I618">
            <v>0.11836364874640551</v>
          </cell>
          <cell r="J618">
            <v>4</v>
          </cell>
          <cell r="L618">
            <v>4</v>
          </cell>
          <cell r="M618">
            <v>185600</v>
          </cell>
          <cell r="N618">
            <v>0</v>
          </cell>
          <cell r="O618">
            <v>185600</v>
          </cell>
          <cell r="R618">
            <v>0</v>
          </cell>
          <cell r="S618">
            <v>0</v>
          </cell>
          <cell r="T618">
            <v>0</v>
          </cell>
          <cell r="U618">
            <v>0</v>
          </cell>
          <cell r="V618">
            <v>4</v>
          </cell>
          <cell r="W618">
            <v>185600</v>
          </cell>
        </row>
        <row r="619">
          <cell r="C619" t="str">
            <v>3.24.2.17</v>
          </cell>
          <cell r="D619" t="str">
            <v>Salida electrica bifasica o trifasica para toma, incluye lineas neutro y tierra en cable THHN no 10, tuberia coduit de 1"</v>
          </cell>
          <cell r="E619" t="str">
            <v>un</v>
          </cell>
          <cell r="F619">
            <v>2</v>
          </cell>
          <cell r="G619">
            <v>77720</v>
          </cell>
          <cell r="H619">
            <v>155440</v>
          </cell>
          <cell r="I619">
            <v>9.912955582511461E-2</v>
          </cell>
          <cell r="J619">
            <v>2</v>
          </cell>
          <cell r="L619">
            <v>2</v>
          </cell>
          <cell r="M619">
            <v>155440</v>
          </cell>
          <cell r="N619">
            <v>0</v>
          </cell>
          <cell r="O619">
            <v>155440</v>
          </cell>
          <cell r="R619">
            <v>0</v>
          </cell>
          <cell r="S619">
            <v>0</v>
          </cell>
          <cell r="T619">
            <v>0</v>
          </cell>
          <cell r="U619">
            <v>0</v>
          </cell>
          <cell r="V619">
            <v>2</v>
          </cell>
          <cell r="W619">
            <v>155440</v>
          </cell>
        </row>
        <row r="620">
          <cell r="C620" t="str">
            <v>3.24.4</v>
          </cell>
          <cell r="D620" t="str">
            <v>SUMINISTRO ACOMETIDAS ELECTRICAS a 440 V ac</v>
          </cell>
          <cell r="G620">
            <v>0</v>
          </cell>
          <cell r="H620">
            <v>0</v>
          </cell>
          <cell r="I620" t="str">
            <v/>
          </cell>
          <cell r="L620" t="str">
            <v/>
          </cell>
          <cell r="M620" t="str">
            <v/>
          </cell>
          <cell r="N620" t="str">
            <v/>
          </cell>
          <cell r="O620" t="str">
            <v/>
          </cell>
          <cell r="R620" t="str">
            <v/>
          </cell>
          <cell r="S620" t="str">
            <v/>
          </cell>
          <cell r="T620" t="str">
            <v/>
          </cell>
          <cell r="U620" t="str">
            <v/>
          </cell>
          <cell r="V620" t="str">
            <v/>
          </cell>
          <cell r="W620" t="str">
            <v/>
          </cell>
        </row>
        <row r="621">
          <cell r="C621" t="str">
            <v>3.24.4.1</v>
          </cell>
          <cell r="D621" t="str">
            <v>Acometidas desde transformador de alimentación a barraje de entrada del CCM ubicado en la barcaza en cable monopolar THHN de Cu AWG (4x2/0) de 1000 V - 90° aislamiento, incluye conectores, terminales bimetalicos 3M, cintas 23 y 33 3M, guaya mensajero aere</v>
          </cell>
          <cell r="E621" t="str">
            <v>m</v>
          </cell>
          <cell r="F621">
            <v>80</v>
          </cell>
          <cell r="G621">
            <v>179800</v>
          </cell>
          <cell r="H621">
            <v>14384000</v>
          </cell>
          <cell r="I621">
            <v>9.1731827778464279</v>
          </cell>
          <cell r="J621">
            <v>80</v>
          </cell>
          <cell r="L621">
            <v>80</v>
          </cell>
          <cell r="M621">
            <v>14384000</v>
          </cell>
          <cell r="N621">
            <v>0</v>
          </cell>
          <cell r="O621">
            <v>14384000</v>
          </cell>
          <cell r="R621">
            <v>0</v>
          </cell>
          <cell r="S621">
            <v>0</v>
          </cell>
          <cell r="T621">
            <v>0</v>
          </cell>
          <cell r="U621">
            <v>0</v>
          </cell>
          <cell r="V621">
            <v>80</v>
          </cell>
          <cell r="W621">
            <v>14384000</v>
          </cell>
        </row>
        <row r="622">
          <cell r="C622" t="str">
            <v>3.24.4.2</v>
          </cell>
          <cell r="D622" t="str">
            <v>Acometidas del CCM a cada motor de 30 HP 460 Vac 60 Hz en cable THHN calibre AWG (3 x 8) de 1000V aislamiento, incluye tuberia conduit PVC de 1 1/2", flexiconduit, conectores, terminales bimetalicos 3M, cintas 23 y 33 3M, accesorios para fijación etc.</v>
          </cell>
          <cell r="E622" t="str">
            <v>m</v>
          </cell>
          <cell r="F622">
            <v>30</v>
          </cell>
          <cell r="G622">
            <v>23200</v>
          </cell>
          <cell r="H622">
            <v>696000</v>
          </cell>
          <cell r="I622">
            <v>0.44386368279902066</v>
          </cell>
          <cell r="J622">
            <v>30</v>
          </cell>
          <cell r="L622">
            <v>30</v>
          </cell>
          <cell r="M622">
            <v>696000</v>
          </cell>
          <cell r="N622">
            <v>0</v>
          </cell>
          <cell r="O622">
            <v>696000</v>
          </cell>
          <cell r="R622">
            <v>0</v>
          </cell>
          <cell r="S622">
            <v>0</v>
          </cell>
          <cell r="T622">
            <v>0</v>
          </cell>
          <cell r="U622">
            <v>0</v>
          </cell>
          <cell r="V622">
            <v>30</v>
          </cell>
          <cell r="W622">
            <v>696000</v>
          </cell>
        </row>
        <row r="623">
          <cell r="C623" t="str">
            <v>3.24.4.3</v>
          </cell>
          <cell r="D623" t="str">
            <v xml:space="preserve">Acometidas del CCM a Tranformador servicios auxiliares de 5 KVA en cable THHN 4 x No 10 de 600V aislamiento, incluye conectores cintas y accesorios </v>
          </cell>
          <cell r="E623" t="str">
            <v>m</v>
          </cell>
          <cell r="F623">
            <v>10</v>
          </cell>
          <cell r="G623">
            <v>22040</v>
          </cell>
          <cell r="H623">
            <v>220400</v>
          </cell>
          <cell r="I623">
            <v>0.14055683288635656</v>
          </cell>
          <cell r="J623">
            <v>10</v>
          </cell>
          <cell r="L623">
            <v>10</v>
          </cell>
          <cell r="M623">
            <v>220400</v>
          </cell>
          <cell r="N623">
            <v>0</v>
          </cell>
          <cell r="O623">
            <v>220400</v>
          </cell>
          <cell r="R623">
            <v>0</v>
          </cell>
          <cell r="S623">
            <v>0</v>
          </cell>
          <cell r="T623">
            <v>0</v>
          </cell>
          <cell r="U623">
            <v>0</v>
          </cell>
          <cell r="V623">
            <v>10</v>
          </cell>
          <cell r="W623">
            <v>220400</v>
          </cell>
        </row>
        <row r="624">
          <cell r="C624" t="str">
            <v>3.24.4.4</v>
          </cell>
          <cell r="D624" t="str">
            <v>Acometidas del transformador servicios auxiliares de 5 KVA a la bomba de sebado a 220 V en cable THHN 34 x No 12 de 600V aislamiento, incluye conectores cintas y accesorios</v>
          </cell>
          <cell r="E624" t="str">
            <v>m</v>
          </cell>
          <cell r="F624">
            <v>10</v>
          </cell>
          <cell r="G624">
            <v>18560</v>
          </cell>
          <cell r="H624">
            <v>185600</v>
          </cell>
          <cell r="I624">
            <v>0.11836364874640551</v>
          </cell>
          <cell r="J624">
            <v>10</v>
          </cell>
          <cell r="L624">
            <v>10</v>
          </cell>
          <cell r="M624">
            <v>185600</v>
          </cell>
          <cell r="N624">
            <v>0</v>
          </cell>
          <cell r="O624">
            <v>185600</v>
          </cell>
          <cell r="R624">
            <v>0</v>
          </cell>
          <cell r="S624">
            <v>0</v>
          </cell>
          <cell r="T624">
            <v>0</v>
          </cell>
          <cell r="U624">
            <v>0</v>
          </cell>
          <cell r="V624">
            <v>10</v>
          </cell>
          <cell r="W624">
            <v>185600</v>
          </cell>
        </row>
        <row r="625">
          <cell r="D625" t="str">
            <v>COSTO SUMINISTRO</v>
          </cell>
          <cell r="H625">
            <v>156804899.11023998</v>
          </cell>
          <cell r="L625" t="str">
            <v/>
          </cell>
          <cell r="M625">
            <v>156804899.11023998</v>
          </cell>
          <cell r="N625">
            <v>0</v>
          </cell>
          <cell r="O625">
            <v>156804899.11023998</v>
          </cell>
          <cell r="R625" t="str">
            <v/>
          </cell>
          <cell r="S625">
            <v>0</v>
          </cell>
          <cell r="T625">
            <v>0</v>
          </cell>
          <cell r="U625">
            <v>0</v>
          </cell>
          <cell r="V625" t="str">
            <v/>
          </cell>
          <cell r="W625">
            <v>156804899.11023998</v>
          </cell>
        </row>
        <row r="626">
          <cell r="D626" t="str">
            <v>A.I.U. 12%</v>
          </cell>
          <cell r="E626">
            <v>0.12</v>
          </cell>
          <cell r="H626">
            <v>18816587.893228795</v>
          </cell>
          <cell r="M626">
            <v>18816587.893228795</v>
          </cell>
          <cell r="N626">
            <v>0</v>
          </cell>
          <cell r="O626">
            <v>18816587.893228795</v>
          </cell>
          <cell r="R626">
            <v>0</v>
          </cell>
          <cell r="S626">
            <v>0</v>
          </cell>
          <cell r="T626">
            <v>0</v>
          </cell>
          <cell r="U626">
            <v>0</v>
          </cell>
          <cell r="W626">
            <v>18816587.893228795</v>
          </cell>
        </row>
        <row r="627">
          <cell r="B627" t="str">
            <v>TO11</v>
          </cell>
          <cell r="D627" t="str">
            <v>COSTO TOTAL SUMINISTRO</v>
          </cell>
          <cell r="H627">
            <v>175621487.00346878</v>
          </cell>
          <cell r="M627">
            <v>175621487.00346878</v>
          </cell>
          <cell r="N627">
            <v>0</v>
          </cell>
          <cell r="O627">
            <v>175621487.00346878</v>
          </cell>
          <cell r="R627" t="str">
            <v/>
          </cell>
          <cell r="S627">
            <v>0</v>
          </cell>
          <cell r="T627">
            <v>0</v>
          </cell>
          <cell r="U627">
            <v>0</v>
          </cell>
          <cell r="V627" t="str">
            <v/>
          </cell>
          <cell r="W627">
            <v>175621487.00346878</v>
          </cell>
        </row>
        <row r="628">
          <cell r="B628" t="str">
            <v>T12</v>
          </cell>
          <cell r="C628" t="str">
            <v>INSTALACIONES ELECTRICAS EN LA CAPTACIÓN AGUA CRUDA (628)</v>
          </cell>
          <cell r="M628" t="str">
            <v/>
          </cell>
          <cell r="N628" t="str">
            <v/>
          </cell>
          <cell r="O628" t="str">
            <v/>
          </cell>
          <cell r="R628" t="str">
            <v/>
          </cell>
          <cell r="S628" t="str">
            <v/>
          </cell>
          <cell r="T628" t="str">
            <v/>
          </cell>
          <cell r="U628" t="str">
            <v/>
          </cell>
          <cell r="V628" t="str">
            <v/>
          </cell>
          <cell r="W628" t="str">
            <v/>
          </cell>
        </row>
        <row r="629">
          <cell r="C629" t="str">
            <v xml:space="preserve">ITEM </v>
          </cell>
          <cell r="D629" t="str">
            <v xml:space="preserve">DESCRIPCION </v>
          </cell>
          <cell r="E629" t="str">
            <v xml:space="preserve">UNIDAD </v>
          </cell>
          <cell r="F629" t="str">
            <v xml:space="preserve">CANTIDAD </v>
          </cell>
          <cell r="G629" t="str">
            <v xml:space="preserve">V. UNITARIO </v>
          </cell>
          <cell r="H629" t="str">
            <v>V. PARCIAL</v>
          </cell>
          <cell r="R629">
            <v>0</v>
          </cell>
        </row>
        <row r="630">
          <cell r="C630" t="str">
            <v>3,25</v>
          </cell>
          <cell r="D630" t="str">
            <v>MANO DE OBRA INSTALACIONES ELECTROMECANICAS</v>
          </cell>
          <cell r="L630" t="str">
            <v/>
          </cell>
          <cell r="M630" t="str">
            <v/>
          </cell>
          <cell r="N630" t="str">
            <v/>
          </cell>
          <cell r="O630" t="str">
            <v/>
          </cell>
          <cell r="R630" t="str">
            <v/>
          </cell>
          <cell r="S630" t="str">
            <v/>
          </cell>
          <cell r="T630" t="str">
            <v/>
          </cell>
          <cell r="U630" t="str">
            <v/>
          </cell>
          <cell r="V630" t="str">
            <v/>
          </cell>
          <cell r="W630" t="str">
            <v/>
          </cell>
        </row>
        <row r="631">
          <cell r="C631" t="str">
            <v>3.25.2</v>
          </cell>
          <cell r="D631" t="str">
            <v>INSTALACION DE EQUIPOS Y ACCESORIOS SUBESTACION ELECTRICA PLANTA DE TRATAMIENTO</v>
          </cell>
          <cell r="L631" t="str">
            <v/>
          </cell>
          <cell r="M631" t="str">
            <v/>
          </cell>
          <cell r="N631" t="str">
            <v/>
          </cell>
          <cell r="O631" t="str">
            <v/>
          </cell>
          <cell r="R631" t="str">
            <v/>
          </cell>
          <cell r="S631" t="str">
            <v/>
          </cell>
          <cell r="T631" t="str">
            <v/>
          </cell>
          <cell r="U631" t="str">
            <v/>
          </cell>
          <cell r="V631" t="str">
            <v/>
          </cell>
          <cell r="W631" t="str">
            <v/>
          </cell>
        </row>
        <row r="632">
          <cell r="C632" t="str">
            <v>3.25.2.1</v>
          </cell>
          <cell r="D632" t="str">
            <v>Celda de medida de tres elementos ( 3 Tp y 3 TC ) Gama SM6 con remonte de barras ref GBC-A 750 mm.</v>
          </cell>
          <cell r="E632" t="str">
            <v>un</v>
          </cell>
          <cell r="F632">
            <v>1</v>
          </cell>
          <cell r="G632">
            <v>1403020</v>
          </cell>
          <cell r="H632">
            <v>1403020</v>
          </cell>
          <cell r="I632">
            <v>10.265208827807419</v>
          </cell>
          <cell r="J632">
            <v>1</v>
          </cell>
          <cell r="L632">
            <v>1</v>
          </cell>
          <cell r="M632">
            <v>1403020</v>
          </cell>
          <cell r="N632">
            <v>0</v>
          </cell>
          <cell r="O632">
            <v>1403020</v>
          </cell>
          <cell r="R632">
            <v>0</v>
          </cell>
          <cell r="S632">
            <v>0</v>
          </cell>
          <cell r="T632">
            <v>0</v>
          </cell>
          <cell r="U632">
            <v>0</v>
          </cell>
          <cell r="V632">
            <v>1</v>
          </cell>
          <cell r="W632">
            <v>1403020</v>
          </cell>
        </row>
        <row r="633">
          <cell r="C633" t="str">
            <v>3.25.2.2</v>
          </cell>
          <cell r="D633" t="str">
            <v>Seccionador primario automatico en SF6 gama SM6 referencia DM1-A 750 mm.</v>
          </cell>
          <cell r="E633" t="str">
            <v>un</v>
          </cell>
          <cell r="F633">
            <v>1</v>
          </cell>
          <cell r="G633">
            <v>2566500.0000000005</v>
          </cell>
          <cell r="H633">
            <v>2566500.0000000005</v>
          </cell>
          <cell r="I633">
            <v>18.777821026476989</v>
          </cell>
          <cell r="J633">
            <v>1</v>
          </cell>
          <cell r="L633">
            <v>1</v>
          </cell>
          <cell r="M633">
            <v>2566500.0000000005</v>
          </cell>
          <cell r="N633">
            <v>0</v>
          </cell>
          <cell r="O633">
            <v>2566500.0000000005</v>
          </cell>
          <cell r="R633">
            <v>0</v>
          </cell>
          <cell r="S633">
            <v>0</v>
          </cell>
          <cell r="T633">
            <v>0</v>
          </cell>
          <cell r="U633">
            <v>0</v>
          </cell>
          <cell r="V633">
            <v>1</v>
          </cell>
          <cell r="W633">
            <v>2566500.0000000005</v>
          </cell>
        </row>
        <row r="634">
          <cell r="C634" t="str">
            <v>3.25.2.3</v>
          </cell>
          <cell r="D634" t="str">
            <v>Transformador Trifasico 112,5 KVA. 13200/460 V SIEMENS en aceite</v>
          </cell>
          <cell r="E634" t="str">
            <v>un</v>
          </cell>
          <cell r="F634">
            <v>1</v>
          </cell>
          <cell r="G634">
            <v>1900000</v>
          </cell>
          <cell r="H634">
            <v>1900000</v>
          </cell>
          <cell r="I634">
            <v>13.901367601911657</v>
          </cell>
          <cell r="J634">
            <v>1</v>
          </cell>
          <cell r="L634">
            <v>1</v>
          </cell>
          <cell r="M634">
            <v>1900000</v>
          </cell>
          <cell r="N634">
            <v>0</v>
          </cell>
          <cell r="O634">
            <v>1900000</v>
          </cell>
          <cell r="R634">
            <v>0</v>
          </cell>
          <cell r="S634">
            <v>0</v>
          </cell>
          <cell r="T634">
            <v>0</v>
          </cell>
          <cell r="U634">
            <v>0</v>
          </cell>
          <cell r="V634">
            <v>1</v>
          </cell>
          <cell r="W634">
            <v>1900000</v>
          </cell>
        </row>
        <row r="635">
          <cell r="C635" t="str">
            <v>3.25.2.4</v>
          </cell>
          <cell r="D635" t="str">
            <v>Transformador Trifasico 5 KVA. 460/220 V SIEMENS seco</v>
          </cell>
          <cell r="E635" t="str">
            <v>un</v>
          </cell>
          <cell r="F635">
            <v>1</v>
          </cell>
          <cell r="G635">
            <v>261000</v>
          </cell>
          <cell r="H635">
            <v>261000</v>
          </cell>
          <cell r="I635">
            <v>1.9096089179468119</v>
          </cell>
          <cell r="J635">
            <v>1</v>
          </cell>
          <cell r="L635">
            <v>1</v>
          </cell>
          <cell r="M635">
            <v>261000</v>
          </cell>
          <cell r="N635">
            <v>0</v>
          </cell>
          <cell r="O635">
            <v>261000</v>
          </cell>
          <cell r="R635">
            <v>0</v>
          </cell>
          <cell r="S635">
            <v>0</v>
          </cell>
          <cell r="T635">
            <v>0</v>
          </cell>
          <cell r="U635">
            <v>0</v>
          </cell>
          <cell r="V635">
            <v>1</v>
          </cell>
          <cell r="W635">
            <v>261000</v>
          </cell>
        </row>
        <row r="636">
          <cell r="C636" t="str">
            <v>3.25.2.5</v>
          </cell>
          <cell r="D636" t="str">
            <v>Celda para transformador de 10 KVA seco</v>
          </cell>
          <cell r="E636" t="str">
            <v>un</v>
          </cell>
          <cell r="F636">
            <v>1</v>
          </cell>
          <cell r="G636">
            <v>80000</v>
          </cell>
          <cell r="H636">
            <v>80000</v>
          </cell>
          <cell r="I636">
            <v>0.58532074113312238</v>
          </cell>
          <cell r="J636">
            <v>1</v>
          </cell>
          <cell r="L636">
            <v>1</v>
          </cell>
          <cell r="M636">
            <v>80000</v>
          </cell>
          <cell r="N636">
            <v>0</v>
          </cell>
          <cell r="O636">
            <v>80000</v>
          </cell>
          <cell r="R636">
            <v>0</v>
          </cell>
          <cell r="S636">
            <v>0</v>
          </cell>
          <cell r="T636">
            <v>0</v>
          </cell>
          <cell r="U636">
            <v>0</v>
          </cell>
          <cell r="V636">
            <v>1</v>
          </cell>
          <cell r="W636">
            <v>80000</v>
          </cell>
        </row>
        <row r="637">
          <cell r="C637" t="str">
            <v>3.25.2.6</v>
          </cell>
          <cell r="D637" t="str">
            <v>Acometida en cable de Cu monopolar 3 x No 2 - XLPE 15 KV</v>
          </cell>
          <cell r="E637" t="str">
            <v>m</v>
          </cell>
          <cell r="F637">
            <v>30</v>
          </cell>
          <cell r="G637">
            <v>28000</v>
          </cell>
          <cell r="H637">
            <v>840000</v>
          </cell>
          <cell r="I637">
            <v>6.1458677818977856</v>
          </cell>
          <cell r="J637">
            <v>30</v>
          </cell>
          <cell r="L637">
            <v>30</v>
          </cell>
          <cell r="M637">
            <v>840000</v>
          </cell>
          <cell r="N637">
            <v>0</v>
          </cell>
          <cell r="O637">
            <v>840000</v>
          </cell>
          <cell r="R637">
            <v>0</v>
          </cell>
          <cell r="S637">
            <v>0</v>
          </cell>
          <cell r="T637">
            <v>0</v>
          </cell>
          <cell r="U637">
            <v>0</v>
          </cell>
          <cell r="V637">
            <v>30</v>
          </cell>
          <cell r="W637">
            <v>840000</v>
          </cell>
        </row>
        <row r="638">
          <cell r="C638" t="str">
            <v>3.25.2.7</v>
          </cell>
          <cell r="D638" t="str">
            <v>Centro de Control de Motores tipo Blokset autosoportados a 460 V ac 60 Hz, incluye interruptor secundario, 3 modulos con arrancadores estrella triangulo para bombas de 300 Hp con su banco de condensadores automatico asociados a cada unidad de bombeo.</v>
          </cell>
          <cell r="E638" t="str">
            <v>un</v>
          </cell>
          <cell r="F638">
            <v>1</v>
          </cell>
          <cell r="G638">
            <v>2100000</v>
          </cell>
          <cell r="H638">
            <v>2100000</v>
          </cell>
          <cell r="I638">
            <v>15.364669454744465</v>
          </cell>
          <cell r="J638">
            <v>1</v>
          </cell>
          <cell r="L638">
            <v>1</v>
          </cell>
          <cell r="M638">
            <v>2100000</v>
          </cell>
          <cell r="N638">
            <v>0</v>
          </cell>
          <cell r="O638">
            <v>2100000</v>
          </cell>
          <cell r="R638">
            <v>0</v>
          </cell>
          <cell r="S638">
            <v>0</v>
          </cell>
          <cell r="T638">
            <v>0</v>
          </cell>
          <cell r="U638">
            <v>0</v>
          </cell>
          <cell r="V638">
            <v>1</v>
          </cell>
          <cell r="W638">
            <v>2100000</v>
          </cell>
        </row>
        <row r="639">
          <cell r="C639" t="str">
            <v>3.25.2.8</v>
          </cell>
          <cell r="D639" t="str">
            <v>Juego de premoldeados tipo interior 3M 15 KV cable monopolar No 2 con pantalla de cinta</v>
          </cell>
          <cell r="E639" t="str">
            <v>jgo</v>
          </cell>
          <cell r="F639">
            <v>2</v>
          </cell>
          <cell r="G639">
            <v>90000</v>
          </cell>
          <cell r="H639">
            <v>180000</v>
          </cell>
          <cell r="I639">
            <v>1.3169716675495255</v>
          </cell>
          <cell r="J639">
            <v>2</v>
          </cell>
          <cell r="L639">
            <v>2</v>
          </cell>
          <cell r="M639">
            <v>180000</v>
          </cell>
          <cell r="N639">
            <v>0</v>
          </cell>
          <cell r="O639">
            <v>180000</v>
          </cell>
          <cell r="R639">
            <v>0</v>
          </cell>
          <cell r="S639">
            <v>0</v>
          </cell>
          <cell r="T639">
            <v>0</v>
          </cell>
          <cell r="U639">
            <v>0</v>
          </cell>
          <cell r="V639">
            <v>2</v>
          </cell>
          <cell r="W639">
            <v>180000</v>
          </cell>
        </row>
        <row r="640">
          <cell r="C640" t="str">
            <v>3.25.2.9</v>
          </cell>
          <cell r="D640" t="str">
            <v>Tablero de distribucion trifasico para sopreponer de 12 ctos, con sus breakers termomagneticos.</v>
          </cell>
          <cell r="E640" t="str">
            <v>un</v>
          </cell>
          <cell r="F640">
            <v>1</v>
          </cell>
          <cell r="G640">
            <v>90000</v>
          </cell>
          <cell r="H640">
            <v>90000</v>
          </cell>
          <cell r="I640">
            <v>0.65848583377476277</v>
          </cell>
          <cell r="J640">
            <v>1</v>
          </cell>
          <cell r="L640">
            <v>1</v>
          </cell>
          <cell r="M640">
            <v>90000</v>
          </cell>
          <cell r="N640">
            <v>0</v>
          </cell>
          <cell r="O640">
            <v>90000</v>
          </cell>
          <cell r="R640">
            <v>0</v>
          </cell>
          <cell r="S640">
            <v>0</v>
          </cell>
          <cell r="T640">
            <v>0</v>
          </cell>
          <cell r="U640">
            <v>0</v>
          </cell>
          <cell r="V640">
            <v>1</v>
          </cell>
          <cell r="W640">
            <v>90000</v>
          </cell>
        </row>
        <row r="641">
          <cell r="C641" t="str">
            <v>3.25.2.10</v>
          </cell>
          <cell r="D641" t="str">
            <v>Registro electrico de 1 x 1 x 1 en concreto con su tapa debidamente impermeabilizado</v>
          </cell>
          <cell r="E641" t="str">
            <v>un</v>
          </cell>
          <cell r="F641">
            <v>1</v>
          </cell>
          <cell r="G641">
            <v>40000</v>
          </cell>
          <cell r="H641">
            <v>40000</v>
          </cell>
          <cell r="I641">
            <v>0.29266037056656119</v>
          </cell>
          <cell r="J641">
            <v>1</v>
          </cell>
          <cell r="L641">
            <v>1</v>
          </cell>
          <cell r="M641">
            <v>40000</v>
          </cell>
          <cell r="N641">
            <v>0</v>
          </cell>
          <cell r="O641">
            <v>40000</v>
          </cell>
          <cell r="R641">
            <v>0</v>
          </cell>
          <cell r="S641">
            <v>0</v>
          </cell>
          <cell r="T641">
            <v>0</v>
          </cell>
          <cell r="U641">
            <v>0</v>
          </cell>
          <cell r="V641">
            <v>1</v>
          </cell>
          <cell r="W641">
            <v>40000</v>
          </cell>
        </row>
        <row r="642">
          <cell r="C642" t="str">
            <v>3.25.2.11</v>
          </cell>
          <cell r="D642" t="str">
            <v>Malla de tierra conformada por cuatro varillas Cu copperweld de 2.4 mts inmersas en hidrosolta unidas entre con cable de Cu desnudo No 2 empleando soldadura caldweld de de acuerdo a especificaciones</v>
          </cell>
          <cell r="E642" t="str">
            <v>un</v>
          </cell>
          <cell r="F642">
            <v>1</v>
          </cell>
          <cell r="G642">
            <v>290000</v>
          </cell>
          <cell r="H642">
            <v>290000</v>
          </cell>
          <cell r="I642">
            <v>2.1217876866075689</v>
          </cell>
          <cell r="J642">
            <v>1</v>
          </cell>
          <cell r="L642">
            <v>1</v>
          </cell>
          <cell r="M642">
            <v>290000</v>
          </cell>
          <cell r="N642">
            <v>0</v>
          </cell>
          <cell r="O642">
            <v>290000</v>
          </cell>
          <cell r="R642">
            <v>0</v>
          </cell>
          <cell r="S642">
            <v>0</v>
          </cell>
          <cell r="T642">
            <v>0</v>
          </cell>
          <cell r="U642">
            <v>0</v>
          </cell>
          <cell r="V642">
            <v>1</v>
          </cell>
          <cell r="W642">
            <v>290000</v>
          </cell>
        </row>
        <row r="643">
          <cell r="C643" t="str">
            <v>3.25.2.12</v>
          </cell>
          <cell r="D643" t="str">
            <v>Luminaria Wall Pack 150 W 220 V,Vapor de mercurio con fotocelda</v>
          </cell>
          <cell r="E643" t="str">
            <v>un</v>
          </cell>
          <cell r="F643">
            <v>4</v>
          </cell>
          <cell r="G643">
            <v>40000</v>
          </cell>
          <cell r="H643">
            <v>160000</v>
          </cell>
          <cell r="I643">
            <v>1.1706414822662448</v>
          </cell>
          <cell r="J643">
            <v>4</v>
          </cell>
          <cell r="L643">
            <v>4</v>
          </cell>
          <cell r="M643">
            <v>160000</v>
          </cell>
          <cell r="N643">
            <v>0</v>
          </cell>
          <cell r="O643">
            <v>160000</v>
          </cell>
          <cell r="R643">
            <v>0</v>
          </cell>
          <cell r="S643">
            <v>0</v>
          </cell>
          <cell r="T643">
            <v>0</v>
          </cell>
          <cell r="U643">
            <v>0</v>
          </cell>
          <cell r="V643">
            <v>4</v>
          </cell>
          <cell r="W643">
            <v>160000</v>
          </cell>
        </row>
        <row r="644">
          <cell r="C644" t="str">
            <v>3.25.2.13</v>
          </cell>
          <cell r="D644" t="str">
            <v>Toma monofasica de tres elementos</v>
          </cell>
          <cell r="E644" t="str">
            <v>un</v>
          </cell>
          <cell r="F644">
            <v>4</v>
          </cell>
          <cell r="G644">
            <v>1800</v>
          </cell>
          <cell r="H644">
            <v>7200</v>
          </cell>
          <cell r="I644">
            <v>5.267886670198102E-2</v>
          </cell>
          <cell r="J644">
            <v>4</v>
          </cell>
          <cell r="L644">
            <v>4</v>
          </cell>
          <cell r="M644">
            <v>7200</v>
          </cell>
          <cell r="N644">
            <v>0</v>
          </cell>
          <cell r="O644">
            <v>7200</v>
          </cell>
          <cell r="R644">
            <v>0</v>
          </cell>
          <cell r="S644">
            <v>0</v>
          </cell>
          <cell r="T644">
            <v>0</v>
          </cell>
          <cell r="U644">
            <v>0</v>
          </cell>
          <cell r="V644">
            <v>4</v>
          </cell>
          <cell r="W644">
            <v>7200</v>
          </cell>
        </row>
        <row r="645">
          <cell r="C645" t="str">
            <v>3.25.2.14</v>
          </cell>
          <cell r="D645" t="str">
            <v>Salida electrica monofasica para toma o iluminacion, incluye linea neutro y tierra en cable THHN no 12, tuberia coduit de 1"</v>
          </cell>
          <cell r="E645" t="str">
            <v>un</v>
          </cell>
          <cell r="F645">
            <v>4</v>
          </cell>
          <cell r="G645">
            <v>18000</v>
          </cell>
          <cell r="H645">
            <v>72000</v>
          </cell>
          <cell r="I645">
            <v>0.5267886670198102</v>
          </cell>
          <cell r="J645">
            <v>4</v>
          </cell>
          <cell r="L645">
            <v>4</v>
          </cell>
          <cell r="M645">
            <v>72000</v>
          </cell>
          <cell r="N645">
            <v>0</v>
          </cell>
          <cell r="O645">
            <v>72000</v>
          </cell>
          <cell r="R645">
            <v>0</v>
          </cell>
          <cell r="S645">
            <v>0</v>
          </cell>
          <cell r="T645">
            <v>0</v>
          </cell>
          <cell r="U645">
            <v>0</v>
          </cell>
          <cell r="V645">
            <v>4</v>
          </cell>
          <cell r="W645">
            <v>72000</v>
          </cell>
        </row>
        <row r="646">
          <cell r="C646" t="str">
            <v>3.25.2.15</v>
          </cell>
          <cell r="D646" t="str">
            <v>Salida electrica bifasica para iluminacion, incluye lineas neutro y tierra en cable THHN no 12, tuberia coduit de 1"</v>
          </cell>
          <cell r="E646" t="str">
            <v>un</v>
          </cell>
          <cell r="F646">
            <v>4</v>
          </cell>
          <cell r="G646">
            <v>18000</v>
          </cell>
          <cell r="H646">
            <v>72000</v>
          </cell>
          <cell r="I646">
            <v>0.5267886670198102</v>
          </cell>
          <cell r="J646">
            <v>4</v>
          </cell>
          <cell r="L646">
            <v>4</v>
          </cell>
          <cell r="M646">
            <v>72000</v>
          </cell>
          <cell r="N646">
            <v>0</v>
          </cell>
          <cell r="O646">
            <v>72000</v>
          </cell>
          <cell r="R646">
            <v>0</v>
          </cell>
          <cell r="S646">
            <v>0</v>
          </cell>
          <cell r="T646">
            <v>0</v>
          </cell>
          <cell r="U646">
            <v>0</v>
          </cell>
          <cell r="V646">
            <v>4</v>
          </cell>
          <cell r="W646">
            <v>72000</v>
          </cell>
        </row>
        <row r="647">
          <cell r="C647" t="str">
            <v>3.25.2.16</v>
          </cell>
          <cell r="D647" t="str">
            <v>Salida electrica bifasica o trifasica para toma, incluye lineas neutro y tierra en cable THHN no 10, tuberia coduit de 1"</v>
          </cell>
          <cell r="E647" t="str">
            <v>un</v>
          </cell>
          <cell r="F647">
            <v>2</v>
          </cell>
          <cell r="G647">
            <v>18000</v>
          </cell>
          <cell r="H647">
            <v>36000</v>
          </cell>
          <cell r="I647">
            <v>0.2633943335099051</v>
          </cell>
          <cell r="J647">
            <v>2</v>
          </cell>
          <cell r="L647">
            <v>2</v>
          </cell>
          <cell r="M647">
            <v>36000</v>
          </cell>
          <cell r="N647">
            <v>0</v>
          </cell>
          <cell r="O647">
            <v>36000</v>
          </cell>
          <cell r="R647">
            <v>0</v>
          </cell>
          <cell r="S647">
            <v>0</v>
          </cell>
          <cell r="T647">
            <v>0</v>
          </cell>
          <cell r="U647">
            <v>0</v>
          </cell>
          <cell r="V647">
            <v>2</v>
          </cell>
          <cell r="W647">
            <v>36000</v>
          </cell>
        </row>
        <row r="648">
          <cell r="C648" t="str">
            <v>3.25.4</v>
          </cell>
          <cell r="D648" t="str">
            <v>INSTALACION ACOMETIDAS ELECTRICAS</v>
          </cell>
          <cell r="I648" t="str">
            <v/>
          </cell>
          <cell r="L648" t="str">
            <v/>
          </cell>
          <cell r="M648" t="str">
            <v/>
          </cell>
          <cell r="N648" t="str">
            <v/>
          </cell>
          <cell r="O648" t="str">
            <v/>
          </cell>
          <cell r="R648" t="str">
            <v/>
          </cell>
          <cell r="S648" t="str">
            <v/>
          </cell>
          <cell r="T648" t="str">
            <v/>
          </cell>
          <cell r="U648" t="str">
            <v/>
          </cell>
          <cell r="V648" t="str">
            <v/>
          </cell>
          <cell r="W648" t="str">
            <v/>
          </cell>
        </row>
        <row r="649">
          <cell r="C649" t="str">
            <v>3.25.4.1</v>
          </cell>
          <cell r="D649" t="str">
            <v>Acometidas desde transformador de alimentación a barraje de entrada del CCM ubicado en la barcaza en cable monopolar THHN de Cu AWG (4x2/0) de 1000 V - 90° aislamiento, incluye conectores, terminales bimetalicos 3M, cintas 23 y 33 3M,  guaya mensajero aer</v>
          </cell>
          <cell r="E649" t="str">
            <v>m</v>
          </cell>
          <cell r="F649">
            <v>80</v>
          </cell>
          <cell r="G649">
            <v>35000</v>
          </cell>
          <cell r="H649">
            <v>2800000</v>
          </cell>
          <cell r="I649">
            <v>20.486225939659285</v>
          </cell>
          <cell r="J649">
            <v>80</v>
          </cell>
          <cell r="L649">
            <v>80</v>
          </cell>
          <cell r="M649">
            <v>2800000</v>
          </cell>
          <cell r="N649">
            <v>0</v>
          </cell>
          <cell r="O649">
            <v>2800000</v>
          </cell>
          <cell r="R649">
            <v>0</v>
          </cell>
          <cell r="S649">
            <v>0</v>
          </cell>
          <cell r="T649">
            <v>0</v>
          </cell>
          <cell r="U649">
            <v>0</v>
          </cell>
          <cell r="V649">
            <v>80</v>
          </cell>
          <cell r="W649">
            <v>2800000</v>
          </cell>
        </row>
        <row r="650">
          <cell r="C650" t="str">
            <v>3.25.4.2</v>
          </cell>
          <cell r="D650" t="str">
            <v>Acometidas del CCM a cada motor de 30 HP 460 Vac 60 Hz en cable THHN calibre AWG (3 x 8) de 1000V aislamiento, incluye tuberia conduit PVC de 1 1/2", flexiconduit, conectores, terminales bimetalicos 3M, cintas 23 y 33 3M, accesorios para fijación etc.</v>
          </cell>
          <cell r="E650" t="str">
            <v>m</v>
          </cell>
          <cell r="F650">
            <v>30</v>
          </cell>
          <cell r="G650">
            <v>19000</v>
          </cell>
          <cell r="H650">
            <v>570000</v>
          </cell>
          <cell r="I650">
            <v>4.1704102805734973</v>
          </cell>
          <cell r="J650">
            <v>30</v>
          </cell>
          <cell r="L650">
            <v>30</v>
          </cell>
          <cell r="M650">
            <v>570000</v>
          </cell>
          <cell r="N650">
            <v>0</v>
          </cell>
          <cell r="O650">
            <v>570000</v>
          </cell>
          <cell r="R650">
            <v>0</v>
          </cell>
          <cell r="S650">
            <v>0</v>
          </cell>
          <cell r="T650">
            <v>0</v>
          </cell>
          <cell r="U650">
            <v>0</v>
          </cell>
          <cell r="V650">
            <v>30</v>
          </cell>
          <cell r="W650">
            <v>570000</v>
          </cell>
        </row>
        <row r="651">
          <cell r="C651" t="str">
            <v>3.25.4.3</v>
          </cell>
          <cell r="D651" t="str">
            <v>Acometidas del CCM a Tranformador servicios auxiliares de 5 KVA en cable THHN 4x No 10 de 600V aislamiento, incluye conectores cintas y accesorios</v>
          </cell>
          <cell r="E651" t="str">
            <v>m</v>
          </cell>
          <cell r="F651">
            <v>10</v>
          </cell>
          <cell r="G651">
            <v>10000</v>
          </cell>
          <cell r="H651">
            <v>100000</v>
          </cell>
          <cell r="I651">
            <v>0.73165092641640306</v>
          </cell>
          <cell r="J651">
            <v>10</v>
          </cell>
          <cell r="L651">
            <v>10</v>
          </cell>
          <cell r="M651">
            <v>100000</v>
          </cell>
          <cell r="N651">
            <v>0</v>
          </cell>
          <cell r="O651">
            <v>100000</v>
          </cell>
          <cell r="R651">
            <v>0</v>
          </cell>
          <cell r="S651">
            <v>0</v>
          </cell>
          <cell r="T651">
            <v>0</v>
          </cell>
          <cell r="U651">
            <v>0</v>
          </cell>
          <cell r="V651">
            <v>10</v>
          </cell>
          <cell r="W651">
            <v>100000</v>
          </cell>
        </row>
        <row r="652">
          <cell r="C652" t="str">
            <v>3.25.4.4</v>
          </cell>
          <cell r="D652" t="str">
            <v>Acometidas del transformador servicios auxiliares de 5 KVA a la bomba de sebado a 220 V en cable THHN 34 x No 12 de 600V aislamiento, incluye conectores cintas y accesorios</v>
          </cell>
          <cell r="E652" t="str">
            <v>m</v>
          </cell>
          <cell r="F652">
            <v>10</v>
          </cell>
          <cell r="G652">
            <v>10000</v>
          </cell>
          <cell r="H652">
            <v>100000</v>
          </cell>
          <cell r="I652">
            <v>0.73165092641640306</v>
          </cell>
          <cell r="J652">
            <v>10</v>
          </cell>
          <cell r="L652">
            <v>10</v>
          </cell>
          <cell r="M652">
            <v>100000</v>
          </cell>
          <cell r="N652">
            <v>0</v>
          </cell>
          <cell r="O652">
            <v>100000</v>
          </cell>
          <cell r="R652">
            <v>0</v>
          </cell>
          <cell r="S652">
            <v>0</v>
          </cell>
          <cell r="T652">
            <v>0</v>
          </cell>
          <cell r="U652">
            <v>0</v>
          </cell>
          <cell r="V652">
            <v>10</v>
          </cell>
          <cell r="W652">
            <v>100000</v>
          </cell>
        </row>
        <row r="653">
          <cell r="D653" t="str">
            <v>COSTO DIRECTO</v>
          </cell>
          <cell r="H653">
            <v>13667720</v>
          </cell>
          <cell r="L653" t="str">
            <v/>
          </cell>
          <cell r="M653">
            <v>13667720</v>
          </cell>
          <cell r="N653">
            <v>0</v>
          </cell>
          <cell r="O653">
            <v>13667720</v>
          </cell>
          <cell r="R653" t="str">
            <v/>
          </cell>
          <cell r="S653">
            <v>0</v>
          </cell>
          <cell r="T653">
            <v>0</v>
          </cell>
          <cell r="U653">
            <v>0</v>
          </cell>
          <cell r="V653" t="str">
            <v/>
          </cell>
          <cell r="W653">
            <v>13667720</v>
          </cell>
        </row>
        <row r="654">
          <cell r="D654" t="str">
            <v>A,I,U, (25% )</v>
          </cell>
          <cell r="E654">
            <v>0.25</v>
          </cell>
          <cell r="H654">
            <v>3416930</v>
          </cell>
          <cell r="M654">
            <v>3416930</v>
          </cell>
          <cell r="N654">
            <v>0</v>
          </cell>
          <cell r="O654">
            <v>3416930</v>
          </cell>
          <cell r="R654">
            <v>0</v>
          </cell>
          <cell r="S654">
            <v>0</v>
          </cell>
          <cell r="T654">
            <v>0</v>
          </cell>
          <cell r="U654">
            <v>0</v>
          </cell>
          <cell r="W654">
            <v>3416930</v>
          </cell>
        </row>
        <row r="655">
          <cell r="B655" t="str">
            <v>TO12</v>
          </cell>
          <cell r="D655" t="str">
            <v>COSTO SUMINISTRO</v>
          </cell>
          <cell r="H655">
            <v>17084650</v>
          </cell>
          <cell r="M655">
            <v>17084650</v>
          </cell>
          <cell r="N655">
            <v>0</v>
          </cell>
          <cell r="O655">
            <v>17084650</v>
          </cell>
          <cell r="R655" t="str">
            <v/>
          </cell>
          <cell r="S655">
            <v>0</v>
          </cell>
          <cell r="T655">
            <v>0</v>
          </cell>
          <cell r="U655">
            <v>0</v>
          </cell>
          <cell r="V655" t="str">
            <v/>
          </cell>
          <cell r="W655">
            <v>17084650</v>
          </cell>
        </row>
        <row r="656">
          <cell r="B656" t="str">
            <v>T13</v>
          </cell>
          <cell r="C656" t="str">
            <v>SUMINISTRO ELECTRICO DE LA PLANTA DE TRATAMIENTO (656)</v>
          </cell>
          <cell r="M656" t="str">
            <v/>
          </cell>
          <cell r="N656" t="str">
            <v/>
          </cell>
          <cell r="O656" t="str">
            <v/>
          </cell>
          <cell r="R656" t="str">
            <v/>
          </cell>
          <cell r="S656" t="str">
            <v/>
          </cell>
          <cell r="T656" t="str">
            <v/>
          </cell>
          <cell r="U656" t="str">
            <v/>
          </cell>
          <cell r="V656" t="str">
            <v/>
          </cell>
          <cell r="W656" t="str">
            <v/>
          </cell>
        </row>
        <row r="657">
          <cell r="C657" t="str">
            <v xml:space="preserve">ITEM </v>
          </cell>
          <cell r="D657" t="str">
            <v xml:space="preserve">DESCRIPCION </v>
          </cell>
          <cell r="E657" t="str">
            <v xml:space="preserve">UND </v>
          </cell>
          <cell r="F657" t="str">
            <v xml:space="preserve">CANT </v>
          </cell>
          <cell r="G657" t="str">
            <v xml:space="preserve">V. UNITARIO </v>
          </cell>
          <cell r="H657" t="str">
            <v>V. PARCIAL</v>
          </cell>
          <cell r="R657">
            <v>0</v>
          </cell>
        </row>
        <row r="658">
          <cell r="C658">
            <v>3.24</v>
          </cell>
          <cell r="D658" t="str">
            <v>SUMINISTRO DE MATERIALES INSTALACIONES ELECTROMECANICAS</v>
          </cell>
          <cell r="L658" t="str">
            <v/>
          </cell>
          <cell r="M658" t="str">
            <v/>
          </cell>
          <cell r="N658" t="str">
            <v/>
          </cell>
          <cell r="O658" t="str">
            <v/>
          </cell>
          <cell r="R658" t="str">
            <v/>
          </cell>
          <cell r="S658" t="str">
            <v/>
          </cell>
          <cell r="T658" t="str">
            <v/>
          </cell>
          <cell r="U658" t="str">
            <v/>
          </cell>
          <cell r="V658" t="str">
            <v/>
          </cell>
          <cell r="W658" t="str">
            <v/>
          </cell>
        </row>
        <row r="659">
          <cell r="C659" t="str">
            <v>3.24.1</v>
          </cell>
          <cell r="D659" t="str">
            <v>SUMINISTRO ACCESORIOS LINEA ELECTRICA DE 13.2 KV PARA ESTACIÓN DE CAPTACIÓN Y PLANTA DE TRATAMIENTO</v>
          </cell>
          <cell r="L659" t="str">
            <v/>
          </cell>
          <cell r="M659" t="str">
            <v/>
          </cell>
          <cell r="N659" t="str">
            <v/>
          </cell>
          <cell r="O659" t="str">
            <v/>
          </cell>
          <cell r="R659" t="str">
            <v/>
          </cell>
          <cell r="S659" t="str">
            <v/>
          </cell>
          <cell r="T659" t="str">
            <v/>
          </cell>
          <cell r="U659" t="str">
            <v/>
          </cell>
          <cell r="V659" t="str">
            <v/>
          </cell>
          <cell r="W659" t="str">
            <v/>
          </cell>
        </row>
        <row r="660">
          <cell r="C660" t="str">
            <v>3.24.1.1</v>
          </cell>
          <cell r="D660" t="str">
            <v>Poste de concreto de 12 mts -1800 Kg, incluida base autosoportada</v>
          </cell>
          <cell r="E660" t="str">
            <v>un</v>
          </cell>
          <cell r="F660">
            <v>2</v>
          </cell>
          <cell r="G660">
            <v>2018400</v>
          </cell>
          <cell r="H660">
            <v>4036800</v>
          </cell>
          <cell r="I660">
            <v>0.85061827664121781</v>
          </cell>
          <cell r="J660">
            <v>2</v>
          </cell>
          <cell r="K660">
            <v>1</v>
          </cell>
          <cell r="L660">
            <v>3</v>
          </cell>
          <cell r="M660">
            <v>4036800</v>
          </cell>
          <cell r="N660">
            <v>2018400</v>
          </cell>
          <cell r="O660">
            <v>6055200</v>
          </cell>
          <cell r="R660">
            <v>0</v>
          </cell>
          <cell r="S660">
            <v>0</v>
          </cell>
          <cell r="T660">
            <v>0</v>
          </cell>
          <cell r="U660">
            <v>0</v>
          </cell>
          <cell r="V660">
            <v>3</v>
          </cell>
          <cell r="W660">
            <v>6055200</v>
          </cell>
        </row>
        <row r="661">
          <cell r="C661" t="str">
            <v>3.24.1.2</v>
          </cell>
          <cell r="D661" t="str">
            <v>Poste de concreto de 12 mts - 750 Kg</v>
          </cell>
          <cell r="E661" t="str">
            <v>un</v>
          </cell>
          <cell r="F661">
            <v>17</v>
          </cell>
          <cell r="G661">
            <v>737388.8</v>
          </cell>
          <cell r="H661">
            <v>12535609.600000001</v>
          </cell>
          <cell r="I661">
            <v>2.6414532883965283</v>
          </cell>
          <cell r="J661">
            <v>17</v>
          </cell>
          <cell r="K661">
            <v>115</v>
          </cell>
          <cell r="L661">
            <v>132</v>
          </cell>
          <cell r="M661">
            <v>12535609.600000001</v>
          </cell>
          <cell r="N661">
            <v>84799712</v>
          </cell>
          <cell r="O661">
            <v>97335321.600000009</v>
          </cell>
          <cell r="R661">
            <v>0</v>
          </cell>
          <cell r="S661">
            <v>0</v>
          </cell>
          <cell r="T661">
            <v>0</v>
          </cell>
          <cell r="U661">
            <v>0</v>
          </cell>
          <cell r="V661">
            <v>132</v>
          </cell>
          <cell r="W661">
            <v>97335321.600000009</v>
          </cell>
        </row>
        <row r="662">
          <cell r="C662" t="str">
            <v>3.24.1.3</v>
          </cell>
          <cell r="D662" t="str">
            <v>Cable de aluminio con nucleo de acero ACSR desnudo 3 x 1/0 - 15 KV</v>
          </cell>
          <cell r="E662" t="str">
            <v>ml</v>
          </cell>
          <cell r="F662">
            <v>800</v>
          </cell>
          <cell r="G662">
            <v>9689.48</v>
          </cell>
          <cell r="H662">
            <v>7751584</v>
          </cell>
          <cell r="I662">
            <v>1.63338263558255</v>
          </cell>
          <cell r="J662">
            <v>800</v>
          </cell>
          <cell r="K662">
            <v>4600</v>
          </cell>
          <cell r="L662">
            <v>5400</v>
          </cell>
          <cell r="M662">
            <v>7751584</v>
          </cell>
          <cell r="N662">
            <v>44571608</v>
          </cell>
          <cell r="O662">
            <v>52323192</v>
          </cell>
          <cell r="R662">
            <v>0</v>
          </cell>
          <cell r="S662">
            <v>0</v>
          </cell>
          <cell r="T662">
            <v>0</v>
          </cell>
          <cell r="U662">
            <v>0</v>
          </cell>
          <cell r="V662">
            <v>5400</v>
          </cell>
          <cell r="W662">
            <v>52323192</v>
          </cell>
        </row>
        <row r="663">
          <cell r="C663" t="str">
            <v>3.24.1.4</v>
          </cell>
          <cell r="D663" t="str">
            <v>Cruceta de galvanizada en caliente o de madera de 7 1/2" inmunizada, de acuerdo a exigencias del operador de red local, incluye silla para soporte en poste.</v>
          </cell>
          <cell r="E663" t="str">
            <v>un</v>
          </cell>
          <cell r="F663">
            <v>28</v>
          </cell>
          <cell r="G663">
            <v>80736</v>
          </cell>
          <cell r="H663">
            <v>2260608</v>
          </cell>
          <cell r="I663">
            <v>0.47634623491908201</v>
          </cell>
          <cell r="J663">
            <v>28</v>
          </cell>
          <cell r="K663">
            <v>118</v>
          </cell>
          <cell r="L663">
            <v>146</v>
          </cell>
          <cell r="M663">
            <v>2260608</v>
          </cell>
          <cell r="N663">
            <v>9526848</v>
          </cell>
          <cell r="O663">
            <v>11787456</v>
          </cell>
          <cell r="R663">
            <v>0</v>
          </cell>
          <cell r="S663">
            <v>0</v>
          </cell>
          <cell r="T663">
            <v>0</v>
          </cell>
          <cell r="U663">
            <v>0</v>
          </cell>
          <cell r="V663">
            <v>146</v>
          </cell>
          <cell r="W663">
            <v>11787456</v>
          </cell>
        </row>
        <row r="664">
          <cell r="C664" t="str">
            <v>3.24.1.5</v>
          </cell>
          <cell r="D664" t="str">
            <v>Aislador Line Post de 6 vueltas 15 KV, homologado incluido alfiler.</v>
          </cell>
          <cell r="E664" t="str">
            <v>un</v>
          </cell>
          <cell r="F664">
            <v>51</v>
          </cell>
          <cell r="G664">
            <v>121104</v>
          </cell>
          <cell r="H664">
            <v>6176304</v>
          </cell>
          <cell r="I664">
            <v>1.3014459632610631</v>
          </cell>
          <cell r="J664">
            <v>51</v>
          </cell>
          <cell r="K664">
            <v>309</v>
          </cell>
          <cell r="L664">
            <v>360</v>
          </cell>
          <cell r="M664">
            <v>6176304</v>
          </cell>
          <cell r="N664">
            <v>37421136</v>
          </cell>
          <cell r="O664">
            <v>43597440</v>
          </cell>
          <cell r="R664">
            <v>0</v>
          </cell>
          <cell r="S664">
            <v>0</v>
          </cell>
          <cell r="T664">
            <v>0</v>
          </cell>
          <cell r="U664">
            <v>0</v>
          </cell>
          <cell r="V664">
            <v>360</v>
          </cell>
          <cell r="W664">
            <v>43597440</v>
          </cell>
        </row>
        <row r="665">
          <cell r="C665" t="str">
            <v>3.24.1.6</v>
          </cell>
          <cell r="D665" t="str">
            <v>Aislador de Suspensión Sintetico homologado completo</v>
          </cell>
          <cell r="E665" t="str">
            <v>un</v>
          </cell>
          <cell r="F665">
            <v>12</v>
          </cell>
          <cell r="G665">
            <v>52478.400000000001</v>
          </cell>
          <cell r="H665">
            <v>629740.80000000005</v>
          </cell>
          <cell r="I665">
            <v>0.13269645115602999</v>
          </cell>
          <cell r="J665">
            <v>12</v>
          </cell>
          <cell r="K665">
            <v>66</v>
          </cell>
          <cell r="L665">
            <v>78</v>
          </cell>
          <cell r="M665">
            <v>629740.80000000005</v>
          </cell>
          <cell r="N665">
            <v>3463574.4</v>
          </cell>
          <cell r="O665">
            <v>4093315.2</v>
          </cell>
          <cell r="R665">
            <v>0</v>
          </cell>
          <cell r="S665">
            <v>0</v>
          </cell>
          <cell r="T665">
            <v>0</v>
          </cell>
          <cell r="U665">
            <v>0</v>
          </cell>
          <cell r="V665">
            <v>78</v>
          </cell>
          <cell r="W665">
            <v>4093315.2</v>
          </cell>
        </row>
        <row r="666">
          <cell r="C666" t="str">
            <v>3.24.1.7</v>
          </cell>
          <cell r="D666" t="str">
            <v>Pararrayos Tipo Polimericos de 15 KV - 10 KA aterrizados Homologados</v>
          </cell>
          <cell r="E666" t="str">
            <v>un</v>
          </cell>
          <cell r="F666">
            <v>13</v>
          </cell>
          <cell r="G666">
            <v>141288</v>
          </cell>
          <cell r="H666">
            <v>1836744</v>
          </cell>
          <cell r="I666">
            <v>0.38703131587175404</v>
          </cell>
          <cell r="J666">
            <v>13</v>
          </cell>
          <cell r="L666">
            <v>13</v>
          </cell>
          <cell r="M666">
            <v>1836744</v>
          </cell>
          <cell r="N666">
            <v>0</v>
          </cell>
          <cell r="O666">
            <v>1836744</v>
          </cell>
          <cell r="R666">
            <v>0</v>
          </cell>
          <cell r="S666">
            <v>0</v>
          </cell>
          <cell r="T666">
            <v>0</v>
          </cell>
          <cell r="U666">
            <v>0</v>
          </cell>
          <cell r="V666">
            <v>13</v>
          </cell>
          <cell r="W666">
            <v>1836744</v>
          </cell>
        </row>
        <row r="667">
          <cell r="C667" t="str">
            <v>3.24.1.8</v>
          </cell>
          <cell r="D667" t="str">
            <v>Cortacircuitos en acero inoxidable buje largo de 18" de fuga MAC-GRAW 15 KV - 100 A Con sus fusibles</v>
          </cell>
          <cell r="E667" t="str">
            <v>un</v>
          </cell>
          <cell r="F667">
            <v>13</v>
          </cell>
          <cell r="G667">
            <v>322944</v>
          </cell>
          <cell r="H667">
            <v>4198272</v>
          </cell>
          <cell r="I667">
            <v>0.88464300770686644</v>
          </cell>
          <cell r="J667">
            <v>13</v>
          </cell>
          <cell r="L667">
            <v>13</v>
          </cell>
          <cell r="M667">
            <v>4198272</v>
          </cell>
          <cell r="N667">
            <v>0</v>
          </cell>
          <cell r="O667">
            <v>4198272</v>
          </cell>
          <cell r="R667">
            <v>0</v>
          </cell>
          <cell r="S667">
            <v>0</v>
          </cell>
          <cell r="T667">
            <v>0</v>
          </cell>
          <cell r="U667">
            <v>0</v>
          </cell>
          <cell r="V667">
            <v>13</v>
          </cell>
          <cell r="W667">
            <v>4198272</v>
          </cell>
        </row>
        <row r="668">
          <cell r="C668" t="str">
            <v>3.24.1.9</v>
          </cell>
          <cell r="D668" t="str">
            <v>Herrajes, Amarras y Accesorios galvanizados</v>
          </cell>
          <cell r="E668" t="str">
            <v>gl</v>
          </cell>
          <cell r="F668">
            <v>1</v>
          </cell>
          <cell r="G668">
            <v>290000</v>
          </cell>
          <cell r="H668">
            <v>290000</v>
          </cell>
          <cell r="I668">
            <v>6.1107634816179431E-2</v>
          </cell>
          <cell r="J668">
            <v>1</v>
          </cell>
          <cell r="L668">
            <v>1</v>
          </cell>
          <cell r="M668">
            <v>290000</v>
          </cell>
          <cell r="N668">
            <v>0</v>
          </cell>
          <cell r="O668">
            <v>290000</v>
          </cell>
          <cell r="R668">
            <v>0</v>
          </cell>
          <cell r="S668">
            <v>0</v>
          </cell>
          <cell r="T668">
            <v>0</v>
          </cell>
          <cell r="U668">
            <v>0</v>
          </cell>
          <cell r="V668">
            <v>1</v>
          </cell>
          <cell r="W668">
            <v>290000</v>
          </cell>
        </row>
        <row r="669">
          <cell r="C669" t="str">
            <v>3.24.1.10</v>
          </cell>
          <cell r="D669" t="str">
            <v>Puentes primarios en caliente incluido conector bimetalico de pistola.</v>
          </cell>
          <cell r="E669" t="str">
            <v>Un</v>
          </cell>
          <cell r="F669">
            <v>3</v>
          </cell>
          <cell r="G669">
            <v>23200</v>
          </cell>
          <cell r="H669">
            <v>69600</v>
          </cell>
          <cell r="I669">
            <v>1.4665832355883065E-2</v>
          </cell>
          <cell r="J669">
            <v>3</v>
          </cell>
          <cell r="L669">
            <v>3</v>
          </cell>
          <cell r="M669">
            <v>69600</v>
          </cell>
          <cell r="N669">
            <v>0</v>
          </cell>
          <cell r="O669">
            <v>69600</v>
          </cell>
          <cell r="R669">
            <v>0</v>
          </cell>
          <cell r="S669">
            <v>0</v>
          </cell>
          <cell r="T669">
            <v>0</v>
          </cell>
          <cell r="U669">
            <v>0</v>
          </cell>
          <cell r="V669">
            <v>3</v>
          </cell>
          <cell r="W669">
            <v>69600</v>
          </cell>
        </row>
        <row r="670">
          <cell r="C670" t="str">
            <v>3.24.1.11</v>
          </cell>
          <cell r="D670" t="str">
            <v>Polo a Tierra en poste terminal</v>
          </cell>
          <cell r="E670" t="str">
            <v>un</v>
          </cell>
          <cell r="F670">
            <v>5</v>
          </cell>
          <cell r="G670">
            <v>290000</v>
          </cell>
          <cell r="H670">
            <v>1450000</v>
          </cell>
          <cell r="I670">
            <v>0.30553817408089717</v>
          </cell>
          <cell r="J670">
            <v>5</v>
          </cell>
          <cell r="K670">
            <v>115</v>
          </cell>
          <cell r="L670">
            <v>120</v>
          </cell>
          <cell r="M670">
            <v>1450000</v>
          </cell>
          <cell r="N670">
            <v>33350000</v>
          </cell>
          <cell r="O670">
            <v>34800000</v>
          </cell>
          <cell r="R670">
            <v>0</v>
          </cell>
          <cell r="S670">
            <v>0</v>
          </cell>
          <cell r="T670">
            <v>0</v>
          </cell>
          <cell r="U670">
            <v>0</v>
          </cell>
          <cell r="V670">
            <v>120</v>
          </cell>
          <cell r="W670">
            <v>34800000</v>
          </cell>
        </row>
        <row r="671">
          <cell r="C671" t="str">
            <v>3.24.1.12</v>
          </cell>
          <cell r="D671" t="str">
            <v>Juego de premoldeados trifasicos tipo exterior 3M 15KV para cable No 2 monopolar con pantalla de cinta</v>
          </cell>
          <cell r="E671" t="str">
            <v>Jgo</v>
          </cell>
          <cell r="F671">
            <v>2</v>
          </cell>
          <cell r="G671">
            <v>678600</v>
          </cell>
          <cell r="H671">
            <v>1357200</v>
          </cell>
          <cell r="I671">
            <v>0.28598373093971974</v>
          </cell>
          <cell r="J671">
            <v>2</v>
          </cell>
          <cell r="L671">
            <v>2</v>
          </cell>
          <cell r="M671">
            <v>1357200</v>
          </cell>
          <cell r="N671">
            <v>0</v>
          </cell>
          <cell r="O671">
            <v>1357200</v>
          </cell>
          <cell r="R671">
            <v>0</v>
          </cell>
          <cell r="S671">
            <v>0</v>
          </cell>
          <cell r="T671">
            <v>0</v>
          </cell>
          <cell r="U671">
            <v>0</v>
          </cell>
          <cell r="V671">
            <v>2</v>
          </cell>
          <cell r="W671">
            <v>1357200</v>
          </cell>
        </row>
        <row r="672">
          <cell r="C672" t="str">
            <v>3.24.1.13</v>
          </cell>
          <cell r="D672" t="str">
            <v>Bajante en tuberia conduit Galvanizada de 3", incluye capacete y accesorios</v>
          </cell>
          <cell r="E672" t="str">
            <v>ml</v>
          </cell>
          <cell r="F672">
            <v>18</v>
          </cell>
          <cell r="G672">
            <v>26680</v>
          </cell>
          <cell r="H672">
            <v>480240</v>
          </cell>
          <cell r="I672">
            <v>0.10119424325559315</v>
          </cell>
          <cell r="J672">
            <v>18</v>
          </cell>
          <cell r="L672">
            <v>18</v>
          </cell>
          <cell r="M672">
            <v>480240</v>
          </cell>
          <cell r="N672">
            <v>0</v>
          </cell>
          <cell r="O672">
            <v>480240</v>
          </cell>
          <cell r="R672">
            <v>0</v>
          </cell>
          <cell r="S672">
            <v>0</v>
          </cell>
          <cell r="T672">
            <v>0</v>
          </cell>
          <cell r="U672">
            <v>0</v>
          </cell>
          <cell r="V672">
            <v>18</v>
          </cell>
          <cell r="W672">
            <v>480240</v>
          </cell>
        </row>
        <row r="673">
          <cell r="C673" t="str">
            <v>3.24.1.14</v>
          </cell>
          <cell r="D673" t="str">
            <v>Registro electrico de 1 x 1 x 1 en concreto con su tapa debidamente impermeabilizado</v>
          </cell>
          <cell r="E673" t="str">
            <v>un</v>
          </cell>
          <cell r="F673">
            <v>2</v>
          </cell>
          <cell r="G673">
            <v>87000</v>
          </cell>
          <cell r="H673">
            <v>174000</v>
          </cell>
          <cell r="I673">
            <v>3.6664580889707664E-2</v>
          </cell>
          <cell r="J673">
            <v>2</v>
          </cell>
          <cell r="L673">
            <v>2</v>
          </cell>
          <cell r="M673">
            <v>174000</v>
          </cell>
          <cell r="N673">
            <v>0</v>
          </cell>
          <cell r="O673">
            <v>174000</v>
          </cell>
          <cell r="R673">
            <v>0</v>
          </cell>
          <cell r="S673">
            <v>0</v>
          </cell>
          <cell r="T673">
            <v>0</v>
          </cell>
          <cell r="U673">
            <v>0</v>
          </cell>
          <cell r="V673">
            <v>2</v>
          </cell>
          <cell r="W673">
            <v>174000</v>
          </cell>
        </row>
        <row r="674">
          <cell r="C674" t="str">
            <v>3.24.2</v>
          </cell>
          <cell r="D674" t="str">
            <v>SUMINISTRO DE EQUIPOS Y ACCESORIOS SUBESTACION ELECTRICA PLANTA DE TRATAMIENTO</v>
          </cell>
          <cell r="I674" t="str">
            <v/>
          </cell>
          <cell r="L674" t="str">
            <v/>
          </cell>
          <cell r="M674" t="str">
            <v/>
          </cell>
          <cell r="N674" t="str">
            <v/>
          </cell>
          <cell r="O674" t="str">
            <v/>
          </cell>
          <cell r="R674" t="str">
            <v/>
          </cell>
          <cell r="S674" t="str">
            <v/>
          </cell>
          <cell r="T674" t="str">
            <v/>
          </cell>
          <cell r="U674" t="str">
            <v/>
          </cell>
          <cell r="V674" t="str">
            <v/>
          </cell>
          <cell r="W674" t="str">
            <v/>
          </cell>
        </row>
        <row r="675">
          <cell r="C675" t="str">
            <v>3.24.2.18</v>
          </cell>
          <cell r="D675" t="str">
            <v>Celda de medida de tres elementos ( 3 Tp y 3 TC ) Gama SM6 con remonte de barras ref GBC-A 750 mm.</v>
          </cell>
          <cell r="E675" t="str">
            <v>un</v>
          </cell>
          <cell r="F675">
            <v>1</v>
          </cell>
          <cell r="G675">
            <v>16275032.000000002</v>
          </cell>
          <cell r="H675">
            <v>16275032.000000002</v>
          </cell>
          <cell r="I675">
            <v>3.4294093519918434</v>
          </cell>
          <cell r="J675">
            <v>1</v>
          </cell>
          <cell r="L675">
            <v>1</v>
          </cell>
          <cell r="M675">
            <v>16275032.000000002</v>
          </cell>
          <cell r="N675">
            <v>0</v>
          </cell>
          <cell r="O675">
            <v>16275032.000000002</v>
          </cell>
          <cell r="R675">
            <v>0</v>
          </cell>
          <cell r="S675">
            <v>0</v>
          </cell>
          <cell r="T675">
            <v>0</v>
          </cell>
          <cell r="U675">
            <v>0</v>
          </cell>
          <cell r="V675">
            <v>1</v>
          </cell>
          <cell r="W675">
            <v>16275032.000000002</v>
          </cell>
        </row>
        <row r="676">
          <cell r="C676" t="str">
            <v>3.24.2.19</v>
          </cell>
          <cell r="D676" t="str">
            <v>Contador de Energia trifasico Tipo Fulkrum - 3 elementos incluido bloque de pruebas y modem.</v>
          </cell>
          <cell r="E676" t="str">
            <v>un</v>
          </cell>
          <cell r="F676">
            <v>1</v>
          </cell>
          <cell r="G676">
            <v>5800000</v>
          </cell>
          <cell r="H676">
            <v>5800000</v>
          </cell>
          <cell r="I676">
            <v>1.2221526963235887</v>
          </cell>
          <cell r="J676">
            <v>1</v>
          </cell>
          <cell r="L676">
            <v>1</v>
          </cell>
          <cell r="M676">
            <v>5800000</v>
          </cell>
          <cell r="N676">
            <v>0</v>
          </cell>
          <cell r="O676">
            <v>5800000</v>
          </cell>
          <cell r="R676">
            <v>0</v>
          </cell>
          <cell r="S676">
            <v>0</v>
          </cell>
          <cell r="T676">
            <v>0</v>
          </cell>
          <cell r="U676">
            <v>0</v>
          </cell>
          <cell r="V676">
            <v>1</v>
          </cell>
          <cell r="W676">
            <v>5800000</v>
          </cell>
        </row>
        <row r="677">
          <cell r="C677" t="str">
            <v>3.24.2.20</v>
          </cell>
          <cell r="D677" t="str">
            <v>Interruptor primario automatico en SF6 gama SM6 referencia DM1-A 750 mm.</v>
          </cell>
          <cell r="E677" t="str">
            <v>un</v>
          </cell>
          <cell r="F677">
            <v>1</v>
          </cell>
          <cell r="G677">
            <v>47634240.000000007</v>
          </cell>
          <cell r="H677">
            <v>47634240.000000007</v>
          </cell>
          <cell r="I677">
            <v>10.037295664366372</v>
          </cell>
          <cell r="J677">
            <v>1</v>
          </cell>
          <cell r="L677">
            <v>1</v>
          </cell>
          <cell r="M677">
            <v>47634240.000000007</v>
          </cell>
          <cell r="N677">
            <v>0</v>
          </cell>
          <cell r="O677">
            <v>47634240.000000007</v>
          </cell>
          <cell r="R677">
            <v>0</v>
          </cell>
          <cell r="S677">
            <v>0</v>
          </cell>
          <cell r="T677">
            <v>0</v>
          </cell>
          <cell r="U677">
            <v>0</v>
          </cell>
          <cell r="V677">
            <v>1</v>
          </cell>
          <cell r="W677">
            <v>47634240.000000007</v>
          </cell>
        </row>
        <row r="678">
          <cell r="C678" t="str">
            <v>3.24.2.21</v>
          </cell>
          <cell r="D678" t="str">
            <v>Transformador Trifasico 1000 KVA. 13200/460 V SIEMENS</v>
          </cell>
          <cell r="E678" t="str">
            <v>un</v>
          </cell>
          <cell r="F678">
            <v>1</v>
          </cell>
          <cell r="G678">
            <v>75400000</v>
          </cell>
          <cell r="H678">
            <v>75400000</v>
          </cell>
          <cell r="I678">
            <v>15.887985052206655</v>
          </cell>
          <cell r="J678">
            <v>1</v>
          </cell>
          <cell r="L678">
            <v>1</v>
          </cell>
          <cell r="M678">
            <v>75400000</v>
          </cell>
          <cell r="N678">
            <v>0</v>
          </cell>
          <cell r="O678">
            <v>75400000</v>
          </cell>
          <cell r="R678">
            <v>0</v>
          </cell>
          <cell r="S678">
            <v>0</v>
          </cell>
          <cell r="T678">
            <v>0</v>
          </cell>
          <cell r="U678">
            <v>0</v>
          </cell>
          <cell r="V678">
            <v>1</v>
          </cell>
          <cell r="W678">
            <v>75400000</v>
          </cell>
        </row>
        <row r="679">
          <cell r="C679" t="str">
            <v>3.24.2.22</v>
          </cell>
          <cell r="D679" t="str">
            <v>Transformador Trifasico 112,5 KVA. 460/220 V SIEMENS</v>
          </cell>
          <cell r="E679" t="str">
            <v>un</v>
          </cell>
          <cell r="F679">
            <v>1</v>
          </cell>
          <cell r="G679">
            <v>13926785.071999999</v>
          </cell>
          <cell r="H679">
            <v>13926785.071999999</v>
          </cell>
          <cell r="I679">
            <v>2.9345961942868799</v>
          </cell>
          <cell r="J679">
            <v>1</v>
          </cell>
          <cell r="L679">
            <v>1</v>
          </cell>
          <cell r="M679">
            <v>13926785.071999999</v>
          </cell>
          <cell r="N679">
            <v>0</v>
          </cell>
          <cell r="O679">
            <v>13926785.071999999</v>
          </cell>
          <cell r="R679">
            <v>0</v>
          </cell>
          <cell r="S679">
            <v>0</v>
          </cell>
          <cell r="T679">
            <v>0</v>
          </cell>
          <cell r="U679">
            <v>0</v>
          </cell>
          <cell r="V679">
            <v>1</v>
          </cell>
          <cell r="W679">
            <v>13926785.071999999</v>
          </cell>
        </row>
        <row r="680">
          <cell r="C680" t="str">
            <v>3.24.2.23</v>
          </cell>
          <cell r="D680" t="str">
            <v>Celda para transformador de 112,5 KVA</v>
          </cell>
          <cell r="E680" t="str">
            <v>un</v>
          </cell>
          <cell r="F680">
            <v>1</v>
          </cell>
          <cell r="G680">
            <v>2610000</v>
          </cell>
          <cell r="H680">
            <v>2610000</v>
          </cell>
          <cell r="I680">
            <v>0.54996871334561492</v>
          </cell>
          <cell r="J680">
            <v>1</v>
          </cell>
          <cell r="L680">
            <v>1</v>
          </cell>
          <cell r="M680">
            <v>2610000</v>
          </cell>
          <cell r="N680">
            <v>0</v>
          </cell>
          <cell r="O680">
            <v>2610000</v>
          </cell>
          <cell r="R680">
            <v>0</v>
          </cell>
          <cell r="S680">
            <v>0</v>
          </cell>
          <cell r="T680">
            <v>0</v>
          </cell>
          <cell r="U680">
            <v>0</v>
          </cell>
          <cell r="V680">
            <v>1</v>
          </cell>
          <cell r="W680">
            <v>2610000</v>
          </cell>
        </row>
        <row r="681">
          <cell r="C681" t="str">
            <v>3.24.2.24</v>
          </cell>
          <cell r="D681" t="str">
            <v>Acometida en cable de Cu monopolar 3 x No 2 - XLPE 15 KV</v>
          </cell>
          <cell r="E681" t="str">
            <v>ml</v>
          </cell>
          <cell r="F681">
            <v>100</v>
          </cell>
          <cell r="G681">
            <v>109284.69364799996</v>
          </cell>
          <cell r="H681">
            <v>10928469.364799995</v>
          </cell>
          <cell r="I681">
            <v>2.3028031553241468</v>
          </cell>
          <cell r="J681">
            <v>100</v>
          </cell>
          <cell r="L681">
            <v>100</v>
          </cell>
          <cell r="M681">
            <v>10928469.364799995</v>
          </cell>
          <cell r="N681">
            <v>0</v>
          </cell>
          <cell r="O681">
            <v>10928469.364799995</v>
          </cell>
          <cell r="R681">
            <v>0</v>
          </cell>
          <cell r="S681">
            <v>0</v>
          </cell>
          <cell r="T681">
            <v>0</v>
          </cell>
          <cell r="U681">
            <v>0</v>
          </cell>
          <cell r="V681">
            <v>100</v>
          </cell>
          <cell r="W681">
            <v>10928469.364799995</v>
          </cell>
        </row>
        <row r="682">
          <cell r="C682" t="str">
            <v>3.24.2.25</v>
          </cell>
          <cell r="D682" t="str">
            <v>Transferencia automatica con enclavamiento mecanico a 460 V.para planta de emergencia Stand By.</v>
          </cell>
          <cell r="E682" t="str">
            <v>un</v>
          </cell>
          <cell r="F682">
            <v>1</v>
          </cell>
          <cell r="G682">
            <v>23200000</v>
          </cell>
          <cell r="H682">
            <v>23200000</v>
          </cell>
          <cell r="I682">
            <v>4.8886107852943548</v>
          </cell>
          <cell r="J682">
            <v>1</v>
          </cell>
          <cell r="L682">
            <v>1</v>
          </cell>
          <cell r="M682">
            <v>23200000</v>
          </cell>
          <cell r="N682">
            <v>0</v>
          </cell>
          <cell r="O682">
            <v>23200000</v>
          </cell>
          <cell r="R682">
            <v>0</v>
          </cell>
          <cell r="S682">
            <v>0</v>
          </cell>
          <cell r="T682">
            <v>0</v>
          </cell>
          <cell r="U682">
            <v>0</v>
          </cell>
          <cell r="V682">
            <v>1</v>
          </cell>
          <cell r="W682">
            <v>23200000</v>
          </cell>
        </row>
        <row r="683">
          <cell r="C683" t="str">
            <v>3.24.2.26</v>
          </cell>
          <cell r="D683"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683" t="str">
            <v>un</v>
          </cell>
          <cell r="F683">
            <v>1</v>
          </cell>
          <cell r="G683">
            <v>92800000</v>
          </cell>
          <cell r="H683">
            <v>92800000</v>
          </cell>
          <cell r="I683">
            <v>19.554443141177419</v>
          </cell>
          <cell r="J683">
            <v>1</v>
          </cell>
          <cell r="L683">
            <v>1</v>
          </cell>
          <cell r="M683">
            <v>92800000</v>
          </cell>
          <cell r="N683">
            <v>0</v>
          </cell>
          <cell r="O683">
            <v>92800000</v>
          </cell>
          <cell r="R683">
            <v>0</v>
          </cell>
          <cell r="S683">
            <v>0</v>
          </cell>
          <cell r="T683">
            <v>0</v>
          </cell>
          <cell r="U683">
            <v>0</v>
          </cell>
          <cell r="V683">
            <v>1</v>
          </cell>
          <cell r="W683">
            <v>92800000</v>
          </cell>
        </row>
        <row r="684">
          <cell r="C684" t="str">
            <v>3.24.2.27</v>
          </cell>
          <cell r="D684" t="str">
            <v>Juego de premoldeados tipo interior 3M 15 KV cable monopolar No 2 con pantalla de cinta</v>
          </cell>
          <cell r="E684" t="str">
            <v>jgo</v>
          </cell>
          <cell r="F684">
            <v>2</v>
          </cell>
          <cell r="G684">
            <v>400316</v>
          </cell>
          <cell r="H684">
            <v>800632</v>
          </cell>
          <cell r="I684">
            <v>0.16870595820050818</v>
          </cell>
          <cell r="J684">
            <v>2</v>
          </cell>
          <cell r="L684">
            <v>2</v>
          </cell>
          <cell r="M684">
            <v>800632</v>
          </cell>
          <cell r="N684">
            <v>0</v>
          </cell>
          <cell r="O684">
            <v>800632</v>
          </cell>
          <cell r="R684">
            <v>0</v>
          </cell>
          <cell r="S684">
            <v>0</v>
          </cell>
          <cell r="T684">
            <v>0</v>
          </cell>
          <cell r="U684">
            <v>0</v>
          </cell>
          <cell r="V684">
            <v>2</v>
          </cell>
          <cell r="W684">
            <v>800632</v>
          </cell>
        </row>
        <row r="685">
          <cell r="C685" t="str">
            <v>3.24.2.28</v>
          </cell>
          <cell r="D685" t="str">
            <v>Tablero de fuerza y control para motor de 30 Hp del sistema de soplado a 460 V 60 Hz, incluye arrancador suave altistar y bancos de condensadores asociados, pulsadores etc.</v>
          </cell>
          <cell r="E685" t="str">
            <v>un</v>
          </cell>
          <cell r="F685">
            <v>1</v>
          </cell>
          <cell r="G685">
            <v>4224720</v>
          </cell>
          <cell r="H685">
            <v>4224720</v>
          </cell>
          <cell r="I685">
            <v>0.89021602400210198</v>
          </cell>
          <cell r="J685">
            <v>1</v>
          </cell>
          <cell r="L685">
            <v>1</v>
          </cell>
          <cell r="M685">
            <v>4224720</v>
          </cell>
          <cell r="N685">
            <v>0</v>
          </cell>
          <cell r="O685">
            <v>4224720</v>
          </cell>
          <cell r="R685">
            <v>0</v>
          </cell>
          <cell r="S685">
            <v>0</v>
          </cell>
          <cell r="T685">
            <v>0</v>
          </cell>
          <cell r="U685">
            <v>0</v>
          </cell>
          <cell r="V685">
            <v>1</v>
          </cell>
          <cell r="W685">
            <v>4224720</v>
          </cell>
        </row>
        <row r="686">
          <cell r="C686" t="str">
            <v>3.24.2.29</v>
          </cell>
          <cell r="D686" t="str">
            <v>Tablero de distribucion para sevicios auxiliares, inluye 10 interruptores automaticos tripolares Easy Pact de Merlin Gerin, de acuerdo a especificaciones</v>
          </cell>
          <cell r="E686" t="str">
            <v>un</v>
          </cell>
          <cell r="F686">
            <v>1</v>
          </cell>
          <cell r="G686">
            <v>5220000</v>
          </cell>
          <cell r="H686">
            <v>5220000</v>
          </cell>
          <cell r="I686">
            <v>1.0999374266912298</v>
          </cell>
          <cell r="J686">
            <v>1</v>
          </cell>
          <cell r="L686">
            <v>1</v>
          </cell>
          <cell r="M686">
            <v>5220000</v>
          </cell>
          <cell r="N686">
            <v>0</v>
          </cell>
          <cell r="O686">
            <v>5220000</v>
          </cell>
          <cell r="R686">
            <v>0</v>
          </cell>
          <cell r="S686">
            <v>0</v>
          </cell>
          <cell r="T686">
            <v>0</v>
          </cell>
          <cell r="U686">
            <v>0</v>
          </cell>
          <cell r="V686">
            <v>1</v>
          </cell>
          <cell r="W686">
            <v>5220000</v>
          </cell>
        </row>
        <row r="687">
          <cell r="C687" t="str">
            <v>3.24.2.30</v>
          </cell>
          <cell r="D687" t="str">
            <v>Tablero de distribucion trifasico para empotrar de 24 ctos, con sus breakers termomagneticos.</v>
          </cell>
          <cell r="E687" t="str">
            <v>un</v>
          </cell>
          <cell r="F687">
            <v>1</v>
          </cell>
          <cell r="G687">
            <v>379359.11519999994</v>
          </cell>
          <cell r="H687">
            <v>379359.11519999994</v>
          </cell>
          <cell r="I687">
            <v>7.9937028537346702E-2</v>
          </cell>
          <cell r="J687">
            <v>1</v>
          </cell>
          <cell r="L687">
            <v>1</v>
          </cell>
          <cell r="M687">
            <v>379359.11519999994</v>
          </cell>
          <cell r="N687">
            <v>0</v>
          </cell>
          <cell r="O687">
            <v>379359.11519999994</v>
          </cell>
          <cell r="R687">
            <v>0</v>
          </cell>
          <cell r="S687">
            <v>0</v>
          </cell>
          <cell r="T687">
            <v>0</v>
          </cell>
          <cell r="U687">
            <v>0</v>
          </cell>
          <cell r="V687">
            <v>1</v>
          </cell>
          <cell r="W687">
            <v>379359.11519999994</v>
          </cell>
        </row>
        <row r="688">
          <cell r="C688" t="str">
            <v>3.24.2.31</v>
          </cell>
          <cell r="D688" t="str">
            <v>Registro electrico de 1 x 1 x 1 en concreto con su tapa debidamente impermeabilizado</v>
          </cell>
          <cell r="E688" t="str">
            <v>un</v>
          </cell>
          <cell r="F688">
            <v>2</v>
          </cell>
          <cell r="G688">
            <v>87000</v>
          </cell>
          <cell r="H688">
            <v>174000</v>
          </cell>
          <cell r="I688">
            <v>3.6664580889707664E-2</v>
          </cell>
          <cell r="J688">
            <v>2</v>
          </cell>
          <cell r="L688">
            <v>2</v>
          </cell>
          <cell r="M688">
            <v>174000</v>
          </cell>
          <cell r="N688">
            <v>0</v>
          </cell>
          <cell r="O688">
            <v>174000</v>
          </cell>
          <cell r="R688">
            <v>0</v>
          </cell>
          <cell r="S688">
            <v>0</v>
          </cell>
          <cell r="T688">
            <v>0</v>
          </cell>
          <cell r="U688">
            <v>0</v>
          </cell>
          <cell r="V688">
            <v>2</v>
          </cell>
          <cell r="W688">
            <v>174000</v>
          </cell>
        </row>
        <row r="689">
          <cell r="C689" t="str">
            <v>3.24.2.32</v>
          </cell>
          <cell r="D689" t="str">
            <v>Carcamo en concreto de acuerdo a especificaciones</v>
          </cell>
          <cell r="E689" t="str">
            <v>Ml</v>
          </cell>
          <cell r="F689">
            <v>20</v>
          </cell>
          <cell r="G689">
            <v>185600</v>
          </cell>
          <cell r="H689">
            <v>3712000</v>
          </cell>
          <cell r="I689">
            <v>0.78217772564709676</v>
          </cell>
          <cell r="J689">
            <v>20</v>
          </cell>
          <cell r="L689">
            <v>20</v>
          </cell>
          <cell r="M689">
            <v>3712000</v>
          </cell>
          <cell r="N689">
            <v>0</v>
          </cell>
          <cell r="O689">
            <v>3712000</v>
          </cell>
          <cell r="R689">
            <v>0</v>
          </cell>
          <cell r="S689">
            <v>0</v>
          </cell>
          <cell r="T689">
            <v>0</v>
          </cell>
          <cell r="U689">
            <v>0</v>
          </cell>
          <cell r="V689">
            <v>20</v>
          </cell>
          <cell r="W689">
            <v>3712000</v>
          </cell>
        </row>
        <row r="690">
          <cell r="C690" t="str">
            <v>3.24.2.33</v>
          </cell>
          <cell r="D690" t="str">
            <v>Malla de tierra conformada por siete varillas Cu copperweld de 2.4 mts inmersas en hidrosolta unidas entre con cable de Cu desnudo No 2 empleando soldadura caldweld de de acuerdo a especificaciones</v>
          </cell>
          <cell r="E690" t="str">
            <v>un</v>
          </cell>
          <cell r="F690">
            <v>1</v>
          </cell>
          <cell r="G690">
            <v>928000</v>
          </cell>
          <cell r="H690">
            <v>928000</v>
          </cell>
          <cell r="I690">
            <v>0.19554443141177419</v>
          </cell>
          <cell r="J690">
            <v>1</v>
          </cell>
          <cell r="L690">
            <v>1</v>
          </cell>
          <cell r="M690">
            <v>928000</v>
          </cell>
          <cell r="N690">
            <v>0</v>
          </cell>
          <cell r="O690">
            <v>928000</v>
          </cell>
          <cell r="R690">
            <v>0</v>
          </cell>
          <cell r="S690">
            <v>0</v>
          </cell>
          <cell r="T690">
            <v>0</v>
          </cell>
          <cell r="U690">
            <v>0</v>
          </cell>
          <cell r="V690">
            <v>1</v>
          </cell>
          <cell r="W690">
            <v>928000</v>
          </cell>
        </row>
        <row r="691">
          <cell r="C691" t="str">
            <v>3.24.2.34</v>
          </cell>
          <cell r="D691" t="str">
            <v>Luminaria Wall Pack 150 W 220 V,Vapor de mercurio</v>
          </cell>
          <cell r="E691" t="str">
            <v>un</v>
          </cell>
          <cell r="F691">
            <v>4</v>
          </cell>
          <cell r="G691">
            <v>261000</v>
          </cell>
          <cell r="H691">
            <v>1044000</v>
          </cell>
          <cell r="I691">
            <v>0.219987485338246</v>
          </cell>
          <cell r="J691">
            <v>4</v>
          </cell>
          <cell r="L691">
            <v>4</v>
          </cell>
          <cell r="M691">
            <v>1044000</v>
          </cell>
          <cell r="N691">
            <v>0</v>
          </cell>
          <cell r="O691">
            <v>1044000</v>
          </cell>
          <cell r="R691">
            <v>0</v>
          </cell>
          <cell r="S691">
            <v>0</v>
          </cell>
          <cell r="T691">
            <v>0</v>
          </cell>
          <cell r="U691">
            <v>0</v>
          </cell>
          <cell r="V691">
            <v>4</v>
          </cell>
          <cell r="W691">
            <v>1044000</v>
          </cell>
        </row>
        <row r="692">
          <cell r="C692" t="str">
            <v>3.24.2.35</v>
          </cell>
          <cell r="D692" t="str">
            <v>Toma trifasica de tres elementos 50A</v>
          </cell>
          <cell r="E692" t="str">
            <v>un</v>
          </cell>
          <cell r="F692">
            <v>1</v>
          </cell>
          <cell r="G692">
            <v>29000</v>
          </cell>
          <cell r="H692">
            <v>29000</v>
          </cell>
          <cell r="I692">
            <v>6.1107634816179434E-3</v>
          </cell>
          <cell r="J692">
            <v>1</v>
          </cell>
          <cell r="L692">
            <v>1</v>
          </cell>
          <cell r="M692">
            <v>29000</v>
          </cell>
          <cell r="N692">
            <v>0</v>
          </cell>
          <cell r="O692">
            <v>29000</v>
          </cell>
          <cell r="R692">
            <v>0</v>
          </cell>
          <cell r="S692">
            <v>0</v>
          </cell>
          <cell r="T692">
            <v>0</v>
          </cell>
          <cell r="U692">
            <v>0</v>
          </cell>
          <cell r="V692">
            <v>1</v>
          </cell>
          <cell r="W692">
            <v>29000</v>
          </cell>
        </row>
        <row r="693">
          <cell r="C693" t="str">
            <v>3.24.2.36</v>
          </cell>
          <cell r="D693" t="str">
            <v>Toma bifasica de tres elementos 30A</v>
          </cell>
          <cell r="E693" t="str">
            <v>un</v>
          </cell>
          <cell r="F693">
            <v>1</v>
          </cell>
          <cell r="G693">
            <v>17400</v>
          </cell>
          <cell r="H693">
            <v>17400</v>
          </cell>
          <cell r="I693">
            <v>3.6664580889707661E-3</v>
          </cell>
          <cell r="J693">
            <v>1</v>
          </cell>
          <cell r="L693">
            <v>1</v>
          </cell>
          <cell r="M693">
            <v>17400</v>
          </cell>
          <cell r="N693">
            <v>0</v>
          </cell>
          <cell r="O693">
            <v>17400</v>
          </cell>
          <cell r="R693">
            <v>0</v>
          </cell>
          <cell r="S693">
            <v>0</v>
          </cell>
          <cell r="T693">
            <v>0</v>
          </cell>
          <cell r="U693">
            <v>0</v>
          </cell>
          <cell r="V693">
            <v>1</v>
          </cell>
          <cell r="W693">
            <v>17400</v>
          </cell>
        </row>
        <row r="694">
          <cell r="C694" t="str">
            <v>3.24.2.37</v>
          </cell>
          <cell r="D694" t="str">
            <v>Toma monofasica de tres elementos</v>
          </cell>
          <cell r="E694" t="str">
            <v>un</v>
          </cell>
          <cell r="F694">
            <v>4</v>
          </cell>
          <cell r="G694">
            <v>3364</v>
          </cell>
          <cell r="H694">
            <v>13456</v>
          </cell>
          <cell r="I694">
            <v>2.8353942554707259E-3</v>
          </cell>
          <cell r="J694">
            <v>4</v>
          </cell>
          <cell r="L694">
            <v>4</v>
          </cell>
          <cell r="M694">
            <v>13456</v>
          </cell>
          <cell r="N694">
            <v>0</v>
          </cell>
          <cell r="O694">
            <v>13456</v>
          </cell>
          <cell r="R694">
            <v>0</v>
          </cell>
          <cell r="S694">
            <v>0</v>
          </cell>
          <cell r="T694">
            <v>0</v>
          </cell>
          <cell r="U694">
            <v>0</v>
          </cell>
          <cell r="V694">
            <v>4</v>
          </cell>
          <cell r="W694">
            <v>13456</v>
          </cell>
        </row>
        <row r="695">
          <cell r="C695" t="str">
            <v>3.24.2.38</v>
          </cell>
          <cell r="D695" t="str">
            <v>Salida electrica monofasica para toma o iluminacion, incluye linea neutro y tierra en cable THHN no 12, tuberia coduit de 1"</v>
          </cell>
          <cell r="E695" t="str">
            <v>un</v>
          </cell>
          <cell r="F695">
            <v>4</v>
          </cell>
          <cell r="G695">
            <v>40600</v>
          </cell>
          <cell r="H695">
            <v>162400</v>
          </cell>
          <cell r="I695">
            <v>3.4220275497060484E-2</v>
          </cell>
          <cell r="J695">
            <v>4</v>
          </cell>
          <cell r="L695">
            <v>4</v>
          </cell>
          <cell r="M695">
            <v>162400</v>
          </cell>
          <cell r="N695">
            <v>0</v>
          </cell>
          <cell r="O695">
            <v>162400</v>
          </cell>
          <cell r="R695">
            <v>0</v>
          </cell>
          <cell r="S695">
            <v>0</v>
          </cell>
          <cell r="T695">
            <v>0</v>
          </cell>
          <cell r="U695">
            <v>0</v>
          </cell>
          <cell r="V695">
            <v>4</v>
          </cell>
          <cell r="W695">
            <v>162400</v>
          </cell>
        </row>
        <row r="696">
          <cell r="C696" t="str">
            <v>3.24.2.39</v>
          </cell>
          <cell r="D696" t="str">
            <v>Salida electrica bifasica para iluminacion, incluye lineas neutro y tierra en cable THHN no 12, tuberia coduit de 1"</v>
          </cell>
          <cell r="E696" t="str">
            <v>un</v>
          </cell>
          <cell r="F696">
            <v>4</v>
          </cell>
          <cell r="G696">
            <v>46400</v>
          </cell>
          <cell r="H696">
            <v>185600</v>
          </cell>
          <cell r="I696">
            <v>3.9108886282354836E-2</v>
          </cell>
          <cell r="J696">
            <v>4</v>
          </cell>
          <cell r="L696">
            <v>4</v>
          </cell>
          <cell r="M696">
            <v>185600</v>
          </cell>
          <cell r="N696">
            <v>0</v>
          </cell>
          <cell r="O696">
            <v>185600</v>
          </cell>
          <cell r="R696">
            <v>0</v>
          </cell>
          <cell r="S696">
            <v>0</v>
          </cell>
          <cell r="T696">
            <v>0</v>
          </cell>
          <cell r="U696">
            <v>0</v>
          </cell>
          <cell r="V696">
            <v>4</v>
          </cell>
          <cell r="W696">
            <v>185600</v>
          </cell>
        </row>
        <row r="697">
          <cell r="C697" t="str">
            <v>3.24.2.40</v>
          </cell>
          <cell r="D697" t="str">
            <v>Salida electrica bifasica o trifasica para toma, incluye lineas neutro y tierra en cable THHN no 10, tuberia coduit de 1"</v>
          </cell>
          <cell r="E697" t="str">
            <v>un</v>
          </cell>
          <cell r="F697">
            <v>2</v>
          </cell>
          <cell r="G697">
            <v>77720</v>
          </cell>
          <cell r="H697">
            <v>155440</v>
          </cell>
          <cell r="I697">
            <v>3.2753692261472178E-2</v>
          </cell>
          <cell r="J697">
            <v>2</v>
          </cell>
          <cell r="L697">
            <v>2</v>
          </cell>
          <cell r="M697">
            <v>155440</v>
          </cell>
          <cell r="N697">
            <v>0</v>
          </cell>
          <cell r="O697">
            <v>155440</v>
          </cell>
          <cell r="R697">
            <v>0</v>
          </cell>
          <cell r="S697">
            <v>0</v>
          </cell>
          <cell r="T697">
            <v>0</v>
          </cell>
          <cell r="U697">
            <v>0</v>
          </cell>
          <cell r="V697">
            <v>2</v>
          </cell>
          <cell r="W697">
            <v>155440</v>
          </cell>
        </row>
        <row r="698">
          <cell r="C698" t="str">
            <v>3.24.3</v>
          </cell>
          <cell r="D698" t="str">
            <v>SUMINISTRO DE EQUIPOS AUXILIARES</v>
          </cell>
          <cell r="G698">
            <v>0</v>
          </cell>
          <cell r="H698">
            <v>0</v>
          </cell>
          <cell r="I698" t="str">
            <v/>
          </cell>
          <cell r="L698" t="str">
            <v/>
          </cell>
          <cell r="M698" t="str">
            <v/>
          </cell>
          <cell r="N698" t="str">
            <v/>
          </cell>
          <cell r="O698" t="str">
            <v/>
          </cell>
          <cell r="R698" t="str">
            <v/>
          </cell>
          <cell r="S698" t="str">
            <v/>
          </cell>
          <cell r="T698" t="str">
            <v/>
          </cell>
          <cell r="U698" t="str">
            <v/>
          </cell>
          <cell r="V698" t="str">
            <v/>
          </cell>
          <cell r="W698" t="str">
            <v/>
          </cell>
        </row>
        <row r="699">
          <cell r="C699" t="str">
            <v>3.24.3.1</v>
          </cell>
          <cell r="D699" t="str">
            <v>Bandeja portacables tipo Semipesada de 40 cm incluido tapa y accesorios para fijacion en piso o pared, Mecano.</v>
          </cell>
          <cell r="E699" t="str">
            <v>ml</v>
          </cell>
          <cell r="F699">
            <v>40</v>
          </cell>
          <cell r="G699">
            <v>139200</v>
          </cell>
          <cell r="H699">
            <v>5568000</v>
          </cell>
          <cell r="I699">
            <v>1.1732665884706452</v>
          </cell>
          <cell r="J699">
            <v>40</v>
          </cell>
          <cell r="L699">
            <v>40</v>
          </cell>
          <cell r="M699">
            <v>5568000</v>
          </cell>
          <cell r="N699">
            <v>0</v>
          </cell>
          <cell r="O699">
            <v>5568000</v>
          </cell>
          <cell r="R699">
            <v>0</v>
          </cell>
          <cell r="S699">
            <v>0</v>
          </cell>
          <cell r="T699">
            <v>0</v>
          </cell>
          <cell r="U699">
            <v>0</v>
          </cell>
          <cell r="V699">
            <v>40</v>
          </cell>
          <cell r="W699">
            <v>5568000</v>
          </cell>
        </row>
        <row r="700">
          <cell r="C700" t="str">
            <v>3.24.3.2</v>
          </cell>
          <cell r="D700" t="str">
            <v>Bandeja portacables tipo Semipesada de 30 cm incluido tapa y accesorios para fijacion en piso o pared, Mecano.</v>
          </cell>
          <cell r="E700" t="str">
            <v>ml</v>
          </cell>
          <cell r="F700">
            <v>30</v>
          </cell>
          <cell r="G700">
            <v>133400</v>
          </cell>
          <cell r="H700">
            <v>4002000</v>
          </cell>
          <cell r="I700">
            <v>0.84328536046327629</v>
          </cell>
          <cell r="J700">
            <v>30</v>
          </cell>
          <cell r="L700">
            <v>30</v>
          </cell>
          <cell r="M700">
            <v>4002000</v>
          </cell>
          <cell r="N700">
            <v>0</v>
          </cell>
          <cell r="O700">
            <v>4002000</v>
          </cell>
          <cell r="R700">
            <v>0</v>
          </cell>
          <cell r="S700">
            <v>0</v>
          </cell>
          <cell r="T700">
            <v>0</v>
          </cell>
          <cell r="U700">
            <v>0</v>
          </cell>
          <cell r="V700">
            <v>30</v>
          </cell>
          <cell r="W700">
            <v>4002000</v>
          </cell>
        </row>
        <row r="701">
          <cell r="C701" t="str">
            <v>3.24.4</v>
          </cell>
          <cell r="D701" t="str">
            <v>SUMINISTRO ACOMETIDAS ELECTRICAS a 440 V ac</v>
          </cell>
          <cell r="G701">
            <v>0</v>
          </cell>
          <cell r="H701">
            <v>0</v>
          </cell>
          <cell r="I701" t="str">
            <v/>
          </cell>
          <cell r="L701" t="str">
            <v/>
          </cell>
          <cell r="M701" t="str">
            <v/>
          </cell>
          <cell r="N701" t="str">
            <v/>
          </cell>
          <cell r="O701" t="str">
            <v/>
          </cell>
          <cell r="R701" t="str">
            <v/>
          </cell>
          <cell r="S701" t="str">
            <v/>
          </cell>
          <cell r="T701" t="str">
            <v/>
          </cell>
          <cell r="U701" t="str">
            <v/>
          </cell>
          <cell r="V701" t="str">
            <v/>
          </cell>
          <cell r="W701" t="str">
            <v/>
          </cell>
        </row>
        <row r="702">
          <cell r="C702" t="str">
            <v>3.24.4.5</v>
          </cell>
          <cell r="D702" t="str">
            <v>Acometidas desde transformador de alimentación a barraje de entrada de la transferencia automatica en cable monopolar THHN de Cu AWG ( 3(4x500) + (3x500) ) a 1000 V - 90° aislamiento, incluye conectores terminal bimetalicos 3M, cintas 23 y 33 3M, accesori</v>
          </cell>
          <cell r="E702" t="str">
            <v>ml</v>
          </cell>
          <cell r="F702">
            <v>20</v>
          </cell>
          <cell r="G702">
            <v>1746960</v>
          </cell>
          <cell r="H702">
            <v>34939200</v>
          </cell>
          <cell r="I702">
            <v>7.3622478426532982</v>
          </cell>
          <cell r="J702">
            <v>20</v>
          </cell>
          <cell r="L702">
            <v>20</v>
          </cell>
          <cell r="M702">
            <v>34939200</v>
          </cell>
          <cell r="N702">
            <v>0</v>
          </cell>
          <cell r="O702">
            <v>34939200</v>
          </cell>
          <cell r="R702">
            <v>0</v>
          </cell>
          <cell r="S702">
            <v>0</v>
          </cell>
          <cell r="T702">
            <v>0</v>
          </cell>
          <cell r="U702">
            <v>0</v>
          </cell>
          <cell r="V702">
            <v>20</v>
          </cell>
          <cell r="W702">
            <v>34939200</v>
          </cell>
        </row>
        <row r="703">
          <cell r="C703" t="str">
            <v>3.24.4.6</v>
          </cell>
          <cell r="D703" t="str">
            <v>Acometidas del CCM a cada unidad de bombeo de la linea de impulsión de 300 HP 460 Vac 60 Hz en cable THHN calibre AWG (6 x 4/0) + (1x 4/0) de 1000V aislamiento, incluye tuberia conduit PVC de 3", flexiconduit, conectores, terminales bimetalicos 3M, cintas</v>
          </cell>
          <cell r="E703" t="str">
            <v>ml</v>
          </cell>
          <cell r="F703">
            <v>80</v>
          </cell>
          <cell r="G703">
            <v>328750.96000000002</v>
          </cell>
          <cell r="H703">
            <v>26300076.800000001</v>
          </cell>
          <cell r="I703">
            <v>5.5418465128685277</v>
          </cell>
          <cell r="J703">
            <v>80</v>
          </cell>
          <cell r="L703">
            <v>80</v>
          </cell>
          <cell r="M703">
            <v>26300076.800000001</v>
          </cell>
          <cell r="N703">
            <v>0</v>
          </cell>
          <cell r="O703">
            <v>26300076.800000001</v>
          </cell>
          <cell r="R703">
            <v>0</v>
          </cell>
          <cell r="S703">
            <v>0</v>
          </cell>
          <cell r="T703">
            <v>0</v>
          </cell>
          <cell r="U703">
            <v>0</v>
          </cell>
          <cell r="V703">
            <v>80</v>
          </cell>
          <cell r="W703">
            <v>26300076.800000001</v>
          </cell>
        </row>
        <row r="704">
          <cell r="C704" t="str">
            <v>3.24.4.7</v>
          </cell>
          <cell r="D704" t="str">
            <v>Acometidas del CCM a cada unidad de bombeo de lavado de filtros de 25 HP 460 Vac 60 Hz en cable THHN calibre AWG (3 x 8) de 1000V aislamiento, incluye tuberia conduit PVC de 1 1/2", flexiconduit, conectores, terminales bimetalicos 3M, cintas 23 y 33 3M, a</v>
          </cell>
          <cell r="E704" t="str">
            <v>ml</v>
          </cell>
          <cell r="F704">
            <v>50</v>
          </cell>
          <cell r="G704">
            <v>30562.52</v>
          </cell>
          <cell r="H704">
            <v>1528126</v>
          </cell>
          <cell r="I704">
            <v>0.32200057090037593</v>
          </cell>
          <cell r="J704">
            <v>50</v>
          </cell>
          <cell r="L704">
            <v>50</v>
          </cell>
          <cell r="M704">
            <v>1528126</v>
          </cell>
          <cell r="N704">
            <v>0</v>
          </cell>
          <cell r="O704">
            <v>1528126</v>
          </cell>
          <cell r="R704">
            <v>0</v>
          </cell>
          <cell r="S704">
            <v>0</v>
          </cell>
          <cell r="T704">
            <v>0</v>
          </cell>
          <cell r="U704">
            <v>0</v>
          </cell>
          <cell r="V704">
            <v>50</v>
          </cell>
          <cell r="W704">
            <v>1528126</v>
          </cell>
        </row>
        <row r="705">
          <cell r="C705" t="str">
            <v>3.24.4.8</v>
          </cell>
          <cell r="D705" t="str">
            <v>Acometidas del CCM al tablero del motor del soplador de 30 HP 460 Vac 60 Hz en cable THHN calibre AWG (3 x 8) de 1000V aislamiento, incluye tuberia conduit PVC de 1 1/2", flexiconduit, conectores, terminales bimetalicos 3M, cintas 23 y 33 3M, accesorios p</v>
          </cell>
          <cell r="E705" t="str">
            <v>ml</v>
          </cell>
          <cell r="F705">
            <v>45</v>
          </cell>
          <cell r="G705">
            <v>30562.52</v>
          </cell>
          <cell r="H705">
            <v>1375313.4</v>
          </cell>
          <cell r="I705">
            <v>0.28980051381033833</v>
          </cell>
          <cell r="J705">
            <v>45</v>
          </cell>
          <cell r="L705">
            <v>45</v>
          </cell>
          <cell r="M705">
            <v>1375313.4</v>
          </cell>
          <cell r="N705">
            <v>0</v>
          </cell>
          <cell r="O705">
            <v>1375313.4</v>
          </cell>
          <cell r="R705">
            <v>0</v>
          </cell>
          <cell r="S705">
            <v>0</v>
          </cell>
          <cell r="T705">
            <v>0</v>
          </cell>
          <cell r="U705">
            <v>0</v>
          </cell>
          <cell r="V705">
            <v>45</v>
          </cell>
          <cell r="W705">
            <v>1375313.4</v>
          </cell>
        </row>
        <row r="706">
          <cell r="C706" t="str">
            <v>3.24.4.9</v>
          </cell>
          <cell r="D706" t="str">
            <v xml:space="preserve">Acometidas del CCM a Tranformador servicios auxiliares en cable THHN 4 x No 1 de 600V aislamiento, incluye conectores cintas y accesorios </v>
          </cell>
          <cell r="E706" t="str">
            <v>ml</v>
          </cell>
          <cell r="F706">
            <v>10</v>
          </cell>
          <cell r="G706">
            <v>22040</v>
          </cell>
          <cell r="H706">
            <v>220400</v>
          </cell>
          <cell r="I706">
            <v>4.6441802460296375E-2</v>
          </cell>
          <cell r="J706">
            <v>10</v>
          </cell>
          <cell r="L706">
            <v>10</v>
          </cell>
          <cell r="M706">
            <v>220400</v>
          </cell>
          <cell r="N706">
            <v>0</v>
          </cell>
          <cell r="O706">
            <v>220400</v>
          </cell>
          <cell r="R706">
            <v>0</v>
          </cell>
          <cell r="S706">
            <v>0</v>
          </cell>
          <cell r="T706">
            <v>0</v>
          </cell>
          <cell r="U706">
            <v>0</v>
          </cell>
          <cell r="V706">
            <v>10</v>
          </cell>
          <cell r="W706">
            <v>220400</v>
          </cell>
        </row>
        <row r="707">
          <cell r="C707" t="str">
            <v>3.24.5</v>
          </cell>
          <cell r="D707" t="str">
            <v>SUMINISTRO ACOMETIDAS ELECTRICAS a 220 V ac</v>
          </cell>
          <cell r="G707">
            <v>0</v>
          </cell>
          <cell r="H707">
            <v>0</v>
          </cell>
          <cell r="I707" t="str">
            <v/>
          </cell>
          <cell r="L707" t="str">
            <v/>
          </cell>
          <cell r="M707" t="str">
            <v/>
          </cell>
          <cell r="N707" t="str">
            <v/>
          </cell>
          <cell r="O707" t="str">
            <v/>
          </cell>
          <cell r="R707" t="str">
            <v/>
          </cell>
          <cell r="S707" t="str">
            <v/>
          </cell>
          <cell r="T707" t="str">
            <v/>
          </cell>
          <cell r="U707" t="str">
            <v/>
          </cell>
          <cell r="V707" t="str">
            <v/>
          </cell>
          <cell r="W707" t="str">
            <v/>
          </cell>
        </row>
        <row r="708">
          <cell r="C708" t="str">
            <v>3.24.5.1</v>
          </cell>
          <cell r="D708" t="str">
            <v>Acometidas del Tranformador servicios auxiliares al tablero de distribución general en cable THHN 4 x No 1 de 600V aislamiento, incluye conectores cintas y accesorios</v>
          </cell>
          <cell r="E708" t="str">
            <v>ml</v>
          </cell>
          <cell r="F708">
            <v>10</v>
          </cell>
          <cell r="G708">
            <v>22040</v>
          </cell>
          <cell r="H708">
            <v>220400</v>
          </cell>
          <cell r="I708">
            <v>4.6441802460296375E-2</v>
          </cell>
          <cell r="J708">
            <v>10</v>
          </cell>
          <cell r="L708">
            <v>10</v>
          </cell>
          <cell r="M708">
            <v>220400</v>
          </cell>
          <cell r="N708">
            <v>0</v>
          </cell>
          <cell r="O708">
            <v>220400</v>
          </cell>
          <cell r="R708">
            <v>0</v>
          </cell>
          <cell r="S708">
            <v>0</v>
          </cell>
          <cell r="T708">
            <v>0</v>
          </cell>
          <cell r="U708">
            <v>0</v>
          </cell>
          <cell r="V708">
            <v>10</v>
          </cell>
          <cell r="W708">
            <v>220400</v>
          </cell>
        </row>
        <row r="709">
          <cell r="C709" t="str">
            <v>3.24.5.2</v>
          </cell>
          <cell r="D709" t="str">
            <v>Acometidas desde el tablero de servicios auxiliares al edificio de cloración cable THHN No 10 incluye 3 fases neutro y tierra instalado ido tuberias conduit de 11/2", conectores y accesorios</v>
          </cell>
          <cell r="E709" t="str">
            <v>ml</v>
          </cell>
          <cell r="F709">
            <v>120</v>
          </cell>
          <cell r="G709">
            <v>27234.48</v>
          </cell>
          <cell r="H709">
            <v>3268137.6</v>
          </cell>
          <cell r="I709">
            <v>0.68864882410284523</v>
          </cell>
          <cell r="J709">
            <v>120</v>
          </cell>
          <cell r="L709">
            <v>120</v>
          </cell>
          <cell r="M709">
            <v>3268137.6</v>
          </cell>
          <cell r="N709">
            <v>0</v>
          </cell>
          <cell r="O709">
            <v>3268137.6</v>
          </cell>
          <cell r="R709">
            <v>0</v>
          </cell>
          <cell r="S709">
            <v>0</v>
          </cell>
          <cell r="T709">
            <v>0</v>
          </cell>
          <cell r="U709">
            <v>0</v>
          </cell>
          <cell r="V709">
            <v>120</v>
          </cell>
          <cell r="W709">
            <v>3268137.6</v>
          </cell>
        </row>
        <row r="710">
          <cell r="C710" t="str">
            <v>3.24.5.3</v>
          </cell>
          <cell r="D710" t="str">
            <v>Acometidas para bomba sentina en cable THHN No 12 incluido tuberia conduit Galvanizada de 1/2"conectores y accesorios</v>
          </cell>
          <cell r="E710" t="str">
            <v>ml</v>
          </cell>
          <cell r="F710">
            <v>10</v>
          </cell>
          <cell r="G710">
            <v>18560</v>
          </cell>
          <cell r="H710">
            <v>185600</v>
          </cell>
          <cell r="I710">
            <v>3.9108886282354836E-2</v>
          </cell>
          <cell r="J710">
            <v>10</v>
          </cell>
          <cell r="L710">
            <v>10</v>
          </cell>
          <cell r="M710">
            <v>185600</v>
          </cell>
          <cell r="N710">
            <v>0</v>
          </cell>
          <cell r="O710">
            <v>185600</v>
          </cell>
          <cell r="R710">
            <v>0</v>
          </cell>
          <cell r="S710">
            <v>0</v>
          </cell>
          <cell r="T710">
            <v>0</v>
          </cell>
          <cell r="U710">
            <v>0</v>
          </cell>
          <cell r="V710">
            <v>10</v>
          </cell>
          <cell r="W710">
            <v>185600</v>
          </cell>
        </row>
        <row r="711">
          <cell r="C711" t="str">
            <v>3.24.5.4</v>
          </cell>
          <cell r="D711" t="str">
            <v>Acometidas para actuadores electricos valvulas en cable THHN No 12 incluido tuberia conduit galvanizad 1", conectores y accesorios</v>
          </cell>
          <cell r="E711" t="str">
            <v>ml</v>
          </cell>
          <cell r="F711">
            <v>150</v>
          </cell>
          <cell r="G711">
            <v>23200</v>
          </cell>
          <cell r="H711">
            <v>3480000</v>
          </cell>
          <cell r="I711">
            <v>0.73329161779415319</v>
          </cell>
          <cell r="J711">
            <v>150</v>
          </cell>
          <cell r="L711">
            <v>150</v>
          </cell>
          <cell r="M711">
            <v>3480000</v>
          </cell>
          <cell r="N711">
            <v>0</v>
          </cell>
          <cell r="O711">
            <v>3480000</v>
          </cell>
          <cell r="R711">
            <v>0</v>
          </cell>
          <cell r="S711">
            <v>0</v>
          </cell>
          <cell r="T711">
            <v>0</v>
          </cell>
          <cell r="U711">
            <v>0</v>
          </cell>
          <cell r="V711">
            <v>150</v>
          </cell>
          <cell r="W711">
            <v>3480000</v>
          </cell>
        </row>
        <row r="712">
          <cell r="C712" t="str">
            <v>3.24.5.5</v>
          </cell>
          <cell r="D712" t="str">
            <v>Acometidas desde el tablero de servicios auxiliares al Cuarto del equipo Soplador en cable THHN No 10 incluye 3 fases neutro y tierra instalado ido tuberias conduit de 11/2", conectores y accesorios.</v>
          </cell>
          <cell r="E712" t="str">
            <v>ml</v>
          </cell>
          <cell r="F712">
            <v>30</v>
          </cell>
          <cell r="G712">
            <v>27234.48</v>
          </cell>
          <cell r="H712">
            <v>817034.4</v>
          </cell>
          <cell r="I712">
            <v>0.17216220602571131</v>
          </cell>
          <cell r="J712">
            <v>30</v>
          </cell>
          <cell r="L712">
            <v>30</v>
          </cell>
          <cell r="M712">
            <v>817034.4</v>
          </cell>
          <cell r="N712">
            <v>0</v>
          </cell>
          <cell r="O712">
            <v>817034.4</v>
          </cell>
          <cell r="R712">
            <v>0</v>
          </cell>
          <cell r="S712">
            <v>0</v>
          </cell>
          <cell r="T712">
            <v>0</v>
          </cell>
          <cell r="U712">
            <v>0</v>
          </cell>
          <cell r="V712">
            <v>30</v>
          </cell>
          <cell r="W712">
            <v>817034.4</v>
          </cell>
        </row>
        <row r="713">
          <cell r="C713" t="str">
            <v>3.24.5.6</v>
          </cell>
          <cell r="D713" t="str">
            <v>Acometidas desde el tablero de servicios auxiliares al Cuarto Dosificación o coagulación de quimicos en cable THHN No 10 incluye 3 fases neutro y tierra instalado ido tuberias conduit de 11/2", conectores y accesorios.</v>
          </cell>
          <cell r="E713" t="str">
            <v>ml</v>
          </cell>
          <cell r="F713">
            <v>90</v>
          </cell>
          <cell r="G713">
            <v>27234.48</v>
          </cell>
          <cell r="H713">
            <v>2451103.2000000002</v>
          </cell>
          <cell r="I713">
            <v>0.51648661807713392</v>
          </cell>
          <cell r="J713">
            <v>90</v>
          </cell>
          <cell r="L713">
            <v>90</v>
          </cell>
          <cell r="M713">
            <v>2451103.2000000002</v>
          </cell>
          <cell r="N713">
            <v>0</v>
          </cell>
          <cell r="O713">
            <v>2451103.2000000002</v>
          </cell>
          <cell r="R713">
            <v>0</v>
          </cell>
          <cell r="S713">
            <v>0</v>
          </cell>
          <cell r="T713">
            <v>0</v>
          </cell>
          <cell r="U713">
            <v>0</v>
          </cell>
          <cell r="V713">
            <v>90</v>
          </cell>
          <cell r="W713">
            <v>2451103.2000000002</v>
          </cell>
        </row>
        <row r="714">
          <cell r="C714" t="str">
            <v>3.24.5.7</v>
          </cell>
          <cell r="D714" t="str">
            <v>Acometidas desde el tablero de servicios auxiliares al tablero del sistema de Floculación y sedimentación en cable THHN No 10 incluye 3 fases neutro y tierra instalado ido tuberias conduit de 11/2", conectores y accesorios.</v>
          </cell>
          <cell r="E714" t="str">
            <v>ml</v>
          </cell>
          <cell r="F714">
            <v>70</v>
          </cell>
          <cell r="G714">
            <v>27234.48</v>
          </cell>
          <cell r="H714">
            <v>1906413.5999999999</v>
          </cell>
          <cell r="I714">
            <v>0.40171181405999301</v>
          </cell>
          <cell r="J714">
            <v>70</v>
          </cell>
          <cell r="L714">
            <v>70</v>
          </cell>
          <cell r="M714">
            <v>1906413.5999999999</v>
          </cell>
          <cell r="N714">
            <v>0</v>
          </cell>
          <cell r="O714">
            <v>1906413.5999999999</v>
          </cell>
          <cell r="R714">
            <v>0</v>
          </cell>
          <cell r="S714">
            <v>0</v>
          </cell>
          <cell r="T714">
            <v>0</v>
          </cell>
          <cell r="U714">
            <v>0</v>
          </cell>
          <cell r="V714">
            <v>70</v>
          </cell>
          <cell r="W714">
            <v>1906413.5999999999</v>
          </cell>
        </row>
        <row r="715">
          <cell r="C715" t="str">
            <v>3.24.5.8</v>
          </cell>
          <cell r="D715" t="str">
            <v>Acometidas desde el tablero de servicios auxiliares al edificio de laboratorio, casino y oficina en cable THHN No 6 incluye 3 fases neutro y tierra instalado ido tuberias conduit de 11/2", conectores y accesorios.</v>
          </cell>
          <cell r="E715" t="str">
            <v>ml</v>
          </cell>
          <cell r="F715">
            <v>85</v>
          </cell>
          <cell r="G715">
            <v>36378.76</v>
          </cell>
          <cell r="H715">
            <v>3092194.6</v>
          </cell>
          <cell r="I715">
            <v>0.65157482205986916</v>
          </cell>
          <cell r="J715">
            <v>85</v>
          </cell>
          <cell r="L715">
            <v>85</v>
          </cell>
          <cell r="M715">
            <v>3092194.6</v>
          </cell>
          <cell r="N715">
            <v>0</v>
          </cell>
          <cell r="O715">
            <v>3092194.6</v>
          </cell>
          <cell r="R715">
            <v>0</v>
          </cell>
          <cell r="S715">
            <v>0</v>
          </cell>
          <cell r="T715">
            <v>0</v>
          </cell>
          <cell r="U715">
            <v>0</v>
          </cell>
          <cell r="V715">
            <v>85</v>
          </cell>
          <cell r="W715">
            <v>3092194.6</v>
          </cell>
        </row>
        <row r="716">
          <cell r="C716" t="str">
            <v>3.24.5.9</v>
          </cell>
          <cell r="D716" t="str">
            <v>Acometidas desde el tablero de servicios auxiliares al tablero de 24 ctos en la subestación electrica en cable THHN No 10 incluye 3 fases neutro y tierra instalado ido tuberias conduit de 11/2", conectores y accesorios.</v>
          </cell>
          <cell r="E716" t="str">
            <v>ml</v>
          </cell>
          <cell r="F716">
            <v>10</v>
          </cell>
          <cell r="G716">
            <v>27234.48</v>
          </cell>
          <cell r="H716">
            <v>272344.8</v>
          </cell>
          <cell r="I716">
            <v>5.7387402008570433E-2</v>
          </cell>
          <cell r="J716">
            <v>10</v>
          </cell>
          <cell r="L716">
            <v>10</v>
          </cell>
          <cell r="M716">
            <v>272344.8</v>
          </cell>
          <cell r="N716">
            <v>0</v>
          </cell>
          <cell r="O716">
            <v>272344.8</v>
          </cell>
          <cell r="R716">
            <v>0</v>
          </cell>
          <cell r="S716">
            <v>0</v>
          </cell>
          <cell r="T716">
            <v>0</v>
          </cell>
          <cell r="U716">
            <v>0</v>
          </cell>
          <cell r="V716">
            <v>10</v>
          </cell>
          <cell r="W716">
            <v>272344.8</v>
          </cell>
        </row>
        <row r="717">
          <cell r="C717" t="str">
            <v>3.24.5.10</v>
          </cell>
          <cell r="D717" t="str">
            <v>Registro electrico de .6 x .6 x .6 mt en concreto con su tapa debidamente impermeabilizado</v>
          </cell>
          <cell r="E717" t="str">
            <v>un</v>
          </cell>
          <cell r="F717">
            <v>20</v>
          </cell>
          <cell r="G717">
            <v>87000</v>
          </cell>
          <cell r="H717">
            <v>1740000</v>
          </cell>
          <cell r="I717">
            <v>0.3666458088970766</v>
          </cell>
          <cell r="J717">
            <v>20</v>
          </cell>
          <cell r="L717">
            <v>20</v>
          </cell>
          <cell r="M717">
            <v>1740000</v>
          </cell>
          <cell r="N717">
            <v>0</v>
          </cell>
          <cell r="O717">
            <v>1740000</v>
          </cell>
          <cell r="R717">
            <v>0</v>
          </cell>
          <cell r="S717">
            <v>0</v>
          </cell>
          <cell r="T717">
            <v>0</v>
          </cell>
          <cell r="U717">
            <v>0</v>
          </cell>
          <cell r="V717">
            <v>20</v>
          </cell>
          <cell r="W717">
            <v>1740000</v>
          </cell>
        </row>
        <row r="718">
          <cell r="C718" t="str">
            <v>3.24.6</v>
          </cell>
          <cell r="D718" t="str">
            <v>SUMINISTRO ACCESORIOS PARA ILUMINACION EXTERIOR</v>
          </cell>
          <cell r="G718">
            <v>0</v>
          </cell>
          <cell r="H718">
            <v>0</v>
          </cell>
          <cell r="I718" t="str">
            <v/>
          </cell>
          <cell r="L718" t="str">
            <v/>
          </cell>
          <cell r="M718" t="str">
            <v/>
          </cell>
          <cell r="N718" t="str">
            <v/>
          </cell>
          <cell r="O718" t="str">
            <v/>
          </cell>
          <cell r="R718" t="str">
            <v/>
          </cell>
          <cell r="S718" t="str">
            <v/>
          </cell>
          <cell r="T718" t="str">
            <v/>
          </cell>
          <cell r="U718" t="str">
            <v/>
          </cell>
          <cell r="V718" t="str">
            <v/>
          </cell>
          <cell r="W718" t="str">
            <v/>
          </cell>
        </row>
        <row r="719">
          <cell r="C719" t="str">
            <v>3.24.6.1</v>
          </cell>
          <cell r="D719" t="str">
            <v>Poste de concreto de 9 mts - 510 Kg para iluminacion</v>
          </cell>
          <cell r="E719" t="str">
            <v>un</v>
          </cell>
          <cell r="F719">
            <v>8</v>
          </cell>
          <cell r="G719">
            <v>353800</v>
          </cell>
          <cell r="H719">
            <v>2830400</v>
          </cell>
          <cell r="I719">
            <v>0.59641051580591131</v>
          </cell>
          <cell r="J719">
            <v>8</v>
          </cell>
          <cell r="L719">
            <v>8</v>
          </cell>
          <cell r="M719">
            <v>2830400</v>
          </cell>
          <cell r="N719">
            <v>0</v>
          </cell>
          <cell r="O719">
            <v>2830400</v>
          </cell>
          <cell r="R719">
            <v>0</v>
          </cell>
          <cell r="S719">
            <v>0</v>
          </cell>
          <cell r="T719">
            <v>0</v>
          </cell>
          <cell r="U719">
            <v>0</v>
          </cell>
          <cell r="V719">
            <v>8</v>
          </cell>
          <cell r="W719">
            <v>2830400</v>
          </cell>
        </row>
        <row r="720">
          <cell r="C720" t="str">
            <v>3.24.6.2</v>
          </cell>
          <cell r="D720" t="str">
            <v>Luminaria horizontal cerrada de Vapor de MercurioTipo LTP 250 W , 220 V, incluye fotocelda</v>
          </cell>
          <cell r="E720" t="str">
            <v>un</v>
          </cell>
          <cell r="F720">
            <v>12</v>
          </cell>
          <cell r="G720">
            <v>261000</v>
          </cell>
          <cell r="H720">
            <v>3132000</v>
          </cell>
          <cell r="I720">
            <v>0.65996245601473791</v>
          </cell>
          <cell r="J720">
            <v>12</v>
          </cell>
          <cell r="L720">
            <v>12</v>
          </cell>
          <cell r="M720">
            <v>3132000</v>
          </cell>
          <cell r="N720">
            <v>0</v>
          </cell>
          <cell r="O720">
            <v>3132000</v>
          </cell>
          <cell r="R720">
            <v>0</v>
          </cell>
          <cell r="S720">
            <v>0</v>
          </cell>
          <cell r="T720">
            <v>0</v>
          </cell>
          <cell r="U720">
            <v>0</v>
          </cell>
          <cell r="V720">
            <v>12</v>
          </cell>
          <cell r="W720">
            <v>3132000</v>
          </cell>
        </row>
        <row r="721">
          <cell r="C721" t="str">
            <v>3.24.6.3</v>
          </cell>
          <cell r="D721" t="str">
            <v>Poste para luminaria en tuberia galvanizada de 2" de 3 mts de altura incluye base en concretode.</v>
          </cell>
          <cell r="E721" t="str">
            <v>un</v>
          </cell>
          <cell r="F721">
            <v>4</v>
          </cell>
          <cell r="G721">
            <v>410408</v>
          </cell>
          <cell r="H721">
            <v>1641632</v>
          </cell>
          <cell r="I721">
            <v>0.34591809916742855</v>
          </cell>
          <cell r="J721">
            <v>4</v>
          </cell>
          <cell r="L721">
            <v>4</v>
          </cell>
          <cell r="M721">
            <v>1641632</v>
          </cell>
          <cell r="N721">
            <v>0</v>
          </cell>
          <cell r="O721">
            <v>1641632</v>
          </cell>
          <cell r="R721">
            <v>0</v>
          </cell>
          <cell r="S721">
            <v>0</v>
          </cell>
          <cell r="T721">
            <v>0</v>
          </cell>
          <cell r="U721">
            <v>0</v>
          </cell>
          <cell r="V721">
            <v>4</v>
          </cell>
          <cell r="W721">
            <v>1641632</v>
          </cell>
        </row>
        <row r="722">
          <cell r="C722" t="str">
            <v>3.24.6.4</v>
          </cell>
          <cell r="D722" t="str">
            <v>Salida electrica monofasica para toma o iluminacion, incluye linea neutro y tierra en cable THHN no 12, tuberia coduit de 1"</v>
          </cell>
          <cell r="E722" t="str">
            <v>un</v>
          </cell>
          <cell r="F722">
            <v>12</v>
          </cell>
          <cell r="G722">
            <v>40600</v>
          </cell>
          <cell r="H722">
            <v>487200</v>
          </cell>
          <cell r="I722">
            <v>0.10266082649118145</v>
          </cell>
          <cell r="J722">
            <v>12</v>
          </cell>
          <cell r="L722">
            <v>12</v>
          </cell>
          <cell r="M722">
            <v>487200</v>
          </cell>
          <cell r="N722">
            <v>0</v>
          </cell>
          <cell r="O722">
            <v>487200</v>
          </cell>
          <cell r="R722">
            <v>0</v>
          </cell>
          <cell r="S722">
            <v>0</v>
          </cell>
          <cell r="T722">
            <v>0</v>
          </cell>
          <cell r="U722">
            <v>0</v>
          </cell>
          <cell r="V722">
            <v>12</v>
          </cell>
          <cell r="W722">
            <v>487200</v>
          </cell>
        </row>
        <row r="723">
          <cell r="C723" t="str">
            <v>3.24.6.5</v>
          </cell>
          <cell r="D723" t="str">
            <v>Registro electrico de .6 x .6 x .6 mt en concreto con su tapa debidamente impermeabilizado</v>
          </cell>
          <cell r="E723" t="str">
            <v>un</v>
          </cell>
          <cell r="F723">
            <v>8</v>
          </cell>
          <cell r="G723">
            <v>87000</v>
          </cell>
          <cell r="H723">
            <v>696000</v>
          </cell>
          <cell r="I723">
            <v>0.14665832355883066</v>
          </cell>
          <cell r="J723">
            <v>8</v>
          </cell>
          <cell r="L723">
            <v>8</v>
          </cell>
          <cell r="M723">
            <v>696000</v>
          </cell>
          <cell r="N723">
            <v>0</v>
          </cell>
          <cell r="O723">
            <v>696000</v>
          </cell>
          <cell r="R723">
            <v>0</v>
          </cell>
          <cell r="S723">
            <v>0</v>
          </cell>
          <cell r="T723">
            <v>0</v>
          </cell>
          <cell r="U723">
            <v>0</v>
          </cell>
          <cell r="V723">
            <v>8</v>
          </cell>
          <cell r="W723">
            <v>696000</v>
          </cell>
        </row>
        <row r="724">
          <cell r="C724" t="str">
            <v>3.24.7</v>
          </cell>
          <cell r="D724" t="str">
            <v>SUMINISTRO DE OFICINAS, LABORATORIO Y CASINO.</v>
          </cell>
          <cell r="G724">
            <v>0</v>
          </cell>
          <cell r="H724">
            <v>0</v>
          </cell>
          <cell r="I724" t="str">
            <v/>
          </cell>
          <cell r="L724" t="str">
            <v/>
          </cell>
          <cell r="M724" t="str">
            <v/>
          </cell>
          <cell r="N724" t="str">
            <v/>
          </cell>
          <cell r="O724" t="str">
            <v/>
          </cell>
          <cell r="R724" t="str">
            <v/>
          </cell>
          <cell r="S724" t="str">
            <v/>
          </cell>
          <cell r="T724" t="str">
            <v/>
          </cell>
          <cell r="U724" t="str">
            <v/>
          </cell>
          <cell r="V724" t="str">
            <v/>
          </cell>
          <cell r="W724" t="str">
            <v/>
          </cell>
        </row>
        <row r="725">
          <cell r="C725" t="str">
            <v>3.24.7.1</v>
          </cell>
          <cell r="D725" t="str">
            <v>Tablero de distribucion trifasico para empotrar de 24 ctos, con sus breakers termomagneticos.</v>
          </cell>
          <cell r="E725" t="str">
            <v>un</v>
          </cell>
          <cell r="F725">
            <v>1</v>
          </cell>
          <cell r="G725">
            <v>379359.11519999994</v>
          </cell>
          <cell r="H725">
            <v>379359.11519999994</v>
          </cell>
          <cell r="I725">
            <v>7.9937028537346702E-2</v>
          </cell>
          <cell r="J725">
            <v>1</v>
          </cell>
          <cell r="L725">
            <v>1</v>
          </cell>
          <cell r="M725">
            <v>379359.11519999994</v>
          </cell>
          <cell r="N725">
            <v>0</v>
          </cell>
          <cell r="O725">
            <v>379359.11519999994</v>
          </cell>
          <cell r="R725">
            <v>0</v>
          </cell>
          <cell r="S725">
            <v>0</v>
          </cell>
          <cell r="T725">
            <v>0</v>
          </cell>
          <cell r="U725">
            <v>0</v>
          </cell>
          <cell r="V725">
            <v>1</v>
          </cell>
          <cell r="W725">
            <v>379359.11519999994</v>
          </cell>
        </row>
        <row r="726">
          <cell r="C726" t="str">
            <v>3.24.7.2</v>
          </cell>
          <cell r="D726" t="str">
            <v>Luminaria Fluorescente 4 x 32 para sobreponer reticulada 110 V, incluye tubo T 8 e interruptor.</v>
          </cell>
          <cell r="E726" t="str">
            <v>un</v>
          </cell>
          <cell r="F726">
            <v>20</v>
          </cell>
          <cell r="G726">
            <v>290000</v>
          </cell>
          <cell r="H726">
            <v>5800000</v>
          </cell>
          <cell r="I726">
            <v>1.2221526963235887</v>
          </cell>
          <cell r="J726">
            <v>20</v>
          </cell>
          <cell r="L726">
            <v>20</v>
          </cell>
          <cell r="M726">
            <v>5800000</v>
          </cell>
          <cell r="N726">
            <v>0</v>
          </cell>
          <cell r="O726">
            <v>5800000</v>
          </cell>
          <cell r="R726">
            <v>0</v>
          </cell>
          <cell r="S726">
            <v>0</v>
          </cell>
          <cell r="T726">
            <v>0</v>
          </cell>
          <cell r="U726">
            <v>0</v>
          </cell>
          <cell r="V726">
            <v>20</v>
          </cell>
          <cell r="W726">
            <v>5800000</v>
          </cell>
        </row>
        <row r="727">
          <cell r="C727" t="str">
            <v>3.24.7.3</v>
          </cell>
          <cell r="D727" t="str">
            <v>Toma trifasica de tres elementos 50A</v>
          </cell>
          <cell r="E727" t="str">
            <v>un</v>
          </cell>
          <cell r="F727">
            <v>4</v>
          </cell>
          <cell r="G727">
            <v>29000</v>
          </cell>
          <cell r="H727">
            <v>116000</v>
          </cell>
          <cell r="I727">
            <v>2.4443053926471774E-2</v>
          </cell>
          <cell r="J727">
            <v>4</v>
          </cell>
          <cell r="L727">
            <v>4</v>
          </cell>
          <cell r="M727">
            <v>116000</v>
          </cell>
          <cell r="N727">
            <v>0</v>
          </cell>
          <cell r="O727">
            <v>116000</v>
          </cell>
          <cell r="R727">
            <v>0</v>
          </cell>
          <cell r="S727">
            <v>0</v>
          </cell>
          <cell r="T727">
            <v>0</v>
          </cell>
          <cell r="U727">
            <v>0</v>
          </cell>
          <cell r="V727">
            <v>4</v>
          </cell>
          <cell r="W727">
            <v>116000</v>
          </cell>
        </row>
        <row r="728">
          <cell r="C728" t="str">
            <v>3.24.7.4</v>
          </cell>
          <cell r="D728" t="str">
            <v>Toma bifasica de tres elementos 30A</v>
          </cell>
          <cell r="E728" t="str">
            <v>un</v>
          </cell>
          <cell r="F728">
            <v>4</v>
          </cell>
          <cell r="G728">
            <v>17400</v>
          </cell>
          <cell r="H728">
            <v>69600</v>
          </cell>
          <cell r="I728">
            <v>1.4665832355883065E-2</v>
          </cell>
          <cell r="J728">
            <v>4</v>
          </cell>
          <cell r="L728">
            <v>4</v>
          </cell>
          <cell r="M728">
            <v>69600</v>
          </cell>
          <cell r="N728">
            <v>0</v>
          </cell>
          <cell r="O728">
            <v>69600</v>
          </cell>
          <cell r="R728">
            <v>0</v>
          </cell>
          <cell r="S728">
            <v>0</v>
          </cell>
          <cell r="T728">
            <v>0</v>
          </cell>
          <cell r="U728">
            <v>0</v>
          </cell>
          <cell r="V728">
            <v>4</v>
          </cell>
          <cell r="W728">
            <v>69600</v>
          </cell>
        </row>
        <row r="729">
          <cell r="C729" t="str">
            <v>3.24.7.5</v>
          </cell>
          <cell r="D729" t="str">
            <v>Toma monofasica de tres elementos</v>
          </cell>
          <cell r="E729" t="str">
            <v>un</v>
          </cell>
          <cell r="F729">
            <v>14</v>
          </cell>
          <cell r="G729">
            <v>3364</v>
          </cell>
          <cell r="H729">
            <v>47096</v>
          </cell>
          <cell r="I729">
            <v>9.9238798941475408E-3</v>
          </cell>
          <cell r="J729">
            <v>14</v>
          </cell>
          <cell r="L729">
            <v>14</v>
          </cell>
          <cell r="M729">
            <v>47096</v>
          </cell>
          <cell r="N729">
            <v>0</v>
          </cell>
          <cell r="O729">
            <v>47096</v>
          </cell>
          <cell r="R729">
            <v>0</v>
          </cell>
          <cell r="S729">
            <v>0</v>
          </cell>
          <cell r="T729">
            <v>0</v>
          </cell>
          <cell r="U729">
            <v>0</v>
          </cell>
          <cell r="V729">
            <v>14</v>
          </cell>
          <cell r="W729">
            <v>47096</v>
          </cell>
        </row>
        <row r="730">
          <cell r="C730" t="str">
            <v>3.24.7.6</v>
          </cell>
          <cell r="D730" t="str">
            <v>Salida electrica monofasica para toma o iluminacion, incluye linea neutro y tierra en cable THHN no 12, tuberia coduit de 1"</v>
          </cell>
          <cell r="E730" t="str">
            <v>un</v>
          </cell>
          <cell r="F730">
            <v>34</v>
          </cell>
          <cell r="G730">
            <v>40600</v>
          </cell>
          <cell r="H730">
            <v>1380400</v>
          </cell>
          <cell r="I730">
            <v>0.29087234172501414</v>
          </cell>
          <cell r="J730">
            <v>34</v>
          </cell>
          <cell r="L730">
            <v>34</v>
          </cell>
          <cell r="M730">
            <v>1380400</v>
          </cell>
          <cell r="N730">
            <v>0</v>
          </cell>
          <cell r="O730">
            <v>1380400</v>
          </cell>
          <cell r="R730">
            <v>0</v>
          </cell>
          <cell r="S730">
            <v>0</v>
          </cell>
          <cell r="T730">
            <v>0</v>
          </cell>
          <cell r="U730">
            <v>0</v>
          </cell>
          <cell r="V730">
            <v>34</v>
          </cell>
          <cell r="W730">
            <v>1380400</v>
          </cell>
        </row>
        <row r="731">
          <cell r="C731" t="str">
            <v>3.24.7.7</v>
          </cell>
          <cell r="D731" t="str">
            <v>Salida electrica bifasica o trifasica para toma, incluye lineas neutro y tierra en cable THHN no 10, tuberia coduit de 1"</v>
          </cell>
          <cell r="E731" t="str">
            <v>un</v>
          </cell>
          <cell r="F731">
            <v>8</v>
          </cell>
          <cell r="G731">
            <v>46400</v>
          </cell>
          <cell r="H731">
            <v>371200</v>
          </cell>
          <cell r="I731">
            <v>7.8217772564709673E-2</v>
          </cell>
          <cell r="J731">
            <v>8</v>
          </cell>
          <cell r="L731">
            <v>8</v>
          </cell>
          <cell r="M731">
            <v>371200</v>
          </cell>
          <cell r="N731">
            <v>0</v>
          </cell>
          <cell r="O731">
            <v>371200</v>
          </cell>
          <cell r="R731">
            <v>0</v>
          </cell>
          <cell r="S731">
            <v>0</v>
          </cell>
          <cell r="T731">
            <v>0</v>
          </cell>
          <cell r="U731">
            <v>0</v>
          </cell>
          <cell r="V731">
            <v>8</v>
          </cell>
          <cell r="W731">
            <v>371200</v>
          </cell>
        </row>
        <row r="732">
          <cell r="C732" t="str">
            <v>3.24.7.8</v>
          </cell>
          <cell r="D732" t="str">
            <v>Salida telefonica, para voz y datos</v>
          </cell>
          <cell r="E732" t="str">
            <v>un</v>
          </cell>
          <cell r="F732">
            <v>1</v>
          </cell>
          <cell r="G732">
            <v>52200</v>
          </cell>
          <cell r="H732">
            <v>52200</v>
          </cell>
          <cell r="I732">
            <v>1.0999374266912299E-2</v>
          </cell>
          <cell r="J732">
            <v>1</v>
          </cell>
          <cell r="L732">
            <v>1</v>
          </cell>
          <cell r="M732">
            <v>52200</v>
          </cell>
          <cell r="N732">
            <v>0</v>
          </cell>
          <cell r="O732">
            <v>52200</v>
          </cell>
          <cell r="R732">
            <v>0</v>
          </cell>
          <cell r="S732">
            <v>0</v>
          </cell>
          <cell r="T732">
            <v>0</v>
          </cell>
          <cell r="U732">
            <v>0</v>
          </cell>
          <cell r="V732">
            <v>1</v>
          </cell>
          <cell r="W732">
            <v>52200</v>
          </cell>
        </row>
        <row r="733">
          <cell r="C733" t="str">
            <v>3.24.8</v>
          </cell>
          <cell r="D733" t="str">
            <v>SUMINISTRO SISTEMA DE DOSIFICACIÖN DE QUIMICOS</v>
          </cell>
          <cell r="G733">
            <v>0</v>
          </cell>
          <cell r="H733">
            <v>0</v>
          </cell>
          <cell r="I733" t="str">
            <v/>
          </cell>
          <cell r="L733" t="str">
            <v/>
          </cell>
          <cell r="M733" t="str">
            <v/>
          </cell>
          <cell r="N733" t="str">
            <v/>
          </cell>
          <cell r="O733" t="str">
            <v/>
          </cell>
          <cell r="R733" t="str">
            <v/>
          </cell>
          <cell r="S733" t="str">
            <v/>
          </cell>
          <cell r="T733" t="str">
            <v/>
          </cell>
          <cell r="U733" t="str">
            <v/>
          </cell>
          <cell r="V733" t="str">
            <v/>
          </cell>
          <cell r="W733" t="str">
            <v/>
          </cell>
        </row>
        <row r="734">
          <cell r="C734" t="str">
            <v>3.24.8.1</v>
          </cell>
          <cell r="D734" t="str">
            <v>Tablero de distribucion trifasico para empotrar de 12 ctos, con sus breakers termomagneticos.</v>
          </cell>
          <cell r="E734" t="str">
            <v>un</v>
          </cell>
          <cell r="F734">
            <v>1</v>
          </cell>
          <cell r="G734">
            <v>227846.82879999999</v>
          </cell>
          <cell r="H734">
            <v>227846.82879999999</v>
          </cell>
          <cell r="I734">
            <v>4.8010968304603295E-2</v>
          </cell>
          <cell r="J734">
            <v>1</v>
          </cell>
          <cell r="L734">
            <v>1</v>
          </cell>
          <cell r="M734">
            <v>227846.82879999999</v>
          </cell>
          <cell r="N734">
            <v>0</v>
          </cell>
          <cell r="O734">
            <v>227846.82879999999</v>
          </cell>
          <cell r="R734">
            <v>0</v>
          </cell>
          <cell r="S734">
            <v>0</v>
          </cell>
          <cell r="T734">
            <v>0</v>
          </cell>
          <cell r="U734">
            <v>0</v>
          </cell>
          <cell r="V734">
            <v>1</v>
          </cell>
          <cell r="W734">
            <v>227846.82879999999</v>
          </cell>
        </row>
        <row r="735">
          <cell r="C735" t="str">
            <v>3.24.8.2</v>
          </cell>
          <cell r="D735" t="str">
            <v>Luminaria Fluorescente 4 x 32 para sobreponer reticulada 110 V, incluye tubo T 8 e interruptor.</v>
          </cell>
          <cell r="E735" t="str">
            <v>un</v>
          </cell>
          <cell r="F735">
            <v>6</v>
          </cell>
          <cell r="G735">
            <v>290000</v>
          </cell>
          <cell r="H735">
            <v>1740000</v>
          </cell>
          <cell r="I735">
            <v>0.3666458088970766</v>
          </cell>
          <cell r="J735">
            <v>6</v>
          </cell>
          <cell r="L735">
            <v>6</v>
          </cell>
          <cell r="M735">
            <v>1740000</v>
          </cell>
          <cell r="N735">
            <v>0</v>
          </cell>
          <cell r="O735">
            <v>1740000</v>
          </cell>
          <cell r="R735">
            <v>0</v>
          </cell>
          <cell r="S735">
            <v>0</v>
          </cell>
          <cell r="T735">
            <v>0</v>
          </cell>
          <cell r="U735">
            <v>0</v>
          </cell>
          <cell r="V735">
            <v>6</v>
          </cell>
          <cell r="W735">
            <v>1740000</v>
          </cell>
        </row>
        <row r="736">
          <cell r="C736" t="str">
            <v>3.24.8.3</v>
          </cell>
          <cell r="D736" t="str">
            <v>Toma trifasica de tres elementos 50A</v>
          </cell>
          <cell r="E736" t="str">
            <v>un</v>
          </cell>
          <cell r="F736">
            <v>1</v>
          </cell>
          <cell r="G736">
            <v>29000</v>
          </cell>
          <cell r="H736">
            <v>29000</v>
          </cell>
          <cell r="I736">
            <v>6.1107634816179434E-3</v>
          </cell>
          <cell r="J736">
            <v>1</v>
          </cell>
          <cell r="L736">
            <v>1</v>
          </cell>
          <cell r="M736">
            <v>29000</v>
          </cell>
          <cell r="N736">
            <v>0</v>
          </cell>
          <cell r="O736">
            <v>29000</v>
          </cell>
          <cell r="R736">
            <v>0</v>
          </cell>
          <cell r="S736">
            <v>0</v>
          </cell>
          <cell r="T736">
            <v>0</v>
          </cell>
          <cell r="U736">
            <v>0</v>
          </cell>
          <cell r="V736">
            <v>1</v>
          </cell>
          <cell r="W736">
            <v>29000</v>
          </cell>
        </row>
        <row r="737">
          <cell r="C737" t="str">
            <v>3.24.8.4</v>
          </cell>
          <cell r="D737" t="str">
            <v>Toma bifasica de tres elementos 30A</v>
          </cell>
          <cell r="E737" t="str">
            <v>un</v>
          </cell>
          <cell r="F737">
            <v>1</v>
          </cell>
          <cell r="G737">
            <v>17400</v>
          </cell>
          <cell r="H737">
            <v>17400</v>
          </cell>
          <cell r="I737">
            <v>3.6664580889707661E-3</v>
          </cell>
          <cell r="J737">
            <v>1</v>
          </cell>
          <cell r="L737">
            <v>1</v>
          </cell>
          <cell r="M737">
            <v>17400</v>
          </cell>
          <cell r="N737">
            <v>0</v>
          </cell>
          <cell r="O737">
            <v>17400</v>
          </cell>
          <cell r="R737">
            <v>0</v>
          </cell>
          <cell r="S737">
            <v>0</v>
          </cell>
          <cell r="T737">
            <v>0</v>
          </cell>
          <cell r="U737">
            <v>0</v>
          </cell>
          <cell r="V737">
            <v>1</v>
          </cell>
          <cell r="W737">
            <v>17400</v>
          </cell>
        </row>
        <row r="738">
          <cell r="C738" t="str">
            <v>3.24.8.5</v>
          </cell>
          <cell r="D738" t="str">
            <v>Toma monofasica de tres elementos</v>
          </cell>
          <cell r="E738" t="str">
            <v>un</v>
          </cell>
          <cell r="F738">
            <v>4</v>
          </cell>
          <cell r="G738">
            <v>3364</v>
          </cell>
          <cell r="H738">
            <v>13456</v>
          </cell>
          <cell r="I738">
            <v>2.8353942554707259E-3</v>
          </cell>
          <cell r="J738">
            <v>4</v>
          </cell>
          <cell r="L738">
            <v>4</v>
          </cell>
          <cell r="M738">
            <v>13456</v>
          </cell>
          <cell r="N738">
            <v>0</v>
          </cell>
          <cell r="O738">
            <v>13456</v>
          </cell>
          <cell r="R738">
            <v>0</v>
          </cell>
          <cell r="S738">
            <v>0</v>
          </cell>
          <cell r="T738">
            <v>0</v>
          </cell>
          <cell r="U738">
            <v>0</v>
          </cell>
          <cell r="V738">
            <v>4</v>
          </cell>
          <cell r="W738">
            <v>13456</v>
          </cell>
        </row>
        <row r="739">
          <cell r="C739" t="str">
            <v>3.24.8.6</v>
          </cell>
          <cell r="D739" t="str">
            <v>Salida electrica monofasica para toma o iluminacion, incluye linea neutro y tierra en cable THHN no 12, tuberia coduit de 1"</v>
          </cell>
          <cell r="E739" t="str">
            <v>un</v>
          </cell>
          <cell r="F739">
            <v>10</v>
          </cell>
          <cell r="G739">
            <v>40600</v>
          </cell>
          <cell r="H739">
            <v>406000</v>
          </cell>
          <cell r="I739">
            <v>8.5550688742651204E-2</v>
          </cell>
          <cell r="J739">
            <v>10</v>
          </cell>
          <cell r="L739">
            <v>10</v>
          </cell>
          <cell r="M739">
            <v>406000</v>
          </cell>
          <cell r="N739">
            <v>0</v>
          </cell>
          <cell r="O739">
            <v>406000</v>
          </cell>
          <cell r="R739">
            <v>0</v>
          </cell>
          <cell r="S739">
            <v>0</v>
          </cell>
          <cell r="T739">
            <v>0</v>
          </cell>
          <cell r="U739">
            <v>0</v>
          </cell>
          <cell r="V739">
            <v>10</v>
          </cell>
          <cell r="W739">
            <v>406000</v>
          </cell>
        </row>
        <row r="740">
          <cell r="C740" t="str">
            <v>3.24.8.7</v>
          </cell>
          <cell r="D740" t="str">
            <v>Salida electrica bifasica o trifasica para toma, incluye lineas neutro y tierra en cable THHN no 10, tuberia coduit de 1"</v>
          </cell>
          <cell r="E740" t="str">
            <v>un</v>
          </cell>
          <cell r="F740">
            <v>2</v>
          </cell>
          <cell r="G740">
            <v>46400</v>
          </cell>
          <cell r="H740">
            <v>92800</v>
          </cell>
          <cell r="I740">
            <v>1.9554443141177418E-2</v>
          </cell>
          <cell r="J740">
            <v>2</v>
          </cell>
          <cell r="L740">
            <v>2</v>
          </cell>
          <cell r="M740">
            <v>92800</v>
          </cell>
          <cell r="N740">
            <v>0</v>
          </cell>
          <cell r="O740">
            <v>92800</v>
          </cell>
          <cell r="R740">
            <v>0</v>
          </cell>
          <cell r="S740">
            <v>0</v>
          </cell>
          <cell r="T740">
            <v>0</v>
          </cell>
          <cell r="U740">
            <v>0</v>
          </cell>
          <cell r="V740">
            <v>2</v>
          </cell>
          <cell r="W740">
            <v>92800</v>
          </cell>
        </row>
        <row r="741">
          <cell r="C741" t="str">
            <v>3.24.8.8</v>
          </cell>
          <cell r="D741" t="str">
            <v>Tablero en fibra de vidrio con 4 Arrancadores para bombas de dosificación de quimicos 220 V ac, potencia de 2 a 3 Hp.</v>
          </cell>
          <cell r="E741" t="str">
            <v>un</v>
          </cell>
          <cell r="F741">
            <v>1</v>
          </cell>
          <cell r="G741">
            <v>2320000</v>
          </cell>
          <cell r="H741">
            <v>2320000</v>
          </cell>
          <cell r="I741">
            <v>0.48886107852943544</v>
          </cell>
          <cell r="J741">
            <v>1</v>
          </cell>
          <cell r="L741">
            <v>1</v>
          </cell>
          <cell r="M741">
            <v>2320000</v>
          </cell>
          <cell r="N741">
            <v>0</v>
          </cell>
          <cell r="O741">
            <v>2320000</v>
          </cell>
          <cell r="R741">
            <v>0</v>
          </cell>
          <cell r="S741">
            <v>0</v>
          </cell>
          <cell r="T741">
            <v>0</v>
          </cell>
          <cell r="U741">
            <v>0</v>
          </cell>
          <cell r="V741">
            <v>1</v>
          </cell>
          <cell r="W741">
            <v>2320000</v>
          </cell>
        </row>
        <row r="742">
          <cell r="C742" t="str">
            <v>3.24.8.9</v>
          </cell>
          <cell r="D742" t="str">
            <v>Acometidas para bombas de dosificación en cable THHN No 12 incluido tuberia conduit galvanizad 3/4", flexiconduit, conectores, accesorios etc</v>
          </cell>
          <cell r="E742" t="str">
            <v>ml</v>
          </cell>
          <cell r="F742">
            <v>40</v>
          </cell>
          <cell r="G742">
            <v>23200</v>
          </cell>
          <cell r="H742">
            <v>928000</v>
          </cell>
          <cell r="I742">
            <v>0.19554443141177419</v>
          </cell>
          <cell r="J742">
            <v>40</v>
          </cell>
          <cell r="L742">
            <v>40</v>
          </cell>
          <cell r="M742">
            <v>928000</v>
          </cell>
          <cell r="N742">
            <v>0</v>
          </cell>
          <cell r="O742">
            <v>928000</v>
          </cell>
          <cell r="R742">
            <v>0</v>
          </cell>
          <cell r="S742">
            <v>0</v>
          </cell>
          <cell r="T742">
            <v>0</v>
          </cell>
          <cell r="U742">
            <v>0</v>
          </cell>
          <cell r="V742">
            <v>40</v>
          </cell>
          <cell r="W742">
            <v>928000</v>
          </cell>
        </row>
        <row r="743">
          <cell r="C743" t="str">
            <v>3.24.9</v>
          </cell>
          <cell r="D743" t="str">
            <v>SUMINISTRO CUARTO DE CLORACIÖN</v>
          </cell>
          <cell r="G743">
            <v>0</v>
          </cell>
          <cell r="H743">
            <v>0</v>
          </cell>
          <cell r="I743" t="str">
            <v/>
          </cell>
          <cell r="L743" t="str">
            <v/>
          </cell>
          <cell r="M743" t="str">
            <v/>
          </cell>
          <cell r="N743" t="str">
            <v/>
          </cell>
          <cell r="O743" t="str">
            <v/>
          </cell>
          <cell r="R743" t="str">
            <v/>
          </cell>
          <cell r="S743" t="str">
            <v/>
          </cell>
          <cell r="T743" t="str">
            <v/>
          </cell>
          <cell r="U743" t="str">
            <v/>
          </cell>
          <cell r="V743" t="str">
            <v/>
          </cell>
          <cell r="W743" t="str">
            <v/>
          </cell>
        </row>
        <row r="744">
          <cell r="C744" t="str">
            <v>3.24.9.1</v>
          </cell>
          <cell r="D744" t="str">
            <v>Tablero de distribucion trifasico para empotrar de 6 ctos, con sus breakers termomagneticos.</v>
          </cell>
          <cell r="E744" t="str">
            <v>un</v>
          </cell>
          <cell r="F744">
            <v>1</v>
          </cell>
          <cell r="G744">
            <v>131631.51039999997</v>
          </cell>
          <cell r="H744">
            <v>131631.51039999997</v>
          </cell>
          <cell r="I744">
            <v>2.7736862992501121E-2</v>
          </cell>
          <cell r="J744">
            <v>1</v>
          </cell>
          <cell r="L744">
            <v>1</v>
          </cell>
          <cell r="M744">
            <v>131631.51039999997</v>
          </cell>
          <cell r="N744">
            <v>0</v>
          </cell>
          <cell r="O744">
            <v>131631.51039999997</v>
          </cell>
          <cell r="R744">
            <v>0</v>
          </cell>
          <cell r="S744">
            <v>0</v>
          </cell>
          <cell r="T744">
            <v>0</v>
          </cell>
          <cell r="U744">
            <v>0</v>
          </cell>
          <cell r="V744">
            <v>1</v>
          </cell>
          <cell r="W744">
            <v>131631.51039999997</v>
          </cell>
        </row>
        <row r="745">
          <cell r="C745" t="str">
            <v>3.24.9.2</v>
          </cell>
          <cell r="D745" t="str">
            <v>Luminaria Wall Pack 150 W 220 V,Vapor de mercurio</v>
          </cell>
          <cell r="E745" t="str">
            <v>un</v>
          </cell>
          <cell r="F745">
            <v>4</v>
          </cell>
          <cell r="G745">
            <v>261000</v>
          </cell>
          <cell r="H745">
            <v>1044000</v>
          </cell>
          <cell r="I745">
            <v>0.219987485338246</v>
          </cell>
          <cell r="J745">
            <v>4</v>
          </cell>
          <cell r="L745">
            <v>4</v>
          </cell>
          <cell r="M745">
            <v>1044000</v>
          </cell>
          <cell r="N745">
            <v>0</v>
          </cell>
          <cell r="O745">
            <v>1044000</v>
          </cell>
          <cell r="R745">
            <v>0</v>
          </cell>
          <cell r="S745">
            <v>0</v>
          </cell>
          <cell r="T745">
            <v>0</v>
          </cell>
          <cell r="U745">
            <v>0</v>
          </cell>
          <cell r="V745">
            <v>4</v>
          </cell>
          <cell r="W745">
            <v>1044000</v>
          </cell>
        </row>
        <row r="746">
          <cell r="C746" t="str">
            <v>3.24.9.3</v>
          </cell>
          <cell r="D746" t="str">
            <v>Toma trifasica de tres elementos 50A</v>
          </cell>
          <cell r="E746" t="str">
            <v>un</v>
          </cell>
          <cell r="F746">
            <v>1</v>
          </cell>
          <cell r="G746">
            <v>29000</v>
          </cell>
          <cell r="H746">
            <v>29000</v>
          </cell>
          <cell r="I746">
            <v>6.1107634816179434E-3</v>
          </cell>
          <cell r="J746">
            <v>1</v>
          </cell>
          <cell r="L746">
            <v>1</v>
          </cell>
          <cell r="M746">
            <v>29000</v>
          </cell>
          <cell r="N746">
            <v>0</v>
          </cell>
          <cell r="O746">
            <v>29000</v>
          </cell>
          <cell r="R746">
            <v>0</v>
          </cell>
          <cell r="S746">
            <v>0</v>
          </cell>
          <cell r="T746">
            <v>0</v>
          </cell>
          <cell r="U746">
            <v>0</v>
          </cell>
          <cell r="V746">
            <v>1</v>
          </cell>
          <cell r="W746">
            <v>29000</v>
          </cell>
        </row>
        <row r="747">
          <cell r="C747" t="str">
            <v>3.24.9.4</v>
          </cell>
          <cell r="D747" t="str">
            <v>Toma bifasica de tres elementos 30A</v>
          </cell>
          <cell r="E747" t="str">
            <v>un</v>
          </cell>
          <cell r="F747">
            <v>1</v>
          </cell>
          <cell r="G747">
            <v>17400</v>
          </cell>
          <cell r="H747">
            <v>17400</v>
          </cell>
          <cell r="I747">
            <v>3.6664580889707661E-3</v>
          </cell>
          <cell r="J747">
            <v>1</v>
          </cell>
          <cell r="L747">
            <v>1</v>
          </cell>
          <cell r="M747">
            <v>17400</v>
          </cell>
          <cell r="N747">
            <v>0</v>
          </cell>
          <cell r="O747">
            <v>17400</v>
          </cell>
          <cell r="R747">
            <v>0</v>
          </cell>
          <cell r="S747">
            <v>0</v>
          </cell>
          <cell r="T747">
            <v>0</v>
          </cell>
          <cell r="U747">
            <v>0</v>
          </cell>
          <cell r="V747">
            <v>1</v>
          </cell>
          <cell r="W747">
            <v>17400</v>
          </cell>
        </row>
        <row r="748">
          <cell r="C748" t="str">
            <v>3.24.9.5</v>
          </cell>
          <cell r="D748" t="str">
            <v>Toma monofasica de tres elementos</v>
          </cell>
          <cell r="E748" t="str">
            <v>un</v>
          </cell>
          <cell r="F748">
            <v>4</v>
          </cell>
          <cell r="G748">
            <v>3364</v>
          </cell>
          <cell r="H748">
            <v>13456</v>
          </cell>
          <cell r="I748">
            <v>2.8353942554707259E-3</v>
          </cell>
          <cell r="J748">
            <v>4</v>
          </cell>
          <cell r="L748">
            <v>4</v>
          </cell>
          <cell r="M748">
            <v>13456</v>
          </cell>
          <cell r="N748">
            <v>0</v>
          </cell>
          <cell r="O748">
            <v>13456</v>
          </cell>
          <cell r="R748">
            <v>0</v>
          </cell>
          <cell r="S748">
            <v>0</v>
          </cell>
          <cell r="T748">
            <v>0</v>
          </cell>
          <cell r="U748">
            <v>0</v>
          </cell>
          <cell r="V748">
            <v>4</v>
          </cell>
          <cell r="W748">
            <v>13456</v>
          </cell>
        </row>
        <row r="749">
          <cell r="C749" t="str">
            <v>3.24.9.6</v>
          </cell>
          <cell r="D749" t="str">
            <v>Salida electrica bifasica para iluminacion, incluye lineas neutro y tierra en cable THHN no 12, tuberia coduit de 1"</v>
          </cell>
          <cell r="E749" t="str">
            <v>un</v>
          </cell>
          <cell r="F749">
            <v>4</v>
          </cell>
          <cell r="G749">
            <v>46400</v>
          </cell>
          <cell r="H749">
            <v>185600</v>
          </cell>
          <cell r="I749">
            <v>3.9108886282354836E-2</v>
          </cell>
          <cell r="J749">
            <v>4</v>
          </cell>
          <cell r="L749">
            <v>4</v>
          </cell>
          <cell r="M749">
            <v>185600</v>
          </cell>
          <cell r="N749">
            <v>0</v>
          </cell>
          <cell r="O749">
            <v>185600</v>
          </cell>
          <cell r="R749">
            <v>0</v>
          </cell>
          <cell r="S749">
            <v>0</v>
          </cell>
          <cell r="T749">
            <v>0</v>
          </cell>
          <cell r="U749">
            <v>0</v>
          </cell>
          <cell r="V749">
            <v>4</v>
          </cell>
          <cell r="W749">
            <v>185600</v>
          </cell>
        </row>
        <row r="750">
          <cell r="C750" t="str">
            <v>3.24.9.7</v>
          </cell>
          <cell r="D750" t="str">
            <v>Salida electrica monofasica para toma o iluminacion, incluye linea neutro y tierra en cable THHN no 12, tuberia coduit de 1"</v>
          </cell>
          <cell r="E750" t="str">
            <v>un</v>
          </cell>
          <cell r="F750">
            <v>4</v>
          </cell>
          <cell r="G750">
            <v>40600</v>
          </cell>
          <cell r="H750">
            <v>162400</v>
          </cell>
          <cell r="I750">
            <v>3.4220275497060484E-2</v>
          </cell>
          <cell r="J750">
            <v>4</v>
          </cell>
          <cell r="L750">
            <v>4</v>
          </cell>
          <cell r="M750">
            <v>162400</v>
          </cell>
          <cell r="N750">
            <v>0</v>
          </cell>
          <cell r="O750">
            <v>162400</v>
          </cell>
          <cell r="R750">
            <v>0</v>
          </cell>
          <cell r="S750">
            <v>0</v>
          </cell>
          <cell r="T750">
            <v>0</v>
          </cell>
          <cell r="U750">
            <v>0</v>
          </cell>
          <cell r="V750">
            <v>4</v>
          </cell>
          <cell r="W750">
            <v>162400</v>
          </cell>
        </row>
        <row r="751">
          <cell r="C751" t="str">
            <v>3.24.9.8</v>
          </cell>
          <cell r="D751" t="str">
            <v>Salida electrica bifasica o trifasica para toma, incluye lineas neutro y tierra en cable THHN no 10, tuberia coduit de 1"</v>
          </cell>
          <cell r="E751" t="str">
            <v>un</v>
          </cell>
          <cell r="F751">
            <v>2</v>
          </cell>
          <cell r="G751">
            <v>77720</v>
          </cell>
          <cell r="H751">
            <v>155440</v>
          </cell>
          <cell r="I751">
            <v>3.2753692261472178E-2</v>
          </cell>
          <cell r="J751">
            <v>2</v>
          </cell>
          <cell r="L751">
            <v>2</v>
          </cell>
          <cell r="M751">
            <v>155440</v>
          </cell>
          <cell r="N751">
            <v>0</v>
          </cell>
          <cell r="O751">
            <v>155440</v>
          </cell>
          <cell r="R751">
            <v>0</v>
          </cell>
          <cell r="S751">
            <v>0</v>
          </cell>
          <cell r="T751">
            <v>0</v>
          </cell>
          <cell r="U751">
            <v>0</v>
          </cell>
          <cell r="V751">
            <v>2</v>
          </cell>
          <cell r="W751">
            <v>155440</v>
          </cell>
        </row>
        <row r="752">
          <cell r="C752" t="str">
            <v>3.24.9.9</v>
          </cell>
          <cell r="D752" t="str">
            <v>Acometidas para Puente Grua en cable THHN No 12 incluido tuberia conduit galvanizado 3/4", flexiconduit, conectores, accesorios etc</v>
          </cell>
          <cell r="E752" t="str">
            <v>ml</v>
          </cell>
          <cell r="F752">
            <v>20</v>
          </cell>
          <cell r="G752">
            <v>23200</v>
          </cell>
          <cell r="H752">
            <v>464000</v>
          </cell>
          <cell r="I752">
            <v>9.7772215705887094E-2</v>
          </cell>
          <cell r="J752">
            <v>20</v>
          </cell>
          <cell r="L752">
            <v>20</v>
          </cell>
          <cell r="M752">
            <v>464000</v>
          </cell>
          <cell r="N752">
            <v>0</v>
          </cell>
          <cell r="O752">
            <v>464000</v>
          </cell>
          <cell r="R752">
            <v>0</v>
          </cell>
          <cell r="S752">
            <v>0</v>
          </cell>
          <cell r="T752">
            <v>0</v>
          </cell>
          <cell r="U752">
            <v>0</v>
          </cell>
          <cell r="V752">
            <v>20</v>
          </cell>
          <cell r="W752">
            <v>464000</v>
          </cell>
        </row>
        <row r="753">
          <cell r="C753" t="str">
            <v>3.24.10</v>
          </cell>
          <cell r="D753" t="str">
            <v>SUMINISTRO SISTEMA DE FLOCULACIÖN Y SEDIMENTACIÖN</v>
          </cell>
          <cell r="G753">
            <v>0</v>
          </cell>
          <cell r="H753">
            <v>0</v>
          </cell>
          <cell r="I753" t="str">
            <v/>
          </cell>
          <cell r="L753" t="str">
            <v/>
          </cell>
          <cell r="M753" t="str">
            <v/>
          </cell>
          <cell r="N753" t="str">
            <v/>
          </cell>
          <cell r="O753" t="str">
            <v/>
          </cell>
          <cell r="R753" t="str">
            <v/>
          </cell>
          <cell r="S753" t="str">
            <v/>
          </cell>
          <cell r="T753" t="str">
            <v/>
          </cell>
          <cell r="U753" t="str">
            <v/>
          </cell>
          <cell r="V753" t="str">
            <v/>
          </cell>
          <cell r="W753" t="str">
            <v/>
          </cell>
        </row>
        <row r="754">
          <cell r="C754" t="str">
            <v>3.24.10.1</v>
          </cell>
          <cell r="D754" t="str">
            <v>Tablero general a 220 V ac trifasico , incluye barraje general, totalizador easy pact, arrancadores directos par dos motores de 3 HP, pulsadores ON-OFF, selectores de 3 posiciones Manual-Off-Automatico, amperimetro y voltimetro con su respectivos selector</v>
          </cell>
          <cell r="E754" t="str">
            <v>un</v>
          </cell>
          <cell r="F754">
            <v>1</v>
          </cell>
          <cell r="G754">
            <v>1160000</v>
          </cell>
          <cell r="H754">
            <v>1160000</v>
          </cell>
          <cell r="I754">
            <v>0.24443053926471772</v>
          </cell>
          <cell r="J754">
            <v>1</v>
          </cell>
          <cell r="L754">
            <v>1</v>
          </cell>
          <cell r="M754">
            <v>1160000</v>
          </cell>
          <cell r="N754">
            <v>0</v>
          </cell>
          <cell r="O754">
            <v>1160000</v>
          </cell>
          <cell r="R754">
            <v>0</v>
          </cell>
          <cell r="S754">
            <v>0</v>
          </cell>
          <cell r="T754">
            <v>0</v>
          </cell>
          <cell r="U754">
            <v>0</v>
          </cell>
          <cell r="V754">
            <v>1</v>
          </cell>
          <cell r="W754">
            <v>1160000</v>
          </cell>
        </row>
        <row r="755">
          <cell r="C755" t="str">
            <v>3.24.10.2</v>
          </cell>
          <cell r="D755" t="str">
            <v>Toma monofasica de tres elementos</v>
          </cell>
          <cell r="E755" t="str">
            <v>un</v>
          </cell>
          <cell r="F755">
            <v>1</v>
          </cell>
          <cell r="G755">
            <v>3364</v>
          </cell>
          <cell r="H755">
            <v>3364</v>
          </cell>
          <cell r="I755">
            <v>7.0884856386768148E-4</v>
          </cell>
          <cell r="J755">
            <v>1</v>
          </cell>
          <cell r="L755">
            <v>1</v>
          </cell>
          <cell r="M755">
            <v>3364</v>
          </cell>
          <cell r="N755">
            <v>0</v>
          </cell>
          <cell r="O755">
            <v>3364</v>
          </cell>
          <cell r="R755">
            <v>0</v>
          </cell>
          <cell r="S755">
            <v>0</v>
          </cell>
          <cell r="T755">
            <v>0</v>
          </cell>
          <cell r="U755">
            <v>0</v>
          </cell>
          <cell r="V755">
            <v>1</v>
          </cell>
          <cell r="W755">
            <v>3364</v>
          </cell>
        </row>
        <row r="756">
          <cell r="C756" t="str">
            <v>3.24.10.3</v>
          </cell>
          <cell r="D756" t="str">
            <v>Salida electrica monofasica para toma o iluminacion, incluye linea neutro y tierra en cable THHN no 12, tuberia coduit de 1"</v>
          </cell>
          <cell r="E756" t="str">
            <v>un</v>
          </cell>
          <cell r="F756">
            <v>2</v>
          </cell>
          <cell r="G756">
            <v>40600</v>
          </cell>
          <cell r="H756">
            <v>81200</v>
          </cell>
          <cell r="I756">
            <v>1.7110137748530242E-2</v>
          </cell>
          <cell r="J756">
            <v>2</v>
          </cell>
          <cell r="L756">
            <v>2</v>
          </cell>
          <cell r="M756">
            <v>81200</v>
          </cell>
          <cell r="N756">
            <v>0</v>
          </cell>
          <cell r="O756">
            <v>81200</v>
          </cell>
          <cell r="R756">
            <v>0</v>
          </cell>
          <cell r="S756">
            <v>0</v>
          </cell>
          <cell r="T756">
            <v>0</v>
          </cell>
          <cell r="U756">
            <v>0</v>
          </cell>
          <cell r="V756">
            <v>2</v>
          </cell>
          <cell r="W756">
            <v>81200</v>
          </cell>
        </row>
        <row r="757">
          <cell r="C757" t="str">
            <v>3.24.10.4</v>
          </cell>
          <cell r="D757" t="str">
            <v>Acometidas para Cada motor de 3 HP en cable THHN No 12 incluido tuberia conduit galvanizad 3/4", flexiconduit, conectores, accesorios etc</v>
          </cell>
          <cell r="E757" t="str">
            <v>ml</v>
          </cell>
          <cell r="F757">
            <v>40</v>
          </cell>
          <cell r="G757">
            <v>23200</v>
          </cell>
          <cell r="H757">
            <v>928000</v>
          </cell>
          <cell r="I757">
            <v>0.19554443141177419</v>
          </cell>
          <cell r="J757">
            <v>40</v>
          </cell>
          <cell r="L757">
            <v>40</v>
          </cell>
          <cell r="M757">
            <v>928000</v>
          </cell>
          <cell r="N757">
            <v>0</v>
          </cell>
          <cell r="O757">
            <v>928000</v>
          </cell>
          <cell r="R757">
            <v>0</v>
          </cell>
          <cell r="S757">
            <v>0</v>
          </cell>
          <cell r="T757">
            <v>0</v>
          </cell>
          <cell r="U757">
            <v>0</v>
          </cell>
          <cell r="V757">
            <v>40</v>
          </cell>
          <cell r="W757">
            <v>928000</v>
          </cell>
        </row>
        <row r="758">
          <cell r="C758" t="str">
            <v>3.24.11</v>
          </cell>
          <cell r="D758" t="str">
            <v>SUMINISTRO CUARTO SOPLADOR.</v>
          </cell>
          <cell r="G758">
            <v>0</v>
          </cell>
          <cell r="H758">
            <v>0</v>
          </cell>
          <cell r="I758" t="str">
            <v/>
          </cell>
          <cell r="L758" t="str">
            <v/>
          </cell>
          <cell r="M758" t="str">
            <v/>
          </cell>
          <cell r="N758" t="str">
            <v/>
          </cell>
          <cell r="O758" t="str">
            <v/>
          </cell>
          <cell r="R758" t="str">
            <v/>
          </cell>
          <cell r="S758" t="str">
            <v/>
          </cell>
          <cell r="T758" t="str">
            <v/>
          </cell>
          <cell r="U758" t="str">
            <v/>
          </cell>
          <cell r="V758" t="str">
            <v/>
          </cell>
          <cell r="W758" t="str">
            <v/>
          </cell>
        </row>
        <row r="759">
          <cell r="C759" t="str">
            <v>3.24.11.1</v>
          </cell>
          <cell r="D759" t="str">
            <v>Tablero de distribucion trifasico para empotrar de 6 ctos, con sus breakers termomagneticos.</v>
          </cell>
          <cell r="E759" t="str">
            <v>un</v>
          </cell>
          <cell r="F759">
            <v>1</v>
          </cell>
          <cell r="G759">
            <v>131631.51039999997</v>
          </cell>
          <cell r="H759">
            <v>131631.51039999997</v>
          </cell>
          <cell r="I759">
            <v>2.7736862992501121E-2</v>
          </cell>
          <cell r="J759">
            <v>1</v>
          </cell>
          <cell r="L759">
            <v>1</v>
          </cell>
          <cell r="M759">
            <v>131631.51039999997</v>
          </cell>
          <cell r="N759">
            <v>0</v>
          </cell>
          <cell r="O759">
            <v>131631.51039999997</v>
          </cell>
          <cell r="R759">
            <v>0</v>
          </cell>
          <cell r="S759">
            <v>0</v>
          </cell>
          <cell r="T759">
            <v>0</v>
          </cell>
          <cell r="U759">
            <v>0</v>
          </cell>
          <cell r="V759">
            <v>1</v>
          </cell>
          <cell r="W759">
            <v>131631.51039999997</v>
          </cell>
        </row>
        <row r="760">
          <cell r="C760" t="str">
            <v>3.24.11.2</v>
          </cell>
          <cell r="D760" t="str">
            <v>Luminaria Wall Pack 150 W 220 V,Vapor de mercurio</v>
          </cell>
          <cell r="E760" t="str">
            <v>un</v>
          </cell>
          <cell r="F760">
            <v>2</v>
          </cell>
          <cell r="G760">
            <v>261000</v>
          </cell>
          <cell r="H760">
            <v>522000</v>
          </cell>
          <cell r="I760">
            <v>0.109993742669123</v>
          </cell>
          <cell r="J760">
            <v>2</v>
          </cell>
          <cell r="L760">
            <v>2</v>
          </cell>
          <cell r="M760">
            <v>522000</v>
          </cell>
          <cell r="N760">
            <v>0</v>
          </cell>
          <cell r="O760">
            <v>522000</v>
          </cell>
          <cell r="R760">
            <v>0</v>
          </cell>
          <cell r="S760">
            <v>0</v>
          </cell>
          <cell r="T760">
            <v>0</v>
          </cell>
          <cell r="U760">
            <v>0</v>
          </cell>
          <cell r="V760">
            <v>2</v>
          </cell>
          <cell r="W760">
            <v>522000</v>
          </cell>
        </row>
        <row r="761">
          <cell r="C761" t="str">
            <v>3.24.11.3</v>
          </cell>
          <cell r="D761" t="str">
            <v>Toma trifasica de tres elementos 50A</v>
          </cell>
          <cell r="E761" t="str">
            <v>un</v>
          </cell>
          <cell r="F761">
            <v>1</v>
          </cell>
          <cell r="G761">
            <v>29000</v>
          </cell>
          <cell r="H761">
            <v>29000</v>
          </cell>
          <cell r="I761">
            <v>6.1107634816179434E-3</v>
          </cell>
          <cell r="J761">
            <v>1</v>
          </cell>
          <cell r="L761">
            <v>1</v>
          </cell>
          <cell r="M761">
            <v>29000</v>
          </cell>
          <cell r="N761">
            <v>0</v>
          </cell>
          <cell r="O761">
            <v>29000</v>
          </cell>
          <cell r="R761">
            <v>0</v>
          </cell>
          <cell r="S761">
            <v>0</v>
          </cell>
          <cell r="T761">
            <v>0</v>
          </cell>
          <cell r="U761">
            <v>0</v>
          </cell>
          <cell r="V761">
            <v>1</v>
          </cell>
          <cell r="W761">
            <v>29000</v>
          </cell>
        </row>
        <row r="762">
          <cell r="C762" t="str">
            <v>3.24.11.4</v>
          </cell>
          <cell r="D762" t="str">
            <v>Toma bifasica de tres elementos 30A</v>
          </cell>
          <cell r="E762" t="str">
            <v>un</v>
          </cell>
          <cell r="F762">
            <v>1</v>
          </cell>
          <cell r="G762">
            <v>17400</v>
          </cell>
          <cell r="H762">
            <v>17400</v>
          </cell>
          <cell r="I762">
            <v>3.6664580889707661E-3</v>
          </cell>
          <cell r="J762">
            <v>1</v>
          </cell>
          <cell r="L762">
            <v>1</v>
          </cell>
          <cell r="M762">
            <v>17400</v>
          </cell>
          <cell r="N762">
            <v>0</v>
          </cell>
          <cell r="O762">
            <v>17400</v>
          </cell>
          <cell r="R762">
            <v>0</v>
          </cell>
          <cell r="S762">
            <v>0</v>
          </cell>
          <cell r="T762">
            <v>0</v>
          </cell>
          <cell r="U762">
            <v>0</v>
          </cell>
          <cell r="V762">
            <v>1</v>
          </cell>
          <cell r="W762">
            <v>17400</v>
          </cell>
        </row>
        <row r="763">
          <cell r="C763" t="str">
            <v>3.24.11.5</v>
          </cell>
          <cell r="D763" t="str">
            <v>Toma monofasica de tres elementos</v>
          </cell>
          <cell r="E763" t="str">
            <v>un</v>
          </cell>
          <cell r="F763">
            <v>3</v>
          </cell>
          <cell r="G763">
            <v>3364</v>
          </cell>
          <cell r="H763">
            <v>10092</v>
          </cell>
          <cell r="I763">
            <v>2.1265456916030444E-3</v>
          </cell>
          <cell r="J763">
            <v>3</v>
          </cell>
          <cell r="L763">
            <v>3</v>
          </cell>
          <cell r="M763">
            <v>10092</v>
          </cell>
          <cell r="N763">
            <v>0</v>
          </cell>
          <cell r="O763">
            <v>10092</v>
          </cell>
          <cell r="R763">
            <v>0</v>
          </cell>
          <cell r="S763">
            <v>0</v>
          </cell>
          <cell r="T763">
            <v>0</v>
          </cell>
          <cell r="U763">
            <v>0</v>
          </cell>
          <cell r="V763">
            <v>3</v>
          </cell>
          <cell r="W763">
            <v>10092</v>
          </cell>
        </row>
        <row r="764">
          <cell r="C764" t="str">
            <v>3.24.11.6</v>
          </cell>
          <cell r="D764" t="str">
            <v>Salida electrica bifasica para iluminacion, incluye lineas neutro y tierra en cable THHN no 12, tuberia coduit de 1"</v>
          </cell>
          <cell r="E764" t="str">
            <v>un</v>
          </cell>
          <cell r="F764">
            <v>2</v>
          </cell>
          <cell r="G764">
            <v>46400</v>
          </cell>
          <cell r="H764">
            <v>92800</v>
          </cell>
          <cell r="I764">
            <v>1.9554443141177418E-2</v>
          </cell>
          <cell r="J764">
            <v>2</v>
          </cell>
          <cell r="L764">
            <v>2</v>
          </cell>
          <cell r="M764">
            <v>92800</v>
          </cell>
          <cell r="N764">
            <v>0</v>
          </cell>
          <cell r="O764">
            <v>92800</v>
          </cell>
          <cell r="R764">
            <v>0</v>
          </cell>
          <cell r="S764">
            <v>0</v>
          </cell>
          <cell r="T764">
            <v>0</v>
          </cell>
          <cell r="U764">
            <v>0</v>
          </cell>
          <cell r="V764">
            <v>2</v>
          </cell>
          <cell r="W764">
            <v>92800</v>
          </cell>
        </row>
        <row r="765">
          <cell r="C765" t="str">
            <v>3.24.11.7</v>
          </cell>
          <cell r="D765" t="str">
            <v>Salida electrica monofasica para toma o iluminacion, incluye linea neutro y tierra en cable THHN no 12, tuberia coduit de 1"</v>
          </cell>
          <cell r="E765" t="str">
            <v>un</v>
          </cell>
          <cell r="F765">
            <v>3</v>
          </cell>
          <cell r="G765">
            <v>40600</v>
          </cell>
          <cell r="H765">
            <v>121800</v>
          </cell>
          <cell r="I765">
            <v>2.5665206622795363E-2</v>
          </cell>
          <cell r="J765">
            <v>3</v>
          </cell>
          <cell r="L765">
            <v>3</v>
          </cell>
          <cell r="M765">
            <v>121800</v>
          </cell>
          <cell r="N765">
            <v>0</v>
          </cell>
          <cell r="O765">
            <v>121800</v>
          </cell>
          <cell r="R765">
            <v>0</v>
          </cell>
          <cell r="S765">
            <v>0</v>
          </cell>
          <cell r="T765">
            <v>0</v>
          </cell>
          <cell r="U765">
            <v>0</v>
          </cell>
          <cell r="V765">
            <v>3</v>
          </cell>
          <cell r="W765">
            <v>121800</v>
          </cell>
        </row>
        <row r="766">
          <cell r="C766" t="str">
            <v>3.24.11.8</v>
          </cell>
          <cell r="D766" t="str">
            <v>Salida electrica bifasica o trifasica para toma, incluye lineas neutro y tierra en cable THHN no 10, tuberia coduit de 1"</v>
          </cell>
          <cell r="E766" t="str">
            <v>un</v>
          </cell>
          <cell r="F766">
            <v>2</v>
          </cell>
          <cell r="G766">
            <v>77720</v>
          </cell>
          <cell r="H766">
            <v>155440</v>
          </cell>
          <cell r="I766">
            <v>3.2753692261472178E-2</v>
          </cell>
          <cell r="J766">
            <v>2</v>
          </cell>
          <cell r="L766">
            <v>2</v>
          </cell>
          <cell r="M766">
            <v>155440</v>
          </cell>
          <cell r="N766">
            <v>0</v>
          </cell>
          <cell r="O766">
            <v>155440</v>
          </cell>
          <cell r="R766">
            <v>0</v>
          </cell>
          <cell r="S766">
            <v>0</v>
          </cell>
          <cell r="T766">
            <v>0</v>
          </cell>
          <cell r="U766">
            <v>0</v>
          </cell>
          <cell r="V766">
            <v>2</v>
          </cell>
          <cell r="W766">
            <v>155440</v>
          </cell>
        </row>
        <row r="767">
          <cell r="C767" t="str">
            <v>3.24.11.9</v>
          </cell>
          <cell r="D767" t="str">
            <v>Acometidas desde el tablero del soplador al motor de 30 HP 460 Vac 60 Hz en cable THHN calibre AWG (3 x 8) de 1000V aislamiento, incluye tuberia conduit PVC de 1 1/2", flexiconduit, conectores, terminales bimetalicos 3M, cintas 23 y 33 3M, accesorios para</v>
          </cell>
          <cell r="E767" t="str">
            <v>ml</v>
          </cell>
          <cell r="F767">
            <v>10</v>
          </cell>
          <cell r="G767">
            <v>30562.52</v>
          </cell>
          <cell r="H767">
            <v>305625.2</v>
          </cell>
          <cell r="I767">
            <v>6.4400114180075185E-2</v>
          </cell>
          <cell r="J767">
            <v>10</v>
          </cell>
          <cell r="L767">
            <v>10</v>
          </cell>
          <cell r="M767">
            <v>305625.2</v>
          </cell>
          <cell r="N767">
            <v>0</v>
          </cell>
          <cell r="O767">
            <v>305625.2</v>
          </cell>
          <cell r="R767">
            <v>0</v>
          </cell>
          <cell r="S767">
            <v>0</v>
          </cell>
          <cell r="T767">
            <v>0</v>
          </cell>
          <cell r="U767">
            <v>0</v>
          </cell>
          <cell r="V767">
            <v>10</v>
          </cell>
          <cell r="W767">
            <v>305625.2</v>
          </cell>
        </row>
        <row r="768">
          <cell r="C768" t="str">
            <v>3.24.12</v>
          </cell>
          <cell r="D768" t="str">
            <v>DERECHOS DE CONECCION</v>
          </cell>
          <cell r="I768" t="str">
            <v/>
          </cell>
          <cell r="L768" t="str">
            <v/>
          </cell>
          <cell r="M768" t="str">
            <v/>
          </cell>
          <cell r="N768" t="str">
            <v/>
          </cell>
          <cell r="O768" t="str">
            <v/>
          </cell>
          <cell r="R768" t="str">
            <v/>
          </cell>
          <cell r="S768" t="str">
            <v/>
          </cell>
          <cell r="T768" t="str">
            <v/>
          </cell>
          <cell r="U768" t="str">
            <v/>
          </cell>
          <cell r="V768" t="str">
            <v/>
          </cell>
          <cell r="W768" t="str">
            <v/>
          </cell>
        </row>
        <row r="769">
          <cell r="C769" t="str">
            <v>3.24.12.1</v>
          </cell>
          <cell r="D769" t="str">
            <v>Pagos derechos conexión y tramites ante operador de red electrica local, incluye elaboración y o actualización de planos, descripción de calculos y memorias, legalizacion del proyecto.</v>
          </cell>
          <cell r="E769" t="str">
            <v>Gl</v>
          </cell>
          <cell r="F769">
            <v>1</v>
          </cell>
          <cell r="G769">
            <v>5800000</v>
          </cell>
          <cell r="H769">
            <v>5800000</v>
          </cell>
          <cell r="I769">
            <v>1.2221526963235887</v>
          </cell>
          <cell r="J769">
            <v>1</v>
          </cell>
          <cell r="L769">
            <v>1</v>
          </cell>
          <cell r="M769">
            <v>5800000</v>
          </cell>
          <cell r="N769">
            <v>0</v>
          </cell>
          <cell r="O769">
            <v>5800000</v>
          </cell>
          <cell r="R769">
            <v>0</v>
          </cell>
          <cell r="S769">
            <v>0</v>
          </cell>
          <cell r="T769">
            <v>0</v>
          </cell>
          <cell r="U769">
            <v>0</v>
          </cell>
          <cell r="V769">
            <v>1</v>
          </cell>
          <cell r="W769">
            <v>5800000</v>
          </cell>
        </row>
        <row r="770">
          <cell r="D770" t="str">
            <v>COSTO DIRECTO</v>
          </cell>
          <cell r="H770">
            <v>474572450.51679999</v>
          </cell>
          <cell r="L770" t="str">
            <v/>
          </cell>
          <cell r="M770">
            <v>474572450.51679999</v>
          </cell>
          <cell r="N770">
            <v>215151278.40000001</v>
          </cell>
          <cell r="O770">
            <v>689723728.91680014</v>
          </cell>
          <cell r="R770" t="str">
            <v/>
          </cell>
          <cell r="S770">
            <v>0</v>
          </cell>
          <cell r="T770">
            <v>0</v>
          </cell>
          <cell r="U770">
            <v>0</v>
          </cell>
          <cell r="V770" t="str">
            <v/>
          </cell>
          <cell r="W770">
            <v>689723728.91680014</v>
          </cell>
        </row>
        <row r="771">
          <cell r="D771" t="str">
            <v>A.I.U. 12%</v>
          </cell>
          <cell r="E771">
            <v>0.12</v>
          </cell>
          <cell r="H771">
            <v>56948694.062015995</v>
          </cell>
          <cell r="M771">
            <v>56948694.062015995</v>
          </cell>
          <cell r="N771">
            <v>25818153.408</v>
          </cell>
          <cell r="O771">
            <v>82766847.470016018</v>
          </cell>
          <cell r="R771">
            <v>0</v>
          </cell>
          <cell r="S771">
            <v>0</v>
          </cell>
          <cell r="T771">
            <v>0</v>
          </cell>
          <cell r="U771">
            <v>0</v>
          </cell>
          <cell r="W771">
            <v>82766847.470016018</v>
          </cell>
        </row>
        <row r="772">
          <cell r="B772" t="str">
            <v>TO13</v>
          </cell>
          <cell r="D772" t="str">
            <v>COSTO SUMINISTRO</v>
          </cell>
          <cell r="H772">
            <v>531521145</v>
          </cell>
          <cell r="M772">
            <v>531521145</v>
          </cell>
          <cell r="N772">
            <v>240969432</v>
          </cell>
          <cell r="O772">
            <v>772490576</v>
          </cell>
          <cell r="R772" t="str">
            <v/>
          </cell>
          <cell r="S772">
            <v>0</v>
          </cell>
          <cell r="T772">
            <v>0</v>
          </cell>
          <cell r="U772">
            <v>0</v>
          </cell>
          <cell r="V772" t="str">
            <v/>
          </cell>
          <cell r="W772">
            <v>772490576</v>
          </cell>
        </row>
        <row r="773">
          <cell r="B773" t="str">
            <v>T14</v>
          </cell>
          <cell r="C773" t="str">
            <v>INSTALACIONES ELECTRICAS DE LA PLANTA DE TRATAMIENTO (773)</v>
          </cell>
          <cell r="M773" t="str">
            <v/>
          </cell>
          <cell r="N773" t="str">
            <v/>
          </cell>
          <cell r="O773" t="str">
            <v/>
          </cell>
          <cell r="R773" t="str">
            <v/>
          </cell>
          <cell r="S773" t="str">
            <v/>
          </cell>
          <cell r="T773" t="str">
            <v/>
          </cell>
          <cell r="U773" t="str">
            <v/>
          </cell>
          <cell r="V773" t="str">
            <v/>
          </cell>
          <cell r="W773" t="str">
            <v/>
          </cell>
        </row>
        <row r="774">
          <cell r="C774" t="str">
            <v xml:space="preserve">ITEM </v>
          </cell>
          <cell r="D774" t="str">
            <v xml:space="preserve">DESCRIPCION </v>
          </cell>
          <cell r="E774" t="str">
            <v xml:space="preserve">UNIDAD </v>
          </cell>
          <cell r="F774" t="str">
            <v xml:space="preserve">CANTIDAD </v>
          </cell>
          <cell r="G774" t="str">
            <v xml:space="preserve">V. UNITARIO </v>
          </cell>
          <cell r="H774" t="str">
            <v>V. PARCIAL</v>
          </cell>
          <cell r="R774">
            <v>0</v>
          </cell>
        </row>
        <row r="775">
          <cell r="C775" t="str">
            <v>3,25</v>
          </cell>
          <cell r="D775" t="str">
            <v>MANO DE OBRA INSTALACIONES ELECTROMECANICAS</v>
          </cell>
          <cell r="L775" t="str">
            <v/>
          </cell>
          <cell r="M775" t="str">
            <v/>
          </cell>
          <cell r="N775" t="str">
            <v/>
          </cell>
          <cell r="O775" t="str">
            <v/>
          </cell>
          <cell r="R775" t="str">
            <v/>
          </cell>
          <cell r="S775" t="str">
            <v/>
          </cell>
          <cell r="T775" t="str">
            <v/>
          </cell>
          <cell r="U775" t="str">
            <v/>
          </cell>
          <cell r="V775" t="str">
            <v/>
          </cell>
          <cell r="W775" t="str">
            <v/>
          </cell>
        </row>
        <row r="776">
          <cell r="C776" t="str">
            <v>3.25.1</v>
          </cell>
          <cell r="D776" t="str">
            <v>INSTALACION ACCESORIOS LINEA ELECTRICA DE 13.2 KV PARA ESTACIÓN DE CAPTACIÓN Y PLANTA DE TRATAMIENTO</v>
          </cell>
          <cell r="L776" t="str">
            <v/>
          </cell>
          <cell r="M776" t="str">
            <v/>
          </cell>
          <cell r="N776" t="str">
            <v/>
          </cell>
          <cell r="O776" t="str">
            <v/>
          </cell>
          <cell r="R776" t="str">
            <v/>
          </cell>
          <cell r="S776" t="str">
            <v/>
          </cell>
          <cell r="T776" t="str">
            <v/>
          </cell>
          <cell r="U776" t="str">
            <v/>
          </cell>
          <cell r="V776" t="str">
            <v/>
          </cell>
          <cell r="W776" t="str">
            <v/>
          </cell>
        </row>
        <row r="777">
          <cell r="C777" t="str">
            <v>3.25.1.1</v>
          </cell>
          <cell r="D777" t="str">
            <v>Desmontaje de red primaria de 13200 completa, incluye aisladores, crucetas, cortacircuitos, pararrayos, herrajes etc.</v>
          </cell>
          <cell r="E777" t="str">
            <v>gl</v>
          </cell>
          <cell r="F777">
            <v>1</v>
          </cell>
          <cell r="G777">
            <v>2000000</v>
          </cell>
          <cell r="H777">
            <v>2000000</v>
          </cell>
          <cell r="I777">
            <v>2.1652750083308954</v>
          </cell>
          <cell r="J777">
            <v>1</v>
          </cell>
          <cell r="L777">
            <v>1</v>
          </cell>
          <cell r="M777">
            <v>2000000</v>
          </cell>
          <cell r="N777">
            <v>0</v>
          </cell>
          <cell r="O777">
            <v>2000000</v>
          </cell>
          <cell r="R777">
            <v>0</v>
          </cell>
          <cell r="S777">
            <v>0</v>
          </cell>
          <cell r="T777">
            <v>0</v>
          </cell>
          <cell r="U777">
            <v>0</v>
          </cell>
          <cell r="V777">
            <v>1</v>
          </cell>
          <cell r="W777">
            <v>2000000</v>
          </cell>
        </row>
        <row r="778">
          <cell r="C778" t="str">
            <v>3.25.1.2</v>
          </cell>
          <cell r="D778" t="str">
            <v>Desmontaje y reinstalación de redes secundarias de acuerdo a lo encontrado</v>
          </cell>
          <cell r="E778" t="str">
            <v>gl</v>
          </cell>
          <cell r="F778">
            <v>1</v>
          </cell>
          <cell r="G778">
            <v>3250000</v>
          </cell>
          <cell r="H778">
            <v>3250000</v>
          </cell>
          <cell r="I778">
            <v>3.5185718885377053</v>
          </cell>
          <cell r="J778">
            <v>1</v>
          </cell>
          <cell r="L778">
            <v>1</v>
          </cell>
          <cell r="M778">
            <v>3250000</v>
          </cell>
          <cell r="N778">
            <v>0</v>
          </cell>
          <cell r="O778">
            <v>3250000</v>
          </cell>
          <cell r="R778">
            <v>0</v>
          </cell>
          <cell r="S778">
            <v>0</v>
          </cell>
          <cell r="T778">
            <v>0</v>
          </cell>
          <cell r="U778">
            <v>0</v>
          </cell>
          <cell r="V778">
            <v>1</v>
          </cell>
          <cell r="W778">
            <v>3250000</v>
          </cell>
        </row>
        <row r="779">
          <cell r="C779" t="str">
            <v>3.25.1.3</v>
          </cell>
          <cell r="D779" t="str">
            <v>Desmontaje y reinstalación de trasformador monofasico o trifasico en poste de 30 a 75 KVA</v>
          </cell>
          <cell r="E779" t="str">
            <v>un</v>
          </cell>
          <cell r="F779">
            <v>3</v>
          </cell>
          <cell r="G779">
            <v>700000</v>
          </cell>
          <cell r="H779">
            <v>2100000</v>
          </cell>
          <cell r="I779">
            <v>2.2735387587474407</v>
          </cell>
          <cell r="J779">
            <v>3</v>
          </cell>
          <cell r="L779">
            <v>3</v>
          </cell>
          <cell r="M779">
            <v>2100000</v>
          </cell>
          <cell r="N779">
            <v>0</v>
          </cell>
          <cell r="O779">
            <v>2100000</v>
          </cell>
          <cell r="R779">
            <v>0</v>
          </cell>
          <cell r="S779">
            <v>0</v>
          </cell>
          <cell r="T779">
            <v>0</v>
          </cell>
          <cell r="U779">
            <v>0</v>
          </cell>
          <cell r="V779">
            <v>3</v>
          </cell>
          <cell r="W779">
            <v>2100000</v>
          </cell>
        </row>
        <row r="780">
          <cell r="C780" t="str">
            <v>3.25.1.4</v>
          </cell>
          <cell r="D780" t="str">
            <v>Deshicada de postes primarios</v>
          </cell>
          <cell r="E780" t="str">
            <v>un</v>
          </cell>
          <cell r="F780">
            <v>7</v>
          </cell>
          <cell r="G780">
            <v>100000</v>
          </cell>
          <cell r="H780">
            <v>700000</v>
          </cell>
          <cell r="I780">
            <v>0.75784625291581342</v>
          </cell>
          <cell r="J780">
            <v>7</v>
          </cell>
          <cell r="L780">
            <v>7</v>
          </cell>
          <cell r="M780">
            <v>700000</v>
          </cell>
          <cell r="N780">
            <v>0</v>
          </cell>
          <cell r="O780">
            <v>700000</v>
          </cell>
          <cell r="R780">
            <v>0</v>
          </cell>
          <cell r="S780">
            <v>0</v>
          </cell>
          <cell r="T780">
            <v>0</v>
          </cell>
          <cell r="U780">
            <v>0</v>
          </cell>
          <cell r="V780">
            <v>7</v>
          </cell>
          <cell r="W780">
            <v>700000</v>
          </cell>
        </row>
        <row r="781">
          <cell r="C781" t="str">
            <v>3.25.1.5</v>
          </cell>
          <cell r="D781" t="str">
            <v>Deshincada de poste secundario</v>
          </cell>
          <cell r="E781" t="str">
            <v>u</v>
          </cell>
          <cell r="F781">
            <v>8</v>
          </cell>
          <cell r="G781">
            <v>80000</v>
          </cell>
          <cell r="H781">
            <v>640000</v>
          </cell>
          <cell r="I781">
            <v>0.69288800266588657</v>
          </cell>
          <cell r="J781">
            <v>8</v>
          </cell>
          <cell r="L781">
            <v>8</v>
          </cell>
          <cell r="M781">
            <v>640000</v>
          </cell>
          <cell r="N781">
            <v>0</v>
          </cell>
          <cell r="O781">
            <v>640000</v>
          </cell>
          <cell r="R781">
            <v>0</v>
          </cell>
          <cell r="S781">
            <v>0</v>
          </cell>
          <cell r="T781">
            <v>0</v>
          </cell>
          <cell r="U781">
            <v>0</v>
          </cell>
          <cell r="V781">
            <v>8</v>
          </cell>
          <cell r="W781">
            <v>640000</v>
          </cell>
        </row>
        <row r="782">
          <cell r="C782" t="str">
            <v>3.25.1.6</v>
          </cell>
          <cell r="D782" t="str">
            <v>Poste de concreto de 12 mts -1800 Kg, incluida base autosoportada</v>
          </cell>
          <cell r="E782" t="str">
            <v>un</v>
          </cell>
          <cell r="F782">
            <v>2</v>
          </cell>
          <cell r="G782">
            <v>190000</v>
          </cell>
          <cell r="H782">
            <v>380000</v>
          </cell>
          <cell r="I782">
            <v>0.41140225158287019</v>
          </cell>
          <cell r="J782">
            <v>2</v>
          </cell>
          <cell r="K782">
            <v>1</v>
          </cell>
          <cell r="L782">
            <v>3</v>
          </cell>
          <cell r="M782">
            <v>380000</v>
          </cell>
          <cell r="N782">
            <v>190000</v>
          </cell>
          <cell r="O782">
            <v>570000</v>
          </cell>
          <cell r="R782">
            <v>0</v>
          </cell>
          <cell r="S782">
            <v>0</v>
          </cell>
          <cell r="T782">
            <v>0</v>
          </cell>
          <cell r="U782">
            <v>0</v>
          </cell>
          <cell r="V782">
            <v>3</v>
          </cell>
          <cell r="W782">
            <v>570000</v>
          </cell>
        </row>
        <row r="783">
          <cell r="C783" t="str">
            <v>3.25.1.7</v>
          </cell>
          <cell r="D783" t="str">
            <v>Poste de concreto de 12 mts - 750 Kg</v>
          </cell>
          <cell r="E783" t="str">
            <v>un</v>
          </cell>
          <cell r="F783">
            <v>17</v>
          </cell>
          <cell r="G783">
            <v>100000</v>
          </cell>
          <cell r="H783">
            <v>1700000</v>
          </cell>
          <cell r="I783">
            <v>1.8404837570812613</v>
          </cell>
          <cell r="J783">
            <v>17</v>
          </cell>
          <cell r="K783">
            <v>115</v>
          </cell>
          <cell r="L783">
            <v>132</v>
          </cell>
          <cell r="M783">
            <v>1700000</v>
          </cell>
          <cell r="N783">
            <v>11500000</v>
          </cell>
          <cell r="O783">
            <v>13200000</v>
          </cell>
          <cell r="R783">
            <v>0</v>
          </cell>
          <cell r="S783">
            <v>0</v>
          </cell>
          <cell r="T783">
            <v>0</v>
          </cell>
          <cell r="U783">
            <v>0</v>
          </cell>
          <cell r="V783">
            <v>132</v>
          </cell>
          <cell r="W783">
            <v>13200000</v>
          </cell>
        </row>
        <row r="784">
          <cell r="C784" t="str">
            <v>3.25.1.8</v>
          </cell>
          <cell r="D784" t="str">
            <v>Cable de aluminio con nucleo de acero ACSR desnudo 3 x 1/0 - 15 KV</v>
          </cell>
          <cell r="E784" t="str">
            <v>ml</v>
          </cell>
          <cell r="F784">
            <v>800</v>
          </cell>
          <cell r="G784">
            <v>13500</v>
          </cell>
          <cell r="H784">
            <v>10800000</v>
          </cell>
          <cell r="I784">
            <v>11.692485044986837</v>
          </cell>
          <cell r="J784">
            <v>800</v>
          </cell>
          <cell r="K784">
            <v>4600</v>
          </cell>
          <cell r="L784">
            <v>5400</v>
          </cell>
          <cell r="M784">
            <v>10800000</v>
          </cell>
          <cell r="N784">
            <v>62100000</v>
          </cell>
          <cell r="O784">
            <v>72900000</v>
          </cell>
          <cell r="R784">
            <v>0</v>
          </cell>
          <cell r="S784">
            <v>0</v>
          </cell>
          <cell r="T784">
            <v>0</v>
          </cell>
          <cell r="U784">
            <v>0</v>
          </cell>
          <cell r="V784">
            <v>5400</v>
          </cell>
          <cell r="W784">
            <v>72900000</v>
          </cell>
        </row>
        <row r="785">
          <cell r="C785" t="str">
            <v>3.25.1.9</v>
          </cell>
          <cell r="D785" t="str">
            <v>Cruceta de galvanizada en caliente o de madera de 7 1/2" inmunizada, de acuerdo a exigencias del operador de red local, incluye silla para soporte en poste.</v>
          </cell>
          <cell r="E785" t="str">
            <v>un</v>
          </cell>
          <cell r="F785">
            <v>28</v>
          </cell>
          <cell r="G785">
            <v>30000</v>
          </cell>
          <cell r="H785">
            <v>840000</v>
          </cell>
          <cell r="I785">
            <v>0.90941550349897604</v>
          </cell>
          <cell r="J785">
            <v>28</v>
          </cell>
          <cell r="K785">
            <v>118</v>
          </cell>
          <cell r="L785">
            <v>146</v>
          </cell>
          <cell r="M785">
            <v>840000</v>
          </cell>
          <cell r="N785">
            <v>3540000</v>
          </cell>
          <cell r="O785">
            <v>4380000</v>
          </cell>
          <cell r="R785">
            <v>0</v>
          </cell>
          <cell r="S785">
            <v>0</v>
          </cell>
          <cell r="T785">
            <v>0</v>
          </cell>
          <cell r="U785">
            <v>0</v>
          </cell>
          <cell r="V785">
            <v>146</v>
          </cell>
          <cell r="W785">
            <v>4380000</v>
          </cell>
        </row>
        <row r="786">
          <cell r="C786" t="str">
            <v>3.25.1.10</v>
          </cell>
          <cell r="D786" t="str">
            <v>Aislador Line Post de 6 vueltas 15 KV, homologado incluido alfiler.</v>
          </cell>
          <cell r="E786" t="str">
            <v>un</v>
          </cell>
          <cell r="F786">
            <v>51</v>
          </cell>
          <cell r="G786">
            <v>20000</v>
          </cell>
          <cell r="H786">
            <v>1020000</v>
          </cell>
          <cell r="I786">
            <v>1.1042902542487567</v>
          </cell>
          <cell r="J786">
            <v>51</v>
          </cell>
          <cell r="K786">
            <v>309</v>
          </cell>
          <cell r="L786">
            <v>360</v>
          </cell>
          <cell r="M786">
            <v>1020000</v>
          </cell>
          <cell r="N786">
            <v>6180000</v>
          </cell>
          <cell r="O786">
            <v>7200000</v>
          </cell>
          <cell r="R786">
            <v>0</v>
          </cell>
          <cell r="S786">
            <v>0</v>
          </cell>
          <cell r="T786">
            <v>0</v>
          </cell>
          <cell r="U786">
            <v>0</v>
          </cell>
          <cell r="V786">
            <v>360</v>
          </cell>
          <cell r="W786">
            <v>7200000</v>
          </cell>
        </row>
        <row r="787">
          <cell r="C787" t="str">
            <v>3.25.1.11</v>
          </cell>
          <cell r="D787" t="str">
            <v>Aislador de Suspensión Sintetico homologado completo</v>
          </cell>
          <cell r="E787" t="str">
            <v>un</v>
          </cell>
          <cell r="F787">
            <v>12</v>
          </cell>
          <cell r="G787">
            <v>30000</v>
          </cell>
          <cell r="H787">
            <v>360000</v>
          </cell>
          <cell r="I787">
            <v>0.38974950149956117</v>
          </cell>
          <cell r="J787">
            <v>12</v>
          </cell>
          <cell r="K787">
            <v>66</v>
          </cell>
          <cell r="L787">
            <v>78</v>
          </cell>
          <cell r="M787">
            <v>360000</v>
          </cell>
          <cell r="N787">
            <v>1980000</v>
          </cell>
          <cell r="O787">
            <v>2340000</v>
          </cell>
          <cell r="R787">
            <v>0</v>
          </cell>
          <cell r="S787">
            <v>0</v>
          </cell>
          <cell r="T787">
            <v>0</v>
          </cell>
          <cell r="U787">
            <v>0</v>
          </cell>
          <cell r="V787">
            <v>78</v>
          </cell>
          <cell r="W787">
            <v>2340000</v>
          </cell>
        </row>
        <row r="788">
          <cell r="C788" t="str">
            <v>3.25.1.12</v>
          </cell>
          <cell r="D788" t="str">
            <v>Pararrayos Tipo Polimericos de 15 KV - 10 KA aterrizados Homologados</v>
          </cell>
          <cell r="E788" t="str">
            <v>un</v>
          </cell>
          <cell r="F788">
            <v>13</v>
          </cell>
          <cell r="G788">
            <v>100000</v>
          </cell>
          <cell r="H788">
            <v>1300000</v>
          </cell>
          <cell r="I788">
            <v>1.4074287554150822</v>
          </cell>
          <cell r="J788">
            <v>13</v>
          </cell>
          <cell r="L788">
            <v>13</v>
          </cell>
          <cell r="M788">
            <v>1300000</v>
          </cell>
          <cell r="N788">
            <v>0</v>
          </cell>
          <cell r="O788">
            <v>1300000</v>
          </cell>
          <cell r="R788">
            <v>0</v>
          </cell>
          <cell r="S788">
            <v>0</v>
          </cell>
          <cell r="T788">
            <v>0</v>
          </cell>
          <cell r="U788">
            <v>0</v>
          </cell>
          <cell r="V788">
            <v>13</v>
          </cell>
          <cell r="W788">
            <v>1300000</v>
          </cell>
        </row>
        <row r="789">
          <cell r="C789" t="str">
            <v>3.25.1.13</v>
          </cell>
          <cell r="D789" t="str">
            <v>Cortacircuitos en acero inoxidable buje largo de 18" de fuga MAC-GRAW 15 KV - 100 A Con sus fusibles</v>
          </cell>
          <cell r="E789" t="str">
            <v>un</v>
          </cell>
          <cell r="F789">
            <v>13</v>
          </cell>
          <cell r="G789">
            <v>100000</v>
          </cell>
          <cell r="H789">
            <v>1300000</v>
          </cell>
          <cell r="I789">
            <v>1.4074287554150822</v>
          </cell>
          <cell r="J789">
            <v>13</v>
          </cell>
          <cell r="L789">
            <v>13</v>
          </cell>
          <cell r="M789">
            <v>1300000</v>
          </cell>
          <cell r="N789">
            <v>0</v>
          </cell>
          <cell r="O789">
            <v>1300000</v>
          </cell>
          <cell r="R789">
            <v>0</v>
          </cell>
          <cell r="S789">
            <v>0</v>
          </cell>
          <cell r="T789">
            <v>0</v>
          </cell>
          <cell r="U789">
            <v>0</v>
          </cell>
          <cell r="V789">
            <v>13</v>
          </cell>
          <cell r="W789">
            <v>1300000</v>
          </cell>
        </row>
        <row r="790">
          <cell r="C790" t="str">
            <v>3.25.1.14</v>
          </cell>
          <cell r="D790" t="str">
            <v>Herrajes, Amarras y Accesorios galvanizados</v>
          </cell>
          <cell r="E790" t="str">
            <v>gl</v>
          </cell>
          <cell r="F790">
            <v>1</v>
          </cell>
          <cell r="G790">
            <v>90000</v>
          </cell>
          <cell r="H790">
            <v>90000</v>
          </cell>
          <cell r="I790">
            <v>9.7437375374890292E-2</v>
          </cell>
          <cell r="J790">
            <v>1</v>
          </cell>
          <cell r="L790">
            <v>1</v>
          </cell>
          <cell r="M790">
            <v>90000</v>
          </cell>
          <cell r="N790">
            <v>0</v>
          </cell>
          <cell r="O790">
            <v>90000</v>
          </cell>
          <cell r="R790">
            <v>0</v>
          </cell>
          <cell r="S790">
            <v>0</v>
          </cell>
          <cell r="T790">
            <v>0</v>
          </cell>
          <cell r="U790">
            <v>0</v>
          </cell>
          <cell r="V790">
            <v>1</v>
          </cell>
          <cell r="W790">
            <v>90000</v>
          </cell>
        </row>
        <row r="791">
          <cell r="C791" t="str">
            <v>3.25.1.15</v>
          </cell>
          <cell r="D791" t="str">
            <v>Puentes Primarios en caliente</v>
          </cell>
          <cell r="E791" t="str">
            <v>un</v>
          </cell>
          <cell r="F791">
            <v>3</v>
          </cell>
          <cell r="G791">
            <v>150000</v>
          </cell>
          <cell r="H791">
            <v>450000</v>
          </cell>
          <cell r="I791">
            <v>0.4871868768744515</v>
          </cell>
          <cell r="J791">
            <v>3</v>
          </cell>
          <cell r="L791">
            <v>3</v>
          </cell>
          <cell r="M791">
            <v>450000</v>
          </cell>
          <cell r="N791">
            <v>0</v>
          </cell>
          <cell r="O791">
            <v>450000</v>
          </cell>
          <cell r="R791">
            <v>0</v>
          </cell>
          <cell r="S791">
            <v>0</v>
          </cell>
          <cell r="T791">
            <v>0</v>
          </cell>
          <cell r="U791">
            <v>0</v>
          </cell>
          <cell r="V791">
            <v>3</v>
          </cell>
          <cell r="W791">
            <v>450000</v>
          </cell>
        </row>
        <row r="792">
          <cell r="C792" t="str">
            <v>3.25.1.16</v>
          </cell>
          <cell r="D792" t="str">
            <v>Polo a Tierra en poste terminal</v>
          </cell>
          <cell r="E792" t="str">
            <v>un</v>
          </cell>
          <cell r="F792">
            <v>5</v>
          </cell>
          <cell r="G792">
            <v>50000</v>
          </cell>
          <cell r="H792">
            <v>250000</v>
          </cell>
          <cell r="I792">
            <v>0.27065937604136192</v>
          </cell>
          <cell r="J792">
            <v>5</v>
          </cell>
          <cell r="K792">
            <v>115</v>
          </cell>
          <cell r="L792">
            <v>120</v>
          </cell>
          <cell r="M792">
            <v>250000</v>
          </cell>
          <cell r="N792">
            <v>5750000</v>
          </cell>
          <cell r="O792">
            <v>6000000</v>
          </cell>
          <cell r="R792">
            <v>0</v>
          </cell>
          <cell r="S792">
            <v>0</v>
          </cell>
          <cell r="T792">
            <v>0</v>
          </cell>
          <cell r="U792">
            <v>0</v>
          </cell>
          <cell r="V792">
            <v>120</v>
          </cell>
          <cell r="W792">
            <v>6000000</v>
          </cell>
        </row>
        <row r="793">
          <cell r="C793" t="str">
            <v>3.25.1.17</v>
          </cell>
          <cell r="D793" t="str">
            <v>Juego de premoldeados trifasicos tipo exterior 3M 15KV para cable No 2 monopolar con pantalla de cinta</v>
          </cell>
          <cell r="E793" t="str">
            <v>Jgo</v>
          </cell>
          <cell r="F793">
            <v>2</v>
          </cell>
          <cell r="G793">
            <v>90000</v>
          </cell>
          <cell r="H793">
            <v>180000</v>
          </cell>
          <cell r="I793">
            <v>0.19487475074978058</v>
          </cell>
          <cell r="J793">
            <v>2</v>
          </cell>
          <cell r="L793">
            <v>2</v>
          </cell>
          <cell r="M793">
            <v>180000</v>
          </cell>
          <cell r="N793">
            <v>0</v>
          </cell>
          <cell r="O793">
            <v>180000</v>
          </cell>
          <cell r="R793">
            <v>0</v>
          </cell>
          <cell r="S793">
            <v>0</v>
          </cell>
          <cell r="T793">
            <v>0</v>
          </cell>
          <cell r="U793">
            <v>0</v>
          </cell>
          <cell r="V793">
            <v>2</v>
          </cell>
          <cell r="W793">
            <v>180000</v>
          </cell>
        </row>
        <row r="794">
          <cell r="C794" t="str">
            <v>3.25.1.18</v>
          </cell>
          <cell r="D794" t="str">
            <v>Bajante en tuberia conduit Galvanizada de 3", incluye capacete y accesorios</v>
          </cell>
          <cell r="E794" t="str">
            <v>ml</v>
          </cell>
          <cell r="F794">
            <v>18</v>
          </cell>
          <cell r="G794">
            <v>7000</v>
          </cell>
          <cell r="H794">
            <v>126000</v>
          </cell>
          <cell r="I794">
            <v>0.13641232552484642</v>
          </cell>
          <cell r="J794">
            <v>18</v>
          </cell>
          <cell r="L794">
            <v>18</v>
          </cell>
          <cell r="M794">
            <v>126000</v>
          </cell>
          <cell r="N794">
            <v>0</v>
          </cell>
          <cell r="O794">
            <v>126000</v>
          </cell>
          <cell r="R794">
            <v>0</v>
          </cell>
          <cell r="S794">
            <v>0</v>
          </cell>
          <cell r="T794">
            <v>0</v>
          </cell>
          <cell r="U794">
            <v>0</v>
          </cell>
          <cell r="V794">
            <v>18</v>
          </cell>
          <cell r="W794">
            <v>126000</v>
          </cell>
        </row>
        <row r="795">
          <cell r="C795" t="str">
            <v>3.25.1.19</v>
          </cell>
          <cell r="D795" t="str">
            <v>Registro electrico de 1 x 1 x 1 en concreto con su tapa debidamente impermeabilizado</v>
          </cell>
          <cell r="E795" t="str">
            <v>un</v>
          </cell>
          <cell r="F795">
            <v>2</v>
          </cell>
          <cell r="G795">
            <v>40000</v>
          </cell>
          <cell r="H795">
            <v>80000</v>
          </cell>
          <cell r="I795">
            <v>8.6611000333235821E-2</v>
          </cell>
          <cell r="J795">
            <v>2</v>
          </cell>
          <cell r="L795">
            <v>2</v>
          </cell>
          <cell r="M795">
            <v>80000</v>
          </cell>
          <cell r="N795">
            <v>0</v>
          </cell>
          <cell r="O795">
            <v>80000</v>
          </cell>
          <cell r="R795">
            <v>0</v>
          </cell>
          <cell r="S795">
            <v>0</v>
          </cell>
          <cell r="T795">
            <v>0</v>
          </cell>
          <cell r="U795">
            <v>0</v>
          </cell>
          <cell r="V795">
            <v>2</v>
          </cell>
          <cell r="W795">
            <v>80000</v>
          </cell>
        </row>
        <row r="796">
          <cell r="C796" t="str">
            <v>3.25.2</v>
          </cell>
          <cell r="D796" t="str">
            <v>INSTALACION DE EQUIPOS Y ACCESORIOS SUBESTACION ELECTRICA PLANTA DE TRATAMIENTO</v>
          </cell>
          <cell r="I796" t="str">
            <v/>
          </cell>
          <cell r="L796" t="str">
            <v/>
          </cell>
          <cell r="M796" t="str">
            <v/>
          </cell>
          <cell r="N796" t="str">
            <v/>
          </cell>
          <cell r="O796" t="str">
            <v/>
          </cell>
          <cell r="R796" t="str">
            <v/>
          </cell>
          <cell r="S796" t="str">
            <v/>
          </cell>
          <cell r="T796" t="str">
            <v/>
          </cell>
          <cell r="U796" t="str">
            <v/>
          </cell>
          <cell r="V796" t="str">
            <v/>
          </cell>
          <cell r="W796" t="str">
            <v/>
          </cell>
        </row>
        <row r="797">
          <cell r="C797" t="str">
            <v>3.25.2.1</v>
          </cell>
          <cell r="D797" t="str">
            <v>Celda de medida de tres elementos ( 3 Tp y 3 TC ) Gama SM6 con remonte de barras ref GBC-A 750 mm.</v>
          </cell>
          <cell r="E797" t="str">
            <v>un</v>
          </cell>
          <cell r="F797">
            <v>1</v>
          </cell>
          <cell r="G797">
            <v>1403020.0000000002</v>
          </cell>
          <cell r="H797">
            <v>1403020.0000000002</v>
          </cell>
          <cell r="I797">
            <v>1.5189620710942069</v>
          </cell>
          <cell r="J797">
            <v>1</v>
          </cell>
          <cell r="L797">
            <v>1</v>
          </cell>
          <cell r="M797">
            <v>1403020.0000000002</v>
          </cell>
          <cell r="N797">
            <v>0</v>
          </cell>
          <cell r="O797">
            <v>1403020.0000000002</v>
          </cell>
          <cell r="R797">
            <v>0</v>
          </cell>
          <cell r="S797">
            <v>0</v>
          </cell>
          <cell r="T797">
            <v>0</v>
          </cell>
          <cell r="U797">
            <v>0</v>
          </cell>
          <cell r="V797">
            <v>1</v>
          </cell>
          <cell r="W797">
            <v>1403020.0000000002</v>
          </cell>
        </row>
        <row r="798">
          <cell r="C798" t="str">
            <v>3.25.2.2</v>
          </cell>
          <cell r="D798" t="str">
            <v>Interruptor primario automatico en SF6 gama SM6 referencia DM1-A 750 mm.</v>
          </cell>
          <cell r="E798" t="str">
            <v>un</v>
          </cell>
          <cell r="F798">
            <v>1</v>
          </cell>
          <cell r="G798">
            <v>1500000</v>
          </cell>
          <cell r="H798">
            <v>1500000</v>
          </cell>
          <cell r="I798">
            <v>1.6239562562481717</v>
          </cell>
          <cell r="J798">
            <v>1</v>
          </cell>
          <cell r="L798">
            <v>1</v>
          </cell>
          <cell r="M798">
            <v>1500000</v>
          </cell>
          <cell r="N798">
            <v>0</v>
          </cell>
          <cell r="O798">
            <v>1500000</v>
          </cell>
          <cell r="R798">
            <v>0</v>
          </cell>
          <cell r="S798">
            <v>0</v>
          </cell>
          <cell r="T798">
            <v>0</v>
          </cell>
          <cell r="U798">
            <v>0</v>
          </cell>
          <cell r="V798">
            <v>1</v>
          </cell>
          <cell r="W798">
            <v>1500000</v>
          </cell>
        </row>
        <row r="799">
          <cell r="C799" t="str">
            <v>3.25.2.3</v>
          </cell>
          <cell r="D799" t="str">
            <v>Transformador Trifasico 1000 KVA. 13200/460 V SIEMENS</v>
          </cell>
          <cell r="E799" t="str">
            <v>un</v>
          </cell>
          <cell r="F799">
            <v>1</v>
          </cell>
          <cell r="G799">
            <v>3250000</v>
          </cell>
          <cell r="H799">
            <v>3250000</v>
          </cell>
          <cell r="I799">
            <v>3.5185718885377053</v>
          </cell>
          <cell r="J799">
            <v>1</v>
          </cell>
          <cell r="L799">
            <v>1</v>
          </cell>
          <cell r="M799">
            <v>3250000</v>
          </cell>
          <cell r="N799">
            <v>0</v>
          </cell>
          <cell r="O799">
            <v>3250000</v>
          </cell>
          <cell r="R799">
            <v>0</v>
          </cell>
          <cell r="S799">
            <v>0</v>
          </cell>
          <cell r="T799">
            <v>0</v>
          </cell>
          <cell r="U799">
            <v>0</v>
          </cell>
          <cell r="V799">
            <v>1</v>
          </cell>
          <cell r="W799">
            <v>3250000</v>
          </cell>
        </row>
        <row r="800">
          <cell r="C800" t="str">
            <v>3.25.2.4</v>
          </cell>
          <cell r="D800" t="str">
            <v>Transformador Trifasico 112,5 KVA. 460/220 V SIEMENS</v>
          </cell>
          <cell r="E800" t="str">
            <v>un</v>
          </cell>
          <cell r="F800">
            <v>1</v>
          </cell>
          <cell r="G800">
            <v>1800000</v>
          </cell>
          <cell r="H800">
            <v>1800000</v>
          </cell>
          <cell r="I800">
            <v>1.948747507497806</v>
          </cell>
          <cell r="J800">
            <v>1</v>
          </cell>
          <cell r="L800">
            <v>1</v>
          </cell>
          <cell r="M800">
            <v>1800000</v>
          </cell>
          <cell r="N800">
            <v>0</v>
          </cell>
          <cell r="O800">
            <v>1800000</v>
          </cell>
          <cell r="R800">
            <v>0</v>
          </cell>
          <cell r="S800">
            <v>0</v>
          </cell>
          <cell r="T800">
            <v>0</v>
          </cell>
          <cell r="U800">
            <v>0</v>
          </cell>
          <cell r="V800">
            <v>1</v>
          </cell>
          <cell r="W800">
            <v>1800000</v>
          </cell>
        </row>
        <row r="801">
          <cell r="C801" t="str">
            <v>3.25.2.5</v>
          </cell>
          <cell r="D801" t="str">
            <v>Celda para transformador de 112,5 KVA</v>
          </cell>
          <cell r="E801" t="str">
            <v>un</v>
          </cell>
          <cell r="F801">
            <v>1</v>
          </cell>
          <cell r="G801">
            <v>650000</v>
          </cell>
          <cell r="H801">
            <v>650000</v>
          </cell>
          <cell r="I801">
            <v>0.70371437770754108</v>
          </cell>
          <cell r="J801">
            <v>1</v>
          </cell>
          <cell r="L801">
            <v>1</v>
          </cell>
          <cell r="M801">
            <v>650000</v>
          </cell>
          <cell r="N801">
            <v>0</v>
          </cell>
          <cell r="O801">
            <v>650000</v>
          </cell>
          <cell r="R801">
            <v>0</v>
          </cell>
          <cell r="S801">
            <v>0</v>
          </cell>
          <cell r="T801">
            <v>0</v>
          </cell>
          <cell r="U801">
            <v>0</v>
          </cell>
          <cell r="V801">
            <v>1</v>
          </cell>
          <cell r="W801">
            <v>650000</v>
          </cell>
        </row>
        <row r="802">
          <cell r="C802" t="str">
            <v>3.25.2.6</v>
          </cell>
          <cell r="D802" t="str">
            <v>Acometida en cable de Cu monopolar 3 x No 2 - XLPE 15 KV</v>
          </cell>
          <cell r="E802" t="str">
            <v>ml</v>
          </cell>
          <cell r="F802">
            <v>100</v>
          </cell>
          <cell r="G802">
            <v>28000</v>
          </cell>
          <cell r="H802">
            <v>2800000</v>
          </cell>
          <cell r="I802">
            <v>3.0313850116632537</v>
          </cell>
          <cell r="J802">
            <v>100</v>
          </cell>
          <cell r="L802">
            <v>100</v>
          </cell>
          <cell r="M802">
            <v>2800000</v>
          </cell>
          <cell r="N802">
            <v>0</v>
          </cell>
          <cell r="O802">
            <v>2800000</v>
          </cell>
          <cell r="R802">
            <v>0</v>
          </cell>
          <cell r="S802">
            <v>0</v>
          </cell>
          <cell r="T802">
            <v>0</v>
          </cell>
          <cell r="U802">
            <v>0</v>
          </cell>
          <cell r="V802">
            <v>100</v>
          </cell>
          <cell r="W802">
            <v>2800000</v>
          </cell>
        </row>
        <row r="803">
          <cell r="C803" t="str">
            <v>3.25.2.7</v>
          </cell>
          <cell r="D803" t="str">
            <v>Transferencia automatica con enclavamiento mecanico a 460 V.para planta de emergencia Stand By.</v>
          </cell>
          <cell r="E803" t="str">
            <v>un</v>
          </cell>
          <cell r="F803">
            <v>1</v>
          </cell>
          <cell r="G803">
            <v>1400000</v>
          </cell>
          <cell r="H803">
            <v>1400000</v>
          </cell>
          <cell r="I803">
            <v>1.5156925058316268</v>
          </cell>
          <cell r="J803">
            <v>1</v>
          </cell>
          <cell r="L803">
            <v>1</v>
          </cell>
          <cell r="M803">
            <v>1400000</v>
          </cell>
          <cell r="N803">
            <v>0</v>
          </cell>
          <cell r="O803">
            <v>1400000</v>
          </cell>
          <cell r="R803">
            <v>0</v>
          </cell>
          <cell r="S803">
            <v>0</v>
          </cell>
          <cell r="T803">
            <v>0</v>
          </cell>
          <cell r="U803">
            <v>0</v>
          </cell>
          <cell r="V803">
            <v>1</v>
          </cell>
          <cell r="W803">
            <v>1400000</v>
          </cell>
        </row>
        <row r="804">
          <cell r="C804" t="str">
            <v>3.25.2.8</v>
          </cell>
          <cell r="D804"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804" t="str">
            <v>un</v>
          </cell>
          <cell r="F804">
            <v>1</v>
          </cell>
          <cell r="G804">
            <v>13500000</v>
          </cell>
          <cell r="H804">
            <v>13500000</v>
          </cell>
          <cell r="I804">
            <v>14.615606306233545</v>
          </cell>
          <cell r="J804">
            <v>1</v>
          </cell>
          <cell r="L804">
            <v>1</v>
          </cell>
          <cell r="M804">
            <v>13500000</v>
          </cell>
          <cell r="N804">
            <v>0</v>
          </cell>
          <cell r="O804">
            <v>13500000</v>
          </cell>
          <cell r="R804">
            <v>0</v>
          </cell>
          <cell r="S804">
            <v>0</v>
          </cell>
          <cell r="T804">
            <v>0</v>
          </cell>
          <cell r="U804">
            <v>0</v>
          </cell>
          <cell r="V804">
            <v>1</v>
          </cell>
          <cell r="W804">
            <v>13500000</v>
          </cell>
        </row>
        <row r="805">
          <cell r="C805" t="str">
            <v>3.25.2.9</v>
          </cell>
          <cell r="D805" t="str">
            <v>Juego de premoldeados tipo interior 3M 15 KV cable monopolar No 2 con pantalla de cinta</v>
          </cell>
          <cell r="E805" t="str">
            <v>jgo</v>
          </cell>
          <cell r="F805">
            <v>2</v>
          </cell>
          <cell r="G805">
            <v>90000</v>
          </cell>
          <cell r="H805">
            <v>180000</v>
          </cell>
          <cell r="I805">
            <v>0.19487475074978058</v>
          </cell>
          <cell r="J805">
            <v>2</v>
          </cell>
          <cell r="L805">
            <v>2</v>
          </cell>
          <cell r="M805">
            <v>180000</v>
          </cell>
          <cell r="N805">
            <v>0</v>
          </cell>
          <cell r="O805">
            <v>180000</v>
          </cell>
          <cell r="R805">
            <v>0</v>
          </cell>
          <cell r="S805">
            <v>0</v>
          </cell>
          <cell r="T805">
            <v>0</v>
          </cell>
          <cell r="U805">
            <v>0</v>
          </cell>
          <cell r="V805">
            <v>2</v>
          </cell>
          <cell r="W805">
            <v>180000</v>
          </cell>
        </row>
        <row r="806">
          <cell r="C806" t="str">
            <v>3.25.2.10</v>
          </cell>
          <cell r="D806" t="str">
            <v>Tablero de fuerza y control para motor de 30 Hp del sistema de soplado a 460 V 60 Hz, incluye arrancador suave altistar y bancos de condensadores asociados, pulsadores etc.</v>
          </cell>
          <cell r="E806" t="str">
            <v>un</v>
          </cell>
          <cell r="F806">
            <v>1</v>
          </cell>
          <cell r="G806">
            <v>1450000</v>
          </cell>
          <cell r="H806">
            <v>1450000</v>
          </cell>
          <cell r="I806">
            <v>1.5698243810398991</v>
          </cell>
          <cell r="J806">
            <v>1</v>
          </cell>
          <cell r="L806">
            <v>1</v>
          </cell>
          <cell r="M806">
            <v>1450000</v>
          </cell>
          <cell r="N806">
            <v>0</v>
          </cell>
          <cell r="O806">
            <v>1450000</v>
          </cell>
          <cell r="R806">
            <v>0</v>
          </cell>
          <cell r="S806">
            <v>0</v>
          </cell>
          <cell r="T806">
            <v>0</v>
          </cell>
          <cell r="U806">
            <v>0</v>
          </cell>
          <cell r="V806">
            <v>1</v>
          </cell>
          <cell r="W806">
            <v>1450000</v>
          </cell>
        </row>
        <row r="807">
          <cell r="C807" t="str">
            <v>3.25.2.11</v>
          </cell>
          <cell r="D807" t="str">
            <v>Tablero de distribucion para sevicios auxiliares, inluye 10 interruptores automaticos tripolares Easy Pact de Merlin Gerin, de acuerdo a especificaciones</v>
          </cell>
          <cell r="E807" t="str">
            <v>un</v>
          </cell>
          <cell r="F807">
            <v>1</v>
          </cell>
          <cell r="G807">
            <v>1000000</v>
          </cell>
          <cell r="H807">
            <v>1000000</v>
          </cell>
          <cell r="I807">
            <v>1.0826375041654477</v>
          </cell>
          <cell r="J807">
            <v>1</v>
          </cell>
          <cell r="L807">
            <v>1</v>
          </cell>
          <cell r="M807">
            <v>1000000</v>
          </cell>
          <cell r="N807">
            <v>0</v>
          </cell>
          <cell r="O807">
            <v>1000000</v>
          </cell>
          <cell r="R807">
            <v>0</v>
          </cell>
          <cell r="S807">
            <v>0</v>
          </cell>
          <cell r="T807">
            <v>0</v>
          </cell>
          <cell r="U807">
            <v>0</v>
          </cell>
          <cell r="V807">
            <v>1</v>
          </cell>
          <cell r="W807">
            <v>1000000</v>
          </cell>
        </row>
        <row r="808">
          <cell r="C808" t="str">
            <v>3.25.2.12</v>
          </cell>
          <cell r="D808" t="str">
            <v>Tablero de distribucion trifasico para empotrar de 24 ctos, con sus breakers termomagneticos.</v>
          </cell>
          <cell r="E808" t="str">
            <v>un</v>
          </cell>
          <cell r="F808">
            <v>1</v>
          </cell>
          <cell r="G808">
            <v>500000</v>
          </cell>
          <cell r="H808">
            <v>500000</v>
          </cell>
          <cell r="I808">
            <v>0.54131875208272384</v>
          </cell>
          <cell r="J808">
            <v>1</v>
          </cell>
          <cell r="L808">
            <v>1</v>
          </cell>
          <cell r="M808">
            <v>500000</v>
          </cell>
          <cell r="N808">
            <v>0</v>
          </cell>
          <cell r="O808">
            <v>500000</v>
          </cell>
          <cell r="R808">
            <v>0</v>
          </cell>
          <cell r="S808">
            <v>0</v>
          </cell>
          <cell r="T808">
            <v>0</v>
          </cell>
          <cell r="U808">
            <v>0</v>
          </cell>
          <cell r="V808">
            <v>1</v>
          </cell>
          <cell r="W808">
            <v>500000</v>
          </cell>
        </row>
        <row r="809">
          <cell r="C809" t="str">
            <v>3.25.2.13</v>
          </cell>
          <cell r="D809" t="str">
            <v>Registro electrico de 1 x 1 x 1 en concreto con su tapa debidamente impermeabilizado</v>
          </cell>
          <cell r="E809" t="str">
            <v>un</v>
          </cell>
          <cell r="F809">
            <v>2</v>
          </cell>
          <cell r="G809">
            <v>50000</v>
          </cell>
          <cell r="H809">
            <v>100000</v>
          </cell>
          <cell r="I809">
            <v>0.10826375041654479</v>
          </cell>
          <cell r="J809">
            <v>2</v>
          </cell>
          <cell r="L809">
            <v>2</v>
          </cell>
          <cell r="M809">
            <v>100000</v>
          </cell>
          <cell r="N809">
            <v>0</v>
          </cell>
          <cell r="O809">
            <v>100000</v>
          </cell>
          <cell r="R809">
            <v>0</v>
          </cell>
          <cell r="S809">
            <v>0</v>
          </cell>
          <cell r="T809">
            <v>0</v>
          </cell>
          <cell r="U809">
            <v>0</v>
          </cell>
          <cell r="V809">
            <v>2</v>
          </cell>
          <cell r="W809">
            <v>100000</v>
          </cell>
        </row>
        <row r="810">
          <cell r="C810" t="str">
            <v>3.25.2.14</v>
          </cell>
          <cell r="D810" t="str">
            <v>Carcamo en concreto de acuerdo a especificaciones</v>
          </cell>
          <cell r="E810" t="str">
            <v>ml</v>
          </cell>
          <cell r="F810">
            <v>20</v>
          </cell>
          <cell r="G810">
            <v>12000</v>
          </cell>
          <cell r="H810">
            <v>240000</v>
          </cell>
          <cell r="I810">
            <v>0.25983300099970746</v>
          </cell>
          <cell r="J810">
            <v>20</v>
          </cell>
          <cell r="L810">
            <v>20</v>
          </cell>
          <cell r="M810">
            <v>240000</v>
          </cell>
          <cell r="N810">
            <v>0</v>
          </cell>
          <cell r="O810">
            <v>240000</v>
          </cell>
          <cell r="R810">
            <v>0</v>
          </cell>
          <cell r="S810">
            <v>0</v>
          </cell>
          <cell r="T810">
            <v>0</v>
          </cell>
          <cell r="U810">
            <v>0</v>
          </cell>
          <cell r="V810">
            <v>20</v>
          </cell>
          <cell r="W810">
            <v>240000</v>
          </cell>
        </row>
        <row r="811">
          <cell r="C811" t="str">
            <v>3.25.2.15</v>
          </cell>
          <cell r="D811" t="str">
            <v>Malla de tierra conformada por siete varillas Cu copperweld de 2.4 mts inmersas en hidrosolta unidas entre con cable de Cu desnudo No 2 empleando soldadura caldweld de de acuerdo a especificaciones</v>
          </cell>
          <cell r="E811" t="str">
            <v>un</v>
          </cell>
          <cell r="F811">
            <v>1</v>
          </cell>
          <cell r="G811">
            <v>1000000</v>
          </cell>
          <cell r="H811">
            <v>1000000</v>
          </cell>
          <cell r="I811">
            <v>1.0826375041654477</v>
          </cell>
          <cell r="J811">
            <v>1</v>
          </cell>
          <cell r="L811">
            <v>1</v>
          </cell>
          <cell r="M811">
            <v>1000000</v>
          </cell>
          <cell r="N811">
            <v>0</v>
          </cell>
          <cell r="O811">
            <v>1000000</v>
          </cell>
          <cell r="R811">
            <v>0</v>
          </cell>
          <cell r="S811">
            <v>0</v>
          </cell>
          <cell r="T811">
            <v>0</v>
          </cell>
          <cell r="U811">
            <v>0</v>
          </cell>
          <cell r="V811">
            <v>1</v>
          </cell>
          <cell r="W811">
            <v>1000000</v>
          </cell>
        </row>
        <row r="812">
          <cell r="C812" t="str">
            <v>3.25.2.16</v>
          </cell>
          <cell r="D812" t="str">
            <v>Luminaria Wall Pack 150 W 220 V,Vapor de mercurio</v>
          </cell>
          <cell r="E812" t="str">
            <v>un</v>
          </cell>
          <cell r="F812">
            <v>4</v>
          </cell>
          <cell r="G812">
            <v>60000</v>
          </cell>
          <cell r="H812">
            <v>240000</v>
          </cell>
          <cell r="I812">
            <v>0.25983300099970746</v>
          </cell>
          <cell r="J812">
            <v>4</v>
          </cell>
          <cell r="L812">
            <v>4</v>
          </cell>
          <cell r="M812">
            <v>240000</v>
          </cell>
          <cell r="N812">
            <v>0</v>
          </cell>
          <cell r="O812">
            <v>240000</v>
          </cell>
          <cell r="R812">
            <v>0</v>
          </cell>
          <cell r="S812">
            <v>0</v>
          </cell>
          <cell r="T812">
            <v>0</v>
          </cell>
          <cell r="U812">
            <v>0</v>
          </cell>
          <cell r="V812">
            <v>4</v>
          </cell>
          <cell r="W812">
            <v>240000</v>
          </cell>
        </row>
        <row r="813">
          <cell r="C813" t="str">
            <v>3.25.2.17</v>
          </cell>
          <cell r="D813" t="str">
            <v>Toma trifasica de tres elementos 50A</v>
          </cell>
          <cell r="E813" t="str">
            <v>un</v>
          </cell>
          <cell r="F813">
            <v>1</v>
          </cell>
          <cell r="G813">
            <v>8000</v>
          </cell>
          <cell r="H813">
            <v>8000</v>
          </cell>
          <cell r="I813">
            <v>8.6611000333235832E-3</v>
          </cell>
          <cell r="J813">
            <v>1</v>
          </cell>
          <cell r="L813">
            <v>1</v>
          </cell>
          <cell r="M813">
            <v>8000</v>
          </cell>
          <cell r="N813">
            <v>0</v>
          </cell>
          <cell r="O813">
            <v>8000</v>
          </cell>
          <cell r="R813">
            <v>0</v>
          </cell>
          <cell r="S813">
            <v>0</v>
          </cell>
          <cell r="T813">
            <v>0</v>
          </cell>
          <cell r="U813">
            <v>0</v>
          </cell>
          <cell r="V813">
            <v>1</v>
          </cell>
          <cell r="W813">
            <v>8000</v>
          </cell>
        </row>
        <row r="814">
          <cell r="C814" t="str">
            <v>3.25.2.18</v>
          </cell>
          <cell r="D814" t="str">
            <v>Toma bifasica de tres elementos 30A</v>
          </cell>
          <cell r="E814" t="str">
            <v>un</v>
          </cell>
          <cell r="F814">
            <v>1</v>
          </cell>
          <cell r="G814">
            <v>8000</v>
          </cell>
          <cell r="H814">
            <v>8000</v>
          </cell>
          <cell r="I814">
            <v>8.6611000333235832E-3</v>
          </cell>
          <cell r="J814">
            <v>1</v>
          </cell>
          <cell r="L814">
            <v>1</v>
          </cell>
          <cell r="M814">
            <v>8000</v>
          </cell>
          <cell r="N814">
            <v>0</v>
          </cell>
          <cell r="O814">
            <v>8000</v>
          </cell>
          <cell r="R814">
            <v>0</v>
          </cell>
          <cell r="S814">
            <v>0</v>
          </cell>
          <cell r="T814">
            <v>0</v>
          </cell>
          <cell r="U814">
            <v>0</v>
          </cell>
          <cell r="V814">
            <v>1</v>
          </cell>
          <cell r="W814">
            <v>8000</v>
          </cell>
        </row>
        <row r="815">
          <cell r="C815" t="str">
            <v>3.25.2.19</v>
          </cell>
          <cell r="D815" t="str">
            <v>Toma monofasica de tres elementos</v>
          </cell>
          <cell r="E815" t="str">
            <v>un</v>
          </cell>
          <cell r="F815">
            <v>4</v>
          </cell>
          <cell r="G815">
            <v>8000</v>
          </cell>
          <cell r="H815">
            <v>32000</v>
          </cell>
          <cell r="I815">
            <v>3.4644400133294333E-2</v>
          </cell>
          <cell r="J815">
            <v>4</v>
          </cell>
          <cell r="L815">
            <v>4</v>
          </cell>
          <cell r="M815">
            <v>32000</v>
          </cell>
          <cell r="N815">
            <v>0</v>
          </cell>
          <cell r="O815">
            <v>32000</v>
          </cell>
          <cell r="R815">
            <v>0</v>
          </cell>
          <cell r="S815">
            <v>0</v>
          </cell>
          <cell r="T815">
            <v>0</v>
          </cell>
          <cell r="U815">
            <v>0</v>
          </cell>
          <cell r="V815">
            <v>4</v>
          </cell>
          <cell r="W815">
            <v>32000</v>
          </cell>
        </row>
        <row r="816">
          <cell r="C816" t="str">
            <v>3.25.2.20</v>
          </cell>
          <cell r="D816" t="str">
            <v>Salida electrica monofasica para toma o iluminacion, incluye linea neutro y tierra en cable THHN no 12, tuberia coduit de 1"</v>
          </cell>
          <cell r="E816" t="str">
            <v>un</v>
          </cell>
          <cell r="F816">
            <v>4</v>
          </cell>
          <cell r="G816">
            <v>21000</v>
          </cell>
          <cell r="H816">
            <v>84000</v>
          </cell>
          <cell r="I816">
            <v>9.0941550349897607E-2</v>
          </cell>
          <cell r="J816">
            <v>4</v>
          </cell>
          <cell r="L816">
            <v>4</v>
          </cell>
          <cell r="M816">
            <v>84000</v>
          </cell>
          <cell r="N816">
            <v>0</v>
          </cell>
          <cell r="O816">
            <v>84000</v>
          </cell>
          <cell r="R816">
            <v>0</v>
          </cell>
          <cell r="S816">
            <v>0</v>
          </cell>
          <cell r="T816">
            <v>0</v>
          </cell>
          <cell r="U816">
            <v>0</v>
          </cell>
          <cell r="V816">
            <v>4</v>
          </cell>
          <cell r="W816">
            <v>84000</v>
          </cell>
        </row>
        <row r="817">
          <cell r="C817" t="str">
            <v>3.25.2.21</v>
          </cell>
          <cell r="D817" t="str">
            <v>Salida electrica bifasica para iluminacion, incluye lineas neutro y tierra en cable THHN no 12, tuberia coduit de 1"</v>
          </cell>
          <cell r="E817" t="str">
            <v>un</v>
          </cell>
          <cell r="F817">
            <v>4</v>
          </cell>
          <cell r="G817">
            <v>21000</v>
          </cell>
          <cell r="H817">
            <v>84000</v>
          </cell>
          <cell r="I817">
            <v>9.0941550349897607E-2</v>
          </cell>
          <cell r="J817">
            <v>4</v>
          </cell>
          <cell r="L817">
            <v>4</v>
          </cell>
          <cell r="M817">
            <v>84000</v>
          </cell>
          <cell r="N817">
            <v>0</v>
          </cell>
          <cell r="O817">
            <v>84000</v>
          </cell>
          <cell r="R817">
            <v>0</v>
          </cell>
          <cell r="S817">
            <v>0</v>
          </cell>
          <cell r="T817">
            <v>0</v>
          </cell>
          <cell r="U817">
            <v>0</v>
          </cell>
          <cell r="V817">
            <v>4</v>
          </cell>
          <cell r="W817">
            <v>84000</v>
          </cell>
        </row>
        <row r="818">
          <cell r="C818" t="str">
            <v>3.25.2.22</v>
          </cell>
          <cell r="D818" t="str">
            <v>Salida electrica bifasica o trifasica para toma, incluye lineas neutro y tierra en cable THHN no 10, tuberia coduit de 1"</v>
          </cell>
          <cell r="E818" t="str">
            <v>un</v>
          </cell>
          <cell r="F818">
            <v>2</v>
          </cell>
          <cell r="G818">
            <v>21000</v>
          </cell>
          <cell r="H818">
            <v>42000</v>
          </cell>
          <cell r="I818">
            <v>4.5470775174948803E-2</v>
          </cell>
          <cell r="J818">
            <v>2</v>
          </cell>
          <cell r="L818">
            <v>2</v>
          </cell>
          <cell r="M818">
            <v>42000</v>
          </cell>
          <cell r="N818">
            <v>0</v>
          </cell>
          <cell r="O818">
            <v>42000</v>
          </cell>
          <cell r="R818">
            <v>0</v>
          </cell>
          <cell r="S818">
            <v>0</v>
          </cell>
          <cell r="T818">
            <v>0</v>
          </cell>
          <cell r="U818">
            <v>0</v>
          </cell>
          <cell r="V818">
            <v>2</v>
          </cell>
          <cell r="W818">
            <v>42000</v>
          </cell>
        </row>
        <row r="819">
          <cell r="C819" t="str">
            <v>3.25.3</v>
          </cell>
          <cell r="D819" t="str">
            <v>INSTALACION DE EQUIPOS AUXILIARES</v>
          </cell>
          <cell r="I819" t="str">
            <v/>
          </cell>
          <cell r="L819" t="str">
            <v/>
          </cell>
          <cell r="M819" t="str">
            <v/>
          </cell>
          <cell r="N819" t="str">
            <v/>
          </cell>
          <cell r="O819" t="str">
            <v/>
          </cell>
          <cell r="R819" t="str">
            <v/>
          </cell>
          <cell r="S819" t="str">
            <v/>
          </cell>
          <cell r="T819" t="str">
            <v/>
          </cell>
          <cell r="U819" t="str">
            <v/>
          </cell>
          <cell r="V819" t="str">
            <v/>
          </cell>
          <cell r="W819" t="str">
            <v/>
          </cell>
        </row>
        <row r="820">
          <cell r="C820" t="str">
            <v>3.25.3.1</v>
          </cell>
          <cell r="D820" t="str">
            <v>Bandeja portacables tipo Semipesada de 40 cm incluido tapa y accesorios para fijacion en piso o pared, Mecano.</v>
          </cell>
          <cell r="E820" t="str">
            <v>ml</v>
          </cell>
          <cell r="F820">
            <v>40</v>
          </cell>
          <cell r="G820">
            <v>25000</v>
          </cell>
          <cell r="H820">
            <v>1000000</v>
          </cell>
          <cell r="I820">
            <v>1.0826375041654477</v>
          </cell>
          <cell r="J820">
            <v>40</v>
          </cell>
          <cell r="L820">
            <v>40</v>
          </cell>
          <cell r="M820">
            <v>1000000</v>
          </cell>
          <cell r="N820">
            <v>0</v>
          </cell>
          <cell r="O820">
            <v>1000000</v>
          </cell>
          <cell r="R820">
            <v>0</v>
          </cell>
          <cell r="S820">
            <v>0</v>
          </cell>
          <cell r="T820">
            <v>0</v>
          </cell>
          <cell r="U820">
            <v>0</v>
          </cell>
          <cell r="V820">
            <v>40</v>
          </cell>
          <cell r="W820">
            <v>1000000</v>
          </cell>
        </row>
        <row r="821">
          <cell r="C821" t="str">
            <v>3.25.3.2</v>
          </cell>
          <cell r="D821" t="str">
            <v>Bandeja portacables tipo Semipesada de 30 cm incluido tapa y accesorios para fijacion en piso o pared, Mecano.</v>
          </cell>
          <cell r="E821" t="str">
            <v>ml</v>
          </cell>
          <cell r="F821">
            <v>30</v>
          </cell>
          <cell r="G821">
            <v>25000</v>
          </cell>
          <cell r="H821">
            <v>750000</v>
          </cell>
          <cell r="I821">
            <v>0.81197812812408587</v>
          </cell>
          <cell r="J821">
            <v>30</v>
          </cell>
          <cell r="L821">
            <v>30</v>
          </cell>
          <cell r="M821">
            <v>750000</v>
          </cell>
          <cell r="N821">
            <v>0</v>
          </cell>
          <cell r="O821">
            <v>750000</v>
          </cell>
          <cell r="R821">
            <v>0</v>
          </cell>
          <cell r="S821">
            <v>0</v>
          </cell>
          <cell r="T821">
            <v>0</v>
          </cell>
          <cell r="U821">
            <v>0</v>
          </cell>
          <cell r="V821">
            <v>30</v>
          </cell>
          <cell r="W821">
            <v>750000</v>
          </cell>
        </row>
        <row r="822">
          <cell r="C822" t="str">
            <v>3.25.3.3</v>
          </cell>
          <cell r="D822" t="str">
            <v>Polipasto eléctrico 2 Ton 220 V ac incluido botonera</v>
          </cell>
          <cell r="E822" t="str">
            <v>un</v>
          </cell>
          <cell r="F822">
            <v>1</v>
          </cell>
          <cell r="G822">
            <v>2350000</v>
          </cell>
          <cell r="H822">
            <v>2350000</v>
          </cell>
          <cell r="I822">
            <v>2.5441981347888021</v>
          </cell>
          <cell r="J822">
            <v>1</v>
          </cell>
          <cell r="L822">
            <v>1</v>
          </cell>
          <cell r="M822">
            <v>2350000</v>
          </cell>
          <cell r="N822">
            <v>0</v>
          </cell>
          <cell r="O822">
            <v>2350000</v>
          </cell>
          <cell r="R822">
            <v>0</v>
          </cell>
          <cell r="S822">
            <v>0</v>
          </cell>
          <cell r="T822">
            <v>0</v>
          </cell>
          <cell r="U822">
            <v>0</v>
          </cell>
          <cell r="V822">
            <v>1</v>
          </cell>
          <cell r="W822">
            <v>2350000</v>
          </cell>
        </row>
        <row r="823">
          <cell r="C823" t="str">
            <v>3.25.4</v>
          </cell>
          <cell r="D823" t="str">
            <v>INSTALACION ACOMETIDAS ELECTRICAS a 440 V ac</v>
          </cell>
          <cell r="I823" t="str">
            <v/>
          </cell>
          <cell r="L823" t="str">
            <v/>
          </cell>
          <cell r="M823" t="str">
            <v/>
          </cell>
          <cell r="N823" t="str">
            <v/>
          </cell>
          <cell r="O823" t="str">
            <v/>
          </cell>
          <cell r="R823" t="str">
            <v/>
          </cell>
          <cell r="S823" t="str">
            <v/>
          </cell>
          <cell r="T823" t="str">
            <v/>
          </cell>
          <cell r="U823" t="str">
            <v/>
          </cell>
          <cell r="V823" t="str">
            <v/>
          </cell>
          <cell r="W823" t="str">
            <v/>
          </cell>
        </row>
        <row r="824">
          <cell r="C824" t="str">
            <v>3.25.4.5</v>
          </cell>
          <cell r="D824" t="str">
            <v>Acometidas desde transformador de alimentación a barraje de entrada de la transferencia automatica en cable monopolar THHN de Cu AWG ( 3(4x500) + (3x500) ) a 1000 V - 90° aislamiento, incluye conectores terminal bimetalicos 3M, cintas 23 y 33 3M, accesori</v>
          </cell>
          <cell r="E824" t="str">
            <v>ml</v>
          </cell>
          <cell r="F824">
            <v>20</v>
          </cell>
          <cell r="G824">
            <v>215000</v>
          </cell>
          <cell r="H824">
            <v>4300000</v>
          </cell>
          <cell r="I824">
            <v>4.6553412679114254</v>
          </cell>
          <cell r="J824">
            <v>20</v>
          </cell>
          <cell r="L824">
            <v>20</v>
          </cell>
          <cell r="M824">
            <v>4300000</v>
          </cell>
          <cell r="N824">
            <v>0</v>
          </cell>
          <cell r="O824">
            <v>4300000</v>
          </cell>
          <cell r="R824">
            <v>0</v>
          </cell>
          <cell r="S824">
            <v>0</v>
          </cell>
          <cell r="T824">
            <v>0</v>
          </cell>
          <cell r="U824">
            <v>0</v>
          </cell>
          <cell r="V824">
            <v>20</v>
          </cell>
          <cell r="W824">
            <v>4300000</v>
          </cell>
        </row>
        <row r="825">
          <cell r="C825" t="str">
            <v>3.25.4.6</v>
          </cell>
          <cell r="D825" t="str">
            <v>Acometidas del CCM a cada unidad de bombeo de la linea de impulsión de 300 HP 460 Vac 60 Hz en cable THHN calibre AWG (6 x 4/0) + (1x 4/0) de 1000V aislamiento, incluye tuberia conduit PVC de 3", flexiconduit, conectores, terminales bimetalicos 3M, cintas</v>
          </cell>
          <cell r="E825" t="str">
            <v>ml</v>
          </cell>
          <cell r="F825">
            <v>80</v>
          </cell>
          <cell r="G825">
            <v>80000</v>
          </cell>
          <cell r="H825">
            <v>6400000</v>
          </cell>
          <cell r="I825">
            <v>6.9288800266588666</v>
          </cell>
          <cell r="J825">
            <v>80</v>
          </cell>
          <cell r="L825">
            <v>80</v>
          </cell>
          <cell r="M825">
            <v>6400000</v>
          </cell>
          <cell r="N825">
            <v>0</v>
          </cell>
          <cell r="O825">
            <v>6400000</v>
          </cell>
          <cell r="R825">
            <v>0</v>
          </cell>
          <cell r="S825">
            <v>0</v>
          </cell>
          <cell r="T825">
            <v>0</v>
          </cell>
          <cell r="U825">
            <v>0</v>
          </cell>
          <cell r="V825">
            <v>80</v>
          </cell>
          <cell r="W825">
            <v>6400000</v>
          </cell>
        </row>
        <row r="826">
          <cell r="C826" t="str">
            <v>3.25.4.7</v>
          </cell>
          <cell r="D826" t="str">
            <v>Acometidas del CCM a cada unidad de bombeo de lavado de filtros de 25 HP 460 Vac 60 Hz en cable THHN calibre AWG (3 x 8) de 1000V aislamiento, incluye tuberia conduit PVC de 1 1/2", flexiconduit, conectores, terminales bimetalicos 3M, cintas 23 y 33 3M, a</v>
          </cell>
          <cell r="E826" t="str">
            <v>ml</v>
          </cell>
          <cell r="F826">
            <v>50</v>
          </cell>
          <cell r="G826">
            <v>20000</v>
          </cell>
          <cell r="H826">
            <v>1000000</v>
          </cell>
          <cell r="I826">
            <v>1.0826375041654477</v>
          </cell>
          <cell r="J826">
            <v>50</v>
          </cell>
          <cell r="L826">
            <v>50</v>
          </cell>
          <cell r="M826">
            <v>1000000</v>
          </cell>
          <cell r="N826">
            <v>0</v>
          </cell>
          <cell r="O826">
            <v>1000000</v>
          </cell>
          <cell r="R826">
            <v>0</v>
          </cell>
          <cell r="S826">
            <v>0</v>
          </cell>
          <cell r="T826">
            <v>0</v>
          </cell>
          <cell r="U826">
            <v>0</v>
          </cell>
          <cell r="V826">
            <v>50</v>
          </cell>
          <cell r="W826">
            <v>1000000</v>
          </cell>
        </row>
        <row r="827">
          <cell r="C827" t="str">
            <v>3.25.4.8</v>
          </cell>
          <cell r="D827" t="str">
            <v>Acometidas del CCM al tablero del motor del soplador de 30 HP 460 Vac 60 Hz en cable THHN calibre AWG (3 x 8) de 1000V aislamiento, incluye tuberia conduit PVC de 1 1/2", flexiconduit, conectores, terminales bimetalicos 3M, cintas 23 y 33 3M, accesorios p</v>
          </cell>
          <cell r="E827" t="str">
            <v>ml</v>
          </cell>
          <cell r="F827">
            <v>45</v>
          </cell>
          <cell r="G827">
            <v>20000</v>
          </cell>
          <cell r="H827">
            <v>900000</v>
          </cell>
          <cell r="I827">
            <v>0.974373753748903</v>
          </cell>
          <cell r="J827">
            <v>45</v>
          </cell>
          <cell r="L827">
            <v>45</v>
          </cell>
          <cell r="M827">
            <v>900000</v>
          </cell>
          <cell r="N827">
            <v>0</v>
          </cell>
          <cell r="O827">
            <v>900000</v>
          </cell>
          <cell r="R827">
            <v>0</v>
          </cell>
          <cell r="S827">
            <v>0</v>
          </cell>
          <cell r="T827">
            <v>0</v>
          </cell>
          <cell r="U827">
            <v>0</v>
          </cell>
          <cell r="V827">
            <v>45</v>
          </cell>
          <cell r="W827">
            <v>900000</v>
          </cell>
        </row>
        <row r="828">
          <cell r="C828" t="str">
            <v>3.25.4.9</v>
          </cell>
          <cell r="D828" t="str">
            <v>Acometidas del CCM a Tranformador servicios auxiliares en cable THHN 4 x No 1 de 600V aislamiento, incluye conectores cintas y accesorios</v>
          </cell>
          <cell r="E828" t="str">
            <v>ml</v>
          </cell>
          <cell r="F828">
            <v>10</v>
          </cell>
          <cell r="G828">
            <v>28000</v>
          </cell>
          <cell r="H828">
            <v>280000</v>
          </cell>
          <cell r="I828">
            <v>0.3031385011663254</v>
          </cell>
          <cell r="J828">
            <v>10</v>
          </cell>
          <cell r="L828">
            <v>10</v>
          </cell>
          <cell r="M828">
            <v>280000</v>
          </cell>
          <cell r="N828">
            <v>0</v>
          </cell>
          <cell r="O828">
            <v>280000</v>
          </cell>
          <cell r="R828">
            <v>0</v>
          </cell>
          <cell r="S828">
            <v>0</v>
          </cell>
          <cell r="T828">
            <v>0</v>
          </cell>
          <cell r="U828">
            <v>0</v>
          </cell>
          <cell r="V828">
            <v>10</v>
          </cell>
          <cell r="W828">
            <v>280000</v>
          </cell>
        </row>
        <row r="829">
          <cell r="C829" t="str">
            <v>3.25.5</v>
          </cell>
          <cell r="D829" t="str">
            <v>INSTALACION ACOMETIDAS ELECTRICAS a 220 V ac</v>
          </cell>
          <cell r="I829" t="str">
            <v/>
          </cell>
          <cell r="L829" t="str">
            <v/>
          </cell>
          <cell r="M829" t="str">
            <v/>
          </cell>
          <cell r="N829" t="str">
            <v/>
          </cell>
          <cell r="O829" t="str">
            <v/>
          </cell>
          <cell r="R829" t="str">
            <v/>
          </cell>
          <cell r="S829" t="str">
            <v/>
          </cell>
          <cell r="T829" t="str">
            <v/>
          </cell>
          <cell r="U829" t="str">
            <v/>
          </cell>
          <cell r="V829" t="str">
            <v/>
          </cell>
          <cell r="W829" t="str">
            <v/>
          </cell>
        </row>
        <row r="830">
          <cell r="C830" t="str">
            <v>3.25.5.1</v>
          </cell>
          <cell r="D830" t="str">
            <v xml:space="preserve">Acometidas del Tranformador servicios auxiliares al tablero de distribución general en cable THHN 4 x No 1 de 600V aislamiento, incluye conectores cintas y accesorios </v>
          </cell>
          <cell r="E830" t="str">
            <v>ml</v>
          </cell>
          <cell r="F830">
            <v>10</v>
          </cell>
          <cell r="G830">
            <v>30000</v>
          </cell>
          <cell r="H830">
            <v>300000</v>
          </cell>
          <cell r="I830">
            <v>0.32479125124963437</v>
          </cell>
          <cell r="J830">
            <v>10</v>
          </cell>
          <cell r="L830">
            <v>10</v>
          </cell>
          <cell r="M830">
            <v>300000</v>
          </cell>
          <cell r="N830">
            <v>0</v>
          </cell>
          <cell r="O830">
            <v>300000</v>
          </cell>
          <cell r="R830">
            <v>0</v>
          </cell>
          <cell r="S830">
            <v>0</v>
          </cell>
          <cell r="T830">
            <v>0</v>
          </cell>
          <cell r="U830">
            <v>0</v>
          </cell>
          <cell r="V830">
            <v>10</v>
          </cell>
          <cell r="W830">
            <v>300000</v>
          </cell>
        </row>
        <row r="831">
          <cell r="C831" t="str">
            <v>3.25.5.2</v>
          </cell>
          <cell r="D831" t="str">
            <v>Acometidas desde el tablero de servicios auxiliares al edificio de cloración cable THHN No 10 incluye 3 fases neutro y tierra instalado ido tuberias conduit de 11/2", conectores y accesorios.</v>
          </cell>
          <cell r="E831" t="str">
            <v>ml</v>
          </cell>
          <cell r="F831">
            <v>120</v>
          </cell>
          <cell r="G831">
            <v>15000</v>
          </cell>
          <cell r="H831">
            <v>1800000</v>
          </cell>
          <cell r="I831">
            <v>1.948747507497806</v>
          </cell>
          <cell r="J831">
            <v>120</v>
          </cell>
          <cell r="L831">
            <v>120</v>
          </cell>
          <cell r="M831">
            <v>1800000</v>
          </cell>
          <cell r="N831">
            <v>0</v>
          </cell>
          <cell r="O831">
            <v>1800000</v>
          </cell>
          <cell r="R831">
            <v>0</v>
          </cell>
          <cell r="S831">
            <v>0</v>
          </cell>
          <cell r="T831">
            <v>0</v>
          </cell>
          <cell r="U831">
            <v>0</v>
          </cell>
          <cell r="V831">
            <v>120</v>
          </cell>
          <cell r="W831">
            <v>1800000</v>
          </cell>
        </row>
        <row r="832">
          <cell r="C832" t="str">
            <v>3.25.5.3</v>
          </cell>
          <cell r="D832" t="str">
            <v>Acometidas para bomba sentina en cable THHN No 12 incluido tuberia conduit Galvanizada de 1/2"conectores y accesorios</v>
          </cell>
          <cell r="E832" t="str">
            <v>ml</v>
          </cell>
          <cell r="F832">
            <v>10</v>
          </cell>
          <cell r="G832">
            <v>10000</v>
          </cell>
          <cell r="H832">
            <v>100000</v>
          </cell>
          <cell r="I832">
            <v>0.10826375041654479</v>
          </cell>
          <cell r="J832">
            <v>10</v>
          </cell>
          <cell r="L832">
            <v>10</v>
          </cell>
          <cell r="M832">
            <v>100000</v>
          </cell>
          <cell r="N832">
            <v>0</v>
          </cell>
          <cell r="O832">
            <v>100000</v>
          </cell>
          <cell r="R832">
            <v>0</v>
          </cell>
          <cell r="S832">
            <v>0</v>
          </cell>
          <cell r="T832">
            <v>0</v>
          </cell>
          <cell r="U832">
            <v>0</v>
          </cell>
          <cell r="V832">
            <v>10</v>
          </cell>
          <cell r="W832">
            <v>100000</v>
          </cell>
        </row>
        <row r="833">
          <cell r="C833" t="str">
            <v>3.25.5.4</v>
          </cell>
          <cell r="D833" t="str">
            <v>Acometidas para actuadores electricos valvulas en cable THHN No 12 incluido tuberia conduit galvanizad 1", conectores y accesorios</v>
          </cell>
          <cell r="E833" t="str">
            <v>ml</v>
          </cell>
          <cell r="F833">
            <v>150</v>
          </cell>
          <cell r="G833">
            <v>10000</v>
          </cell>
          <cell r="H833">
            <v>1500000</v>
          </cell>
          <cell r="I833">
            <v>1.6239562562481717</v>
          </cell>
          <cell r="J833">
            <v>150</v>
          </cell>
          <cell r="L833">
            <v>150</v>
          </cell>
          <cell r="M833">
            <v>1500000</v>
          </cell>
          <cell r="N833">
            <v>0</v>
          </cell>
          <cell r="O833">
            <v>1500000</v>
          </cell>
          <cell r="R833">
            <v>0</v>
          </cell>
          <cell r="S833">
            <v>0</v>
          </cell>
          <cell r="T833">
            <v>0</v>
          </cell>
          <cell r="U833">
            <v>0</v>
          </cell>
          <cell r="V833">
            <v>150</v>
          </cell>
          <cell r="W833">
            <v>1500000</v>
          </cell>
        </row>
        <row r="834">
          <cell r="C834" t="str">
            <v>3.25.5.5</v>
          </cell>
          <cell r="D834" t="str">
            <v>Acometidas desde el tablero de servicios auxiliares al Cuarto del equipo Soplador en cable THHN No 10 incluye 3 fases neutro y tierra instalado ido tuberias conduit de 11/2", conectores y accesorios.</v>
          </cell>
          <cell r="E834" t="str">
            <v>ml</v>
          </cell>
          <cell r="F834">
            <v>30</v>
          </cell>
          <cell r="G834">
            <v>15000</v>
          </cell>
          <cell r="H834">
            <v>450000</v>
          </cell>
          <cell r="I834">
            <v>0.4871868768744515</v>
          </cell>
          <cell r="J834">
            <v>30</v>
          </cell>
          <cell r="L834">
            <v>30</v>
          </cell>
          <cell r="M834">
            <v>450000</v>
          </cell>
          <cell r="N834">
            <v>0</v>
          </cell>
          <cell r="O834">
            <v>450000</v>
          </cell>
          <cell r="R834">
            <v>0</v>
          </cell>
          <cell r="S834">
            <v>0</v>
          </cell>
          <cell r="T834">
            <v>0</v>
          </cell>
          <cell r="U834">
            <v>0</v>
          </cell>
          <cell r="V834">
            <v>30</v>
          </cell>
          <cell r="W834">
            <v>450000</v>
          </cell>
        </row>
        <row r="835">
          <cell r="C835" t="str">
            <v>3.25.5.6</v>
          </cell>
          <cell r="D835" t="str">
            <v>Acometidas desde el tablero de servicios auxiliares al Cuarto Dosificación o coagulación de quimicos en cable THHN No 10 incluye 3 fases neutro y tierra instalado ido tuberias conduit de 11/2", conectores y accesorios.</v>
          </cell>
          <cell r="E835" t="str">
            <v>ml</v>
          </cell>
          <cell r="F835">
            <v>90</v>
          </cell>
          <cell r="G835">
            <v>15000</v>
          </cell>
          <cell r="H835">
            <v>1350000</v>
          </cell>
          <cell r="I835">
            <v>1.4615606306233546</v>
          </cell>
          <cell r="J835">
            <v>90</v>
          </cell>
          <cell r="L835">
            <v>90</v>
          </cell>
          <cell r="M835">
            <v>1350000</v>
          </cell>
          <cell r="N835">
            <v>0</v>
          </cell>
          <cell r="O835">
            <v>1350000</v>
          </cell>
          <cell r="R835">
            <v>0</v>
          </cell>
          <cell r="S835">
            <v>0</v>
          </cell>
          <cell r="T835">
            <v>0</v>
          </cell>
          <cell r="U835">
            <v>0</v>
          </cell>
          <cell r="V835">
            <v>90</v>
          </cell>
          <cell r="W835">
            <v>1350000</v>
          </cell>
        </row>
        <row r="836">
          <cell r="C836" t="str">
            <v>3.25.5.7</v>
          </cell>
          <cell r="D836" t="str">
            <v>Acometidas desde el tablero de servicios auxiliares al tablero del sistema de Floculación y sedimentación en cable THHN No 10 incluye 3 fases neutro y tierra instalado ido tuberias conduit de 11/2", conectores y accesorios.</v>
          </cell>
          <cell r="E836" t="str">
            <v>ml</v>
          </cell>
          <cell r="F836">
            <v>70</v>
          </cell>
          <cell r="G836">
            <v>15000</v>
          </cell>
          <cell r="H836">
            <v>1050000</v>
          </cell>
          <cell r="I836">
            <v>1.1367693793737204</v>
          </cell>
          <cell r="J836">
            <v>70</v>
          </cell>
          <cell r="L836">
            <v>70</v>
          </cell>
          <cell r="M836">
            <v>1050000</v>
          </cell>
          <cell r="N836">
            <v>0</v>
          </cell>
          <cell r="O836">
            <v>1050000</v>
          </cell>
          <cell r="R836">
            <v>0</v>
          </cell>
          <cell r="S836">
            <v>0</v>
          </cell>
          <cell r="T836">
            <v>0</v>
          </cell>
          <cell r="U836">
            <v>0</v>
          </cell>
          <cell r="V836">
            <v>70</v>
          </cell>
          <cell r="W836">
            <v>1050000</v>
          </cell>
        </row>
        <row r="837">
          <cell r="C837" t="str">
            <v>3.25.5.8</v>
          </cell>
          <cell r="D837" t="str">
            <v>Acometidas desde el tablero de servicios auxiliares al edificio de laboratorio, casino y oficina en cable THHN No 6 incluye 3 fases neutro y tierra instalado ido tuberias conduit de 11/2", conectores y accesorios.</v>
          </cell>
          <cell r="E837" t="str">
            <v>ml</v>
          </cell>
          <cell r="F837">
            <v>85</v>
          </cell>
          <cell r="G837">
            <v>20000</v>
          </cell>
          <cell r="H837">
            <v>1700000</v>
          </cell>
          <cell r="I837">
            <v>1.8404837570812613</v>
          </cell>
          <cell r="J837">
            <v>85</v>
          </cell>
          <cell r="L837">
            <v>85</v>
          </cell>
          <cell r="M837">
            <v>1700000</v>
          </cell>
          <cell r="N837">
            <v>0</v>
          </cell>
          <cell r="O837">
            <v>1700000</v>
          </cell>
          <cell r="R837">
            <v>0</v>
          </cell>
          <cell r="S837">
            <v>0</v>
          </cell>
          <cell r="T837">
            <v>0</v>
          </cell>
          <cell r="U837">
            <v>0</v>
          </cell>
          <cell r="V837">
            <v>85</v>
          </cell>
          <cell r="W837">
            <v>1700000</v>
          </cell>
        </row>
        <row r="838">
          <cell r="C838" t="str">
            <v>3.25.5.9</v>
          </cell>
          <cell r="D838" t="str">
            <v>Acometidas desde el tablero de servicios auxiliares al tablero de 24 ctos en la subestación electrica en cable THHN No 10 incluye 3 fases neutro y tierra instalado ido tuberias conduit de 11/2", conectores y accesorios.</v>
          </cell>
          <cell r="E838" t="str">
            <v>ml</v>
          </cell>
          <cell r="F838">
            <v>10</v>
          </cell>
          <cell r="G838">
            <v>15000</v>
          </cell>
          <cell r="H838">
            <v>150000</v>
          </cell>
          <cell r="I838">
            <v>0.16239562562481719</v>
          </cell>
          <cell r="J838">
            <v>10</v>
          </cell>
          <cell r="L838">
            <v>10</v>
          </cell>
          <cell r="M838">
            <v>150000</v>
          </cell>
          <cell r="N838">
            <v>0</v>
          </cell>
          <cell r="O838">
            <v>150000</v>
          </cell>
          <cell r="R838">
            <v>0</v>
          </cell>
          <cell r="S838">
            <v>0</v>
          </cell>
          <cell r="T838">
            <v>0</v>
          </cell>
          <cell r="U838">
            <v>0</v>
          </cell>
          <cell r="V838">
            <v>10</v>
          </cell>
          <cell r="W838">
            <v>150000</v>
          </cell>
        </row>
        <row r="839">
          <cell r="C839" t="str">
            <v>3.25.5.10</v>
          </cell>
          <cell r="D839" t="str">
            <v>Registro electrico de .6 x .6 x .6 mt en concreto con su tapa debidamente impermeabilizado</v>
          </cell>
          <cell r="E839" t="str">
            <v>un</v>
          </cell>
          <cell r="F839">
            <v>20</v>
          </cell>
          <cell r="G839">
            <v>35000</v>
          </cell>
          <cell r="H839">
            <v>700000</v>
          </cell>
          <cell r="I839">
            <v>0.75784625291581342</v>
          </cell>
          <cell r="J839">
            <v>20</v>
          </cell>
          <cell r="L839">
            <v>20</v>
          </cell>
          <cell r="M839">
            <v>700000</v>
          </cell>
          <cell r="N839">
            <v>0</v>
          </cell>
          <cell r="O839">
            <v>700000</v>
          </cell>
          <cell r="R839">
            <v>0</v>
          </cell>
          <cell r="S839">
            <v>0</v>
          </cell>
          <cell r="T839">
            <v>0</v>
          </cell>
          <cell r="U839">
            <v>0</v>
          </cell>
          <cell r="V839">
            <v>20</v>
          </cell>
          <cell r="W839">
            <v>700000</v>
          </cell>
        </row>
        <row r="840">
          <cell r="C840" t="str">
            <v>3.25.6</v>
          </cell>
          <cell r="D840" t="str">
            <v>INSTALACION ACCESORIOS PARA ILUMINACION EXTERIOR</v>
          </cell>
          <cell r="I840" t="str">
            <v/>
          </cell>
          <cell r="L840" t="str">
            <v/>
          </cell>
          <cell r="M840" t="str">
            <v/>
          </cell>
          <cell r="N840" t="str">
            <v/>
          </cell>
          <cell r="O840" t="str">
            <v/>
          </cell>
          <cell r="R840" t="str">
            <v/>
          </cell>
          <cell r="S840" t="str">
            <v/>
          </cell>
          <cell r="T840" t="str">
            <v/>
          </cell>
          <cell r="U840" t="str">
            <v/>
          </cell>
          <cell r="V840" t="str">
            <v/>
          </cell>
          <cell r="W840" t="str">
            <v/>
          </cell>
        </row>
        <row r="841">
          <cell r="C841" t="str">
            <v>3.25.6.1</v>
          </cell>
          <cell r="D841" t="str">
            <v>Poste de concreto de 9 mts - 510 Kg para iluminacion</v>
          </cell>
          <cell r="E841" t="str">
            <v>un</v>
          </cell>
          <cell r="F841">
            <v>8</v>
          </cell>
          <cell r="G841">
            <v>100000</v>
          </cell>
          <cell r="H841">
            <v>800000</v>
          </cell>
          <cell r="I841">
            <v>0.86611000333235832</v>
          </cell>
          <cell r="J841">
            <v>8</v>
          </cell>
          <cell r="L841">
            <v>8</v>
          </cell>
          <cell r="M841">
            <v>800000</v>
          </cell>
          <cell r="N841">
            <v>0</v>
          </cell>
          <cell r="O841">
            <v>800000</v>
          </cell>
          <cell r="R841">
            <v>0</v>
          </cell>
          <cell r="S841">
            <v>0</v>
          </cell>
          <cell r="T841">
            <v>0</v>
          </cell>
          <cell r="U841">
            <v>0</v>
          </cell>
          <cell r="V841">
            <v>8</v>
          </cell>
          <cell r="W841">
            <v>800000</v>
          </cell>
        </row>
        <row r="842">
          <cell r="C842" t="str">
            <v>3.25.6.2</v>
          </cell>
          <cell r="D842" t="str">
            <v>Luminaria horizontal cerrada de Vapor de MercurioTipo LTP 250 W , 220 V, incluye fotocelda</v>
          </cell>
          <cell r="E842" t="str">
            <v>un</v>
          </cell>
          <cell r="F842">
            <v>12</v>
          </cell>
          <cell r="G842">
            <v>50000</v>
          </cell>
          <cell r="H842">
            <v>600000</v>
          </cell>
          <cell r="I842">
            <v>0.64958250249926874</v>
          </cell>
          <cell r="J842">
            <v>12</v>
          </cell>
          <cell r="L842">
            <v>12</v>
          </cell>
          <cell r="M842">
            <v>600000</v>
          </cell>
          <cell r="N842">
            <v>0</v>
          </cell>
          <cell r="O842">
            <v>600000</v>
          </cell>
          <cell r="R842">
            <v>0</v>
          </cell>
          <cell r="S842">
            <v>0</v>
          </cell>
          <cell r="T842">
            <v>0</v>
          </cell>
          <cell r="U842">
            <v>0</v>
          </cell>
          <cell r="V842">
            <v>12</v>
          </cell>
          <cell r="W842">
            <v>600000</v>
          </cell>
        </row>
        <row r="843">
          <cell r="C843" t="str">
            <v>3.25.6.3</v>
          </cell>
          <cell r="D843" t="str">
            <v>Poste para luminaria en tuberia galvanizada de 2" de 3 mts de altura incluye base en concretode.</v>
          </cell>
          <cell r="E843" t="str">
            <v>un</v>
          </cell>
          <cell r="F843">
            <v>4</v>
          </cell>
          <cell r="G843">
            <v>60000</v>
          </cell>
          <cell r="H843">
            <v>240000</v>
          </cell>
          <cell r="I843">
            <v>0.25983300099970746</v>
          </cell>
          <cell r="J843">
            <v>4</v>
          </cell>
          <cell r="L843">
            <v>4</v>
          </cell>
          <cell r="M843">
            <v>240000</v>
          </cell>
          <cell r="N843">
            <v>0</v>
          </cell>
          <cell r="O843">
            <v>240000</v>
          </cell>
          <cell r="R843">
            <v>0</v>
          </cell>
          <cell r="S843">
            <v>0</v>
          </cell>
          <cell r="T843">
            <v>0</v>
          </cell>
          <cell r="U843">
            <v>0</v>
          </cell>
          <cell r="V843">
            <v>4</v>
          </cell>
          <cell r="W843">
            <v>240000</v>
          </cell>
        </row>
        <row r="844">
          <cell r="C844" t="str">
            <v>3.25.6.4</v>
          </cell>
          <cell r="D844" t="str">
            <v>Salida electrica monofasica para toma o iluminacion, incluye linea neutro y tierra en cable THHN no 12, tuberia coduit de 1"</v>
          </cell>
          <cell r="E844" t="str">
            <v>un</v>
          </cell>
          <cell r="F844">
            <v>12</v>
          </cell>
          <cell r="G844">
            <v>18000</v>
          </cell>
          <cell r="H844">
            <v>216000</v>
          </cell>
          <cell r="I844">
            <v>0.23384970089973672</v>
          </cell>
          <cell r="J844">
            <v>12</v>
          </cell>
          <cell r="L844">
            <v>12</v>
          </cell>
          <cell r="M844">
            <v>216000</v>
          </cell>
          <cell r="N844">
            <v>0</v>
          </cell>
          <cell r="O844">
            <v>216000</v>
          </cell>
          <cell r="R844">
            <v>0</v>
          </cell>
          <cell r="S844">
            <v>0</v>
          </cell>
          <cell r="T844">
            <v>0</v>
          </cell>
          <cell r="U844">
            <v>0</v>
          </cell>
          <cell r="V844">
            <v>12</v>
          </cell>
          <cell r="W844">
            <v>216000</v>
          </cell>
        </row>
        <row r="845">
          <cell r="C845" t="str">
            <v>3.25.6.5</v>
          </cell>
          <cell r="D845" t="str">
            <v>Registro electrico de .6 x .6 x .6 mt en concreto con su tapa debidamente impermeabilizado</v>
          </cell>
          <cell r="E845" t="str">
            <v>un</v>
          </cell>
          <cell r="F845">
            <v>8</v>
          </cell>
          <cell r="G845">
            <v>35000</v>
          </cell>
          <cell r="H845">
            <v>280000</v>
          </cell>
          <cell r="I845">
            <v>0.3031385011663254</v>
          </cell>
          <cell r="J845">
            <v>8</v>
          </cell>
          <cell r="L845">
            <v>8</v>
          </cell>
          <cell r="M845">
            <v>280000</v>
          </cell>
          <cell r="N845">
            <v>0</v>
          </cell>
          <cell r="O845">
            <v>280000</v>
          </cell>
          <cell r="R845">
            <v>0</v>
          </cell>
          <cell r="S845">
            <v>0</v>
          </cell>
          <cell r="T845">
            <v>0</v>
          </cell>
          <cell r="U845">
            <v>0</v>
          </cell>
          <cell r="V845">
            <v>8</v>
          </cell>
          <cell r="W845">
            <v>280000</v>
          </cell>
        </row>
        <row r="846">
          <cell r="C846" t="str">
            <v>3.25.7</v>
          </cell>
          <cell r="D846" t="str">
            <v>INSTALACION DE OFICINAS, LABORATORIO Y CASINO.</v>
          </cell>
          <cell r="I846" t="str">
            <v/>
          </cell>
          <cell r="L846" t="str">
            <v/>
          </cell>
          <cell r="M846" t="str">
            <v/>
          </cell>
          <cell r="N846" t="str">
            <v/>
          </cell>
          <cell r="O846" t="str">
            <v/>
          </cell>
          <cell r="R846" t="str">
            <v/>
          </cell>
          <cell r="S846" t="str">
            <v/>
          </cell>
          <cell r="T846" t="str">
            <v/>
          </cell>
          <cell r="U846" t="str">
            <v/>
          </cell>
          <cell r="V846" t="str">
            <v/>
          </cell>
          <cell r="W846" t="str">
            <v/>
          </cell>
        </row>
        <row r="847">
          <cell r="C847" t="str">
            <v>3.25.7.1</v>
          </cell>
          <cell r="D847" t="str">
            <v>Tablero de distribucion trifasico para empotrar de 24 ctos, con sus breakers termomagneticos</v>
          </cell>
          <cell r="E847" t="str">
            <v>un</v>
          </cell>
          <cell r="F847">
            <v>1</v>
          </cell>
          <cell r="G847">
            <v>100000</v>
          </cell>
          <cell r="H847">
            <v>100000</v>
          </cell>
          <cell r="I847">
            <v>0.10826375041654479</v>
          </cell>
          <cell r="J847">
            <v>1</v>
          </cell>
          <cell r="L847">
            <v>1</v>
          </cell>
          <cell r="M847">
            <v>100000</v>
          </cell>
          <cell r="N847">
            <v>0</v>
          </cell>
          <cell r="O847">
            <v>100000</v>
          </cell>
          <cell r="R847">
            <v>0</v>
          </cell>
          <cell r="S847">
            <v>0</v>
          </cell>
          <cell r="T847">
            <v>0</v>
          </cell>
          <cell r="U847">
            <v>0</v>
          </cell>
          <cell r="V847">
            <v>1</v>
          </cell>
          <cell r="W847">
            <v>100000</v>
          </cell>
        </row>
        <row r="848">
          <cell r="C848" t="str">
            <v>3.25.7.2</v>
          </cell>
          <cell r="D848" t="str">
            <v>Luminaria Fluorescente 4 x 32 para sobreponer reticulada 110 V, incluye tubo T 8 e interruptor.</v>
          </cell>
          <cell r="E848" t="str">
            <v>un</v>
          </cell>
          <cell r="F848">
            <v>20</v>
          </cell>
          <cell r="G848">
            <v>40000</v>
          </cell>
          <cell r="H848">
            <v>800000</v>
          </cell>
          <cell r="I848">
            <v>0.86611000333235832</v>
          </cell>
          <cell r="J848">
            <v>20</v>
          </cell>
          <cell r="L848">
            <v>20</v>
          </cell>
          <cell r="M848">
            <v>800000</v>
          </cell>
          <cell r="N848">
            <v>0</v>
          </cell>
          <cell r="O848">
            <v>800000</v>
          </cell>
          <cell r="R848">
            <v>0</v>
          </cell>
          <cell r="S848">
            <v>0</v>
          </cell>
          <cell r="T848">
            <v>0</v>
          </cell>
          <cell r="U848">
            <v>0</v>
          </cell>
          <cell r="V848">
            <v>20</v>
          </cell>
          <cell r="W848">
            <v>800000</v>
          </cell>
        </row>
        <row r="849">
          <cell r="C849" t="str">
            <v>3.25.7.3</v>
          </cell>
          <cell r="D849" t="str">
            <v>Toma trifasica de tres elementos 50A</v>
          </cell>
          <cell r="E849" t="str">
            <v>un</v>
          </cell>
          <cell r="F849">
            <v>4</v>
          </cell>
          <cell r="G849">
            <v>1800</v>
          </cell>
          <cell r="H849">
            <v>7200</v>
          </cell>
          <cell r="I849">
            <v>7.7949900299912238E-3</v>
          </cell>
          <cell r="J849">
            <v>4</v>
          </cell>
          <cell r="L849">
            <v>4</v>
          </cell>
          <cell r="M849">
            <v>7200</v>
          </cell>
          <cell r="N849">
            <v>0</v>
          </cell>
          <cell r="O849">
            <v>7200</v>
          </cell>
          <cell r="R849">
            <v>0</v>
          </cell>
          <cell r="S849">
            <v>0</v>
          </cell>
          <cell r="T849">
            <v>0</v>
          </cell>
          <cell r="U849">
            <v>0</v>
          </cell>
          <cell r="V849">
            <v>4</v>
          </cell>
          <cell r="W849">
            <v>7200</v>
          </cell>
        </row>
        <row r="850">
          <cell r="C850" t="str">
            <v>3.25.7.4</v>
          </cell>
          <cell r="D850" t="str">
            <v>Toma bifasica de tres elementos 30A</v>
          </cell>
          <cell r="E850" t="str">
            <v>un</v>
          </cell>
          <cell r="F850">
            <v>4</v>
          </cell>
          <cell r="G850">
            <v>1800</v>
          </cell>
          <cell r="H850">
            <v>7200</v>
          </cell>
          <cell r="I850">
            <v>7.7949900299912238E-3</v>
          </cell>
          <cell r="J850">
            <v>4</v>
          </cell>
          <cell r="L850">
            <v>4</v>
          </cell>
          <cell r="M850">
            <v>7200</v>
          </cell>
          <cell r="N850">
            <v>0</v>
          </cell>
          <cell r="O850">
            <v>7200</v>
          </cell>
          <cell r="R850">
            <v>0</v>
          </cell>
          <cell r="S850">
            <v>0</v>
          </cell>
          <cell r="T850">
            <v>0</v>
          </cell>
          <cell r="U850">
            <v>0</v>
          </cell>
          <cell r="V850">
            <v>4</v>
          </cell>
          <cell r="W850">
            <v>7200</v>
          </cell>
        </row>
        <row r="851">
          <cell r="C851" t="str">
            <v>3.25.7.5</v>
          </cell>
          <cell r="D851" t="str">
            <v>Toma monofasica de tres elementos</v>
          </cell>
          <cell r="E851" t="str">
            <v>un</v>
          </cell>
          <cell r="F851">
            <v>14</v>
          </cell>
          <cell r="G851">
            <v>1800</v>
          </cell>
          <cell r="H851">
            <v>25200</v>
          </cell>
          <cell r="I851">
            <v>2.7282465104969286E-2</v>
          </cell>
          <cell r="J851">
            <v>14</v>
          </cell>
          <cell r="L851">
            <v>14</v>
          </cell>
          <cell r="M851">
            <v>25200</v>
          </cell>
          <cell r="N851">
            <v>0</v>
          </cell>
          <cell r="O851">
            <v>25200</v>
          </cell>
          <cell r="R851">
            <v>0</v>
          </cell>
          <cell r="S851">
            <v>0</v>
          </cell>
          <cell r="T851">
            <v>0</v>
          </cell>
          <cell r="U851">
            <v>0</v>
          </cell>
          <cell r="V851">
            <v>14</v>
          </cell>
          <cell r="W851">
            <v>25200</v>
          </cell>
        </row>
        <row r="852">
          <cell r="C852" t="str">
            <v>3.25.7.6</v>
          </cell>
          <cell r="D852" t="str">
            <v>Salida electrica monofasica para toma o iluminacion, incluye linea neutro y tierra en cable THHN no 12, tuberia coduit de 1"</v>
          </cell>
          <cell r="E852" t="str">
            <v>un</v>
          </cell>
          <cell r="F852">
            <v>34</v>
          </cell>
          <cell r="G852">
            <v>18000</v>
          </cell>
          <cell r="H852">
            <v>612000</v>
          </cell>
          <cell r="I852">
            <v>0.662574152549254</v>
          </cell>
          <cell r="J852">
            <v>34</v>
          </cell>
          <cell r="L852">
            <v>34</v>
          </cell>
          <cell r="M852">
            <v>612000</v>
          </cell>
          <cell r="N852">
            <v>0</v>
          </cell>
          <cell r="O852">
            <v>612000</v>
          </cell>
          <cell r="R852">
            <v>0</v>
          </cell>
          <cell r="S852">
            <v>0</v>
          </cell>
          <cell r="T852">
            <v>0</v>
          </cell>
          <cell r="U852">
            <v>0</v>
          </cell>
          <cell r="V852">
            <v>34</v>
          </cell>
          <cell r="W852">
            <v>612000</v>
          </cell>
        </row>
        <row r="853">
          <cell r="C853" t="str">
            <v>3.25.7.7</v>
          </cell>
          <cell r="D853" t="str">
            <v>Salida electrica bifasica o trifasica para toma, incluye lineas neutro y tierra en cable THHN no 10, tuberia coduit de 1"</v>
          </cell>
          <cell r="E853" t="str">
            <v>un</v>
          </cell>
          <cell r="F853">
            <v>8</v>
          </cell>
          <cell r="G853">
            <v>18000</v>
          </cell>
          <cell r="H853">
            <v>144000</v>
          </cell>
          <cell r="I853">
            <v>0.1558998005998245</v>
          </cell>
          <cell r="J853">
            <v>8</v>
          </cell>
          <cell r="L853">
            <v>8</v>
          </cell>
          <cell r="M853">
            <v>144000</v>
          </cell>
          <cell r="N853">
            <v>0</v>
          </cell>
          <cell r="O853">
            <v>144000</v>
          </cell>
          <cell r="R853">
            <v>0</v>
          </cell>
          <cell r="S853">
            <v>0</v>
          </cell>
          <cell r="T853">
            <v>0</v>
          </cell>
          <cell r="U853">
            <v>0</v>
          </cell>
          <cell r="V853">
            <v>8</v>
          </cell>
          <cell r="W853">
            <v>144000</v>
          </cell>
        </row>
        <row r="854">
          <cell r="C854" t="str">
            <v>3.25.7.8</v>
          </cell>
          <cell r="D854" t="str">
            <v>Salida telefonica, para voz y datos</v>
          </cell>
          <cell r="E854" t="str">
            <v>un</v>
          </cell>
          <cell r="F854">
            <v>1</v>
          </cell>
          <cell r="G854">
            <v>18000</v>
          </cell>
          <cell r="H854">
            <v>18000</v>
          </cell>
          <cell r="I854">
            <v>1.9487475074978063E-2</v>
          </cell>
          <cell r="J854">
            <v>1</v>
          </cell>
          <cell r="L854">
            <v>1</v>
          </cell>
          <cell r="M854">
            <v>18000</v>
          </cell>
          <cell r="N854">
            <v>0</v>
          </cell>
          <cell r="O854">
            <v>18000</v>
          </cell>
          <cell r="R854">
            <v>0</v>
          </cell>
          <cell r="S854">
            <v>0</v>
          </cell>
          <cell r="T854">
            <v>0</v>
          </cell>
          <cell r="U854">
            <v>0</v>
          </cell>
          <cell r="V854">
            <v>1</v>
          </cell>
          <cell r="W854">
            <v>18000</v>
          </cell>
        </row>
        <row r="855">
          <cell r="C855" t="str">
            <v>3.25.8</v>
          </cell>
          <cell r="D855" t="str">
            <v>INSTALACION SISTEMA DE DOSIFICACIÖN DE QUIMICOS</v>
          </cell>
          <cell r="I855" t="str">
            <v/>
          </cell>
          <cell r="L855" t="str">
            <v/>
          </cell>
          <cell r="M855" t="str">
            <v/>
          </cell>
          <cell r="N855" t="str">
            <v/>
          </cell>
          <cell r="O855" t="str">
            <v/>
          </cell>
          <cell r="R855" t="str">
            <v/>
          </cell>
          <cell r="S855" t="str">
            <v/>
          </cell>
          <cell r="T855" t="str">
            <v/>
          </cell>
          <cell r="U855" t="str">
            <v/>
          </cell>
          <cell r="V855" t="str">
            <v/>
          </cell>
          <cell r="W855" t="str">
            <v/>
          </cell>
        </row>
        <row r="856">
          <cell r="C856" t="str">
            <v>3.25.8.1</v>
          </cell>
          <cell r="D856" t="str">
            <v>Tablero de distribucion trifasico para empotrar de 12 ctos, con sus breakers termomagneticos.</v>
          </cell>
          <cell r="E856" t="str">
            <v>un</v>
          </cell>
          <cell r="F856">
            <v>1</v>
          </cell>
          <cell r="G856">
            <v>100000</v>
          </cell>
          <cell r="H856">
            <v>100000</v>
          </cell>
          <cell r="I856">
            <v>0.10826375041654479</v>
          </cell>
          <cell r="J856">
            <v>1</v>
          </cell>
          <cell r="L856">
            <v>1</v>
          </cell>
          <cell r="M856">
            <v>100000</v>
          </cell>
          <cell r="N856">
            <v>0</v>
          </cell>
          <cell r="O856">
            <v>100000</v>
          </cell>
          <cell r="R856">
            <v>0</v>
          </cell>
          <cell r="S856">
            <v>0</v>
          </cell>
          <cell r="T856">
            <v>0</v>
          </cell>
          <cell r="U856">
            <v>0</v>
          </cell>
          <cell r="V856">
            <v>1</v>
          </cell>
          <cell r="W856">
            <v>100000</v>
          </cell>
        </row>
        <row r="857">
          <cell r="C857" t="str">
            <v>3.25.8.2</v>
          </cell>
          <cell r="D857" t="str">
            <v>Luminaria Fluorescente 4 x 32 para sobreponer reticulada 110 V, incluye tubo T 8 e interruptor.</v>
          </cell>
          <cell r="E857" t="str">
            <v>un</v>
          </cell>
          <cell r="F857">
            <v>6</v>
          </cell>
          <cell r="G857">
            <v>40000</v>
          </cell>
          <cell r="H857">
            <v>240000</v>
          </cell>
          <cell r="I857">
            <v>0.25983300099970746</v>
          </cell>
          <cell r="J857">
            <v>6</v>
          </cell>
          <cell r="L857">
            <v>6</v>
          </cell>
          <cell r="M857">
            <v>240000</v>
          </cell>
          <cell r="N857">
            <v>0</v>
          </cell>
          <cell r="O857">
            <v>240000</v>
          </cell>
          <cell r="R857">
            <v>0</v>
          </cell>
          <cell r="S857">
            <v>0</v>
          </cell>
          <cell r="T857">
            <v>0</v>
          </cell>
          <cell r="U857">
            <v>0</v>
          </cell>
          <cell r="V857">
            <v>6</v>
          </cell>
          <cell r="W857">
            <v>240000</v>
          </cell>
        </row>
        <row r="858">
          <cell r="C858" t="str">
            <v>3.25.8.3</v>
          </cell>
          <cell r="D858" t="str">
            <v>Toma trifasica de tres elementos 50A</v>
          </cell>
          <cell r="E858" t="str">
            <v>un</v>
          </cell>
          <cell r="F858">
            <v>1</v>
          </cell>
          <cell r="G858">
            <v>1800</v>
          </cell>
          <cell r="H858">
            <v>1800</v>
          </cell>
          <cell r="I858">
            <v>1.948747507497806E-3</v>
          </cell>
          <cell r="J858">
            <v>1</v>
          </cell>
          <cell r="L858">
            <v>1</v>
          </cell>
          <cell r="M858">
            <v>1800</v>
          </cell>
          <cell r="N858">
            <v>0</v>
          </cell>
          <cell r="O858">
            <v>1800</v>
          </cell>
          <cell r="R858">
            <v>0</v>
          </cell>
          <cell r="S858">
            <v>0</v>
          </cell>
          <cell r="T858">
            <v>0</v>
          </cell>
          <cell r="U858">
            <v>0</v>
          </cell>
          <cell r="V858">
            <v>1</v>
          </cell>
          <cell r="W858">
            <v>1800</v>
          </cell>
        </row>
        <row r="859">
          <cell r="C859" t="str">
            <v>3.25.8.4</v>
          </cell>
          <cell r="D859" t="str">
            <v>Toma bifasica de tres elementos 30A</v>
          </cell>
          <cell r="E859" t="str">
            <v>un</v>
          </cell>
          <cell r="F859">
            <v>1</v>
          </cell>
          <cell r="G859">
            <v>1800</v>
          </cell>
          <cell r="H859">
            <v>1800</v>
          </cell>
          <cell r="I859">
            <v>1.948747507497806E-3</v>
          </cell>
          <cell r="J859">
            <v>1</v>
          </cell>
          <cell r="L859">
            <v>1</v>
          </cell>
          <cell r="M859">
            <v>1800</v>
          </cell>
          <cell r="N859">
            <v>0</v>
          </cell>
          <cell r="O859">
            <v>1800</v>
          </cell>
          <cell r="R859">
            <v>0</v>
          </cell>
          <cell r="S859">
            <v>0</v>
          </cell>
          <cell r="T859">
            <v>0</v>
          </cell>
          <cell r="U859">
            <v>0</v>
          </cell>
          <cell r="V859">
            <v>1</v>
          </cell>
          <cell r="W859">
            <v>1800</v>
          </cell>
        </row>
        <row r="860">
          <cell r="C860" t="str">
            <v>3.25.8.5</v>
          </cell>
          <cell r="D860" t="str">
            <v>Toma monofasica de tres elementos</v>
          </cell>
          <cell r="E860" t="str">
            <v>un</v>
          </cell>
          <cell r="F860">
            <v>4</v>
          </cell>
          <cell r="G860">
            <v>1800</v>
          </cell>
          <cell r="H860">
            <v>7200</v>
          </cell>
          <cell r="I860">
            <v>7.7949900299912238E-3</v>
          </cell>
          <cell r="J860">
            <v>4</v>
          </cell>
          <cell r="L860">
            <v>4</v>
          </cell>
          <cell r="M860">
            <v>7200</v>
          </cell>
          <cell r="N860">
            <v>0</v>
          </cell>
          <cell r="O860">
            <v>7200</v>
          </cell>
          <cell r="R860">
            <v>0</v>
          </cell>
          <cell r="S860">
            <v>0</v>
          </cell>
          <cell r="T860">
            <v>0</v>
          </cell>
          <cell r="U860">
            <v>0</v>
          </cell>
          <cell r="V860">
            <v>4</v>
          </cell>
          <cell r="W860">
            <v>7200</v>
          </cell>
        </row>
        <row r="861">
          <cell r="C861" t="str">
            <v>3.25.8.6</v>
          </cell>
          <cell r="D861" t="str">
            <v>Salida electrica monofasica para toma o iluminacion, incluye linea neutro y tierra en cable THHN no 12, tuberia coduit de 1"</v>
          </cell>
          <cell r="E861" t="str">
            <v>un</v>
          </cell>
          <cell r="F861">
            <v>10</v>
          </cell>
          <cell r="G861">
            <v>18000</v>
          </cell>
          <cell r="H861">
            <v>180000</v>
          </cell>
          <cell r="I861">
            <v>0.19487475074978058</v>
          </cell>
          <cell r="J861">
            <v>10</v>
          </cell>
          <cell r="L861">
            <v>10</v>
          </cell>
          <cell r="M861">
            <v>180000</v>
          </cell>
          <cell r="N861">
            <v>0</v>
          </cell>
          <cell r="O861">
            <v>180000</v>
          </cell>
          <cell r="R861">
            <v>0</v>
          </cell>
          <cell r="S861">
            <v>0</v>
          </cell>
          <cell r="T861">
            <v>0</v>
          </cell>
          <cell r="U861">
            <v>0</v>
          </cell>
          <cell r="V861">
            <v>10</v>
          </cell>
          <cell r="W861">
            <v>180000</v>
          </cell>
        </row>
        <row r="862">
          <cell r="C862" t="str">
            <v>3.25.8.7</v>
          </cell>
          <cell r="D862" t="str">
            <v>Salida electrica bifasica o trifasica para toma, incluye lineas neutro y tierra en cable THHN no 10, tuberia coduit de 1"</v>
          </cell>
          <cell r="E862" t="str">
            <v>un</v>
          </cell>
          <cell r="F862">
            <v>2</v>
          </cell>
          <cell r="G862">
            <v>18000</v>
          </cell>
          <cell r="H862">
            <v>36000</v>
          </cell>
          <cell r="I862">
            <v>3.8974950149956125E-2</v>
          </cell>
          <cell r="J862">
            <v>2</v>
          </cell>
          <cell r="L862">
            <v>2</v>
          </cell>
          <cell r="M862">
            <v>36000</v>
          </cell>
          <cell r="N862">
            <v>0</v>
          </cell>
          <cell r="O862">
            <v>36000</v>
          </cell>
          <cell r="R862">
            <v>0</v>
          </cell>
          <cell r="S862">
            <v>0</v>
          </cell>
          <cell r="T862">
            <v>0</v>
          </cell>
          <cell r="U862">
            <v>0</v>
          </cell>
          <cell r="V862">
            <v>2</v>
          </cell>
          <cell r="W862">
            <v>36000</v>
          </cell>
        </row>
        <row r="863">
          <cell r="C863" t="str">
            <v>3.25.8.8</v>
          </cell>
          <cell r="D863" t="str">
            <v>Tablero en fibra de vidrio con 4 Arrancadores para bombas de dosificación de quimicos 220 V ac, potencia de 2 a 3 Hp.</v>
          </cell>
          <cell r="E863" t="str">
            <v>un</v>
          </cell>
          <cell r="F863">
            <v>1</v>
          </cell>
          <cell r="G863">
            <v>750000</v>
          </cell>
          <cell r="H863">
            <v>750000</v>
          </cell>
          <cell r="I863">
            <v>0.81197812812408587</v>
          </cell>
          <cell r="J863">
            <v>1</v>
          </cell>
          <cell r="L863">
            <v>1</v>
          </cell>
          <cell r="M863">
            <v>750000</v>
          </cell>
          <cell r="N863">
            <v>0</v>
          </cell>
          <cell r="O863">
            <v>750000</v>
          </cell>
          <cell r="R863">
            <v>0</v>
          </cell>
          <cell r="S863">
            <v>0</v>
          </cell>
          <cell r="T863">
            <v>0</v>
          </cell>
          <cell r="U863">
            <v>0</v>
          </cell>
          <cell r="V863">
            <v>1</v>
          </cell>
          <cell r="W863">
            <v>750000</v>
          </cell>
        </row>
        <row r="864">
          <cell r="C864" t="str">
            <v>3.25.8.9</v>
          </cell>
          <cell r="D864" t="str">
            <v>Acometidas para bombas de dosificación en cable THHN No 12 incluido tuberia conduit galvanizad 3/4", flexiconduit, conectores, accesorios etc</v>
          </cell>
          <cell r="E864" t="str">
            <v>ml</v>
          </cell>
          <cell r="F864">
            <v>40</v>
          </cell>
          <cell r="G864">
            <v>10000</v>
          </cell>
          <cell r="H864">
            <v>400000</v>
          </cell>
          <cell r="I864">
            <v>0.43305500166617916</v>
          </cell>
          <cell r="J864">
            <v>40</v>
          </cell>
          <cell r="L864">
            <v>40</v>
          </cell>
          <cell r="M864">
            <v>400000</v>
          </cell>
          <cell r="N864">
            <v>0</v>
          </cell>
          <cell r="O864">
            <v>400000</v>
          </cell>
          <cell r="R864">
            <v>0</v>
          </cell>
          <cell r="S864">
            <v>0</v>
          </cell>
          <cell r="T864">
            <v>0</v>
          </cell>
          <cell r="U864">
            <v>0</v>
          </cell>
          <cell r="V864">
            <v>40</v>
          </cell>
          <cell r="W864">
            <v>400000</v>
          </cell>
        </row>
        <row r="865">
          <cell r="C865" t="str">
            <v>3.25.9</v>
          </cell>
          <cell r="D865" t="str">
            <v>INSTALACION CUARTO DE CLORACIÖN</v>
          </cell>
          <cell r="I865" t="str">
            <v/>
          </cell>
          <cell r="L865" t="str">
            <v/>
          </cell>
          <cell r="M865" t="str">
            <v/>
          </cell>
          <cell r="N865" t="str">
            <v/>
          </cell>
          <cell r="O865" t="str">
            <v/>
          </cell>
          <cell r="R865" t="str">
            <v/>
          </cell>
          <cell r="S865" t="str">
            <v/>
          </cell>
          <cell r="T865" t="str">
            <v/>
          </cell>
          <cell r="U865" t="str">
            <v/>
          </cell>
          <cell r="V865" t="str">
            <v/>
          </cell>
          <cell r="W865" t="str">
            <v/>
          </cell>
        </row>
        <row r="866">
          <cell r="C866" t="str">
            <v>3.25.9.1</v>
          </cell>
          <cell r="D866" t="str">
            <v>Tablero de distribucion trifasico para empotrar de 6 ctos, con sus breakers termomagneticos.</v>
          </cell>
          <cell r="E866" t="str">
            <v>un</v>
          </cell>
          <cell r="F866">
            <v>1</v>
          </cell>
          <cell r="G866">
            <v>100000</v>
          </cell>
          <cell r="H866">
            <v>100000</v>
          </cell>
          <cell r="I866">
            <v>0.10826375041654479</v>
          </cell>
          <cell r="J866">
            <v>1</v>
          </cell>
          <cell r="L866">
            <v>1</v>
          </cell>
          <cell r="M866">
            <v>100000</v>
          </cell>
          <cell r="N866">
            <v>0</v>
          </cell>
          <cell r="O866">
            <v>100000</v>
          </cell>
          <cell r="R866">
            <v>0</v>
          </cell>
          <cell r="S866">
            <v>0</v>
          </cell>
          <cell r="T866">
            <v>0</v>
          </cell>
          <cell r="U866">
            <v>0</v>
          </cell>
          <cell r="V866">
            <v>1</v>
          </cell>
          <cell r="W866">
            <v>100000</v>
          </cell>
        </row>
        <row r="867">
          <cell r="C867" t="str">
            <v>3.25.9.2</v>
          </cell>
          <cell r="D867" t="str">
            <v>Luminaria Wall Pack 150 W 220 V,Vapor de mercurio</v>
          </cell>
          <cell r="E867" t="str">
            <v>un</v>
          </cell>
          <cell r="F867">
            <v>4</v>
          </cell>
          <cell r="G867">
            <v>50000</v>
          </cell>
          <cell r="H867">
            <v>200000</v>
          </cell>
          <cell r="I867">
            <v>0.21652750083308958</v>
          </cell>
          <cell r="J867">
            <v>4</v>
          </cell>
          <cell r="L867">
            <v>4</v>
          </cell>
          <cell r="M867">
            <v>200000</v>
          </cell>
          <cell r="N867">
            <v>0</v>
          </cell>
          <cell r="O867">
            <v>200000</v>
          </cell>
          <cell r="R867">
            <v>0</v>
          </cell>
          <cell r="S867">
            <v>0</v>
          </cell>
          <cell r="T867">
            <v>0</v>
          </cell>
          <cell r="U867">
            <v>0</v>
          </cell>
          <cell r="V867">
            <v>4</v>
          </cell>
          <cell r="W867">
            <v>200000</v>
          </cell>
        </row>
        <row r="868">
          <cell r="C868" t="str">
            <v>3.25.9.3</v>
          </cell>
          <cell r="D868" t="str">
            <v>Toma trifasica de tres elementos 50A</v>
          </cell>
          <cell r="E868" t="str">
            <v>un</v>
          </cell>
          <cell r="F868">
            <v>1</v>
          </cell>
          <cell r="G868">
            <v>1800</v>
          </cell>
          <cell r="H868">
            <v>1800</v>
          </cell>
          <cell r="I868">
            <v>1.948747507497806E-3</v>
          </cell>
          <cell r="J868">
            <v>1</v>
          </cell>
          <cell r="L868">
            <v>1</v>
          </cell>
          <cell r="M868">
            <v>1800</v>
          </cell>
          <cell r="N868">
            <v>0</v>
          </cell>
          <cell r="O868">
            <v>1800</v>
          </cell>
          <cell r="R868">
            <v>0</v>
          </cell>
          <cell r="S868">
            <v>0</v>
          </cell>
          <cell r="T868">
            <v>0</v>
          </cell>
          <cell r="U868">
            <v>0</v>
          </cell>
          <cell r="V868">
            <v>1</v>
          </cell>
          <cell r="W868">
            <v>1800</v>
          </cell>
        </row>
        <row r="869">
          <cell r="C869" t="str">
            <v>3.25.9.4</v>
          </cell>
          <cell r="D869" t="str">
            <v>Toma bifasica de tres elementos 30A</v>
          </cell>
          <cell r="E869" t="str">
            <v>un</v>
          </cell>
          <cell r="F869">
            <v>1</v>
          </cell>
          <cell r="G869">
            <v>1800</v>
          </cell>
          <cell r="H869">
            <v>1800</v>
          </cell>
          <cell r="I869">
            <v>1.948747507497806E-3</v>
          </cell>
          <cell r="J869">
            <v>1</v>
          </cell>
          <cell r="L869">
            <v>1</v>
          </cell>
          <cell r="M869">
            <v>1800</v>
          </cell>
          <cell r="N869">
            <v>0</v>
          </cell>
          <cell r="O869">
            <v>1800</v>
          </cell>
          <cell r="R869">
            <v>0</v>
          </cell>
          <cell r="S869">
            <v>0</v>
          </cell>
          <cell r="T869">
            <v>0</v>
          </cell>
          <cell r="U869">
            <v>0</v>
          </cell>
          <cell r="V869">
            <v>1</v>
          </cell>
          <cell r="W869">
            <v>1800</v>
          </cell>
        </row>
        <row r="870">
          <cell r="C870" t="str">
            <v>3.25.9.5</v>
          </cell>
          <cell r="D870" t="str">
            <v>Toma monofasica de tres elementos</v>
          </cell>
          <cell r="E870" t="str">
            <v>un</v>
          </cell>
          <cell r="F870">
            <v>4</v>
          </cell>
          <cell r="G870">
            <v>1800</v>
          </cell>
          <cell r="H870">
            <v>7200</v>
          </cell>
          <cell r="I870">
            <v>7.7949900299912238E-3</v>
          </cell>
          <cell r="J870">
            <v>4</v>
          </cell>
          <cell r="L870">
            <v>4</v>
          </cell>
          <cell r="M870">
            <v>7200</v>
          </cell>
          <cell r="N870">
            <v>0</v>
          </cell>
          <cell r="O870">
            <v>7200</v>
          </cell>
          <cell r="R870">
            <v>0</v>
          </cell>
          <cell r="S870">
            <v>0</v>
          </cell>
          <cell r="T870">
            <v>0</v>
          </cell>
          <cell r="U870">
            <v>0</v>
          </cell>
          <cell r="V870">
            <v>4</v>
          </cell>
          <cell r="W870">
            <v>7200</v>
          </cell>
        </row>
        <row r="871">
          <cell r="C871" t="str">
            <v>3.25.9.6</v>
          </cell>
          <cell r="D871" t="str">
            <v>Salida electrica bifasica para iluminacion, incluye lineas neutro y tierra en cable THHN no 12, tuberia coduit de 1"</v>
          </cell>
          <cell r="E871" t="str">
            <v>un</v>
          </cell>
          <cell r="F871">
            <v>4</v>
          </cell>
          <cell r="G871">
            <v>18000</v>
          </cell>
          <cell r="H871">
            <v>72000</v>
          </cell>
          <cell r="I871">
            <v>7.794990029991225E-2</v>
          </cell>
          <cell r="J871">
            <v>4</v>
          </cell>
          <cell r="L871">
            <v>4</v>
          </cell>
          <cell r="M871">
            <v>72000</v>
          </cell>
          <cell r="N871">
            <v>0</v>
          </cell>
          <cell r="O871">
            <v>72000</v>
          </cell>
          <cell r="R871">
            <v>0</v>
          </cell>
          <cell r="S871">
            <v>0</v>
          </cell>
          <cell r="T871">
            <v>0</v>
          </cell>
          <cell r="U871">
            <v>0</v>
          </cell>
          <cell r="V871">
            <v>4</v>
          </cell>
          <cell r="W871">
            <v>72000</v>
          </cell>
        </row>
        <row r="872">
          <cell r="C872" t="str">
            <v>3.25.9.7</v>
          </cell>
          <cell r="D872" t="str">
            <v>Salida electrica monofasica para toma o iluminacion, incluye linea neutro y tierra en cable THHN no 12, tuberia coduit de 1"</v>
          </cell>
          <cell r="E872" t="str">
            <v>un</v>
          </cell>
          <cell r="F872">
            <v>4</v>
          </cell>
          <cell r="G872">
            <v>18000</v>
          </cell>
          <cell r="H872">
            <v>72000</v>
          </cell>
          <cell r="I872">
            <v>7.794990029991225E-2</v>
          </cell>
          <cell r="J872">
            <v>4</v>
          </cell>
          <cell r="L872">
            <v>4</v>
          </cell>
          <cell r="M872">
            <v>72000</v>
          </cell>
          <cell r="N872">
            <v>0</v>
          </cell>
          <cell r="O872">
            <v>72000</v>
          </cell>
          <cell r="R872">
            <v>0</v>
          </cell>
          <cell r="S872">
            <v>0</v>
          </cell>
          <cell r="T872">
            <v>0</v>
          </cell>
          <cell r="U872">
            <v>0</v>
          </cell>
          <cell r="V872">
            <v>4</v>
          </cell>
          <cell r="W872">
            <v>72000</v>
          </cell>
        </row>
        <row r="873">
          <cell r="C873" t="str">
            <v>3.25.9.8</v>
          </cell>
          <cell r="D873" t="str">
            <v>Salida electrica bifasica o trifasica para toma, incluye lineas neutro y tierra en cable THHN no 10, tuberia coduit de 1"</v>
          </cell>
          <cell r="E873" t="str">
            <v>un</v>
          </cell>
          <cell r="F873">
            <v>2</v>
          </cell>
          <cell r="G873">
            <v>18000</v>
          </cell>
          <cell r="H873">
            <v>36000</v>
          </cell>
          <cell r="I873">
            <v>3.8974950149956125E-2</v>
          </cell>
          <cell r="J873">
            <v>2</v>
          </cell>
          <cell r="L873">
            <v>2</v>
          </cell>
          <cell r="M873">
            <v>36000</v>
          </cell>
          <cell r="N873">
            <v>0</v>
          </cell>
          <cell r="O873">
            <v>36000</v>
          </cell>
          <cell r="R873">
            <v>0</v>
          </cell>
          <cell r="S873">
            <v>0</v>
          </cell>
          <cell r="T873">
            <v>0</v>
          </cell>
          <cell r="U873">
            <v>0</v>
          </cell>
          <cell r="V873">
            <v>2</v>
          </cell>
          <cell r="W873">
            <v>36000</v>
          </cell>
        </row>
        <row r="874">
          <cell r="C874" t="str">
            <v>3.25.9.9</v>
          </cell>
          <cell r="D874" t="str">
            <v>Acometidas para Puente Grua en cable THHN No 12 incluido tuberia conduit galvanizado 3/4", flexiconduit, conectores, accesorios etc</v>
          </cell>
          <cell r="E874" t="str">
            <v>ml</v>
          </cell>
          <cell r="F874">
            <v>20</v>
          </cell>
          <cell r="G874">
            <v>10000</v>
          </cell>
          <cell r="H874">
            <v>200000</v>
          </cell>
          <cell r="I874">
            <v>0.21652750083308958</v>
          </cell>
          <cell r="J874">
            <v>20</v>
          </cell>
          <cell r="L874">
            <v>20</v>
          </cell>
          <cell r="M874">
            <v>200000</v>
          </cell>
          <cell r="N874">
            <v>0</v>
          </cell>
          <cell r="O874">
            <v>200000</v>
          </cell>
          <cell r="R874">
            <v>0</v>
          </cell>
          <cell r="S874">
            <v>0</v>
          </cell>
          <cell r="T874">
            <v>0</v>
          </cell>
          <cell r="U874">
            <v>0</v>
          </cell>
          <cell r="V874">
            <v>20</v>
          </cell>
          <cell r="W874">
            <v>200000</v>
          </cell>
        </row>
        <row r="875">
          <cell r="C875" t="str">
            <v>3.25.10</v>
          </cell>
          <cell r="D875" t="str">
            <v>INSTALACION SISTEMA DE FLOCULACIÖN Y SEDIMENTACIÖN</v>
          </cell>
          <cell r="I875" t="str">
            <v/>
          </cell>
          <cell r="L875" t="str">
            <v/>
          </cell>
          <cell r="M875" t="str">
            <v/>
          </cell>
          <cell r="N875" t="str">
            <v/>
          </cell>
          <cell r="O875" t="str">
            <v/>
          </cell>
          <cell r="R875" t="str">
            <v/>
          </cell>
          <cell r="S875" t="str">
            <v/>
          </cell>
          <cell r="T875" t="str">
            <v/>
          </cell>
          <cell r="U875" t="str">
            <v/>
          </cell>
          <cell r="V875" t="str">
            <v/>
          </cell>
          <cell r="W875" t="str">
            <v/>
          </cell>
        </row>
        <row r="876">
          <cell r="C876" t="str">
            <v>3.25.10.1</v>
          </cell>
          <cell r="D876" t="str">
            <v>Tablero general a 220 V ac trifasico , incluye barraje general, totalizador easy pact, arrancadores directos par dos motores de 3 HP, pulsadores ON-OFF, selectores de 3 posiciones Manual-Off-Automatico, amperimetro y voltimetro con su respectivos selector</v>
          </cell>
          <cell r="E876" t="str">
            <v>un</v>
          </cell>
          <cell r="F876">
            <v>1</v>
          </cell>
          <cell r="G876">
            <v>200000</v>
          </cell>
          <cell r="H876">
            <v>200000</v>
          </cell>
          <cell r="I876">
            <v>0.21652750083308958</v>
          </cell>
          <cell r="J876">
            <v>1</v>
          </cell>
          <cell r="L876">
            <v>1</v>
          </cell>
          <cell r="M876">
            <v>200000</v>
          </cell>
          <cell r="N876">
            <v>0</v>
          </cell>
          <cell r="O876">
            <v>200000</v>
          </cell>
          <cell r="R876">
            <v>0</v>
          </cell>
          <cell r="S876">
            <v>0</v>
          </cell>
          <cell r="T876">
            <v>0</v>
          </cell>
          <cell r="U876">
            <v>0</v>
          </cell>
          <cell r="V876">
            <v>1</v>
          </cell>
          <cell r="W876">
            <v>200000</v>
          </cell>
        </row>
        <row r="877">
          <cell r="C877" t="str">
            <v>3.25.10.2</v>
          </cell>
          <cell r="D877" t="str">
            <v>Toma monofasica de tres elementos</v>
          </cell>
          <cell r="E877" t="str">
            <v>un</v>
          </cell>
          <cell r="F877">
            <v>1</v>
          </cell>
          <cell r="G877">
            <v>1800</v>
          </cell>
          <cell r="H877">
            <v>1800</v>
          </cell>
          <cell r="I877">
            <v>1.948747507497806E-3</v>
          </cell>
          <cell r="J877">
            <v>1</v>
          </cell>
          <cell r="L877">
            <v>1</v>
          </cell>
          <cell r="M877">
            <v>1800</v>
          </cell>
          <cell r="N877">
            <v>0</v>
          </cell>
          <cell r="O877">
            <v>1800</v>
          </cell>
          <cell r="R877">
            <v>0</v>
          </cell>
          <cell r="S877">
            <v>0</v>
          </cell>
          <cell r="T877">
            <v>0</v>
          </cell>
          <cell r="U877">
            <v>0</v>
          </cell>
          <cell r="V877">
            <v>1</v>
          </cell>
          <cell r="W877">
            <v>1800</v>
          </cell>
        </row>
        <row r="878">
          <cell r="C878" t="str">
            <v>3.25.10.3</v>
          </cell>
          <cell r="D878" t="str">
            <v>Salida electrica monofasica para toma o iluminacion, incluye linea neutro y tierra en cable THHN no 12, tuberia coduit de 1"</v>
          </cell>
          <cell r="E878" t="str">
            <v>un</v>
          </cell>
          <cell r="F878">
            <v>2</v>
          </cell>
          <cell r="G878">
            <v>18000</v>
          </cell>
          <cell r="H878">
            <v>36000</v>
          </cell>
          <cell r="I878">
            <v>3.8974950149956125E-2</v>
          </cell>
          <cell r="J878">
            <v>2</v>
          </cell>
          <cell r="L878">
            <v>2</v>
          </cell>
          <cell r="M878">
            <v>36000</v>
          </cell>
          <cell r="N878">
            <v>0</v>
          </cell>
          <cell r="O878">
            <v>36000</v>
          </cell>
          <cell r="R878">
            <v>0</v>
          </cell>
          <cell r="S878">
            <v>0</v>
          </cell>
          <cell r="T878">
            <v>0</v>
          </cell>
          <cell r="U878">
            <v>0</v>
          </cell>
          <cell r="V878">
            <v>2</v>
          </cell>
          <cell r="W878">
            <v>36000</v>
          </cell>
        </row>
        <row r="879">
          <cell r="C879" t="str">
            <v>3.25.10.4</v>
          </cell>
          <cell r="D879" t="str">
            <v>Acometidas para Cada motor de 3 HP en cable THHN No 12 incluido tuberia conduit galvanizad 3/4", flexiconduit, conectores, accesorios etc</v>
          </cell>
          <cell r="E879" t="str">
            <v>ml</v>
          </cell>
          <cell r="F879">
            <v>40</v>
          </cell>
          <cell r="G879">
            <v>10000</v>
          </cell>
          <cell r="H879">
            <v>400000</v>
          </cell>
          <cell r="I879">
            <v>0.43305500166617916</v>
          </cell>
          <cell r="J879">
            <v>40</v>
          </cell>
          <cell r="L879">
            <v>40</v>
          </cell>
          <cell r="M879">
            <v>400000</v>
          </cell>
          <cell r="N879">
            <v>0</v>
          </cell>
          <cell r="O879">
            <v>400000</v>
          </cell>
          <cell r="R879">
            <v>0</v>
          </cell>
          <cell r="S879">
            <v>0</v>
          </cell>
          <cell r="T879">
            <v>0</v>
          </cell>
          <cell r="U879">
            <v>0</v>
          </cell>
          <cell r="V879">
            <v>40</v>
          </cell>
          <cell r="W879">
            <v>400000</v>
          </cell>
        </row>
        <row r="880">
          <cell r="C880" t="str">
            <v>3.25.11</v>
          </cell>
          <cell r="D880" t="str">
            <v>INSTALACION CUARTO SOPLADOR.</v>
          </cell>
          <cell r="I880" t="str">
            <v/>
          </cell>
          <cell r="L880" t="str">
            <v/>
          </cell>
          <cell r="M880" t="str">
            <v/>
          </cell>
          <cell r="N880" t="str">
            <v/>
          </cell>
          <cell r="O880" t="str">
            <v/>
          </cell>
          <cell r="R880" t="str">
            <v/>
          </cell>
          <cell r="S880" t="str">
            <v/>
          </cell>
          <cell r="T880" t="str">
            <v/>
          </cell>
          <cell r="U880" t="str">
            <v/>
          </cell>
          <cell r="V880" t="str">
            <v/>
          </cell>
          <cell r="W880" t="str">
            <v/>
          </cell>
        </row>
        <row r="881">
          <cell r="C881" t="str">
            <v>3.25.11.1</v>
          </cell>
          <cell r="D881" t="str">
            <v>Tablero de distribucion trifasico para empotrar de 6 ctos, con sus breakers termomagneticos.</v>
          </cell>
          <cell r="E881" t="str">
            <v>un</v>
          </cell>
          <cell r="F881">
            <v>1</v>
          </cell>
          <cell r="G881">
            <v>100000</v>
          </cell>
          <cell r="H881">
            <v>100000</v>
          </cell>
          <cell r="I881">
            <v>0.10826375041654479</v>
          </cell>
          <cell r="J881">
            <v>1</v>
          </cell>
          <cell r="L881">
            <v>1</v>
          </cell>
          <cell r="M881">
            <v>100000</v>
          </cell>
          <cell r="N881">
            <v>0</v>
          </cell>
          <cell r="O881">
            <v>100000</v>
          </cell>
          <cell r="R881">
            <v>0</v>
          </cell>
          <cell r="S881">
            <v>0</v>
          </cell>
          <cell r="T881">
            <v>0</v>
          </cell>
          <cell r="U881">
            <v>0</v>
          </cell>
          <cell r="V881">
            <v>1</v>
          </cell>
          <cell r="W881">
            <v>100000</v>
          </cell>
        </row>
        <row r="882">
          <cell r="C882" t="str">
            <v>3.25.11.2</v>
          </cell>
          <cell r="D882" t="str">
            <v>Luminaria Wall Pack 150 W 220 V,Vapor de mercurio</v>
          </cell>
          <cell r="E882" t="str">
            <v>un</v>
          </cell>
          <cell r="F882">
            <v>2</v>
          </cell>
          <cell r="G882">
            <v>50000</v>
          </cell>
          <cell r="H882">
            <v>100000</v>
          </cell>
          <cell r="I882">
            <v>0.10826375041654479</v>
          </cell>
          <cell r="J882">
            <v>2</v>
          </cell>
          <cell r="L882">
            <v>2</v>
          </cell>
          <cell r="M882">
            <v>100000</v>
          </cell>
          <cell r="N882">
            <v>0</v>
          </cell>
          <cell r="O882">
            <v>100000</v>
          </cell>
          <cell r="R882">
            <v>0</v>
          </cell>
          <cell r="S882">
            <v>0</v>
          </cell>
          <cell r="T882">
            <v>0</v>
          </cell>
          <cell r="U882">
            <v>0</v>
          </cell>
          <cell r="V882">
            <v>2</v>
          </cell>
          <cell r="W882">
            <v>100000</v>
          </cell>
        </row>
        <row r="883">
          <cell r="C883" t="str">
            <v>3.25.11.3</v>
          </cell>
          <cell r="D883" t="str">
            <v>Toma trifasica de tres elementos 50A</v>
          </cell>
          <cell r="E883" t="str">
            <v>un</v>
          </cell>
          <cell r="F883">
            <v>1</v>
          </cell>
          <cell r="G883">
            <v>1800</v>
          </cell>
          <cell r="H883">
            <v>1800</v>
          </cell>
          <cell r="I883">
            <v>1.948747507497806E-3</v>
          </cell>
          <cell r="J883">
            <v>1</v>
          </cell>
          <cell r="L883">
            <v>1</v>
          </cell>
          <cell r="M883">
            <v>1800</v>
          </cell>
          <cell r="N883">
            <v>0</v>
          </cell>
          <cell r="O883">
            <v>1800</v>
          </cell>
          <cell r="R883">
            <v>0</v>
          </cell>
          <cell r="S883">
            <v>0</v>
          </cell>
          <cell r="T883">
            <v>0</v>
          </cell>
          <cell r="U883">
            <v>0</v>
          </cell>
          <cell r="V883">
            <v>1</v>
          </cell>
          <cell r="W883">
            <v>1800</v>
          </cell>
        </row>
        <row r="884">
          <cell r="C884" t="str">
            <v>3.25.11.4</v>
          </cell>
          <cell r="D884" t="str">
            <v>Toma bifasica de tres elementos 30A</v>
          </cell>
          <cell r="E884" t="str">
            <v>un</v>
          </cell>
          <cell r="F884">
            <v>1</v>
          </cell>
          <cell r="G884">
            <v>1800</v>
          </cell>
          <cell r="H884">
            <v>1800</v>
          </cell>
          <cell r="I884">
            <v>1.948747507497806E-3</v>
          </cell>
          <cell r="J884">
            <v>1</v>
          </cell>
          <cell r="L884">
            <v>1</v>
          </cell>
          <cell r="M884">
            <v>1800</v>
          </cell>
          <cell r="N884">
            <v>0</v>
          </cell>
          <cell r="O884">
            <v>1800</v>
          </cell>
          <cell r="R884">
            <v>0</v>
          </cell>
          <cell r="S884">
            <v>0</v>
          </cell>
          <cell r="T884">
            <v>0</v>
          </cell>
          <cell r="U884">
            <v>0</v>
          </cell>
          <cell r="V884">
            <v>1</v>
          </cell>
          <cell r="W884">
            <v>1800</v>
          </cell>
        </row>
        <row r="885">
          <cell r="C885" t="str">
            <v>3.25.11.5</v>
          </cell>
          <cell r="D885" t="str">
            <v>Toma monofasica de tres elementos</v>
          </cell>
          <cell r="E885" t="str">
            <v>un</v>
          </cell>
          <cell r="F885">
            <v>3</v>
          </cell>
          <cell r="G885">
            <v>1800</v>
          </cell>
          <cell r="H885">
            <v>5400</v>
          </cell>
          <cell r="I885">
            <v>5.8462425224934181E-3</v>
          </cell>
          <cell r="J885">
            <v>3</v>
          </cell>
          <cell r="L885">
            <v>3</v>
          </cell>
          <cell r="M885">
            <v>5400</v>
          </cell>
          <cell r="N885">
            <v>0</v>
          </cell>
          <cell r="O885">
            <v>5400</v>
          </cell>
          <cell r="R885">
            <v>0</v>
          </cell>
          <cell r="S885">
            <v>0</v>
          </cell>
          <cell r="T885">
            <v>0</v>
          </cell>
          <cell r="U885">
            <v>0</v>
          </cell>
          <cell r="V885">
            <v>3</v>
          </cell>
          <cell r="W885">
            <v>5400</v>
          </cell>
        </row>
        <row r="886">
          <cell r="C886" t="str">
            <v>3.25.11.6</v>
          </cell>
          <cell r="D886" t="str">
            <v>Salida electrica bifasica para iluminacion, incluye lineas neutro y tierra en cable THHN no 12, tuberia coduit de 1"</v>
          </cell>
          <cell r="E886" t="str">
            <v>un</v>
          </cell>
          <cell r="F886">
            <v>2</v>
          </cell>
          <cell r="G886">
            <v>18000</v>
          </cell>
          <cell r="H886">
            <v>36000</v>
          </cell>
          <cell r="I886">
            <v>3.8974950149956125E-2</v>
          </cell>
          <cell r="J886">
            <v>2</v>
          </cell>
          <cell r="L886">
            <v>2</v>
          </cell>
          <cell r="M886">
            <v>36000</v>
          </cell>
          <cell r="N886">
            <v>0</v>
          </cell>
          <cell r="O886">
            <v>36000</v>
          </cell>
          <cell r="R886">
            <v>0</v>
          </cell>
          <cell r="S886">
            <v>0</v>
          </cell>
          <cell r="T886">
            <v>0</v>
          </cell>
          <cell r="U886">
            <v>0</v>
          </cell>
          <cell r="V886">
            <v>2</v>
          </cell>
          <cell r="W886">
            <v>36000</v>
          </cell>
        </row>
        <row r="887">
          <cell r="C887" t="str">
            <v>3.25.11.7</v>
          </cell>
          <cell r="D887" t="str">
            <v>Salida electrica monofasica para toma o iluminacion, incluye linea neutro y tierra en cable THHN no 12, tuberia coduit de 1"</v>
          </cell>
          <cell r="E887" t="str">
            <v>un</v>
          </cell>
          <cell r="F887">
            <v>3</v>
          </cell>
          <cell r="G887">
            <v>18000</v>
          </cell>
          <cell r="H887">
            <v>54000</v>
          </cell>
          <cell r="I887">
            <v>5.8462425224934181E-2</v>
          </cell>
          <cell r="J887">
            <v>3</v>
          </cell>
          <cell r="L887">
            <v>3</v>
          </cell>
          <cell r="M887">
            <v>54000</v>
          </cell>
          <cell r="N887">
            <v>0</v>
          </cell>
          <cell r="O887">
            <v>54000</v>
          </cell>
          <cell r="R887">
            <v>0</v>
          </cell>
          <cell r="S887">
            <v>0</v>
          </cell>
          <cell r="T887">
            <v>0</v>
          </cell>
          <cell r="U887">
            <v>0</v>
          </cell>
          <cell r="V887">
            <v>3</v>
          </cell>
          <cell r="W887">
            <v>54000</v>
          </cell>
        </row>
        <row r="888">
          <cell r="C888" t="str">
            <v>3.25.11.8</v>
          </cell>
          <cell r="D888" t="str">
            <v>Salida electrica bifasica o trifasica para toma, incluye lineas neutro y tierra en cable THHN no 10, tuberia coduit de 1"</v>
          </cell>
          <cell r="E888" t="str">
            <v>un</v>
          </cell>
          <cell r="F888">
            <v>2</v>
          </cell>
          <cell r="G888">
            <v>18000</v>
          </cell>
          <cell r="H888">
            <v>36000</v>
          </cell>
          <cell r="I888">
            <v>3.8974950149956125E-2</v>
          </cell>
          <cell r="J888">
            <v>2</v>
          </cell>
          <cell r="L888">
            <v>2</v>
          </cell>
          <cell r="M888">
            <v>36000</v>
          </cell>
          <cell r="N888">
            <v>0</v>
          </cell>
          <cell r="O888">
            <v>36000</v>
          </cell>
          <cell r="R888">
            <v>0</v>
          </cell>
          <cell r="S888">
            <v>0</v>
          </cell>
          <cell r="T888">
            <v>0</v>
          </cell>
          <cell r="U888">
            <v>0</v>
          </cell>
          <cell r="V888">
            <v>2</v>
          </cell>
          <cell r="W888">
            <v>36000</v>
          </cell>
        </row>
        <row r="889">
          <cell r="C889" t="str">
            <v>3.25.11.9</v>
          </cell>
          <cell r="D889" t="str">
            <v>Acometidas desde el tablero del soplador al motor de 30 HP 460 Vac 60 Hz en cable THHN calibre AWG (3 x 8) de 1000V aislamiento, incluye tuberia conduit PVC de 1 1/2",  fijación etc</v>
          </cell>
          <cell r="E889" t="str">
            <v>ml</v>
          </cell>
          <cell r="F889">
            <v>10</v>
          </cell>
          <cell r="G889">
            <v>22000</v>
          </cell>
          <cell r="H889">
            <v>220000</v>
          </cell>
          <cell r="I889">
            <v>0.23818025091639849</v>
          </cell>
          <cell r="J889">
            <v>10</v>
          </cell>
          <cell r="L889">
            <v>10</v>
          </cell>
          <cell r="M889">
            <v>220000</v>
          </cell>
          <cell r="N889">
            <v>0</v>
          </cell>
          <cell r="O889">
            <v>220000</v>
          </cell>
          <cell r="R889">
            <v>0</v>
          </cell>
          <cell r="S889">
            <v>0</v>
          </cell>
          <cell r="T889">
            <v>0</v>
          </cell>
          <cell r="U889">
            <v>0</v>
          </cell>
          <cell r="V889">
            <v>10</v>
          </cell>
          <cell r="W889">
            <v>220000</v>
          </cell>
        </row>
        <row r="890">
          <cell r="D890" t="str">
            <v>COSTO DIRECTO</v>
          </cell>
          <cell r="H890">
            <v>92367020</v>
          </cell>
          <cell r="L890" t="str">
            <v/>
          </cell>
          <cell r="M890">
            <v>92367020</v>
          </cell>
          <cell r="N890">
            <v>91240000</v>
          </cell>
          <cell r="O890">
            <v>183607020</v>
          </cell>
          <cell r="R890" t="str">
            <v/>
          </cell>
          <cell r="S890">
            <v>0</v>
          </cell>
          <cell r="T890">
            <v>0</v>
          </cell>
          <cell r="U890">
            <v>0</v>
          </cell>
          <cell r="V890" t="str">
            <v/>
          </cell>
          <cell r="W890">
            <v>183607020</v>
          </cell>
        </row>
        <row r="891">
          <cell r="D891" t="str">
            <v>A,I,U, (25% )</v>
          </cell>
          <cell r="E891">
            <v>0.25</v>
          </cell>
          <cell r="H891">
            <v>23091755</v>
          </cell>
          <cell r="M891">
            <v>23091755</v>
          </cell>
          <cell r="N891">
            <v>22810000</v>
          </cell>
          <cell r="O891">
            <v>45901755</v>
          </cell>
          <cell r="R891">
            <v>0</v>
          </cell>
          <cell r="S891">
            <v>0</v>
          </cell>
          <cell r="T891">
            <v>0</v>
          </cell>
          <cell r="U891">
            <v>0</v>
          </cell>
          <cell r="W891">
            <v>45901755</v>
          </cell>
        </row>
        <row r="892">
          <cell r="B892" t="str">
            <v>TO14</v>
          </cell>
          <cell r="D892" t="str">
            <v>COSTO SUMINISTRO</v>
          </cell>
          <cell r="H892">
            <v>115458775</v>
          </cell>
          <cell r="M892">
            <v>115458775</v>
          </cell>
          <cell r="N892">
            <v>114050000</v>
          </cell>
          <cell r="O892">
            <v>229508775</v>
          </cell>
          <cell r="R892" t="str">
            <v/>
          </cell>
          <cell r="S892">
            <v>0</v>
          </cell>
          <cell r="T892">
            <v>0</v>
          </cell>
          <cell r="U892">
            <v>0</v>
          </cell>
          <cell r="V892" t="str">
            <v/>
          </cell>
          <cell r="W892">
            <v>229508775</v>
          </cell>
        </row>
        <row r="893">
          <cell r="B893" t="str">
            <v>T15</v>
          </cell>
          <cell r="C893" t="str">
            <v>OBRA CIVIL ESTRUCTURAL DE LA BODEGA DEL SISTEMA DE CLORACION DEL AGUA (893)</v>
          </cell>
          <cell r="M893" t="str">
            <v/>
          </cell>
          <cell r="N893" t="str">
            <v/>
          </cell>
          <cell r="O893" t="str">
            <v/>
          </cell>
          <cell r="R893" t="str">
            <v/>
          </cell>
          <cell r="S893" t="str">
            <v/>
          </cell>
          <cell r="T893" t="str">
            <v/>
          </cell>
          <cell r="U893" t="str">
            <v/>
          </cell>
          <cell r="V893" t="str">
            <v/>
          </cell>
          <cell r="W893" t="str">
            <v/>
          </cell>
        </row>
        <row r="894">
          <cell r="C894" t="str">
            <v xml:space="preserve">ITEM </v>
          </cell>
          <cell r="D894" t="str">
            <v xml:space="preserve">DESCRIPCION </v>
          </cell>
          <cell r="E894" t="str">
            <v xml:space="preserve">UNIDAD </v>
          </cell>
          <cell r="F894" t="str">
            <v xml:space="preserve">CANTIDAD </v>
          </cell>
          <cell r="G894" t="str">
            <v xml:space="preserve">V. UNITARIO </v>
          </cell>
          <cell r="H894" t="str">
            <v>V. PARCIAL</v>
          </cell>
          <cell r="R894">
            <v>0</v>
          </cell>
        </row>
        <row r="895">
          <cell r="C895">
            <v>3.1</v>
          </cell>
          <cell r="D895" t="str">
            <v>SEÑALIZACION Y SEGURIDAD EN LA OBRA</v>
          </cell>
          <cell r="L895" t="str">
            <v/>
          </cell>
          <cell r="M895" t="str">
            <v/>
          </cell>
          <cell r="N895" t="str">
            <v/>
          </cell>
          <cell r="O895" t="str">
            <v/>
          </cell>
          <cell r="R895" t="str">
            <v/>
          </cell>
          <cell r="S895" t="str">
            <v/>
          </cell>
          <cell r="T895" t="str">
            <v/>
          </cell>
          <cell r="U895" t="str">
            <v/>
          </cell>
          <cell r="V895" t="str">
            <v/>
          </cell>
          <cell r="W895" t="str">
            <v/>
          </cell>
        </row>
        <row r="896">
          <cell r="C896" t="str">
            <v>3.1.1</v>
          </cell>
          <cell r="D896" t="str">
            <v>Señalización de la obra</v>
          </cell>
          <cell r="L896" t="str">
            <v/>
          </cell>
          <cell r="M896" t="str">
            <v/>
          </cell>
          <cell r="N896" t="str">
            <v/>
          </cell>
          <cell r="O896" t="str">
            <v/>
          </cell>
          <cell r="R896" t="str">
            <v/>
          </cell>
          <cell r="S896" t="str">
            <v/>
          </cell>
          <cell r="T896" t="str">
            <v/>
          </cell>
          <cell r="U896" t="str">
            <v/>
          </cell>
          <cell r="V896" t="str">
            <v/>
          </cell>
          <cell r="W896" t="str">
            <v/>
          </cell>
        </row>
        <row r="897">
          <cell r="C897" t="str">
            <v>3.1.1.1</v>
          </cell>
          <cell r="D897" t="str">
            <v>Soporte para cinta demarcadora. Esquema No.1</v>
          </cell>
          <cell r="E897" t="str">
            <v>un</v>
          </cell>
          <cell r="F897">
            <v>6</v>
          </cell>
          <cell r="G897">
            <v>10100</v>
          </cell>
          <cell r="H897">
            <v>60600</v>
          </cell>
          <cell r="I897">
            <v>0.12307844038818615</v>
          </cell>
          <cell r="J897">
            <v>6</v>
          </cell>
          <cell r="L897">
            <v>6</v>
          </cell>
          <cell r="M897">
            <v>60600</v>
          </cell>
          <cell r="N897">
            <v>0</v>
          </cell>
          <cell r="O897">
            <v>60600</v>
          </cell>
          <cell r="R897">
            <v>0</v>
          </cell>
          <cell r="S897">
            <v>0</v>
          </cell>
          <cell r="T897">
            <v>0</v>
          </cell>
          <cell r="U897">
            <v>0</v>
          </cell>
          <cell r="V897">
            <v>6</v>
          </cell>
          <cell r="W897">
            <v>60600</v>
          </cell>
        </row>
        <row r="898">
          <cell r="C898" t="str">
            <v>3.1.1.2</v>
          </cell>
          <cell r="D898" t="str">
            <v>Cinta demarcadora, sin soportes. Esquema No. 2</v>
          </cell>
          <cell r="E898" t="str">
            <v>m</v>
          </cell>
          <cell r="F898">
            <v>50</v>
          </cell>
          <cell r="G898">
            <v>830</v>
          </cell>
          <cell r="H898">
            <v>41500</v>
          </cell>
          <cell r="I898">
            <v>8.4286390694879962E-2</v>
          </cell>
          <cell r="J898">
            <v>50</v>
          </cell>
          <cell r="L898">
            <v>50</v>
          </cell>
          <cell r="M898">
            <v>41500</v>
          </cell>
          <cell r="N898">
            <v>0</v>
          </cell>
          <cell r="O898">
            <v>41500</v>
          </cell>
          <cell r="R898">
            <v>0</v>
          </cell>
          <cell r="S898">
            <v>0</v>
          </cell>
          <cell r="T898">
            <v>0</v>
          </cell>
          <cell r="U898">
            <v>0</v>
          </cell>
          <cell r="V898">
            <v>50</v>
          </cell>
          <cell r="W898">
            <v>41500</v>
          </cell>
        </row>
        <row r="899">
          <cell r="C899" t="str">
            <v>3.1.1.3</v>
          </cell>
          <cell r="D899" t="str">
            <v>Vallas móviles. Barreras</v>
          </cell>
          <cell r="I899" t="str">
            <v/>
          </cell>
          <cell r="L899" t="str">
            <v/>
          </cell>
          <cell r="M899" t="str">
            <v/>
          </cell>
          <cell r="N899" t="str">
            <v/>
          </cell>
          <cell r="O899" t="str">
            <v/>
          </cell>
          <cell r="R899" t="str">
            <v/>
          </cell>
          <cell r="S899" t="str">
            <v/>
          </cell>
          <cell r="T899" t="str">
            <v/>
          </cell>
          <cell r="U899" t="str">
            <v/>
          </cell>
          <cell r="V899" t="str">
            <v/>
          </cell>
          <cell r="W899" t="str">
            <v/>
          </cell>
        </row>
        <row r="900">
          <cell r="C900" t="str">
            <v>3.1.1.3.4</v>
          </cell>
          <cell r="D900" t="str">
            <v>Valla móvil Tipo 4. Valla doble cara. Esquema No. 6</v>
          </cell>
          <cell r="E900" t="str">
            <v>un</v>
          </cell>
          <cell r="F900">
            <v>1</v>
          </cell>
          <cell r="G900">
            <v>155000</v>
          </cell>
          <cell r="H900">
            <v>155000</v>
          </cell>
          <cell r="I900">
            <v>0.31480459175196129</v>
          </cell>
          <cell r="J900">
            <v>1</v>
          </cell>
          <cell r="L900">
            <v>1</v>
          </cell>
          <cell r="M900">
            <v>155000</v>
          </cell>
          <cell r="N900">
            <v>0</v>
          </cell>
          <cell r="O900">
            <v>155000</v>
          </cell>
          <cell r="R900">
            <v>0</v>
          </cell>
          <cell r="S900">
            <v>0</v>
          </cell>
          <cell r="T900">
            <v>0</v>
          </cell>
          <cell r="U900">
            <v>0</v>
          </cell>
          <cell r="V900">
            <v>1</v>
          </cell>
          <cell r="W900">
            <v>155000</v>
          </cell>
        </row>
        <row r="901">
          <cell r="C901">
            <v>3.3</v>
          </cell>
          <cell r="D901" t="str">
            <v>EXCAVACIONES Y ENTIBADOS</v>
          </cell>
          <cell r="I901" t="str">
            <v/>
          </cell>
          <cell r="L901" t="str">
            <v/>
          </cell>
          <cell r="M901" t="str">
            <v/>
          </cell>
          <cell r="N901" t="str">
            <v/>
          </cell>
          <cell r="O901" t="str">
            <v/>
          </cell>
          <cell r="R901" t="str">
            <v/>
          </cell>
          <cell r="S901" t="str">
            <v/>
          </cell>
          <cell r="T901" t="str">
            <v/>
          </cell>
          <cell r="U901" t="str">
            <v/>
          </cell>
          <cell r="V901" t="str">
            <v/>
          </cell>
          <cell r="W901" t="str">
            <v/>
          </cell>
        </row>
        <row r="902">
          <cell r="C902" t="str">
            <v>3.3.4</v>
          </cell>
          <cell r="D902" t="str">
            <v>EXCAVACIONES PARA ESTRUCTURAS</v>
          </cell>
          <cell r="I902" t="str">
            <v/>
          </cell>
          <cell r="L902" t="str">
            <v/>
          </cell>
          <cell r="M902" t="str">
            <v/>
          </cell>
          <cell r="N902" t="str">
            <v/>
          </cell>
          <cell r="O902" t="str">
            <v/>
          </cell>
          <cell r="R902" t="str">
            <v/>
          </cell>
          <cell r="S902" t="str">
            <v/>
          </cell>
          <cell r="T902" t="str">
            <v/>
          </cell>
          <cell r="U902" t="str">
            <v/>
          </cell>
          <cell r="V902" t="str">
            <v/>
          </cell>
          <cell r="W902" t="str">
            <v/>
          </cell>
        </row>
        <row r="903">
          <cell r="C903" t="str">
            <v>3.3.4.2</v>
          </cell>
          <cell r="D903" t="str">
            <v xml:space="preserve">Excavación para estructuras a máquina en material común, roca descompuesta a cualquier profundidad y bajo cualquier condición de humedad. Incluye retiro a lugar autorizado. </v>
          </cell>
          <cell r="E903" t="str">
            <v>m3</v>
          </cell>
          <cell r="F903">
            <v>13.5</v>
          </cell>
          <cell r="G903">
            <v>8200</v>
          </cell>
          <cell r="H903">
            <v>110700</v>
          </cell>
          <cell r="I903">
            <v>0.22483140843188462</v>
          </cell>
          <cell r="J903">
            <v>13.5</v>
          </cell>
          <cell r="L903">
            <v>13.5</v>
          </cell>
          <cell r="M903">
            <v>110700</v>
          </cell>
          <cell r="N903">
            <v>0</v>
          </cell>
          <cell r="O903">
            <v>110700</v>
          </cell>
          <cell r="R903">
            <v>0</v>
          </cell>
          <cell r="S903">
            <v>0</v>
          </cell>
          <cell r="T903">
            <v>0</v>
          </cell>
          <cell r="U903">
            <v>0</v>
          </cell>
          <cell r="V903">
            <v>13.5</v>
          </cell>
          <cell r="W903">
            <v>110700</v>
          </cell>
        </row>
        <row r="904">
          <cell r="C904">
            <v>3.4</v>
          </cell>
          <cell r="D904" t="str">
            <v>INSTALACION Y CIMENTACION DE TUBERIA</v>
          </cell>
          <cell r="I904" t="str">
            <v/>
          </cell>
          <cell r="L904" t="str">
            <v/>
          </cell>
          <cell r="M904" t="str">
            <v/>
          </cell>
          <cell r="N904" t="str">
            <v/>
          </cell>
          <cell r="O904" t="str">
            <v/>
          </cell>
          <cell r="R904" t="str">
            <v/>
          </cell>
          <cell r="S904" t="str">
            <v/>
          </cell>
          <cell r="T904" t="str">
            <v/>
          </cell>
          <cell r="U904" t="str">
            <v/>
          </cell>
          <cell r="V904" t="str">
            <v/>
          </cell>
          <cell r="W904" t="str">
            <v/>
          </cell>
        </row>
        <row r="905">
          <cell r="C905">
            <v>3.5</v>
          </cell>
          <cell r="D905" t="str">
            <v>RELLENOS</v>
          </cell>
          <cell r="I905" t="str">
            <v/>
          </cell>
          <cell r="L905" t="str">
            <v/>
          </cell>
          <cell r="M905" t="str">
            <v/>
          </cell>
          <cell r="N905" t="str">
            <v/>
          </cell>
          <cell r="O905" t="str">
            <v/>
          </cell>
          <cell r="R905" t="str">
            <v/>
          </cell>
          <cell r="S905" t="str">
            <v/>
          </cell>
          <cell r="T905" t="str">
            <v/>
          </cell>
          <cell r="U905" t="str">
            <v/>
          </cell>
          <cell r="V905" t="str">
            <v/>
          </cell>
          <cell r="W905" t="str">
            <v/>
          </cell>
        </row>
        <row r="906">
          <cell r="C906" t="str">
            <v>3.5.1</v>
          </cell>
          <cell r="D906" t="str">
            <v>Relleno de Zanjas y obras de mampostería</v>
          </cell>
          <cell r="I906" t="str">
            <v/>
          </cell>
          <cell r="L906" t="str">
            <v/>
          </cell>
          <cell r="M906" t="str">
            <v/>
          </cell>
          <cell r="N906" t="str">
            <v/>
          </cell>
          <cell r="O906" t="str">
            <v/>
          </cell>
          <cell r="R906" t="str">
            <v/>
          </cell>
          <cell r="S906" t="str">
            <v/>
          </cell>
          <cell r="T906" t="str">
            <v/>
          </cell>
          <cell r="U906" t="str">
            <v/>
          </cell>
          <cell r="V906" t="str">
            <v/>
          </cell>
          <cell r="W906" t="str">
            <v/>
          </cell>
        </row>
        <row r="907">
          <cell r="C907" t="str">
            <v>3.5.1.1</v>
          </cell>
          <cell r="D907" t="str">
            <v>Rellenos de Zanjas y obras de mampostería con material seleccionado de sitio, compactado al 90% del Proctor Modificado</v>
          </cell>
          <cell r="E907" t="str">
            <v>m3</v>
          </cell>
          <cell r="F907">
            <v>5</v>
          </cell>
          <cell r="G907">
            <v>9800</v>
          </cell>
          <cell r="H907">
            <v>49000</v>
          </cell>
          <cell r="I907">
            <v>9.9518870940942583E-2</v>
          </cell>
          <cell r="J907">
            <v>5</v>
          </cell>
          <cell r="L907">
            <v>5</v>
          </cell>
          <cell r="M907">
            <v>49000</v>
          </cell>
          <cell r="N907">
            <v>0</v>
          </cell>
          <cell r="O907">
            <v>49000</v>
          </cell>
          <cell r="R907">
            <v>0</v>
          </cell>
          <cell r="S907">
            <v>0</v>
          </cell>
          <cell r="T907">
            <v>0</v>
          </cell>
          <cell r="U907">
            <v>0</v>
          </cell>
          <cell r="V907">
            <v>5</v>
          </cell>
          <cell r="W907">
            <v>49000</v>
          </cell>
        </row>
        <row r="908">
          <cell r="C908" t="str">
            <v>3.5.1.2</v>
          </cell>
          <cell r="D908" t="str">
            <v>Rellenos de Zanjas y obras de mampostería con material seleccionado de cantera, compactado al 95% del Proctor Modifiicado</v>
          </cell>
          <cell r="E908" t="str">
            <v>m3</v>
          </cell>
          <cell r="F908">
            <v>8.5</v>
          </cell>
          <cell r="G908">
            <v>27000</v>
          </cell>
          <cell r="H908">
            <v>229500</v>
          </cell>
          <cell r="I908">
            <v>0.46611389552951688</v>
          </cell>
          <cell r="J908">
            <v>8.5</v>
          </cell>
          <cell r="L908">
            <v>8.5</v>
          </cell>
          <cell r="M908">
            <v>229500</v>
          </cell>
          <cell r="N908">
            <v>0</v>
          </cell>
          <cell r="O908">
            <v>229500</v>
          </cell>
          <cell r="R908">
            <v>0</v>
          </cell>
          <cell r="S908">
            <v>0</v>
          </cell>
          <cell r="T908">
            <v>0</v>
          </cell>
          <cell r="U908">
            <v>0</v>
          </cell>
          <cell r="V908">
            <v>8.5</v>
          </cell>
          <cell r="W908">
            <v>229500</v>
          </cell>
        </row>
        <row r="909">
          <cell r="C909">
            <v>3.7</v>
          </cell>
          <cell r="D909" t="str">
            <v>CONSTRUCCIÓN DE OBRAS ACCESORIAS</v>
          </cell>
          <cell r="I909" t="str">
            <v/>
          </cell>
          <cell r="L909" t="str">
            <v/>
          </cell>
          <cell r="M909" t="str">
            <v/>
          </cell>
          <cell r="N909" t="str">
            <v/>
          </cell>
          <cell r="O909" t="str">
            <v/>
          </cell>
          <cell r="R909" t="str">
            <v/>
          </cell>
          <cell r="S909" t="str">
            <v/>
          </cell>
          <cell r="T909" t="str">
            <v/>
          </cell>
          <cell r="U909" t="str">
            <v/>
          </cell>
          <cell r="V909" t="str">
            <v/>
          </cell>
          <cell r="W909" t="str">
            <v/>
          </cell>
        </row>
        <row r="910">
          <cell r="C910" t="str">
            <v>3.7.1</v>
          </cell>
          <cell r="D910" t="str">
            <v>Obra de mampostería en ladrillo.</v>
          </cell>
          <cell r="I910" t="str">
            <v/>
          </cell>
          <cell r="L910" t="str">
            <v/>
          </cell>
          <cell r="M910" t="str">
            <v/>
          </cell>
          <cell r="N910" t="str">
            <v/>
          </cell>
          <cell r="O910" t="str">
            <v/>
          </cell>
          <cell r="R910" t="str">
            <v/>
          </cell>
          <cell r="S910" t="str">
            <v/>
          </cell>
          <cell r="T910" t="str">
            <v/>
          </cell>
          <cell r="U910" t="str">
            <v/>
          </cell>
          <cell r="V910" t="str">
            <v/>
          </cell>
          <cell r="W910" t="str">
            <v/>
          </cell>
        </row>
        <row r="911">
          <cell r="C911" t="str">
            <v>3.7.1.4</v>
          </cell>
          <cell r="D911" t="str">
            <v>CONCRETOS DE LIMPIEZA, ALISTADO Y MEDIACAÑAS</v>
          </cell>
          <cell r="I911" t="str">
            <v/>
          </cell>
          <cell r="L911" t="str">
            <v/>
          </cell>
          <cell r="M911" t="str">
            <v/>
          </cell>
          <cell r="N911" t="str">
            <v/>
          </cell>
          <cell r="O911" t="str">
            <v/>
          </cell>
          <cell r="R911" t="str">
            <v/>
          </cell>
          <cell r="S911" t="str">
            <v/>
          </cell>
          <cell r="T911" t="str">
            <v/>
          </cell>
          <cell r="U911" t="str">
            <v/>
          </cell>
          <cell r="V911" t="str">
            <v/>
          </cell>
          <cell r="W911" t="str">
            <v/>
          </cell>
        </row>
        <row r="912">
          <cell r="C912" t="str">
            <v>3.7.1.4.1</v>
          </cell>
          <cell r="D912" t="str">
            <v>ALISTADO Y PENDIENTADO</v>
          </cell>
          <cell r="I912" t="str">
            <v/>
          </cell>
          <cell r="L912" t="str">
            <v/>
          </cell>
          <cell r="M912" t="str">
            <v/>
          </cell>
          <cell r="N912" t="str">
            <v/>
          </cell>
          <cell r="O912" t="str">
            <v/>
          </cell>
          <cell r="R912" t="str">
            <v/>
          </cell>
          <cell r="S912" t="str">
            <v/>
          </cell>
          <cell r="T912" t="str">
            <v/>
          </cell>
          <cell r="U912" t="str">
            <v/>
          </cell>
          <cell r="V912" t="str">
            <v/>
          </cell>
          <cell r="W912" t="str">
            <v/>
          </cell>
        </row>
        <row r="913">
          <cell r="C913" t="str">
            <v>3.7.1.4.1.2</v>
          </cell>
          <cell r="D913" t="str">
            <v>Alistado y pendientado de losas y pisos en mortero impermeabilizado 1:4 e=0.04</v>
          </cell>
          <cell r="E913" t="str">
            <v>m2</v>
          </cell>
          <cell r="F913">
            <v>55</v>
          </cell>
          <cell r="G913">
            <v>10490</v>
          </cell>
          <cell r="H913">
            <v>576950</v>
          </cell>
          <cell r="I913">
            <v>1.1717839303954456</v>
          </cell>
          <cell r="J913">
            <v>55</v>
          </cell>
          <cell r="L913">
            <v>55</v>
          </cell>
          <cell r="M913">
            <v>576950</v>
          </cell>
          <cell r="N913">
            <v>0</v>
          </cell>
          <cell r="O913">
            <v>576950</v>
          </cell>
          <cell r="R913">
            <v>0</v>
          </cell>
          <cell r="S913">
            <v>0</v>
          </cell>
          <cell r="T913">
            <v>0</v>
          </cell>
          <cell r="U913">
            <v>0</v>
          </cell>
          <cell r="V913">
            <v>55</v>
          </cell>
          <cell r="W913">
            <v>576950</v>
          </cell>
        </row>
        <row r="914">
          <cell r="C914" t="str">
            <v>3.7.2</v>
          </cell>
          <cell r="D914" t="str">
            <v>Obras de mampostería en bloque</v>
          </cell>
          <cell r="I914" t="str">
            <v/>
          </cell>
          <cell r="L914" t="str">
            <v/>
          </cell>
          <cell r="M914" t="str">
            <v/>
          </cell>
          <cell r="N914" t="str">
            <v/>
          </cell>
          <cell r="O914" t="str">
            <v/>
          </cell>
          <cell r="R914" t="str">
            <v/>
          </cell>
          <cell r="S914" t="str">
            <v/>
          </cell>
          <cell r="T914" t="str">
            <v/>
          </cell>
          <cell r="U914" t="str">
            <v/>
          </cell>
          <cell r="V914" t="str">
            <v/>
          </cell>
          <cell r="W914" t="str">
            <v/>
          </cell>
        </row>
        <row r="915">
          <cell r="C915" t="str">
            <v>3.7.2.1.8</v>
          </cell>
          <cell r="D915" t="str">
            <v>Mampostería en bloque de concreto (sin incluir pañete, mortero de relleno, refuerzo e=0.10 m</v>
          </cell>
          <cell r="E915" t="str">
            <v>m2</v>
          </cell>
          <cell r="F915">
            <v>13</v>
          </cell>
          <cell r="G915">
            <v>21300</v>
          </cell>
          <cell r="H915">
            <v>276900</v>
          </cell>
          <cell r="I915">
            <v>0.56238317068463273</v>
          </cell>
          <cell r="J915">
            <v>13</v>
          </cell>
          <cell r="L915">
            <v>13</v>
          </cell>
          <cell r="M915">
            <v>276900</v>
          </cell>
          <cell r="N915">
            <v>0</v>
          </cell>
          <cell r="O915">
            <v>276900</v>
          </cell>
          <cell r="R915">
            <v>0</v>
          </cell>
          <cell r="S915">
            <v>0</v>
          </cell>
          <cell r="T915">
            <v>0</v>
          </cell>
          <cell r="U915">
            <v>0</v>
          </cell>
          <cell r="V915">
            <v>13</v>
          </cell>
          <cell r="W915">
            <v>276900</v>
          </cell>
        </row>
        <row r="916">
          <cell r="C916" t="str">
            <v>3.7.2.1.9</v>
          </cell>
          <cell r="D916" t="str">
            <v>Mampostería en bloque de concreto (sin incluir pañete, mortero de relleno, refuerzo e=0.15 m</v>
          </cell>
          <cell r="E916" t="str">
            <v>m2</v>
          </cell>
          <cell r="F916">
            <v>131.30000000000001</v>
          </cell>
          <cell r="G916">
            <v>27150</v>
          </cell>
          <cell r="H916">
            <v>3564795</v>
          </cell>
          <cell r="I916">
            <v>7.2400892558350503</v>
          </cell>
          <cell r="J916">
            <v>131.30000000000001</v>
          </cell>
          <cell r="L916">
            <v>131.30000000000001</v>
          </cell>
          <cell r="M916">
            <v>3564795.0000000005</v>
          </cell>
          <cell r="N916">
            <v>0</v>
          </cell>
          <cell r="O916">
            <v>3564795.0000000005</v>
          </cell>
          <cell r="R916">
            <v>0</v>
          </cell>
          <cell r="S916">
            <v>0</v>
          </cell>
          <cell r="T916">
            <v>0</v>
          </cell>
          <cell r="U916">
            <v>0</v>
          </cell>
          <cell r="V916">
            <v>131.30000000000001</v>
          </cell>
          <cell r="W916">
            <v>3564795.0000000005</v>
          </cell>
        </row>
        <row r="917">
          <cell r="C917" t="str">
            <v>3.7.3</v>
          </cell>
          <cell r="D917" t="str">
            <v>Estructuras de concreto reforzado</v>
          </cell>
          <cell r="I917" t="str">
            <v/>
          </cell>
          <cell r="L917" t="str">
            <v/>
          </cell>
          <cell r="M917" t="str">
            <v/>
          </cell>
          <cell r="N917" t="str">
            <v/>
          </cell>
          <cell r="O917" t="str">
            <v/>
          </cell>
          <cell r="R917" t="str">
            <v/>
          </cell>
          <cell r="S917" t="str">
            <v/>
          </cell>
          <cell r="T917" t="str">
            <v/>
          </cell>
          <cell r="U917" t="str">
            <v/>
          </cell>
          <cell r="V917" t="str">
            <v/>
          </cell>
          <cell r="W917" t="str">
            <v/>
          </cell>
        </row>
        <row r="918">
          <cell r="C918" t="str">
            <v>3.7.3.2</v>
          </cell>
          <cell r="D918" t="str">
            <v>Concreto para estructuras tipo edificaciones</v>
          </cell>
          <cell r="I918" t="str">
            <v/>
          </cell>
          <cell r="L918" t="str">
            <v/>
          </cell>
          <cell r="M918" t="str">
            <v/>
          </cell>
          <cell r="N918" t="str">
            <v/>
          </cell>
          <cell r="O918" t="str">
            <v/>
          </cell>
          <cell r="R918" t="str">
            <v/>
          </cell>
          <cell r="S918" t="str">
            <v/>
          </cell>
          <cell r="T918" t="str">
            <v/>
          </cell>
          <cell r="U918" t="str">
            <v/>
          </cell>
          <cell r="V918" t="str">
            <v/>
          </cell>
          <cell r="W918" t="str">
            <v/>
          </cell>
        </row>
        <row r="919">
          <cell r="C919" t="str">
            <v>3.7.3.2.1</v>
          </cell>
          <cell r="D919" t="str">
            <v>VIGAS, COLUMNAS, ZAPATAS, MUROS, ESCALERAS</v>
          </cell>
          <cell r="I919" t="str">
            <v/>
          </cell>
          <cell r="L919" t="str">
            <v/>
          </cell>
          <cell r="M919" t="str">
            <v/>
          </cell>
          <cell r="N919" t="str">
            <v/>
          </cell>
          <cell r="O919" t="str">
            <v/>
          </cell>
          <cell r="R919" t="str">
            <v/>
          </cell>
          <cell r="S919" t="str">
            <v/>
          </cell>
          <cell r="T919" t="str">
            <v/>
          </cell>
          <cell r="U919" t="str">
            <v/>
          </cell>
          <cell r="V919" t="str">
            <v/>
          </cell>
          <cell r="W919" t="str">
            <v/>
          </cell>
        </row>
        <row r="920">
          <cell r="C920" t="str">
            <v>3.7.3.2.1.2</v>
          </cell>
          <cell r="D920" t="str">
            <v>Concreto para vigas f´c=21 Mpa (3000 PSI)</v>
          </cell>
          <cell r="E920" t="str">
            <v>m3</v>
          </cell>
          <cell r="F920">
            <v>10.4</v>
          </cell>
          <cell r="G920">
            <v>314100</v>
          </cell>
          <cell r="H920">
            <v>3266640</v>
          </cell>
          <cell r="I920">
            <v>6.6345372361330757</v>
          </cell>
          <cell r="J920">
            <v>10.4</v>
          </cell>
          <cell r="L920">
            <v>10.4</v>
          </cell>
          <cell r="M920">
            <v>3266640</v>
          </cell>
          <cell r="N920">
            <v>0</v>
          </cell>
          <cell r="O920">
            <v>3266640</v>
          </cell>
          <cell r="R920">
            <v>0</v>
          </cell>
          <cell r="S920">
            <v>0</v>
          </cell>
          <cell r="T920">
            <v>0</v>
          </cell>
          <cell r="U920">
            <v>0</v>
          </cell>
          <cell r="V920">
            <v>10.4</v>
          </cell>
          <cell r="W920">
            <v>3266640</v>
          </cell>
        </row>
        <row r="921">
          <cell r="C921" t="str">
            <v>3.7.3.2.1.5</v>
          </cell>
          <cell r="D921" t="str">
            <v>Concreto para columnas f´c=21 Mpa (3000 PSI)</v>
          </cell>
          <cell r="E921" t="str">
            <v>m3</v>
          </cell>
          <cell r="F921">
            <v>4.1040000000000001</v>
          </cell>
          <cell r="G921">
            <v>355100</v>
          </cell>
          <cell r="H921">
            <v>1457330.4000000001</v>
          </cell>
          <cell r="I921">
            <v>2.9598342039982093</v>
          </cell>
          <cell r="J921">
            <v>4.1040000000000001</v>
          </cell>
          <cell r="L921">
            <v>4.1040000000000001</v>
          </cell>
          <cell r="M921">
            <v>1457330.4000000001</v>
          </cell>
          <cell r="N921">
            <v>0</v>
          </cell>
          <cell r="O921">
            <v>1457330.4000000001</v>
          </cell>
          <cell r="R921">
            <v>0</v>
          </cell>
          <cell r="S921">
            <v>0</v>
          </cell>
          <cell r="T921">
            <v>0</v>
          </cell>
          <cell r="U921">
            <v>0</v>
          </cell>
          <cell r="V921">
            <v>4.1040000000000001</v>
          </cell>
          <cell r="W921">
            <v>1457330.4000000001</v>
          </cell>
        </row>
        <row r="922">
          <cell r="C922" t="str">
            <v>3.7.3.2.1.11</v>
          </cell>
          <cell r="D922" t="str">
            <v>Concreto para zapatas f´c=24.5 Mpa (3500 PSI)</v>
          </cell>
          <cell r="E922" t="str">
            <v>m3</v>
          </cell>
          <cell r="F922">
            <v>4.5999999999999996</v>
          </cell>
          <cell r="G922">
            <v>293700</v>
          </cell>
          <cell r="H922">
            <v>1351020</v>
          </cell>
          <cell r="I922">
            <v>2.7439180616047403</v>
          </cell>
          <cell r="J922">
            <v>4.5999999999999996</v>
          </cell>
          <cell r="L922">
            <v>4.5999999999999996</v>
          </cell>
          <cell r="M922">
            <v>1351020</v>
          </cell>
          <cell r="N922">
            <v>0</v>
          </cell>
          <cell r="O922">
            <v>1351020</v>
          </cell>
          <cell r="R922">
            <v>0</v>
          </cell>
          <cell r="S922">
            <v>0</v>
          </cell>
          <cell r="T922">
            <v>0</v>
          </cell>
          <cell r="U922">
            <v>0</v>
          </cell>
          <cell r="V922">
            <v>4.5999999999999996</v>
          </cell>
          <cell r="W922">
            <v>1351020</v>
          </cell>
        </row>
        <row r="923">
          <cell r="C923" t="str">
            <v>3.7.3.2.1.14</v>
          </cell>
          <cell r="D923" t="str">
            <v>Concreto para vigas de amarre f´c=21 Mpa (3000 PSI)</v>
          </cell>
          <cell r="E923" t="str">
            <v>m3</v>
          </cell>
          <cell r="F923">
            <v>11.9</v>
          </cell>
          <cell r="G923">
            <v>338850</v>
          </cell>
          <cell r="H923">
            <v>4032315</v>
          </cell>
          <cell r="I923">
            <v>8.1896211444536107</v>
          </cell>
          <cell r="J923">
            <v>11.9</v>
          </cell>
          <cell r="L923">
            <v>11.9</v>
          </cell>
          <cell r="M923">
            <v>4032315</v>
          </cell>
          <cell r="N923">
            <v>0</v>
          </cell>
          <cell r="O923">
            <v>4032315</v>
          </cell>
          <cell r="R923">
            <v>0</v>
          </cell>
          <cell r="S923">
            <v>0</v>
          </cell>
          <cell r="T923">
            <v>0</v>
          </cell>
          <cell r="U923">
            <v>0</v>
          </cell>
          <cell r="V923">
            <v>11.9</v>
          </cell>
          <cell r="W923">
            <v>4032315</v>
          </cell>
        </row>
        <row r="924">
          <cell r="C924" t="str">
            <v>3.7.3.2.1.20</v>
          </cell>
          <cell r="D924" t="str">
            <v>Piso en concreto e=0.15 f´c=24.5 Mpa</v>
          </cell>
          <cell r="E924" t="str">
            <v>m2</v>
          </cell>
          <cell r="F924">
            <v>51</v>
          </cell>
          <cell r="G924">
            <v>47100</v>
          </cell>
          <cell r="H924">
            <v>2402100</v>
          </cell>
          <cell r="I924">
            <v>4.8786587732089428</v>
          </cell>
          <cell r="J924">
            <v>51</v>
          </cell>
          <cell r="L924">
            <v>51</v>
          </cell>
          <cell r="M924">
            <v>2402100</v>
          </cell>
          <cell r="N924">
            <v>0</v>
          </cell>
          <cell r="O924">
            <v>2402100</v>
          </cell>
          <cell r="R924">
            <v>0</v>
          </cell>
          <cell r="S924">
            <v>0</v>
          </cell>
          <cell r="T924">
            <v>0</v>
          </cell>
          <cell r="U924">
            <v>0</v>
          </cell>
          <cell r="V924">
            <v>51</v>
          </cell>
          <cell r="W924">
            <v>2402100</v>
          </cell>
        </row>
        <row r="925">
          <cell r="C925" t="str">
            <v>3.7.3.2.3</v>
          </cell>
          <cell r="D925" t="str">
            <v>LOSAS ALIGERADAS</v>
          </cell>
          <cell r="I925" t="str">
            <v/>
          </cell>
          <cell r="L925" t="str">
            <v/>
          </cell>
          <cell r="M925" t="str">
            <v/>
          </cell>
          <cell r="N925" t="str">
            <v/>
          </cell>
          <cell r="O925" t="str">
            <v/>
          </cell>
          <cell r="R925" t="str">
            <v/>
          </cell>
          <cell r="S925" t="str">
            <v/>
          </cell>
          <cell r="T925" t="str">
            <v/>
          </cell>
          <cell r="U925" t="str">
            <v/>
          </cell>
          <cell r="V925" t="str">
            <v/>
          </cell>
          <cell r="W925" t="str">
            <v/>
          </cell>
        </row>
        <row r="926">
          <cell r="C926" t="str">
            <v>3.7.3.2.3.4</v>
          </cell>
          <cell r="D926" t="str">
            <v>Losa aligerada para edificaciones con casetón de icopor f¨c=24.5 MPa e=0.30 m</v>
          </cell>
          <cell r="E926" t="str">
            <v>m2</v>
          </cell>
          <cell r="F926">
            <v>54.8</v>
          </cell>
          <cell r="G926">
            <v>77660</v>
          </cell>
          <cell r="H926">
            <v>4255768</v>
          </cell>
          <cell r="I926">
            <v>8.6434535989100691</v>
          </cell>
          <cell r="J926">
            <v>54.8</v>
          </cell>
          <cell r="L926">
            <v>54.8</v>
          </cell>
          <cell r="M926">
            <v>4255768</v>
          </cell>
          <cell r="N926">
            <v>0</v>
          </cell>
          <cell r="O926">
            <v>4255768</v>
          </cell>
          <cell r="R926">
            <v>0</v>
          </cell>
          <cell r="S926">
            <v>0</v>
          </cell>
          <cell r="T926">
            <v>0</v>
          </cell>
          <cell r="U926">
            <v>0</v>
          </cell>
          <cell r="V926">
            <v>54.8</v>
          </cell>
          <cell r="W926">
            <v>4255768</v>
          </cell>
        </row>
        <row r="927">
          <cell r="C927" t="str">
            <v>3.7.3.3</v>
          </cell>
          <cell r="D927" t="str">
            <v>ACERO DE REFUERZO</v>
          </cell>
          <cell r="I927" t="str">
            <v/>
          </cell>
          <cell r="L927" t="str">
            <v/>
          </cell>
          <cell r="M927" t="str">
            <v/>
          </cell>
          <cell r="N927" t="str">
            <v/>
          </cell>
          <cell r="O927" t="str">
            <v/>
          </cell>
          <cell r="R927" t="str">
            <v/>
          </cell>
          <cell r="S927" t="str">
            <v/>
          </cell>
          <cell r="T927" t="str">
            <v/>
          </cell>
          <cell r="U927" t="str">
            <v/>
          </cell>
          <cell r="V927" t="str">
            <v/>
          </cell>
          <cell r="W927" t="str">
            <v/>
          </cell>
        </row>
        <row r="928">
          <cell r="C928" t="str">
            <v>3.7.3.3.1</v>
          </cell>
          <cell r="D928" t="str">
            <v>Suministro, figurado e instalación de acero de refuerzo 420 Mpa (60000 Psi) según planos y especificaciones de diseño</v>
          </cell>
          <cell r="E928" t="str">
            <v>kg</v>
          </cell>
          <cell r="F928">
            <v>8906</v>
          </cell>
          <cell r="G928">
            <v>2740</v>
          </cell>
          <cell r="H928">
            <v>24402440</v>
          </cell>
          <cell r="I928">
            <v>49.561291367430513</v>
          </cell>
          <cell r="J928">
            <v>8906</v>
          </cell>
          <cell r="L928">
            <v>8906</v>
          </cell>
          <cell r="M928">
            <v>24402440</v>
          </cell>
          <cell r="N928">
            <v>0</v>
          </cell>
          <cell r="O928">
            <v>24402440</v>
          </cell>
          <cell r="R928">
            <v>0</v>
          </cell>
          <cell r="S928">
            <v>0</v>
          </cell>
          <cell r="T928">
            <v>0</v>
          </cell>
          <cell r="U928">
            <v>0</v>
          </cell>
          <cell r="V928">
            <v>8906</v>
          </cell>
          <cell r="W928">
            <v>24402440</v>
          </cell>
        </row>
        <row r="929">
          <cell r="C929" t="str">
            <v>3.7.3.8</v>
          </cell>
          <cell r="D929" t="str">
            <v>IMPERMEABILIZACION</v>
          </cell>
          <cell r="I929" t="str">
            <v/>
          </cell>
          <cell r="L929" t="str">
            <v/>
          </cell>
          <cell r="M929" t="str">
            <v/>
          </cell>
          <cell r="N929" t="str">
            <v/>
          </cell>
          <cell r="O929" t="str">
            <v/>
          </cell>
          <cell r="R929" t="str">
            <v/>
          </cell>
          <cell r="S929" t="str">
            <v/>
          </cell>
          <cell r="T929" t="str">
            <v/>
          </cell>
          <cell r="U929" t="str">
            <v/>
          </cell>
          <cell r="V929" t="str">
            <v/>
          </cell>
          <cell r="W929" t="str">
            <v/>
          </cell>
        </row>
        <row r="930">
          <cell r="C930" t="str">
            <v>3.7.3.8.1</v>
          </cell>
          <cell r="D930" t="str">
            <v>Suministro e instalación de manto reflectivo Morter plas AL-80 o similar según planos y especificaciones de diseño</v>
          </cell>
          <cell r="E930" t="str">
            <v>m2</v>
          </cell>
          <cell r="F930">
            <v>54.8</v>
          </cell>
          <cell r="G930">
            <v>9325</v>
          </cell>
          <cell r="H930">
            <v>511010</v>
          </cell>
          <cell r="I930">
            <v>1.0378599640720627</v>
          </cell>
          <cell r="J930">
            <v>54.8</v>
          </cell>
          <cell r="L930">
            <v>54.8</v>
          </cell>
          <cell r="M930">
            <v>511010</v>
          </cell>
          <cell r="N930">
            <v>0</v>
          </cell>
          <cell r="O930">
            <v>511010</v>
          </cell>
          <cell r="R930">
            <v>0</v>
          </cell>
          <cell r="S930">
            <v>0</v>
          </cell>
          <cell r="T930">
            <v>0</v>
          </cell>
          <cell r="U930">
            <v>0</v>
          </cell>
          <cell r="V930">
            <v>54.8</v>
          </cell>
          <cell r="W930">
            <v>511010</v>
          </cell>
        </row>
        <row r="931">
          <cell r="C931" t="str">
            <v>3,9</v>
          </cell>
          <cell r="D931" t="str">
            <v>OBRAS ARQUITECTONICAS</v>
          </cell>
          <cell r="I931" t="str">
            <v/>
          </cell>
          <cell r="L931" t="str">
            <v/>
          </cell>
          <cell r="M931" t="str">
            <v/>
          </cell>
          <cell r="N931" t="str">
            <v/>
          </cell>
          <cell r="O931" t="str">
            <v/>
          </cell>
          <cell r="R931" t="str">
            <v/>
          </cell>
          <cell r="S931" t="str">
            <v/>
          </cell>
          <cell r="T931" t="str">
            <v/>
          </cell>
          <cell r="U931" t="str">
            <v/>
          </cell>
          <cell r="V931" t="str">
            <v/>
          </cell>
          <cell r="W931" t="str">
            <v/>
          </cell>
        </row>
        <row r="932">
          <cell r="C932" t="str">
            <v>3.9.9</v>
          </cell>
          <cell r="D932" t="str">
            <v>CARPINTERIA EN MADERA</v>
          </cell>
          <cell r="I932" t="str">
            <v/>
          </cell>
          <cell r="L932" t="str">
            <v/>
          </cell>
          <cell r="M932" t="str">
            <v/>
          </cell>
          <cell r="N932" t="str">
            <v/>
          </cell>
          <cell r="O932" t="str">
            <v/>
          </cell>
          <cell r="R932" t="str">
            <v/>
          </cell>
          <cell r="S932" t="str">
            <v/>
          </cell>
          <cell r="T932" t="str">
            <v/>
          </cell>
          <cell r="U932" t="str">
            <v/>
          </cell>
          <cell r="V932" t="str">
            <v/>
          </cell>
          <cell r="W932" t="str">
            <v/>
          </cell>
        </row>
        <row r="933">
          <cell r="C933" t="str">
            <v>3.9.9.1</v>
          </cell>
          <cell r="D933" t="str">
            <v>PUERTAS DE ENTRADA PRINCIPAL</v>
          </cell>
          <cell r="I933" t="str">
            <v/>
          </cell>
          <cell r="L933" t="str">
            <v/>
          </cell>
          <cell r="M933" t="str">
            <v/>
          </cell>
          <cell r="N933" t="str">
            <v/>
          </cell>
          <cell r="O933" t="str">
            <v/>
          </cell>
          <cell r="R933" t="str">
            <v/>
          </cell>
          <cell r="S933" t="str">
            <v/>
          </cell>
          <cell r="T933" t="str">
            <v/>
          </cell>
          <cell r="U933" t="str">
            <v/>
          </cell>
          <cell r="V933" t="str">
            <v/>
          </cell>
          <cell r="W933" t="str">
            <v/>
          </cell>
        </row>
        <row r="934">
          <cell r="C934" t="str">
            <v>3.9.9.1.9</v>
          </cell>
          <cell r="D934" t="str">
            <v>Puerta Madecor en cedro 1.00 x 2 m e=36 mm. Incluye marco para puerta y cerradura segun planos y especificaciones de diseño</v>
          </cell>
          <cell r="E934" t="str">
            <v>und</v>
          </cell>
          <cell r="F934">
            <v>3</v>
          </cell>
          <cell r="G934">
            <v>72000</v>
          </cell>
          <cell r="H934">
            <v>216000</v>
          </cell>
          <cell r="I934">
            <v>0.43869543108660414</v>
          </cell>
          <cell r="J934">
            <v>3</v>
          </cell>
          <cell r="L934">
            <v>3</v>
          </cell>
          <cell r="M934">
            <v>216000</v>
          </cell>
          <cell r="N934">
            <v>0</v>
          </cell>
          <cell r="O934">
            <v>216000</v>
          </cell>
          <cell r="R934">
            <v>0</v>
          </cell>
          <cell r="S934">
            <v>0</v>
          </cell>
          <cell r="T934">
            <v>0</v>
          </cell>
          <cell r="U934">
            <v>0</v>
          </cell>
          <cell r="V934">
            <v>3</v>
          </cell>
          <cell r="W934">
            <v>216000</v>
          </cell>
        </row>
        <row r="935">
          <cell r="C935" t="str">
            <v>3.9.12</v>
          </cell>
          <cell r="D935" t="str">
            <v>PINTURA</v>
          </cell>
          <cell r="I935" t="str">
            <v/>
          </cell>
          <cell r="L935" t="str">
            <v/>
          </cell>
          <cell r="M935" t="str">
            <v/>
          </cell>
          <cell r="N935" t="str">
            <v/>
          </cell>
          <cell r="O935" t="str">
            <v/>
          </cell>
          <cell r="R935" t="str">
            <v/>
          </cell>
          <cell r="S935" t="str">
            <v/>
          </cell>
          <cell r="T935" t="str">
            <v/>
          </cell>
          <cell r="U935" t="str">
            <v/>
          </cell>
          <cell r="V935" t="str">
            <v/>
          </cell>
          <cell r="W935" t="str">
            <v/>
          </cell>
        </row>
        <row r="936">
          <cell r="C936" t="str">
            <v>3.9.12.2</v>
          </cell>
          <cell r="D936" t="str">
            <v>Estuco y pintura a 3 manos segun planos y especificaciones de diseño</v>
          </cell>
          <cell r="E936" t="str">
            <v>m2</v>
          </cell>
          <cell r="F936">
            <v>355</v>
          </cell>
          <cell r="G936">
            <v>6415</v>
          </cell>
          <cell r="H936">
            <v>2277325</v>
          </cell>
          <cell r="I936">
            <v>4.6252410768486145</v>
          </cell>
          <cell r="J936">
            <v>355</v>
          </cell>
          <cell r="L936">
            <v>355</v>
          </cell>
          <cell r="M936">
            <v>2277325</v>
          </cell>
          <cell r="N936">
            <v>0</v>
          </cell>
          <cell r="O936">
            <v>2277325</v>
          </cell>
          <cell r="R936">
            <v>0</v>
          </cell>
          <cell r="S936">
            <v>0</v>
          </cell>
          <cell r="T936">
            <v>0</v>
          </cell>
          <cell r="U936">
            <v>0</v>
          </cell>
          <cell r="V936">
            <v>355</v>
          </cell>
          <cell r="W936">
            <v>2277325</v>
          </cell>
        </row>
        <row r="937">
          <cell r="D937" t="str">
            <v>COSTO TOTAL DIRECTO</v>
          </cell>
          <cell r="H937">
            <v>49236893</v>
          </cell>
          <cell r="L937" t="str">
            <v/>
          </cell>
          <cell r="M937">
            <v>49236893</v>
          </cell>
          <cell r="N937">
            <v>0</v>
          </cell>
          <cell r="O937">
            <v>49236893</v>
          </cell>
          <cell r="R937" t="str">
            <v/>
          </cell>
          <cell r="S937">
            <v>0</v>
          </cell>
          <cell r="T937">
            <v>0</v>
          </cell>
          <cell r="U937">
            <v>0</v>
          </cell>
          <cell r="V937" t="str">
            <v/>
          </cell>
          <cell r="W937">
            <v>49236893</v>
          </cell>
        </row>
        <row r="938">
          <cell r="D938" t="str">
            <v>A,I,U, 25%</v>
          </cell>
          <cell r="E938">
            <v>0.25</v>
          </cell>
          <cell r="H938">
            <v>12309223.25</v>
          </cell>
          <cell r="M938">
            <v>12309223.25</v>
          </cell>
          <cell r="N938">
            <v>0</v>
          </cell>
          <cell r="O938">
            <v>12309223.25</v>
          </cell>
          <cell r="R938">
            <v>0</v>
          </cell>
          <cell r="S938">
            <v>0</v>
          </cell>
          <cell r="T938">
            <v>0</v>
          </cell>
          <cell r="U938">
            <v>0</v>
          </cell>
          <cell r="W938">
            <v>12309223.25</v>
          </cell>
        </row>
        <row r="939">
          <cell r="B939" t="str">
            <v>TO15</v>
          </cell>
          <cell r="D939" t="str">
            <v>COSTO TOTAL OBRA CIVIL</v>
          </cell>
          <cell r="H939">
            <v>61546116</v>
          </cell>
          <cell r="M939">
            <v>61546116</v>
          </cell>
          <cell r="N939">
            <v>0</v>
          </cell>
          <cell r="O939">
            <v>61546116</v>
          </cell>
          <cell r="R939" t="str">
            <v/>
          </cell>
          <cell r="S939">
            <v>0</v>
          </cell>
          <cell r="T939">
            <v>0</v>
          </cell>
          <cell r="U939">
            <v>0</v>
          </cell>
          <cell r="V939" t="str">
            <v/>
          </cell>
          <cell r="W939">
            <v>61546116</v>
          </cell>
        </row>
        <row r="940">
          <cell r="B940" t="str">
            <v>T16</v>
          </cell>
          <cell r="C940" t="str">
            <v>OBRA CIVIL ESTRUCTURAL DEL CUARTO ELÉCTRICO (940)</v>
          </cell>
          <cell r="M940" t="str">
            <v/>
          </cell>
          <cell r="N940" t="str">
            <v/>
          </cell>
          <cell r="O940" t="str">
            <v/>
          </cell>
          <cell r="R940" t="str">
            <v/>
          </cell>
          <cell r="S940" t="str">
            <v/>
          </cell>
          <cell r="T940" t="str">
            <v/>
          </cell>
          <cell r="U940" t="str">
            <v/>
          </cell>
          <cell r="V940" t="str">
            <v/>
          </cell>
          <cell r="W940" t="str">
            <v/>
          </cell>
        </row>
        <row r="941">
          <cell r="C941" t="str">
            <v xml:space="preserve">ITEM </v>
          </cell>
          <cell r="D941" t="str">
            <v xml:space="preserve">DESCRIPCION </v>
          </cell>
          <cell r="E941" t="str">
            <v xml:space="preserve">UNIDAD </v>
          </cell>
          <cell r="F941" t="str">
            <v xml:space="preserve">CANTIDAD </v>
          </cell>
          <cell r="G941" t="str">
            <v xml:space="preserve">V. UNITARIO </v>
          </cell>
          <cell r="H941" t="str">
            <v>V. PARCIAL</v>
          </cell>
          <cell r="R941">
            <v>0</v>
          </cell>
        </row>
        <row r="942">
          <cell r="C942">
            <v>3.1</v>
          </cell>
          <cell r="D942" t="str">
            <v>SEÑALIZACION Y SEGURIDAD EN LA OBRA</v>
          </cell>
          <cell r="L942" t="str">
            <v/>
          </cell>
          <cell r="M942" t="str">
            <v/>
          </cell>
          <cell r="N942" t="str">
            <v/>
          </cell>
          <cell r="O942" t="str">
            <v/>
          </cell>
          <cell r="R942" t="str">
            <v/>
          </cell>
          <cell r="S942" t="str">
            <v/>
          </cell>
          <cell r="T942" t="str">
            <v/>
          </cell>
          <cell r="U942" t="str">
            <v/>
          </cell>
          <cell r="V942" t="str">
            <v/>
          </cell>
          <cell r="W942" t="str">
            <v/>
          </cell>
        </row>
        <row r="943">
          <cell r="C943" t="str">
            <v>3.1.1</v>
          </cell>
          <cell r="D943" t="str">
            <v>Señalización de la obra</v>
          </cell>
          <cell r="L943" t="str">
            <v/>
          </cell>
          <cell r="M943" t="str">
            <v/>
          </cell>
          <cell r="N943" t="str">
            <v/>
          </cell>
          <cell r="O943" t="str">
            <v/>
          </cell>
          <cell r="R943" t="str">
            <v/>
          </cell>
          <cell r="S943" t="str">
            <v/>
          </cell>
          <cell r="T943" t="str">
            <v/>
          </cell>
          <cell r="U943" t="str">
            <v/>
          </cell>
          <cell r="V943" t="str">
            <v/>
          </cell>
          <cell r="W943" t="str">
            <v/>
          </cell>
        </row>
        <row r="944">
          <cell r="C944" t="str">
            <v>3.1.1.1</v>
          </cell>
          <cell r="D944" t="str">
            <v>Soporte para cinta demarcadora. Esquema No.1</v>
          </cell>
          <cell r="E944" t="str">
            <v>un</v>
          </cell>
          <cell r="F944">
            <v>4</v>
          </cell>
          <cell r="G944">
            <v>10100</v>
          </cell>
          <cell r="H944">
            <v>40400</v>
          </cell>
          <cell r="I944">
            <v>0.17446853386576755</v>
          </cell>
          <cell r="J944">
            <v>4</v>
          </cell>
          <cell r="L944">
            <v>4</v>
          </cell>
          <cell r="M944">
            <v>40400</v>
          </cell>
          <cell r="N944">
            <v>0</v>
          </cell>
          <cell r="O944">
            <v>40400</v>
          </cell>
          <cell r="R944">
            <v>0</v>
          </cell>
          <cell r="S944">
            <v>0</v>
          </cell>
          <cell r="T944">
            <v>0</v>
          </cell>
          <cell r="U944">
            <v>0</v>
          </cell>
          <cell r="V944">
            <v>4</v>
          </cell>
          <cell r="W944">
            <v>40400</v>
          </cell>
        </row>
        <row r="945">
          <cell r="C945" t="str">
            <v>3.1.1.2</v>
          </cell>
          <cell r="D945" t="str">
            <v>Cinta demarcadora, sin soportes. Esquema No. 2</v>
          </cell>
          <cell r="E945" t="str">
            <v>m</v>
          </cell>
          <cell r="F945">
            <v>40</v>
          </cell>
          <cell r="G945">
            <v>830</v>
          </cell>
          <cell r="H945">
            <v>33200</v>
          </cell>
          <cell r="I945">
            <v>0.14337513179068026</v>
          </cell>
          <cell r="J945">
            <v>40</v>
          </cell>
          <cell r="L945">
            <v>40</v>
          </cell>
          <cell r="M945">
            <v>33200</v>
          </cell>
          <cell r="N945">
            <v>0</v>
          </cell>
          <cell r="O945">
            <v>33200</v>
          </cell>
          <cell r="R945">
            <v>0</v>
          </cell>
          <cell r="S945">
            <v>0</v>
          </cell>
          <cell r="T945">
            <v>0</v>
          </cell>
          <cell r="U945">
            <v>0</v>
          </cell>
          <cell r="V945">
            <v>40</v>
          </cell>
          <cell r="W945">
            <v>33200</v>
          </cell>
        </row>
        <row r="946">
          <cell r="C946" t="str">
            <v>3.1.1.3</v>
          </cell>
          <cell r="D946" t="str">
            <v>Vallas móviles. Barreras</v>
          </cell>
          <cell r="I946" t="str">
            <v/>
          </cell>
          <cell r="L946" t="str">
            <v/>
          </cell>
          <cell r="M946" t="str">
            <v/>
          </cell>
          <cell r="N946" t="str">
            <v/>
          </cell>
          <cell r="O946" t="str">
            <v/>
          </cell>
          <cell r="R946" t="str">
            <v/>
          </cell>
          <cell r="S946" t="str">
            <v/>
          </cell>
          <cell r="T946" t="str">
            <v/>
          </cell>
          <cell r="U946" t="str">
            <v/>
          </cell>
          <cell r="V946" t="str">
            <v/>
          </cell>
          <cell r="W946" t="str">
            <v/>
          </cell>
        </row>
        <row r="947">
          <cell r="C947" t="str">
            <v>3.1.1.3.4</v>
          </cell>
          <cell r="D947" t="str">
            <v>Valla móvil Tipo 4. Valla doble cara. Esquema No. 6</v>
          </cell>
          <cell r="E947" t="str">
            <v>un</v>
          </cell>
          <cell r="F947">
            <v>1</v>
          </cell>
          <cell r="G947">
            <v>155000</v>
          </cell>
          <cell r="H947">
            <v>155000</v>
          </cell>
          <cell r="I947">
            <v>0.6693718502275734</v>
          </cell>
          <cell r="J947">
            <v>1</v>
          </cell>
          <cell r="L947">
            <v>1</v>
          </cell>
          <cell r="M947">
            <v>155000</v>
          </cell>
          <cell r="N947">
            <v>0</v>
          </cell>
          <cell r="O947">
            <v>155000</v>
          </cell>
          <cell r="R947">
            <v>0</v>
          </cell>
          <cell r="S947">
            <v>0</v>
          </cell>
          <cell r="T947">
            <v>0</v>
          </cell>
          <cell r="U947">
            <v>0</v>
          </cell>
          <cell r="V947">
            <v>1</v>
          </cell>
          <cell r="W947">
            <v>155000</v>
          </cell>
        </row>
        <row r="948">
          <cell r="C948">
            <v>3.3</v>
          </cell>
          <cell r="D948" t="str">
            <v>EXCAVACIONES Y ENTIBADOS</v>
          </cell>
          <cell r="I948" t="str">
            <v/>
          </cell>
          <cell r="L948" t="str">
            <v/>
          </cell>
          <cell r="M948" t="str">
            <v/>
          </cell>
          <cell r="N948" t="str">
            <v/>
          </cell>
          <cell r="O948" t="str">
            <v/>
          </cell>
          <cell r="R948" t="str">
            <v/>
          </cell>
          <cell r="S948" t="str">
            <v/>
          </cell>
          <cell r="T948" t="str">
            <v/>
          </cell>
          <cell r="U948" t="str">
            <v/>
          </cell>
          <cell r="V948" t="str">
            <v/>
          </cell>
          <cell r="W948" t="str">
            <v/>
          </cell>
        </row>
        <row r="949">
          <cell r="C949" t="str">
            <v>3.3.4</v>
          </cell>
          <cell r="D949" t="str">
            <v>EXCAVACIONES PARA ESTRUCTURAS</v>
          </cell>
          <cell r="I949" t="str">
            <v/>
          </cell>
          <cell r="L949" t="str">
            <v/>
          </cell>
          <cell r="M949" t="str">
            <v/>
          </cell>
          <cell r="N949" t="str">
            <v/>
          </cell>
          <cell r="O949" t="str">
            <v/>
          </cell>
          <cell r="R949" t="str">
            <v/>
          </cell>
          <cell r="S949" t="str">
            <v/>
          </cell>
          <cell r="T949" t="str">
            <v/>
          </cell>
          <cell r="U949" t="str">
            <v/>
          </cell>
          <cell r="V949" t="str">
            <v/>
          </cell>
          <cell r="W949" t="str">
            <v/>
          </cell>
        </row>
        <row r="950">
          <cell r="C950" t="str">
            <v>3.3.4.2</v>
          </cell>
          <cell r="D950" t="str">
            <v>Excavación para estructuras a máquina en material común, roca descompuesta a cualquier profundidad y bajo cualquier condición de humedad. Incluye retiro a lugar autorizado.</v>
          </cell>
          <cell r="E950" t="str">
            <v>m3</v>
          </cell>
          <cell r="F950">
            <v>10.1</v>
          </cell>
          <cell r="G950">
            <v>8200</v>
          </cell>
          <cell r="H950">
            <v>82820</v>
          </cell>
          <cell r="I950">
            <v>0.35766049442482345</v>
          </cell>
          <cell r="J950">
            <v>10.1</v>
          </cell>
          <cell r="L950">
            <v>10.1</v>
          </cell>
          <cell r="M950">
            <v>82820</v>
          </cell>
          <cell r="N950">
            <v>0</v>
          </cell>
          <cell r="O950">
            <v>82820</v>
          </cell>
          <cell r="R950">
            <v>0</v>
          </cell>
          <cell r="S950">
            <v>0</v>
          </cell>
          <cell r="T950">
            <v>0</v>
          </cell>
          <cell r="U950">
            <v>0</v>
          </cell>
          <cell r="V950">
            <v>10.1</v>
          </cell>
          <cell r="W950">
            <v>82820</v>
          </cell>
        </row>
        <row r="951">
          <cell r="C951">
            <v>3.4</v>
          </cell>
          <cell r="D951" t="str">
            <v>INSTALACION Y CIMENTACION DE TUBERIA</v>
          </cell>
          <cell r="I951" t="str">
            <v/>
          </cell>
          <cell r="L951" t="str">
            <v/>
          </cell>
          <cell r="M951" t="str">
            <v/>
          </cell>
          <cell r="N951" t="str">
            <v/>
          </cell>
          <cell r="O951" t="str">
            <v/>
          </cell>
          <cell r="R951" t="str">
            <v/>
          </cell>
          <cell r="S951" t="str">
            <v/>
          </cell>
          <cell r="T951" t="str">
            <v/>
          </cell>
          <cell r="U951" t="str">
            <v/>
          </cell>
          <cell r="V951" t="str">
            <v/>
          </cell>
          <cell r="W951" t="str">
            <v/>
          </cell>
        </row>
        <row r="952">
          <cell r="C952">
            <v>3.5</v>
          </cell>
          <cell r="D952" t="str">
            <v>RELLENOS</v>
          </cell>
          <cell r="I952" t="str">
            <v/>
          </cell>
          <cell r="L952" t="str">
            <v/>
          </cell>
          <cell r="M952" t="str">
            <v/>
          </cell>
          <cell r="N952" t="str">
            <v/>
          </cell>
          <cell r="O952" t="str">
            <v/>
          </cell>
          <cell r="R952" t="str">
            <v/>
          </cell>
          <cell r="S952" t="str">
            <v/>
          </cell>
          <cell r="T952" t="str">
            <v/>
          </cell>
          <cell r="U952" t="str">
            <v/>
          </cell>
          <cell r="V952" t="str">
            <v/>
          </cell>
          <cell r="W952" t="str">
            <v/>
          </cell>
        </row>
        <row r="953">
          <cell r="C953" t="str">
            <v>3.5.1</v>
          </cell>
          <cell r="D953" t="str">
            <v>Relleno de Zanjas y obras de mampostería</v>
          </cell>
          <cell r="I953" t="str">
            <v/>
          </cell>
          <cell r="L953" t="str">
            <v/>
          </cell>
          <cell r="M953" t="str">
            <v/>
          </cell>
          <cell r="N953" t="str">
            <v/>
          </cell>
          <cell r="O953" t="str">
            <v/>
          </cell>
          <cell r="R953" t="str">
            <v/>
          </cell>
          <cell r="S953" t="str">
            <v/>
          </cell>
          <cell r="T953" t="str">
            <v/>
          </cell>
          <cell r="U953" t="str">
            <v/>
          </cell>
          <cell r="V953" t="str">
            <v/>
          </cell>
          <cell r="W953" t="str">
            <v/>
          </cell>
        </row>
        <row r="954">
          <cell r="C954" t="str">
            <v>3.5.1.1</v>
          </cell>
          <cell r="D954" t="str">
            <v>Rellenos de Zanjas y obras de mampostería con material seleccionado de sitio, compactado al 90% del Proctor Modificado</v>
          </cell>
          <cell r="E954" t="str">
            <v>m3</v>
          </cell>
          <cell r="F954">
            <v>1</v>
          </cell>
          <cell r="G954">
            <v>8500</v>
          </cell>
          <cell r="H954">
            <v>8500</v>
          </cell>
          <cell r="I954">
            <v>3.6707488560866933E-2</v>
          </cell>
          <cell r="J954">
            <v>1</v>
          </cell>
          <cell r="L954">
            <v>1</v>
          </cell>
          <cell r="M954">
            <v>8500</v>
          </cell>
          <cell r="N954">
            <v>0</v>
          </cell>
          <cell r="O954">
            <v>8500</v>
          </cell>
          <cell r="R954">
            <v>0</v>
          </cell>
          <cell r="S954">
            <v>0</v>
          </cell>
          <cell r="T954">
            <v>0</v>
          </cell>
          <cell r="U954">
            <v>0</v>
          </cell>
          <cell r="V954">
            <v>1</v>
          </cell>
          <cell r="W954">
            <v>8500</v>
          </cell>
        </row>
        <row r="955">
          <cell r="C955" t="str">
            <v>3.5.1.2</v>
          </cell>
          <cell r="D955" t="str">
            <v>Rellenos de Zanjas y obras de mampostería con material seleccionado de cantera, compactado al 95% del Proctor Modifiicado</v>
          </cell>
          <cell r="E955" t="str">
            <v>m3</v>
          </cell>
          <cell r="F955">
            <v>9.1</v>
          </cell>
          <cell r="G955">
            <v>27000</v>
          </cell>
          <cell r="H955">
            <v>245700</v>
          </cell>
          <cell r="I955">
            <v>1.0610623458123536</v>
          </cell>
          <cell r="J955">
            <v>9.1</v>
          </cell>
          <cell r="L955">
            <v>9.1</v>
          </cell>
          <cell r="M955">
            <v>245700</v>
          </cell>
          <cell r="N955">
            <v>0</v>
          </cell>
          <cell r="O955">
            <v>245700</v>
          </cell>
          <cell r="R955">
            <v>0</v>
          </cell>
          <cell r="S955">
            <v>0</v>
          </cell>
          <cell r="T955">
            <v>0</v>
          </cell>
          <cell r="U955">
            <v>0</v>
          </cell>
          <cell r="V955">
            <v>9.1</v>
          </cell>
          <cell r="W955">
            <v>245700</v>
          </cell>
        </row>
        <row r="956">
          <cell r="C956">
            <v>3.7</v>
          </cell>
          <cell r="D956" t="str">
            <v>CONSTRUCCIÓN DE OBRAS ACCESORIAS</v>
          </cell>
          <cell r="I956" t="str">
            <v/>
          </cell>
          <cell r="L956" t="str">
            <v/>
          </cell>
          <cell r="M956" t="str">
            <v/>
          </cell>
          <cell r="N956" t="str">
            <v/>
          </cell>
          <cell r="O956" t="str">
            <v/>
          </cell>
          <cell r="R956" t="str">
            <v/>
          </cell>
          <cell r="S956" t="str">
            <v/>
          </cell>
          <cell r="T956" t="str">
            <v/>
          </cell>
          <cell r="U956" t="str">
            <v/>
          </cell>
          <cell r="V956" t="str">
            <v/>
          </cell>
          <cell r="W956" t="str">
            <v/>
          </cell>
        </row>
        <row r="957">
          <cell r="C957" t="str">
            <v>3.7.1</v>
          </cell>
          <cell r="D957" t="str">
            <v>Obra de mampostería en ladrillo.</v>
          </cell>
          <cell r="I957" t="str">
            <v/>
          </cell>
          <cell r="L957" t="str">
            <v/>
          </cell>
          <cell r="M957" t="str">
            <v/>
          </cell>
          <cell r="N957" t="str">
            <v/>
          </cell>
          <cell r="O957" t="str">
            <v/>
          </cell>
          <cell r="R957" t="str">
            <v/>
          </cell>
          <cell r="S957" t="str">
            <v/>
          </cell>
          <cell r="T957" t="str">
            <v/>
          </cell>
          <cell r="U957" t="str">
            <v/>
          </cell>
          <cell r="V957" t="str">
            <v/>
          </cell>
          <cell r="W957" t="str">
            <v/>
          </cell>
        </row>
        <row r="958">
          <cell r="C958" t="str">
            <v>3.7.1.4</v>
          </cell>
          <cell r="D958" t="str">
            <v>CONCRETOS DE LIMPIEZA, ALISTADO Y MEDIACAÑAS</v>
          </cell>
          <cell r="I958" t="str">
            <v/>
          </cell>
          <cell r="L958" t="str">
            <v/>
          </cell>
          <cell r="M958" t="str">
            <v/>
          </cell>
          <cell r="N958" t="str">
            <v/>
          </cell>
          <cell r="O958" t="str">
            <v/>
          </cell>
          <cell r="R958" t="str">
            <v/>
          </cell>
          <cell r="S958" t="str">
            <v/>
          </cell>
          <cell r="T958" t="str">
            <v/>
          </cell>
          <cell r="U958" t="str">
            <v/>
          </cell>
          <cell r="V958" t="str">
            <v/>
          </cell>
          <cell r="W958" t="str">
            <v/>
          </cell>
        </row>
        <row r="959">
          <cell r="C959" t="str">
            <v>3.7.1.4.1</v>
          </cell>
          <cell r="D959" t="str">
            <v>ALISTADO Y PENDIENTADO</v>
          </cell>
          <cell r="I959" t="str">
            <v/>
          </cell>
          <cell r="L959" t="str">
            <v/>
          </cell>
          <cell r="M959" t="str">
            <v/>
          </cell>
          <cell r="N959" t="str">
            <v/>
          </cell>
          <cell r="O959" t="str">
            <v/>
          </cell>
          <cell r="R959" t="str">
            <v/>
          </cell>
          <cell r="S959" t="str">
            <v/>
          </cell>
          <cell r="T959" t="str">
            <v/>
          </cell>
          <cell r="U959" t="str">
            <v/>
          </cell>
          <cell r="V959" t="str">
            <v/>
          </cell>
          <cell r="W959" t="str">
            <v/>
          </cell>
        </row>
        <row r="960">
          <cell r="C960" t="str">
            <v>3.7.1.4.1.2</v>
          </cell>
          <cell r="D960" t="str">
            <v>Alistado y pendientado de losas y pisos en mortero impermeabilizado 1:4 e=0.04</v>
          </cell>
          <cell r="E960" t="str">
            <v>m2</v>
          </cell>
          <cell r="F960">
            <v>30.5</v>
          </cell>
          <cell r="G960">
            <v>10490</v>
          </cell>
          <cell r="H960">
            <v>319945</v>
          </cell>
          <cell r="I960">
            <v>1.3816914620713612</v>
          </cell>
          <cell r="J960">
            <v>30.5</v>
          </cell>
          <cell r="L960">
            <v>30.5</v>
          </cell>
          <cell r="M960">
            <v>319945</v>
          </cell>
          <cell r="N960">
            <v>0</v>
          </cell>
          <cell r="O960">
            <v>319945</v>
          </cell>
          <cell r="R960">
            <v>0</v>
          </cell>
          <cell r="S960">
            <v>0</v>
          </cell>
          <cell r="T960">
            <v>0</v>
          </cell>
          <cell r="U960">
            <v>0</v>
          </cell>
          <cell r="V960">
            <v>30.5</v>
          </cell>
          <cell r="W960">
            <v>319945</v>
          </cell>
        </row>
        <row r="961">
          <cell r="C961" t="str">
            <v>3.7.2</v>
          </cell>
          <cell r="D961" t="str">
            <v>Obras de mampostería en bloque</v>
          </cell>
          <cell r="I961" t="str">
            <v/>
          </cell>
          <cell r="L961" t="str">
            <v/>
          </cell>
          <cell r="M961" t="str">
            <v/>
          </cell>
          <cell r="N961" t="str">
            <v/>
          </cell>
          <cell r="O961" t="str">
            <v/>
          </cell>
          <cell r="R961" t="str">
            <v/>
          </cell>
          <cell r="S961" t="str">
            <v/>
          </cell>
          <cell r="T961" t="str">
            <v/>
          </cell>
          <cell r="U961" t="str">
            <v/>
          </cell>
          <cell r="V961" t="str">
            <v/>
          </cell>
          <cell r="W961" t="str">
            <v/>
          </cell>
        </row>
        <row r="962">
          <cell r="C962" t="str">
            <v>3.7.2.1.8</v>
          </cell>
          <cell r="D962" t="str">
            <v>Mampostería en bloque de concreto (sin incluir pañete, mortero de relleno, refuerzo ) e=0.10 m</v>
          </cell>
          <cell r="E962" t="str">
            <v>m2</v>
          </cell>
          <cell r="F962">
            <v>9</v>
          </cell>
          <cell r="G962">
            <v>21300</v>
          </cell>
          <cell r="H962">
            <v>191700</v>
          </cell>
          <cell r="I962">
            <v>0.8278618302491989</v>
          </cell>
          <cell r="J962">
            <v>9</v>
          </cell>
          <cell r="L962">
            <v>9</v>
          </cell>
          <cell r="M962">
            <v>191700</v>
          </cell>
          <cell r="N962">
            <v>0</v>
          </cell>
          <cell r="O962">
            <v>191700</v>
          </cell>
          <cell r="R962">
            <v>0</v>
          </cell>
          <cell r="S962">
            <v>0</v>
          </cell>
          <cell r="T962">
            <v>0</v>
          </cell>
          <cell r="U962">
            <v>0</v>
          </cell>
          <cell r="V962">
            <v>9</v>
          </cell>
          <cell r="W962">
            <v>191700</v>
          </cell>
        </row>
        <row r="963">
          <cell r="C963" t="str">
            <v>3.7.2.1.9</v>
          </cell>
          <cell r="D963" t="str">
            <v>Mampostería en bloque de concreto (sin incluir pañete, mortero de relleno, refuerzo ) e=0.15 m</v>
          </cell>
          <cell r="E963" t="str">
            <v>m2</v>
          </cell>
          <cell r="F963">
            <v>66</v>
          </cell>
          <cell r="G963">
            <v>27150</v>
          </cell>
          <cell r="H963">
            <v>1791900</v>
          </cell>
          <cell r="I963">
            <v>7.7383704414373478</v>
          </cell>
          <cell r="J963">
            <v>66</v>
          </cell>
          <cell r="L963">
            <v>66</v>
          </cell>
          <cell r="M963">
            <v>1791900</v>
          </cell>
          <cell r="N963">
            <v>0</v>
          </cell>
          <cell r="O963">
            <v>1791900</v>
          </cell>
          <cell r="R963">
            <v>0</v>
          </cell>
          <cell r="S963">
            <v>0</v>
          </cell>
          <cell r="T963">
            <v>0</v>
          </cell>
          <cell r="U963">
            <v>0</v>
          </cell>
          <cell r="V963">
            <v>66</v>
          </cell>
          <cell r="W963">
            <v>1791900</v>
          </cell>
        </row>
        <row r="964">
          <cell r="C964" t="str">
            <v>3.7.2.1.19</v>
          </cell>
          <cell r="D964" t="str">
            <v>Mampostería en calado de concreto e=0.20 m</v>
          </cell>
          <cell r="E964" t="str">
            <v>m2</v>
          </cell>
          <cell r="F964">
            <v>9</v>
          </cell>
          <cell r="G964">
            <v>19250</v>
          </cell>
          <cell r="H964">
            <v>173250</v>
          </cell>
          <cell r="I964">
            <v>0.74818498743178774</v>
          </cell>
          <cell r="J964">
            <v>9</v>
          </cell>
          <cell r="L964">
            <v>9</v>
          </cell>
          <cell r="M964">
            <v>173250</v>
          </cell>
          <cell r="N964">
            <v>0</v>
          </cell>
          <cell r="O964">
            <v>173250</v>
          </cell>
          <cell r="R964">
            <v>0</v>
          </cell>
          <cell r="S964">
            <v>0</v>
          </cell>
          <cell r="T964">
            <v>0</v>
          </cell>
          <cell r="U964">
            <v>0</v>
          </cell>
          <cell r="V964">
            <v>9</v>
          </cell>
          <cell r="W964">
            <v>173250</v>
          </cell>
        </row>
        <row r="965">
          <cell r="C965" t="str">
            <v>3.7.3</v>
          </cell>
          <cell r="D965" t="str">
            <v>Estructuras de concreto reforzado</v>
          </cell>
          <cell r="I965" t="str">
            <v/>
          </cell>
          <cell r="L965" t="str">
            <v/>
          </cell>
          <cell r="M965" t="str">
            <v/>
          </cell>
          <cell r="N965" t="str">
            <v/>
          </cell>
          <cell r="O965" t="str">
            <v/>
          </cell>
          <cell r="R965" t="str">
            <v/>
          </cell>
          <cell r="S965" t="str">
            <v/>
          </cell>
          <cell r="T965" t="str">
            <v/>
          </cell>
          <cell r="U965" t="str">
            <v/>
          </cell>
          <cell r="V965" t="str">
            <v/>
          </cell>
          <cell r="W965" t="str">
            <v/>
          </cell>
        </row>
        <row r="966">
          <cell r="C966" t="str">
            <v>3.7.3.2</v>
          </cell>
          <cell r="D966" t="str">
            <v>Concreto para estructuras tipo edificaciones</v>
          </cell>
          <cell r="I966" t="str">
            <v/>
          </cell>
          <cell r="L966" t="str">
            <v/>
          </cell>
          <cell r="M966" t="str">
            <v/>
          </cell>
          <cell r="N966" t="str">
            <v/>
          </cell>
          <cell r="O966" t="str">
            <v/>
          </cell>
          <cell r="R966" t="str">
            <v/>
          </cell>
          <cell r="S966" t="str">
            <v/>
          </cell>
          <cell r="T966" t="str">
            <v/>
          </cell>
          <cell r="U966" t="str">
            <v/>
          </cell>
          <cell r="V966" t="str">
            <v/>
          </cell>
          <cell r="W966" t="str">
            <v/>
          </cell>
        </row>
        <row r="967">
          <cell r="C967" t="str">
            <v>3.7.3.2.1</v>
          </cell>
          <cell r="D967" t="str">
            <v>VIGAS, COLUMNAS, ZAPATAS, MUROS, ESCALERAS</v>
          </cell>
          <cell r="I967" t="str">
            <v/>
          </cell>
          <cell r="L967" t="str">
            <v/>
          </cell>
          <cell r="M967" t="str">
            <v/>
          </cell>
          <cell r="N967" t="str">
            <v/>
          </cell>
          <cell r="O967" t="str">
            <v/>
          </cell>
          <cell r="R967" t="str">
            <v/>
          </cell>
          <cell r="S967" t="str">
            <v/>
          </cell>
          <cell r="T967" t="str">
            <v/>
          </cell>
          <cell r="U967" t="str">
            <v/>
          </cell>
          <cell r="V967" t="str">
            <v/>
          </cell>
          <cell r="W967" t="str">
            <v/>
          </cell>
        </row>
        <row r="968">
          <cell r="C968" t="str">
            <v>3.7.3.2.1.2</v>
          </cell>
          <cell r="D968" t="str">
            <v>Concreto para vigas f´c=21 Mpa (3000 PSI)</v>
          </cell>
          <cell r="E968" t="str">
            <v>m3</v>
          </cell>
          <cell r="F968">
            <v>2.2999999999999998</v>
          </cell>
          <cell r="G968">
            <v>314100</v>
          </cell>
          <cell r="H968">
            <v>722430</v>
          </cell>
          <cell r="I968">
            <v>3.1198342307090705</v>
          </cell>
          <cell r="J968">
            <v>2.2999999999999998</v>
          </cell>
          <cell r="L968">
            <v>2.2999999999999998</v>
          </cell>
          <cell r="M968">
            <v>722430</v>
          </cell>
          <cell r="N968">
            <v>0</v>
          </cell>
          <cell r="O968">
            <v>722430</v>
          </cell>
          <cell r="R968">
            <v>0</v>
          </cell>
          <cell r="S968">
            <v>0</v>
          </cell>
          <cell r="T968">
            <v>0</v>
          </cell>
          <cell r="U968">
            <v>0</v>
          </cell>
          <cell r="V968">
            <v>2.2999999999999998</v>
          </cell>
          <cell r="W968">
            <v>722430</v>
          </cell>
        </row>
        <row r="969">
          <cell r="C969" t="str">
            <v>3.7.3.2.1.5</v>
          </cell>
          <cell r="D969" t="str">
            <v>Concreto para columnas f´c=21 Mpa (3000 PSI)</v>
          </cell>
          <cell r="E969" t="str">
            <v>m3</v>
          </cell>
          <cell r="F969">
            <v>2.1</v>
          </cell>
          <cell r="G969">
            <v>355100</v>
          </cell>
          <cell r="H969">
            <v>745710</v>
          </cell>
          <cell r="I969">
            <v>3.2203695640851864</v>
          </cell>
          <cell r="J969">
            <v>2.1</v>
          </cell>
          <cell r="L969">
            <v>2.1</v>
          </cell>
          <cell r="M969">
            <v>745710</v>
          </cell>
          <cell r="N969">
            <v>0</v>
          </cell>
          <cell r="O969">
            <v>745710</v>
          </cell>
          <cell r="R969">
            <v>0</v>
          </cell>
          <cell r="S969">
            <v>0</v>
          </cell>
          <cell r="T969">
            <v>0</v>
          </cell>
          <cell r="U969">
            <v>0</v>
          </cell>
          <cell r="V969">
            <v>2.1</v>
          </cell>
          <cell r="W969">
            <v>745710</v>
          </cell>
        </row>
        <row r="970">
          <cell r="C970" t="str">
            <v>3.7.3.2.1.11</v>
          </cell>
          <cell r="D970" t="str">
            <v>Concreto para zapatas f´c=24.5 Mpa (3500 PSI)</v>
          </cell>
          <cell r="E970" t="str">
            <v>m3</v>
          </cell>
          <cell r="F970">
            <v>2.6</v>
          </cell>
          <cell r="G970">
            <v>293700</v>
          </cell>
          <cell r="H970">
            <v>763620</v>
          </cell>
          <cell r="I970">
            <v>3.297714401746966</v>
          </cell>
          <cell r="J970">
            <v>2.6</v>
          </cell>
          <cell r="L970">
            <v>2.6</v>
          </cell>
          <cell r="M970">
            <v>763620</v>
          </cell>
          <cell r="N970">
            <v>0</v>
          </cell>
          <cell r="O970">
            <v>763620</v>
          </cell>
          <cell r="R970">
            <v>0</v>
          </cell>
          <cell r="S970">
            <v>0</v>
          </cell>
          <cell r="T970">
            <v>0</v>
          </cell>
          <cell r="U970">
            <v>0</v>
          </cell>
          <cell r="V970">
            <v>2.6</v>
          </cell>
          <cell r="W970">
            <v>763620</v>
          </cell>
        </row>
        <row r="971">
          <cell r="C971" t="str">
            <v>3.7.3.2.1.14</v>
          </cell>
          <cell r="D971" t="str">
            <v>Concreto para vigas de amarre f´c=21 Mpa (3000 PSI)</v>
          </cell>
          <cell r="E971" t="str">
            <v>m3</v>
          </cell>
          <cell r="F971">
            <v>2.2999999999999998</v>
          </cell>
          <cell r="G971">
            <v>338850</v>
          </cell>
          <cell r="H971">
            <v>779354.99999999988</v>
          </cell>
          <cell r="I971">
            <v>3.3656664408652288</v>
          </cell>
          <cell r="J971">
            <v>2.2999999999999998</v>
          </cell>
          <cell r="L971">
            <v>2.2999999999999998</v>
          </cell>
          <cell r="M971">
            <v>779354.99999999988</v>
          </cell>
          <cell r="N971">
            <v>0</v>
          </cell>
          <cell r="O971">
            <v>779354.99999999988</v>
          </cell>
          <cell r="R971">
            <v>0</v>
          </cell>
          <cell r="S971">
            <v>0</v>
          </cell>
          <cell r="T971">
            <v>0</v>
          </cell>
          <cell r="U971">
            <v>0</v>
          </cell>
          <cell r="V971">
            <v>2.2999999999999998</v>
          </cell>
          <cell r="W971">
            <v>779354.99999999988</v>
          </cell>
        </row>
        <row r="972">
          <cell r="C972" t="str">
            <v>3.7.3.2.1.20</v>
          </cell>
          <cell r="D972" t="str">
            <v>Piso en concreto e=0.15 f´c=24.5 Mpa</v>
          </cell>
          <cell r="E972" t="str">
            <v>m2</v>
          </cell>
          <cell r="F972">
            <v>30.5</v>
          </cell>
          <cell r="G972">
            <v>47100</v>
          </cell>
          <cell r="H972">
            <v>1436550</v>
          </cell>
          <cell r="I972">
            <v>6.203781493189811</v>
          </cell>
          <cell r="J972">
            <v>30.5</v>
          </cell>
          <cell r="L972">
            <v>30.5</v>
          </cell>
          <cell r="M972">
            <v>1436550</v>
          </cell>
          <cell r="N972">
            <v>0</v>
          </cell>
          <cell r="O972">
            <v>1436550</v>
          </cell>
          <cell r="R972">
            <v>0</v>
          </cell>
          <cell r="S972">
            <v>0</v>
          </cell>
          <cell r="T972">
            <v>0</v>
          </cell>
          <cell r="U972">
            <v>0</v>
          </cell>
          <cell r="V972">
            <v>30.5</v>
          </cell>
          <cell r="W972">
            <v>1436550</v>
          </cell>
        </row>
        <row r="973">
          <cell r="C973" t="str">
            <v>3.7.3.2.3</v>
          </cell>
          <cell r="D973" t="str">
            <v>LOSAS ALIGERADAS</v>
          </cell>
          <cell r="I973" t="str">
            <v/>
          </cell>
          <cell r="L973" t="str">
            <v/>
          </cell>
          <cell r="M973" t="str">
            <v/>
          </cell>
          <cell r="N973" t="str">
            <v/>
          </cell>
          <cell r="O973" t="str">
            <v/>
          </cell>
          <cell r="R973" t="str">
            <v/>
          </cell>
          <cell r="S973" t="str">
            <v/>
          </cell>
          <cell r="T973" t="str">
            <v/>
          </cell>
          <cell r="U973" t="str">
            <v/>
          </cell>
          <cell r="V973" t="str">
            <v/>
          </cell>
          <cell r="W973" t="str">
            <v/>
          </cell>
        </row>
        <row r="974">
          <cell r="C974" t="str">
            <v>3.7.3.2.3.4</v>
          </cell>
          <cell r="D974" t="str">
            <v>Losa aligerada para edificaciones con casetón de icopor f¨c=24.5 MPa e=0.30 m</v>
          </cell>
          <cell r="E974" t="str">
            <v>m2</v>
          </cell>
          <cell r="F974">
            <v>30.5</v>
          </cell>
          <cell r="G974">
            <v>77660</v>
          </cell>
          <cell r="H974">
            <v>2368630</v>
          </cell>
          <cell r="I974">
            <v>10.228995132932498</v>
          </cell>
          <cell r="J974">
            <v>30.5</v>
          </cell>
          <cell r="L974">
            <v>30.5</v>
          </cell>
          <cell r="M974">
            <v>2368630</v>
          </cell>
          <cell r="N974">
            <v>0</v>
          </cell>
          <cell r="O974">
            <v>2368630</v>
          </cell>
          <cell r="R974">
            <v>0</v>
          </cell>
          <cell r="S974">
            <v>0</v>
          </cell>
          <cell r="T974">
            <v>0</v>
          </cell>
          <cell r="U974">
            <v>0</v>
          </cell>
          <cell r="V974">
            <v>30.5</v>
          </cell>
          <cell r="W974">
            <v>2368630</v>
          </cell>
        </row>
        <row r="975">
          <cell r="C975" t="str">
            <v>3.7.3.3</v>
          </cell>
          <cell r="D975" t="str">
            <v>ACERO DE REFUERZO</v>
          </cell>
          <cell r="I975" t="str">
            <v/>
          </cell>
          <cell r="L975" t="str">
            <v/>
          </cell>
          <cell r="M975" t="str">
            <v/>
          </cell>
          <cell r="N975" t="str">
            <v/>
          </cell>
          <cell r="O975" t="str">
            <v/>
          </cell>
          <cell r="R975" t="str">
            <v/>
          </cell>
          <cell r="S975" t="str">
            <v/>
          </cell>
          <cell r="T975" t="str">
            <v/>
          </cell>
          <cell r="U975" t="str">
            <v/>
          </cell>
          <cell r="V975" t="str">
            <v/>
          </cell>
          <cell r="W975" t="str">
            <v/>
          </cell>
        </row>
        <row r="976">
          <cell r="C976" t="str">
            <v>3.7.3.3.1</v>
          </cell>
          <cell r="D976" t="str">
            <v>Suministro, figurado e instalación de acero de refuerzo 420 Mpa (60000 Psi) según planos y especificaciones de diseño</v>
          </cell>
          <cell r="E976" t="str">
            <v>kg</v>
          </cell>
          <cell r="F976">
            <v>3684</v>
          </cell>
          <cell r="G976">
            <v>2740</v>
          </cell>
          <cell r="H976">
            <v>10094160</v>
          </cell>
          <cell r="I976">
            <v>43.591913262536536</v>
          </cell>
          <cell r="J976">
            <v>3684</v>
          </cell>
          <cell r="L976">
            <v>3684</v>
          </cell>
          <cell r="M976">
            <v>10094160</v>
          </cell>
          <cell r="N976">
            <v>0</v>
          </cell>
          <cell r="O976">
            <v>10094160</v>
          </cell>
          <cell r="R976">
            <v>0</v>
          </cell>
          <cell r="S976">
            <v>0</v>
          </cell>
          <cell r="T976">
            <v>0</v>
          </cell>
          <cell r="U976">
            <v>0</v>
          </cell>
          <cell r="V976">
            <v>3684</v>
          </cell>
          <cell r="W976">
            <v>10094160</v>
          </cell>
        </row>
        <row r="977">
          <cell r="C977" t="str">
            <v>3.7.3.8</v>
          </cell>
          <cell r="D977" t="str">
            <v>IMPERMEABILIZACION</v>
          </cell>
          <cell r="I977" t="str">
            <v/>
          </cell>
          <cell r="L977" t="str">
            <v/>
          </cell>
          <cell r="M977" t="str">
            <v/>
          </cell>
          <cell r="N977" t="str">
            <v/>
          </cell>
          <cell r="O977" t="str">
            <v/>
          </cell>
          <cell r="R977" t="str">
            <v/>
          </cell>
          <cell r="S977" t="str">
            <v/>
          </cell>
          <cell r="T977" t="str">
            <v/>
          </cell>
          <cell r="U977" t="str">
            <v/>
          </cell>
          <cell r="V977" t="str">
            <v/>
          </cell>
          <cell r="W977" t="str">
            <v/>
          </cell>
        </row>
        <row r="978">
          <cell r="C978" t="str">
            <v>3.7.3.8.1</v>
          </cell>
          <cell r="D978" t="str">
            <v>Suministro e instalación de manto reflectivo Morter plas AL-80 o similar según planos y especificaciones de diseño</v>
          </cell>
          <cell r="E978" t="str">
            <v>m2</v>
          </cell>
          <cell r="F978">
            <v>30.5</v>
          </cell>
          <cell r="G978">
            <v>9325</v>
          </cell>
          <cell r="H978">
            <v>284412.5</v>
          </cell>
          <cell r="I978">
            <v>1.2282433635667727</v>
          </cell>
          <cell r="J978">
            <v>30.5</v>
          </cell>
          <cell r="L978">
            <v>30.5</v>
          </cell>
          <cell r="M978">
            <v>284412.5</v>
          </cell>
          <cell r="N978">
            <v>0</v>
          </cell>
          <cell r="O978">
            <v>284412.5</v>
          </cell>
          <cell r="R978">
            <v>0</v>
          </cell>
          <cell r="S978">
            <v>0</v>
          </cell>
          <cell r="T978">
            <v>0</v>
          </cell>
          <cell r="U978">
            <v>0</v>
          </cell>
          <cell r="V978">
            <v>30.5</v>
          </cell>
          <cell r="W978">
            <v>284412.5</v>
          </cell>
        </row>
        <row r="979">
          <cell r="C979" t="str">
            <v>3,9</v>
          </cell>
          <cell r="D979" t="str">
            <v>OBRAS ARQUITECTONICAS</v>
          </cell>
          <cell r="I979" t="str">
            <v/>
          </cell>
          <cell r="L979" t="str">
            <v/>
          </cell>
          <cell r="M979" t="str">
            <v/>
          </cell>
          <cell r="N979" t="str">
            <v/>
          </cell>
          <cell r="O979" t="str">
            <v/>
          </cell>
          <cell r="R979" t="str">
            <v/>
          </cell>
          <cell r="S979" t="str">
            <v/>
          </cell>
          <cell r="T979" t="str">
            <v/>
          </cell>
          <cell r="U979" t="str">
            <v/>
          </cell>
          <cell r="V979" t="str">
            <v/>
          </cell>
          <cell r="W979" t="str">
            <v/>
          </cell>
        </row>
        <row r="980">
          <cell r="C980" t="str">
            <v>3.9.9</v>
          </cell>
          <cell r="D980" t="str">
            <v>CARPINTERIA EN MADERA</v>
          </cell>
          <cell r="I980" t="str">
            <v/>
          </cell>
          <cell r="L980" t="str">
            <v/>
          </cell>
          <cell r="M980" t="str">
            <v/>
          </cell>
          <cell r="N980" t="str">
            <v/>
          </cell>
          <cell r="O980" t="str">
            <v/>
          </cell>
          <cell r="R980" t="str">
            <v/>
          </cell>
          <cell r="S980" t="str">
            <v/>
          </cell>
          <cell r="T980" t="str">
            <v/>
          </cell>
          <cell r="U980" t="str">
            <v/>
          </cell>
          <cell r="V980" t="str">
            <v/>
          </cell>
          <cell r="W980" t="str">
            <v/>
          </cell>
        </row>
        <row r="981">
          <cell r="C981" t="str">
            <v>3.9.9.1</v>
          </cell>
          <cell r="D981" t="str">
            <v>PUERTAS DE ENTRADA PRINCIPAL</v>
          </cell>
          <cell r="I981" t="str">
            <v/>
          </cell>
          <cell r="L981" t="str">
            <v/>
          </cell>
          <cell r="M981" t="str">
            <v/>
          </cell>
          <cell r="N981" t="str">
            <v/>
          </cell>
          <cell r="O981" t="str">
            <v/>
          </cell>
          <cell r="R981" t="str">
            <v/>
          </cell>
          <cell r="S981" t="str">
            <v/>
          </cell>
          <cell r="T981" t="str">
            <v/>
          </cell>
          <cell r="U981" t="str">
            <v/>
          </cell>
          <cell r="V981" t="str">
            <v/>
          </cell>
          <cell r="W981" t="str">
            <v/>
          </cell>
        </row>
        <row r="982">
          <cell r="C982" t="str">
            <v>3.9.9.1.9</v>
          </cell>
          <cell r="D982" t="str">
            <v>Puerta Madecor en cedro 1.00 x 2 m e=36 mm. Incluye marco para puerta y cerradura según planos y especificaciones de diseño</v>
          </cell>
          <cell r="E982" t="str">
            <v>un</v>
          </cell>
          <cell r="F982">
            <v>1</v>
          </cell>
          <cell r="G982">
            <v>72000</v>
          </cell>
          <cell r="H982">
            <v>72000</v>
          </cell>
          <cell r="I982">
            <v>0.31093402075087284</v>
          </cell>
          <cell r="J982">
            <v>1</v>
          </cell>
          <cell r="L982">
            <v>1</v>
          </cell>
          <cell r="M982">
            <v>72000</v>
          </cell>
          <cell r="N982">
            <v>0</v>
          </cell>
          <cell r="O982">
            <v>72000</v>
          </cell>
          <cell r="R982">
            <v>0</v>
          </cell>
          <cell r="S982">
            <v>0</v>
          </cell>
          <cell r="T982">
            <v>0</v>
          </cell>
          <cell r="U982">
            <v>0</v>
          </cell>
          <cell r="V982">
            <v>1</v>
          </cell>
          <cell r="W982">
            <v>72000</v>
          </cell>
        </row>
        <row r="983">
          <cell r="C983" t="str">
            <v>3.9.10.4</v>
          </cell>
          <cell r="D983" t="str">
            <v>VENTANAS EN ALUMINIO</v>
          </cell>
          <cell r="I983" t="str">
            <v/>
          </cell>
          <cell r="L983" t="str">
            <v/>
          </cell>
          <cell r="M983" t="str">
            <v/>
          </cell>
          <cell r="N983" t="str">
            <v/>
          </cell>
          <cell r="O983" t="str">
            <v/>
          </cell>
          <cell r="R983" t="str">
            <v/>
          </cell>
          <cell r="S983" t="str">
            <v/>
          </cell>
          <cell r="T983" t="str">
            <v/>
          </cell>
          <cell r="U983" t="str">
            <v/>
          </cell>
          <cell r="V983" t="str">
            <v/>
          </cell>
          <cell r="W983" t="str">
            <v/>
          </cell>
        </row>
        <row r="984">
          <cell r="C984" t="str">
            <v>3.9.10.4.1</v>
          </cell>
          <cell r="D984" t="str">
            <v>Ventaneria en aluminio, incluye vidrio 4 mm segun planos y especificaciones de diseño</v>
          </cell>
          <cell r="E984" t="str">
            <v>m2</v>
          </cell>
          <cell r="F984">
            <v>1.5</v>
          </cell>
          <cell r="G984">
            <v>83050</v>
          </cell>
          <cell r="H984">
            <v>124575</v>
          </cell>
          <cell r="I984">
            <v>0.53798063381999972</v>
          </cell>
          <cell r="J984">
            <v>1.5</v>
          </cell>
          <cell r="L984">
            <v>1.5</v>
          </cell>
          <cell r="M984">
            <v>124575</v>
          </cell>
          <cell r="N984">
            <v>0</v>
          </cell>
          <cell r="O984">
            <v>124575</v>
          </cell>
          <cell r="R984">
            <v>0</v>
          </cell>
          <cell r="S984">
            <v>0</v>
          </cell>
          <cell r="T984">
            <v>0</v>
          </cell>
          <cell r="U984">
            <v>0</v>
          </cell>
          <cell r="V984">
            <v>1.5</v>
          </cell>
          <cell r="W984">
            <v>124575</v>
          </cell>
        </row>
        <row r="985">
          <cell r="C985" t="str">
            <v>3.9.12</v>
          </cell>
          <cell r="D985" t="str">
            <v>PINTURA</v>
          </cell>
          <cell r="I985" t="str">
            <v/>
          </cell>
          <cell r="L985" t="str">
            <v/>
          </cell>
          <cell r="M985" t="str">
            <v/>
          </cell>
          <cell r="N985" t="str">
            <v/>
          </cell>
          <cell r="O985" t="str">
            <v/>
          </cell>
          <cell r="R985" t="str">
            <v/>
          </cell>
          <cell r="S985" t="str">
            <v/>
          </cell>
          <cell r="T985" t="str">
            <v/>
          </cell>
          <cell r="U985" t="str">
            <v/>
          </cell>
          <cell r="V985" t="str">
            <v/>
          </cell>
          <cell r="W985" t="str">
            <v/>
          </cell>
        </row>
        <row r="986">
          <cell r="C986" t="str">
            <v>3.9.12.2</v>
          </cell>
          <cell r="D986" t="str">
            <v>Estuco y pintura a 3 manos segun planos y especificaciones de diseño</v>
          </cell>
          <cell r="E986" t="str">
            <v>m2</v>
          </cell>
          <cell r="F986">
            <v>178</v>
          </cell>
          <cell r="G986">
            <v>6415</v>
          </cell>
          <cell r="H986">
            <v>1141870</v>
          </cell>
          <cell r="I986">
            <v>4.9311976427055439</v>
          </cell>
          <cell r="J986">
            <v>178</v>
          </cell>
          <cell r="L986">
            <v>178</v>
          </cell>
          <cell r="M986">
            <v>1141870</v>
          </cell>
          <cell r="N986">
            <v>0</v>
          </cell>
          <cell r="O986">
            <v>1141870</v>
          </cell>
          <cell r="R986">
            <v>0</v>
          </cell>
          <cell r="S986">
            <v>0</v>
          </cell>
          <cell r="T986">
            <v>0</v>
          </cell>
          <cell r="U986">
            <v>0</v>
          </cell>
          <cell r="V986">
            <v>178</v>
          </cell>
          <cell r="W986">
            <v>1141870</v>
          </cell>
        </row>
        <row r="987">
          <cell r="C987" t="str">
            <v>3,10</v>
          </cell>
          <cell r="D987" t="str">
            <v>INSTALACIÓN DE ACCESORIOS Y TRABAJOS METALMECÁNICOS</v>
          </cell>
          <cell r="I987" t="str">
            <v/>
          </cell>
          <cell r="L987" t="str">
            <v/>
          </cell>
          <cell r="M987" t="str">
            <v/>
          </cell>
          <cell r="N987" t="str">
            <v/>
          </cell>
          <cell r="O987" t="str">
            <v/>
          </cell>
          <cell r="R987" t="str">
            <v/>
          </cell>
          <cell r="S987" t="str">
            <v/>
          </cell>
          <cell r="T987" t="str">
            <v/>
          </cell>
          <cell r="U987" t="str">
            <v/>
          </cell>
          <cell r="V987" t="str">
            <v/>
          </cell>
          <cell r="W987" t="str">
            <v/>
          </cell>
        </row>
        <row r="988">
          <cell r="C988" t="str">
            <v>3.10.1.4</v>
          </cell>
          <cell r="D988" t="str">
            <v>FABRICACIÓN E INSTALACIÓN DE PUERTAS EN ACERO Ø 2” A.G</v>
          </cell>
          <cell r="I988" t="str">
            <v/>
          </cell>
          <cell r="L988" t="str">
            <v/>
          </cell>
          <cell r="M988" t="str">
            <v/>
          </cell>
          <cell r="N988" t="str">
            <v/>
          </cell>
          <cell r="O988" t="str">
            <v/>
          </cell>
          <cell r="R988" t="str">
            <v/>
          </cell>
          <cell r="S988" t="str">
            <v/>
          </cell>
          <cell r="T988" t="str">
            <v/>
          </cell>
          <cell r="U988" t="str">
            <v/>
          </cell>
          <cell r="V988" t="str">
            <v/>
          </cell>
          <cell r="W988" t="str">
            <v/>
          </cell>
        </row>
        <row r="989">
          <cell r="C989" t="str">
            <v>3.9.10.9.2</v>
          </cell>
          <cell r="D989" t="str">
            <v>Suministro e instalación de puerta en reja metálica , diámetro de barrotes 50mm en acero galvanizado, separación entre ejes de rejas de 0.2m, incluye pintura anticorrosiva y acabado</v>
          </cell>
          <cell r="E989" t="str">
            <v>m2</v>
          </cell>
          <cell r="F989">
            <v>8.1</v>
          </cell>
          <cell r="G989">
            <v>195100</v>
          </cell>
          <cell r="H989">
            <v>1580310</v>
          </cell>
          <cell r="I989">
            <v>6.8246130879557203</v>
          </cell>
          <cell r="J989">
            <v>8.1</v>
          </cell>
          <cell r="L989">
            <v>8.1</v>
          </cell>
          <cell r="M989">
            <v>1580310</v>
          </cell>
          <cell r="N989">
            <v>0</v>
          </cell>
          <cell r="O989">
            <v>1580310</v>
          </cell>
          <cell r="R989">
            <v>0</v>
          </cell>
          <cell r="S989">
            <v>0</v>
          </cell>
          <cell r="T989">
            <v>0</v>
          </cell>
          <cell r="U989">
            <v>0</v>
          </cell>
          <cell r="V989">
            <v>8.1</v>
          </cell>
          <cell r="W989">
            <v>1580310</v>
          </cell>
        </row>
        <row r="990">
          <cell r="D990" t="str">
            <v>COSTO TOTAL DIRECTO</v>
          </cell>
          <cell r="H990">
            <v>23156038</v>
          </cell>
          <cell r="L990" t="str">
            <v/>
          </cell>
          <cell r="M990">
            <v>23156038</v>
          </cell>
          <cell r="N990">
            <v>0</v>
          </cell>
          <cell r="O990">
            <v>23156038</v>
          </cell>
          <cell r="R990" t="str">
            <v/>
          </cell>
          <cell r="S990">
            <v>0</v>
          </cell>
          <cell r="T990">
            <v>0</v>
          </cell>
          <cell r="U990">
            <v>0</v>
          </cell>
          <cell r="V990" t="str">
            <v/>
          </cell>
          <cell r="W990">
            <v>23156038</v>
          </cell>
        </row>
        <row r="991">
          <cell r="D991" t="str">
            <v>A,I,U, 25%</v>
          </cell>
          <cell r="E991">
            <v>0.25</v>
          </cell>
          <cell r="H991">
            <v>5789009.5</v>
          </cell>
          <cell r="M991">
            <v>5789009.5</v>
          </cell>
          <cell r="N991">
            <v>0</v>
          </cell>
          <cell r="O991">
            <v>5789009.5</v>
          </cell>
          <cell r="R991">
            <v>0</v>
          </cell>
          <cell r="S991">
            <v>0</v>
          </cell>
          <cell r="T991">
            <v>0</v>
          </cell>
          <cell r="U991">
            <v>0</v>
          </cell>
          <cell r="W991">
            <v>5789009.5</v>
          </cell>
        </row>
        <row r="992">
          <cell r="B992" t="str">
            <v>TO16</v>
          </cell>
          <cell r="D992" t="str">
            <v>COSTO TOTAL OBRA CIVIL</v>
          </cell>
          <cell r="H992">
            <v>28945048</v>
          </cell>
          <cell r="M992">
            <v>28945048</v>
          </cell>
          <cell r="N992">
            <v>0</v>
          </cell>
          <cell r="O992">
            <v>28945048</v>
          </cell>
          <cell r="R992" t="str">
            <v/>
          </cell>
          <cell r="S992">
            <v>0</v>
          </cell>
          <cell r="T992">
            <v>0</v>
          </cell>
          <cell r="U992">
            <v>0</v>
          </cell>
          <cell r="V992" t="str">
            <v/>
          </cell>
          <cell r="W992">
            <v>28945048</v>
          </cell>
        </row>
        <row r="993">
          <cell r="B993" t="str">
            <v>T17</v>
          </cell>
          <cell r="C993" t="str">
            <v>OBRA CIVIL ESTRUCTURAL DEL CUARTO ELÉCTRICO (993)</v>
          </cell>
          <cell r="M993" t="str">
            <v/>
          </cell>
          <cell r="N993" t="str">
            <v/>
          </cell>
          <cell r="O993" t="str">
            <v/>
          </cell>
          <cell r="R993" t="str">
            <v/>
          </cell>
          <cell r="S993" t="str">
            <v/>
          </cell>
          <cell r="T993" t="str">
            <v/>
          </cell>
          <cell r="U993" t="str">
            <v/>
          </cell>
          <cell r="V993" t="str">
            <v/>
          </cell>
          <cell r="W993" t="str">
            <v/>
          </cell>
        </row>
        <row r="994">
          <cell r="C994" t="str">
            <v xml:space="preserve">ITEM </v>
          </cell>
          <cell r="D994" t="str">
            <v xml:space="preserve">DESCRIPCION </v>
          </cell>
          <cell r="E994" t="str">
            <v xml:space="preserve">UNIDAD </v>
          </cell>
          <cell r="F994" t="str">
            <v xml:space="preserve">CANTIDAD </v>
          </cell>
          <cell r="G994" t="str">
            <v xml:space="preserve">V. UNITARIO </v>
          </cell>
          <cell r="H994" t="str">
            <v>V. PARCIAL</v>
          </cell>
          <cell r="R994">
            <v>0</v>
          </cell>
        </row>
        <row r="995">
          <cell r="C995">
            <v>3.1</v>
          </cell>
          <cell r="D995" t="str">
            <v>SEÑALIZACION Y SEGURIDAD EN LA OBRA</v>
          </cell>
          <cell r="L995" t="str">
            <v/>
          </cell>
          <cell r="M995" t="str">
            <v/>
          </cell>
          <cell r="N995" t="str">
            <v/>
          </cell>
          <cell r="O995" t="str">
            <v/>
          </cell>
          <cell r="R995" t="str">
            <v/>
          </cell>
          <cell r="S995" t="str">
            <v/>
          </cell>
          <cell r="T995" t="str">
            <v/>
          </cell>
          <cell r="U995" t="str">
            <v/>
          </cell>
          <cell r="V995" t="str">
            <v/>
          </cell>
          <cell r="W995" t="str">
            <v/>
          </cell>
        </row>
        <row r="996">
          <cell r="C996" t="str">
            <v>3.1.1</v>
          </cell>
          <cell r="D996" t="str">
            <v>Señalización de la obra</v>
          </cell>
          <cell r="L996" t="str">
            <v/>
          </cell>
          <cell r="M996" t="str">
            <v/>
          </cell>
          <cell r="N996" t="str">
            <v/>
          </cell>
          <cell r="O996" t="str">
            <v/>
          </cell>
          <cell r="R996" t="str">
            <v/>
          </cell>
          <cell r="S996" t="str">
            <v/>
          </cell>
          <cell r="T996" t="str">
            <v/>
          </cell>
          <cell r="U996" t="str">
            <v/>
          </cell>
          <cell r="V996" t="str">
            <v/>
          </cell>
          <cell r="W996" t="str">
            <v/>
          </cell>
        </row>
        <row r="997">
          <cell r="C997" t="str">
            <v>3.1.1.1</v>
          </cell>
          <cell r="D997" t="str">
            <v>Soporte para cinta demarcadora. Esquema No.1</v>
          </cell>
          <cell r="E997" t="str">
            <v>un</v>
          </cell>
          <cell r="F997">
            <v>4</v>
          </cell>
          <cell r="G997">
            <v>10100</v>
          </cell>
          <cell r="H997">
            <v>40400</v>
          </cell>
          <cell r="I997">
            <v>0.17446853386576755</v>
          </cell>
          <cell r="J997">
            <v>4</v>
          </cell>
          <cell r="L997">
            <v>4</v>
          </cell>
          <cell r="M997">
            <v>40400</v>
          </cell>
          <cell r="N997">
            <v>0</v>
          </cell>
          <cell r="O997">
            <v>40400</v>
          </cell>
          <cell r="R997">
            <v>0</v>
          </cell>
          <cell r="S997">
            <v>0</v>
          </cell>
          <cell r="T997">
            <v>0</v>
          </cell>
          <cell r="U997">
            <v>0</v>
          </cell>
          <cell r="V997">
            <v>4</v>
          </cell>
          <cell r="W997">
            <v>40400</v>
          </cell>
        </row>
        <row r="998">
          <cell r="C998" t="str">
            <v>3.1.1.2</v>
          </cell>
          <cell r="D998" t="str">
            <v>Cinta demarcadora, sin soportes. Esquema No. 2</v>
          </cell>
          <cell r="E998" t="str">
            <v>m</v>
          </cell>
          <cell r="F998">
            <v>40</v>
          </cell>
          <cell r="G998">
            <v>830</v>
          </cell>
          <cell r="H998">
            <v>33200</v>
          </cell>
          <cell r="I998">
            <v>0.14337513179068026</v>
          </cell>
          <cell r="J998">
            <v>40</v>
          </cell>
          <cell r="L998">
            <v>40</v>
          </cell>
          <cell r="M998">
            <v>33200</v>
          </cell>
          <cell r="N998">
            <v>0</v>
          </cell>
          <cell r="O998">
            <v>33200</v>
          </cell>
          <cell r="R998">
            <v>0</v>
          </cell>
          <cell r="S998">
            <v>0</v>
          </cell>
          <cell r="T998">
            <v>0</v>
          </cell>
          <cell r="U998">
            <v>0</v>
          </cell>
          <cell r="V998">
            <v>40</v>
          </cell>
          <cell r="W998">
            <v>33200</v>
          </cell>
        </row>
        <row r="999">
          <cell r="C999" t="str">
            <v>3.1.1.3</v>
          </cell>
          <cell r="D999" t="str">
            <v>Vallas móviles. Barreras</v>
          </cell>
          <cell r="I999" t="str">
            <v/>
          </cell>
          <cell r="L999" t="str">
            <v/>
          </cell>
          <cell r="M999" t="str">
            <v/>
          </cell>
          <cell r="N999" t="str">
            <v/>
          </cell>
          <cell r="O999" t="str">
            <v/>
          </cell>
          <cell r="R999" t="str">
            <v/>
          </cell>
          <cell r="S999" t="str">
            <v/>
          </cell>
          <cell r="T999" t="str">
            <v/>
          </cell>
          <cell r="U999" t="str">
            <v/>
          </cell>
          <cell r="V999" t="str">
            <v/>
          </cell>
          <cell r="W999" t="str">
            <v/>
          </cell>
        </row>
        <row r="1000">
          <cell r="C1000" t="str">
            <v>3.1.1.3.4</v>
          </cell>
          <cell r="D1000" t="str">
            <v>Valla móvil Tipo 4. Valla doble cara. Esquema No. 6</v>
          </cell>
          <cell r="E1000" t="str">
            <v>un</v>
          </cell>
          <cell r="F1000">
            <v>1</v>
          </cell>
          <cell r="G1000">
            <v>155000</v>
          </cell>
          <cell r="H1000">
            <v>155000</v>
          </cell>
          <cell r="I1000">
            <v>0.6693718502275734</v>
          </cell>
          <cell r="J1000">
            <v>1</v>
          </cell>
          <cell r="L1000">
            <v>1</v>
          </cell>
          <cell r="M1000">
            <v>155000</v>
          </cell>
          <cell r="N1000">
            <v>0</v>
          </cell>
          <cell r="O1000">
            <v>155000</v>
          </cell>
          <cell r="R1000">
            <v>0</v>
          </cell>
          <cell r="S1000">
            <v>0</v>
          </cell>
          <cell r="T1000">
            <v>0</v>
          </cell>
          <cell r="U1000">
            <v>0</v>
          </cell>
          <cell r="V1000">
            <v>1</v>
          </cell>
          <cell r="W1000">
            <v>155000</v>
          </cell>
        </row>
        <row r="1001">
          <cell r="C1001">
            <v>3.3</v>
          </cell>
          <cell r="D1001" t="str">
            <v>EXCAVACIONES Y ENTIBADOS</v>
          </cell>
          <cell r="I1001" t="str">
            <v/>
          </cell>
          <cell r="L1001" t="str">
            <v/>
          </cell>
          <cell r="M1001" t="str">
            <v/>
          </cell>
          <cell r="N1001" t="str">
            <v/>
          </cell>
          <cell r="O1001" t="str">
            <v/>
          </cell>
          <cell r="R1001" t="str">
            <v/>
          </cell>
          <cell r="S1001" t="str">
            <v/>
          </cell>
          <cell r="T1001" t="str">
            <v/>
          </cell>
          <cell r="U1001" t="str">
            <v/>
          </cell>
          <cell r="V1001" t="str">
            <v/>
          </cell>
          <cell r="W1001" t="str">
            <v/>
          </cell>
        </row>
        <row r="1002">
          <cell r="C1002" t="str">
            <v>3.3.4</v>
          </cell>
          <cell r="D1002" t="str">
            <v>EXCAVACIONES PARA ESTRUCTURAS</v>
          </cell>
          <cell r="I1002" t="str">
            <v/>
          </cell>
          <cell r="L1002" t="str">
            <v/>
          </cell>
          <cell r="M1002" t="str">
            <v/>
          </cell>
          <cell r="N1002" t="str">
            <v/>
          </cell>
          <cell r="O1002" t="str">
            <v/>
          </cell>
          <cell r="R1002" t="str">
            <v/>
          </cell>
          <cell r="S1002" t="str">
            <v/>
          </cell>
          <cell r="T1002" t="str">
            <v/>
          </cell>
          <cell r="U1002" t="str">
            <v/>
          </cell>
          <cell r="V1002" t="str">
            <v/>
          </cell>
          <cell r="W1002" t="str">
            <v/>
          </cell>
        </row>
        <row r="1003">
          <cell r="C1003" t="str">
            <v>3.3.4.2</v>
          </cell>
          <cell r="D1003" t="str">
            <v>Excavación para estructuras a máquina en material común, roca descompuesta a cualquier profundidad y bajo cualquier condición de humedad. Incluye retiro a lugar autorizado.</v>
          </cell>
          <cell r="E1003" t="str">
            <v>m3</v>
          </cell>
          <cell r="F1003">
            <v>10.1</v>
          </cell>
          <cell r="G1003">
            <v>8200</v>
          </cell>
          <cell r="H1003">
            <v>82820</v>
          </cell>
          <cell r="I1003">
            <v>0.35766049442482345</v>
          </cell>
          <cell r="J1003">
            <v>10.1</v>
          </cell>
          <cell r="L1003">
            <v>10.1</v>
          </cell>
          <cell r="M1003">
            <v>82820</v>
          </cell>
          <cell r="N1003">
            <v>0</v>
          </cell>
          <cell r="O1003">
            <v>82820</v>
          </cell>
          <cell r="R1003">
            <v>0</v>
          </cell>
          <cell r="S1003">
            <v>0</v>
          </cell>
          <cell r="T1003">
            <v>0</v>
          </cell>
          <cell r="U1003">
            <v>0</v>
          </cell>
          <cell r="V1003">
            <v>10.1</v>
          </cell>
          <cell r="W1003">
            <v>82820</v>
          </cell>
        </row>
        <row r="1004">
          <cell r="C1004">
            <v>3.4</v>
          </cell>
          <cell r="D1004" t="str">
            <v>INSTALACION Y CIMENTACION DE TUBERIA</v>
          </cell>
          <cell r="I1004" t="str">
            <v/>
          </cell>
          <cell r="L1004" t="str">
            <v/>
          </cell>
          <cell r="M1004" t="str">
            <v/>
          </cell>
          <cell r="N1004" t="str">
            <v/>
          </cell>
          <cell r="O1004" t="str">
            <v/>
          </cell>
          <cell r="R1004" t="str">
            <v/>
          </cell>
          <cell r="S1004" t="str">
            <v/>
          </cell>
          <cell r="T1004" t="str">
            <v/>
          </cell>
          <cell r="U1004" t="str">
            <v/>
          </cell>
          <cell r="V1004" t="str">
            <v/>
          </cell>
          <cell r="W1004" t="str">
            <v/>
          </cell>
        </row>
        <row r="1005">
          <cell r="C1005">
            <v>3.5</v>
          </cell>
          <cell r="D1005" t="str">
            <v>RELLENOS</v>
          </cell>
          <cell r="I1005" t="str">
            <v/>
          </cell>
          <cell r="L1005" t="str">
            <v/>
          </cell>
          <cell r="M1005" t="str">
            <v/>
          </cell>
          <cell r="N1005" t="str">
            <v/>
          </cell>
          <cell r="O1005" t="str">
            <v/>
          </cell>
          <cell r="R1005" t="str">
            <v/>
          </cell>
          <cell r="S1005" t="str">
            <v/>
          </cell>
          <cell r="T1005" t="str">
            <v/>
          </cell>
          <cell r="U1005" t="str">
            <v/>
          </cell>
          <cell r="V1005" t="str">
            <v/>
          </cell>
          <cell r="W1005" t="str">
            <v/>
          </cell>
        </row>
        <row r="1006">
          <cell r="C1006" t="str">
            <v>3.5.1</v>
          </cell>
          <cell r="D1006" t="str">
            <v>Relleno de Zanjas y obras de mampostería</v>
          </cell>
          <cell r="I1006" t="str">
            <v/>
          </cell>
          <cell r="L1006" t="str">
            <v/>
          </cell>
          <cell r="M1006" t="str">
            <v/>
          </cell>
          <cell r="N1006" t="str">
            <v/>
          </cell>
          <cell r="O1006" t="str">
            <v/>
          </cell>
          <cell r="R1006" t="str">
            <v/>
          </cell>
          <cell r="S1006" t="str">
            <v/>
          </cell>
          <cell r="T1006" t="str">
            <v/>
          </cell>
          <cell r="U1006" t="str">
            <v/>
          </cell>
          <cell r="V1006" t="str">
            <v/>
          </cell>
          <cell r="W1006" t="str">
            <v/>
          </cell>
        </row>
        <row r="1007">
          <cell r="C1007" t="str">
            <v>3.5.1.1</v>
          </cell>
          <cell r="D1007" t="str">
            <v>Rellenos de Zanjas y obras de mampostería con material seleccionado de sitio, compactado al 90% del Proctor Modificado</v>
          </cell>
          <cell r="E1007" t="str">
            <v>m3</v>
          </cell>
          <cell r="F1007">
            <v>1</v>
          </cell>
          <cell r="G1007">
            <v>8500</v>
          </cell>
          <cell r="H1007">
            <v>8500</v>
          </cell>
          <cell r="I1007">
            <v>3.6707488560866933E-2</v>
          </cell>
          <cell r="J1007">
            <v>1</v>
          </cell>
          <cell r="L1007">
            <v>1</v>
          </cell>
          <cell r="M1007">
            <v>8500</v>
          </cell>
          <cell r="N1007">
            <v>0</v>
          </cell>
          <cell r="O1007">
            <v>8500</v>
          </cell>
          <cell r="R1007">
            <v>0</v>
          </cell>
          <cell r="S1007">
            <v>0</v>
          </cell>
          <cell r="T1007">
            <v>0</v>
          </cell>
          <cell r="U1007">
            <v>0</v>
          </cell>
          <cell r="V1007">
            <v>1</v>
          </cell>
          <cell r="W1007">
            <v>8500</v>
          </cell>
        </row>
        <row r="1008">
          <cell r="C1008" t="str">
            <v>3.5.1.2</v>
          </cell>
          <cell r="D1008" t="str">
            <v>Rellenos de Zanjas y obras de mampostería con material seleccionado de cantera, compactado al 95% del Proctor Modifiicado</v>
          </cell>
          <cell r="E1008" t="str">
            <v>m3</v>
          </cell>
          <cell r="F1008">
            <v>9.1</v>
          </cell>
          <cell r="G1008">
            <v>27000</v>
          </cell>
          <cell r="H1008">
            <v>245700</v>
          </cell>
          <cell r="I1008">
            <v>1.0610623458123536</v>
          </cell>
          <cell r="J1008">
            <v>9.1</v>
          </cell>
          <cell r="L1008">
            <v>9.1</v>
          </cell>
          <cell r="M1008">
            <v>245700</v>
          </cell>
          <cell r="N1008">
            <v>0</v>
          </cell>
          <cell r="O1008">
            <v>245700</v>
          </cell>
          <cell r="R1008">
            <v>0</v>
          </cell>
          <cell r="S1008">
            <v>0</v>
          </cell>
          <cell r="T1008">
            <v>0</v>
          </cell>
          <cell r="U1008">
            <v>0</v>
          </cell>
          <cell r="V1008">
            <v>9.1</v>
          </cell>
          <cell r="W1008">
            <v>245700</v>
          </cell>
        </row>
        <row r="1009">
          <cell r="C1009">
            <v>3.7</v>
          </cell>
          <cell r="D1009" t="str">
            <v>CONSTRUCCIÓN DE OBRAS ACCESORIAS</v>
          </cell>
          <cell r="I1009" t="str">
            <v/>
          </cell>
          <cell r="L1009" t="str">
            <v/>
          </cell>
          <cell r="M1009" t="str">
            <v/>
          </cell>
          <cell r="N1009" t="str">
            <v/>
          </cell>
          <cell r="O1009" t="str">
            <v/>
          </cell>
          <cell r="R1009" t="str">
            <v/>
          </cell>
          <cell r="S1009" t="str">
            <v/>
          </cell>
          <cell r="T1009" t="str">
            <v/>
          </cell>
          <cell r="U1009" t="str">
            <v/>
          </cell>
          <cell r="V1009" t="str">
            <v/>
          </cell>
          <cell r="W1009" t="str">
            <v/>
          </cell>
        </row>
        <row r="1010">
          <cell r="C1010" t="str">
            <v>3.7.1</v>
          </cell>
          <cell r="D1010" t="str">
            <v>Obra de mampostería en ladrillo.</v>
          </cell>
          <cell r="I1010" t="str">
            <v/>
          </cell>
          <cell r="L1010" t="str">
            <v/>
          </cell>
          <cell r="M1010" t="str">
            <v/>
          </cell>
          <cell r="N1010" t="str">
            <v/>
          </cell>
          <cell r="O1010" t="str">
            <v/>
          </cell>
          <cell r="R1010" t="str">
            <v/>
          </cell>
          <cell r="S1010" t="str">
            <v/>
          </cell>
          <cell r="T1010" t="str">
            <v/>
          </cell>
          <cell r="U1010" t="str">
            <v/>
          </cell>
          <cell r="V1010" t="str">
            <v/>
          </cell>
          <cell r="W1010" t="str">
            <v/>
          </cell>
        </row>
        <row r="1011">
          <cell r="C1011" t="str">
            <v>3.7.1.4</v>
          </cell>
          <cell r="D1011" t="str">
            <v>CONCRETOS DE LIMPIEZA, ALISTADO Y MEDIACAÑAS</v>
          </cell>
          <cell r="I1011" t="str">
            <v/>
          </cell>
          <cell r="L1011" t="str">
            <v/>
          </cell>
          <cell r="M1011" t="str">
            <v/>
          </cell>
          <cell r="N1011" t="str">
            <v/>
          </cell>
          <cell r="O1011" t="str">
            <v/>
          </cell>
          <cell r="R1011" t="str">
            <v/>
          </cell>
          <cell r="S1011" t="str">
            <v/>
          </cell>
          <cell r="T1011" t="str">
            <v/>
          </cell>
          <cell r="U1011" t="str">
            <v/>
          </cell>
          <cell r="V1011" t="str">
            <v/>
          </cell>
          <cell r="W1011" t="str">
            <v/>
          </cell>
        </row>
        <row r="1012">
          <cell r="C1012" t="str">
            <v>3.7.1.4.1</v>
          </cell>
          <cell r="D1012" t="str">
            <v>ALISTADO Y PENDIENTADO</v>
          </cell>
          <cell r="I1012" t="str">
            <v/>
          </cell>
          <cell r="L1012" t="str">
            <v/>
          </cell>
          <cell r="M1012" t="str">
            <v/>
          </cell>
          <cell r="N1012" t="str">
            <v/>
          </cell>
          <cell r="O1012" t="str">
            <v/>
          </cell>
          <cell r="R1012" t="str">
            <v/>
          </cell>
          <cell r="S1012" t="str">
            <v/>
          </cell>
          <cell r="T1012" t="str">
            <v/>
          </cell>
          <cell r="U1012" t="str">
            <v/>
          </cell>
          <cell r="V1012" t="str">
            <v/>
          </cell>
          <cell r="W1012" t="str">
            <v/>
          </cell>
        </row>
        <row r="1013">
          <cell r="C1013" t="str">
            <v>3.7.1.4.1.2</v>
          </cell>
          <cell r="D1013" t="str">
            <v>Alistado y pendientado de losas y pisos en mortero impermeabilizado 1:4 e=0.04</v>
          </cell>
          <cell r="E1013" t="str">
            <v>m2</v>
          </cell>
          <cell r="F1013">
            <v>30.5</v>
          </cell>
          <cell r="G1013">
            <v>10490</v>
          </cell>
          <cell r="H1013">
            <v>319945</v>
          </cell>
          <cell r="I1013">
            <v>1.3816914620713612</v>
          </cell>
          <cell r="J1013">
            <v>30.5</v>
          </cell>
          <cell r="L1013">
            <v>30.5</v>
          </cell>
          <cell r="M1013">
            <v>319945</v>
          </cell>
          <cell r="N1013">
            <v>0</v>
          </cell>
          <cell r="O1013">
            <v>319945</v>
          </cell>
          <cell r="R1013">
            <v>0</v>
          </cell>
          <cell r="S1013">
            <v>0</v>
          </cell>
          <cell r="T1013">
            <v>0</v>
          </cell>
          <cell r="U1013">
            <v>0</v>
          </cell>
          <cell r="V1013">
            <v>30.5</v>
          </cell>
          <cell r="W1013">
            <v>319945</v>
          </cell>
        </row>
        <row r="1014">
          <cell r="C1014" t="str">
            <v>3.7.2</v>
          </cell>
          <cell r="D1014" t="str">
            <v>Obras de mampostería en bloque</v>
          </cell>
          <cell r="I1014" t="str">
            <v/>
          </cell>
          <cell r="L1014" t="str">
            <v/>
          </cell>
          <cell r="M1014" t="str">
            <v/>
          </cell>
          <cell r="N1014" t="str">
            <v/>
          </cell>
          <cell r="O1014" t="str">
            <v/>
          </cell>
          <cell r="R1014" t="str">
            <v/>
          </cell>
          <cell r="S1014" t="str">
            <v/>
          </cell>
          <cell r="T1014" t="str">
            <v/>
          </cell>
          <cell r="U1014" t="str">
            <v/>
          </cell>
          <cell r="V1014" t="str">
            <v/>
          </cell>
          <cell r="W1014" t="str">
            <v/>
          </cell>
        </row>
        <row r="1015">
          <cell r="C1015" t="str">
            <v>3.7.2.1.8</v>
          </cell>
          <cell r="D1015" t="str">
            <v>Mampostería en bloque de concreto (sin incluir pañete, mortero de relleno, refuerzo ) e=0.10 m</v>
          </cell>
          <cell r="E1015" t="str">
            <v>m2</v>
          </cell>
          <cell r="F1015">
            <v>9</v>
          </cell>
          <cell r="G1015">
            <v>21300</v>
          </cell>
          <cell r="H1015">
            <v>191700</v>
          </cell>
          <cell r="I1015">
            <v>0.8278618302491989</v>
          </cell>
          <cell r="J1015">
            <v>9</v>
          </cell>
          <cell r="L1015">
            <v>9</v>
          </cell>
          <cell r="M1015">
            <v>191700</v>
          </cell>
          <cell r="N1015">
            <v>0</v>
          </cell>
          <cell r="O1015">
            <v>191700</v>
          </cell>
          <cell r="R1015">
            <v>0</v>
          </cell>
          <cell r="S1015">
            <v>0</v>
          </cell>
          <cell r="T1015">
            <v>0</v>
          </cell>
          <cell r="U1015">
            <v>0</v>
          </cell>
          <cell r="V1015">
            <v>9</v>
          </cell>
          <cell r="W1015">
            <v>191700</v>
          </cell>
        </row>
        <row r="1016">
          <cell r="C1016" t="str">
            <v>3.7.2.1.9</v>
          </cell>
          <cell r="D1016" t="str">
            <v>Mampostería en bloque de concreto (sin incluir pañete, mortero de relleno, refuerzo ) e=0.15 m</v>
          </cell>
          <cell r="E1016" t="str">
            <v>m2</v>
          </cell>
          <cell r="F1016">
            <v>66</v>
          </cell>
          <cell r="G1016">
            <v>27150</v>
          </cell>
          <cell r="H1016">
            <v>1791900</v>
          </cell>
          <cell r="I1016">
            <v>7.7383704414373478</v>
          </cell>
          <cell r="J1016">
            <v>66</v>
          </cell>
          <cell r="L1016">
            <v>66</v>
          </cell>
          <cell r="M1016">
            <v>1791900</v>
          </cell>
          <cell r="N1016">
            <v>0</v>
          </cell>
          <cell r="O1016">
            <v>1791900</v>
          </cell>
          <cell r="R1016">
            <v>0</v>
          </cell>
          <cell r="S1016">
            <v>0</v>
          </cell>
          <cell r="T1016">
            <v>0</v>
          </cell>
          <cell r="U1016">
            <v>0</v>
          </cell>
          <cell r="V1016">
            <v>66</v>
          </cell>
          <cell r="W1016">
            <v>1791900</v>
          </cell>
        </row>
        <row r="1017">
          <cell r="C1017" t="str">
            <v>3.7.2.1.19</v>
          </cell>
          <cell r="D1017" t="str">
            <v>Mampostería en calado de concreto e=0.20 m</v>
          </cell>
          <cell r="E1017" t="str">
            <v>m2</v>
          </cell>
          <cell r="F1017">
            <v>9</v>
          </cell>
          <cell r="G1017">
            <v>19250</v>
          </cell>
          <cell r="H1017">
            <v>173250</v>
          </cell>
          <cell r="I1017">
            <v>0.74818498743178774</v>
          </cell>
          <cell r="J1017">
            <v>9</v>
          </cell>
          <cell r="L1017">
            <v>9</v>
          </cell>
          <cell r="M1017">
            <v>173250</v>
          </cell>
          <cell r="N1017">
            <v>0</v>
          </cell>
          <cell r="O1017">
            <v>173250</v>
          </cell>
          <cell r="R1017">
            <v>0</v>
          </cell>
          <cell r="S1017">
            <v>0</v>
          </cell>
          <cell r="T1017">
            <v>0</v>
          </cell>
          <cell r="U1017">
            <v>0</v>
          </cell>
          <cell r="V1017">
            <v>9</v>
          </cell>
          <cell r="W1017">
            <v>173250</v>
          </cell>
        </row>
        <row r="1018">
          <cell r="C1018" t="str">
            <v>3.7.3</v>
          </cell>
          <cell r="D1018" t="str">
            <v>Estructuras de concreto reforzado</v>
          </cell>
          <cell r="I1018" t="str">
            <v/>
          </cell>
          <cell r="L1018" t="str">
            <v/>
          </cell>
          <cell r="M1018" t="str">
            <v/>
          </cell>
          <cell r="N1018" t="str">
            <v/>
          </cell>
          <cell r="O1018" t="str">
            <v/>
          </cell>
          <cell r="R1018" t="str">
            <v/>
          </cell>
          <cell r="S1018" t="str">
            <v/>
          </cell>
          <cell r="T1018" t="str">
            <v/>
          </cell>
          <cell r="U1018" t="str">
            <v/>
          </cell>
          <cell r="V1018" t="str">
            <v/>
          </cell>
          <cell r="W1018" t="str">
            <v/>
          </cell>
        </row>
        <row r="1019">
          <cell r="C1019" t="str">
            <v>3.7.3.2</v>
          </cell>
          <cell r="D1019" t="str">
            <v>Concreto para estructuras tipo edificaciones</v>
          </cell>
          <cell r="I1019" t="str">
            <v/>
          </cell>
          <cell r="L1019" t="str">
            <v/>
          </cell>
          <cell r="M1019" t="str">
            <v/>
          </cell>
          <cell r="N1019" t="str">
            <v/>
          </cell>
          <cell r="O1019" t="str">
            <v/>
          </cell>
          <cell r="R1019" t="str">
            <v/>
          </cell>
          <cell r="S1019" t="str">
            <v/>
          </cell>
          <cell r="T1019" t="str">
            <v/>
          </cell>
          <cell r="U1019" t="str">
            <v/>
          </cell>
          <cell r="V1019" t="str">
            <v/>
          </cell>
          <cell r="W1019" t="str">
            <v/>
          </cell>
        </row>
        <row r="1020">
          <cell r="C1020" t="str">
            <v>3.7.3.2.1</v>
          </cell>
          <cell r="D1020" t="str">
            <v>VIGAS, COLUMNAS, ZAPATAS, MUROS, ESCALERAS</v>
          </cell>
          <cell r="I1020" t="str">
            <v/>
          </cell>
          <cell r="L1020" t="str">
            <v/>
          </cell>
          <cell r="M1020" t="str">
            <v/>
          </cell>
          <cell r="N1020" t="str">
            <v/>
          </cell>
          <cell r="O1020" t="str">
            <v/>
          </cell>
          <cell r="R1020" t="str">
            <v/>
          </cell>
          <cell r="S1020" t="str">
            <v/>
          </cell>
          <cell r="T1020" t="str">
            <v/>
          </cell>
          <cell r="U1020" t="str">
            <v/>
          </cell>
          <cell r="V1020" t="str">
            <v/>
          </cell>
          <cell r="W1020" t="str">
            <v/>
          </cell>
        </row>
        <row r="1021">
          <cell r="C1021" t="str">
            <v>3.7.3.2.1.2</v>
          </cell>
          <cell r="D1021" t="str">
            <v>Concreto para vigas f´c=21 Mpa (3000 PSI)</v>
          </cell>
          <cell r="E1021" t="str">
            <v>m3</v>
          </cell>
          <cell r="F1021">
            <v>2.2999999999999998</v>
          </cell>
          <cell r="G1021">
            <v>314100</v>
          </cell>
          <cell r="H1021">
            <v>722430</v>
          </cell>
          <cell r="I1021">
            <v>3.1198342307090705</v>
          </cell>
          <cell r="J1021">
            <v>2.2999999999999998</v>
          </cell>
          <cell r="L1021">
            <v>2.2999999999999998</v>
          </cell>
          <cell r="M1021">
            <v>722430</v>
          </cell>
          <cell r="N1021">
            <v>0</v>
          </cell>
          <cell r="O1021">
            <v>722430</v>
          </cell>
          <cell r="R1021">
            <v>0</v>
          </cell>
          <cell r="S1021">
            <v>0</v>
          </cell>
          <cell r="T1021">
            <v>0</v>
          </cell>
          <cell r="U1021">
            <v>0</v>
          </cell>
          <cell r="V1021">
            <v>2.2999999999999998</v>
          </cell>
          <cell r="W1021">
            <v>722430</v>
          </cell>
        </row>
        <row r="1022">
          <cell r="C1022" t="str">
            <v>3.7.3.2.1.5</v>
          </cell>
          <cell r="D1022" t="str">
            <v>Concreto para columnas f´c=21 Mpa (3000 PSI)</v>
          </cell>
          <cell r="E1022" t="str">
            <v>m3</v>
          </cell>
          <cell r="F1022">
            <v>2.1</v>
          </cell>
          <cell r="G1022">
            <v>355100</v>
          </cell>
          <cell r="H1022">
            <v>745710</v>
          </cell>
          <cell r="I1022">
            <v>3.2203695640851864</v>
          </cell>
          <cell r="J1022">
            <v>2.1</v>
          </cell>
          <cell r="L1022">
            <v>2.1</v>
          </cell>
          <cell r="M1022">
            <v>745710</v>
          </cell>
          <cell r="N1022">
            <v>0</v>
          </cell>
          <cell r="O1022">
            <v>745710</v>
          </cell>
          <cell r="R1022">
            <v>0</v>
          </cell>
          <cell r="S1022">
            <v>0</v>
          </cell>
          <cell r="T1022">
            <v>0</v>
          </cell>
          <cell r="U1022">
            <v>0</v>
          </cell>
          <cell r="V1022">
            <v>2.1</v>
          </cell>
          <cell r="W1022">
            <v>745710</v>
          </cell>
        </row>
        <row r="1023">
          <cell r="C1023" t="str">
            <v>3.7.3.2.1.11</v>
          </cell>
          <cell r="D1023" t="str">
            <v>Concreto para zapatas f´c=24.5 Mpa (3500 PSI)</v>
          </cell>
          <cell r="E1023" t="str">
            <v>m3</v>
          </cell>
          <cell r="F1023">
            <v>2.6</v>
          </cell>
          <cell r="G1023">
            <v>293700</v>
          </cell>
          <cell r="H1023">
            <v>763620</v>
          </cell>
          <cell r="I1023">
            <v>3.297714401746966</v>
          </cell>
          <cell r="J1023">
            <v>2.6</v>
          </cell>
          <cell r="L1023">
            <v>2.6</v>
          </cell>
          <cell r="M1023">
            <v>763620</v>
          </cell>
          <cell r="N1023">
            <v>0</v>
          </cell>
          <cell r="O1023">
            <v>763620</v>
          </cell>
          <cell r="R1023">
            <v>0</v>
          </cell>
          <cell r="S1023">
            <v>0</v>
          </cell>
          <cell r="T1023">
            <v>0</v>
          </cell>
          <cell r="U1023">
            <v>0</v>
          </cell>
          <cell r="V1023">
            <v>2.6</v>
          </cell>
          <cell r="W1023">
            <v>763620</v>
          </cell>
        </row>
        <row r="1024">
          <cell r="C1024" t="str">
            <v>3.7.3.2.1.14</v>
          </cell>
          <cell r="D1024" t="str">
            <v>Concreto para vigas de amarre f´c=21 Mpa (3000 PSI)</v>
          </cell>
          <cell r="E1024" t="str">
            <v>m3</v>
          </cell>
          <cell r="F1024">
            <v>2.2999999999999998</v>
          </cell>
          <cell r="G1024">
            <v>338850</v>
          </cell>
          <cell r="H1024">
            <v>779354.99999999988</v>
          </cell>
          <cell r="I1024">
            <v>3.3656664408652288</v>
          </cell>
          <cell r="J1024">
            <v>2.2999999999999998</v>
          </cell>
          <cell r="L1024">
            <v>2.2999999999999998</v>
          </cell>
          <cell r="M1024">
            <v>779354.99999999988</v>
          </cell>
          <cell r="N1024">
            <v>0</v>
          </cell>
          <cell r="O1024">
            <v>779354.99999999988</v>
          </cell>
          <cell r="R1024">
            <v>0</v>
          </cell>
          <cell r="S1024">
            <v>0</v>
          </cell>
          <cell r="T1024">
            <v>0</v>
          </cell>
          <cell r="U1024">
            <v>0</v>
          </cell>
          <cell r="V1024">
            <v>2.2999999999999998</v>
          </cell>
          <cell r="W1024">
            <v>779354.99999999988</v>
          </cell>
        </row>
        <row r="1025">
          <cell r="C1025" t="str">
            <v>3.7.3.2.1.20</v>
          </cell>
          <cell r="D1025" t="str">
            <v>Piso en concreto e=0.15 f´c=24.5 Mpa</v>
          </cell>
          <cell r="E1025" t="str">
            <v>m2</v>
          </cell>
          <cell r="F1025">
            <v>30.5</v>
          </cell>
          <cell r="G1025">
            <v>47100</v>
          </cell>
          <cell r="H1025">
            <v>1436550</v>
          </cell>
          <cell r="I1025">
            <v>6.203781493189811</v>
          </cell>
          <cell r="J1025">
            <v>30.5</v>
          </cell>
          <cell r="L1025">
            <v>30.5</v>
          </cell>
          <cell r="M1025">
            <v>1436550</v>
          </cell>
          <cell r="N1025">
            <v>0</v>
          </cell>
          <cell r="O1025">
            <v>1436550</v>
          </cell>
          <cell r="R1025">
            <v>0</v>
          </cell>
          <cell r="S1025">
            <v>0</v>
          </cell>
          <cell r="T1025">
            <v>0</v>
          </cell>
          <cell r="U1025">
            <v>0</v>
          </cell>
          <cell r="V1025">
            <v>30.5</v>
          </cell>
          <cell r="W1025">
            <v>1436550</v>
          </cell>
        </row>
        <row r="1026">
          <cell r="C1026" t="str">
            <v>3.7.3.2.3</v>
          </cell>
          <cell r="D1026" t="str">
            <v>LOSAS ALIGERADAS</v>
          </cell>
          <cell r="I1026" t="str">
            <v/>
          </cell>
          <cell r="L1026" t="str">
            <v/>
          </cell>
          <cell r="M1026" t="str">
            <v/>
          </cell>
          <cell r="N1026" t="str">
            <v/>
          </cell>
          <cell r="O1026" t="str">
            <v/>
          </cell>
          <cell r="R1026" t="str">
            <v/>
          </cell>
          <cell r="S1026" t="str">
            <v/>
          </cell>
          <cell r="T1026" t="str">
            <v/>
          </cell>
          <cell r="U1026" t="str">
            <v/>
          </cell>
          <cell r="V1026" t="str">
            <v/>
          </cell>
          <cell r="W1026" t="str">
            <v/>
          </cell>
        </row>
        <row r="1027">
          <cell r="C1027" t="str">
            <v>3.7.3.2.3.4</v>
          </cell>
          <cell r="D1027" t="str">
            <v>Losa aligerada para edificaciones con casetón de icopor f¨c=24.5 MPa e=0.30 m</v>
          </cell>
          <cell r="E1027" t="str">
            <v>m2</v>
          </cell>
          <cell r="F1027">
            <v>30.5</v>
          </cell>
          <cell r="G1027">
            <v>77660</v>
          </cell>
          <cell r="H1027">
            <v>2368630</v>
          </cell>
          <cell r="I1027">
            <v>10.228995132932498</v>
          </cell>
          <cell r="J1027">
            <v>30.5</v>
          </cell>
          <cell r="L1027">
            <v>30.5</v>
          </cell>
          <cell r="M1027">
            <v>2368630</v>
          </cell>
          <cell r="N1027">
            <v>0</v>
          </cell>
          <cell r="O1027">
            <v>2368630</v>
          </cell>
          <cell r="R1027">
            <v>0</v>
          </cell>
          <cell r="S1027">
            <v>0</v>
          </cell>
          <cell r="T1027">
            <v>0</v>
          </cell>
          <cell r="U1027">
            <v>0</v>
          </cell>
          <cell r="V1027">
            <v>30.5</v>
          </cell>
          <cell r="W1027">
            <v>2368630</v>
          </cell>
        </row>
        <row r="1028">
          <cell r="C1028" t="str">
            <v>3.7.3.3</v>
          </cell>
          <cell r="D1028" t="str">
            <v>ACERO DE REFUERZO</v>
          </cell>
          <cell r="I1028" t="str">
            <v/>
          </cell>
          <cell r="L1028" t="str">
            <v/>
          </cell>
          <cell r="M1028" t="str">
            <v/>
          </cell>
          <cell r="N1028" t="str">
            <v/>
          </cell>
          <cell r="O1028" t="str">
            <v/>
          </cell>
          <cell r="R1028" t="str">
            <v/>
          </cell>
          <cell r="S1028" t="str">
            <v/>
          </cell>
          <cell r="T1028" t="str">
            <v/>
          </cell>
          <cell r="U1028" t="str">
            <v/>
          </cell>
          <cell r="V1028" t="str">
            <v/>
          </cell>
          <cell r="W1028" t="str">
            <v/>
          </cell>
        </row>
        <row r="1029">
          <cell r="C1029" t="str">
            <v>3.7.3.3.1</v>
          </cell>
          <cell r="D1029" t="str">
            <v>Suministro, figurado e instalación de acero de refuerzo 420 Mpa (60000 Psi) según planos y especificaciones de diseño</v>
          </cell>
          <cell r="E1029" t="str">
            <v>kg</v>
          </cell>
          <cell r="F1029">
            <v>3684</v>
          </cell>
          <cell r="G1029">
            <v>2740</v>
          </cell>
          <cell r="H1029">
            <v>10094160</v>
          </cell>
          <cell r="I1029">
            <v>43.591913262536536</v>
          </cell>
          <cell r="J1029">
            <v>3684</v>
          </cell>
          <cell r="L1029">
            <v>3684</v>
          </cell>
          <cell r="M1029">
            <v>10094160</v>
          </cell>
          <cell r="N1029">
            <v>0</v>
          </cell>
          <cell r="O1029">
            <v>10094160</v>
          </cell>
          <cell r="R1029">
            <v>0</v>
          </cell>
          <cell r="S1029">
            <v>0</v>
          </cell>
          <cell r="T1029">
            <v>0</v>
          </cell>
          <cell r="U1029">
            <v>0</v>
          </cell>
          <cell r="V1029">
            <v>3684</v>
          </cell>
          <cell r="W1029">
            <v>10094160</v>
          </cell>
        </row>
        <row r="1030">
          <cell r="C1030" t="str">
            <v>3.7.3.8</v>
          </cell>
          <cell r="D1030" t="str">
            <v>IMPERMEABILIZACION</v>
          </cell>
          <cell r="I1030" t="str">
            <v/>
          </cell>
          <cell r="L1030" t="str">
            <v/>
          </cell>
          <cell r="M1030" t="str">
            <v/>
          </cell>
          <cell r="N1030" t="str">
            <v/>
          </cell>
          <cell r="O1030" t="str">
            <v/>
          </cell>
          <cell r="R1030" t="str">
            <v/>
          </cell>
          <cell r="S1030" t="str">
            <v/>
          </cell>
          <cell r="T1030" t="str">
            <v/>
          </cell>
          <cell r="U1030" t="str">
            <v/>
          </cell>
          <cell r="V1030" t="str">
            <v/>
          </cell>
          <cell r="W1030" t="str">
            <v/>
          </cell>
        </row>
        <row r="1031">
          <cell r="C1031" t="str">
            <v>3.7.3.8.1</v>
          </cell>
          <cell r="D1031" t="str">
            <v>Suministro e instalación de manto reflectivo Morter plas AL-80 o similar según planos y especificaciones de diseño</v>
          </cell>
          <cell r="E1031" t="str">
            <v>m2</v>
          </cell>
          <cell r="F1031">
            <v>30.5</v>
          </cell>
          <cell r="G1031">
            <v>9325</v>
          </cell>
          <cell r="H1031">
            <v>284412.5</v>
          </cell>
          <cell r="I1031">
            <v>1.2282433635667727</v>
          </cell>
          <cell r="J1031">
            <v>30.5</v>
          </cell>
          <cell r="L1031">
            <v>30.5</v>
          </cell>
          <cell r="M1031">
            <v>284412.5</v>
          </cell>
          <cell r="N1031">
            <v>0</v>
          </cell>
          <cell r="O1031">
            <v>284412.5</v>
          </cell>
          <cell r="R1031">
            <v>0</v>
          </cell>
          <cell r="S1031">
            <v>0</v>
          </cell>
          <cell r="T1031">
            <v>0</v>
          </cell>
          <cell r="U1031">
            <v>0</v>
          </cell>
          <cell r="V1031">
            <v>30.5</v>
          </cell>
          <cell r="W1031">
            <v>284412.5</v>
          </cell>
        </row>
        <row r="1032">
          <cell r="C1032" t="str">
            <v>3,9</v>
          </cell>
          <cell r="D1032" t="str">
            <v>OBRAS ARQUITECTONICAS</v>
          </cell>
          <cell r="I1032" t="str">
            <v/>
          </cell>
          <cell r="L1032" t="str">
            <v/>
          </cell>
          <cell r="M1032" t="str">
            <v/>
          </cell>
          <cell r="N1032" t="str">
            <v/>
          </cell>
          <cell r="O1032" t="str">
            <v/>
          </cell>
          <cell r="R1032" t="str">
            <v/>
          </cell>
          <cell r="S1032" t="str">
            <v/>
          </cell>
          <cell r="T1032" t="str">
            <v/>
          </cell>
          <cell r="U1032" t="str">
            <v/>
          </cell>
          <cell r="V1032" t="str">
            <v/>
          </cell>
          <cell r="W1032" t="str">
            <v/>
          </cell>
        </row>
        <row r="1033">
          <cell r="C1033" t="str">
            <v>3.9.9</v>
          </cell>
          <cell r="D1033" t="str">
            <v>CARPINTERIA EN MADERA</v>
          </cell>
          <cell r="I1033" t="str">
            <v/>
          </cell>
          <cell r="L1033" t="str">
            <v/>
          </cell>
          <cell r="M1033" t="str">
            <v/>
          </cell>
          <cell r="N1033" t="str">
            <v/>
          </cell>
          <cell r="O1033" t="str">
            <v/>
          </cell>
          <cell r="R1033" t="str">
            <v/>
          </cell>
          <cell r="S1033" t="str">
            <v/>
          </cell>
          <cell r="T1033" t="str">
            <v/>
          </cell>
          <cell r="U1033" t="str">
            <v/>
          </cell>
          <cell r="V1033" t="str">
            <v/>
          </cell>
          <cell r="W1033" t="str">
            <v/>
          </cell>
        </row>
        <row r="1034">
          <cell r="C1034" t="str">
            <v>3.9.9.1</v>
          </cell>
          <cell r="D1034" t="str">
            <v>PUERTAS DE ENTRADA PRINCIPAL</v>
          </cell>
          <cell r="I1034" t="str">
            <v/>
          </cell>
          <cell r="L1034" t="str">
            <v/>
          </cell>
          <cell r="M1034" t="str">
            <v/>
          </cell>
          <cell r="N1034" t="str">
            <v/>
          </cell>
          <cell r="O1034" t="str">
            <v/>
          </cell>
          <cell r="R1034" t="str">
            <v/>
          </cell>
          <cell r="S1034" t="str">
            <v/>
          </cell>
          <cell r="T1034" t="str">
            <v/>
          </cell>
          <cell r="U1034" t="str">
            <v/>
          </cell>
          <cell r="V1034" t="str">
            <v/>
          </cell>
          <cell r="W1034" t="str">
            <v/>
          </cell>
        </row>
        <row r="1035">
          <cell r="C1035" t="str">
            <v>3.9.9.1.9</v>
          </cell>
          <cell r="D1035" t="str">
            <v>Puerta Madecor en cedro 1.00 x 2 m e=36 mm. Incluye marco para puerta y cerradura según planos y especificaciones de diseño</v>
          </cell>
          <cell r="E1035" t="str">
            <v>un</v>
          </cell>
          <cell r="F1035">
            <v>1</v>
          </cell>
          <cell r="G1035">
            <v>72000</v>
          </cell>
          <cell r="H1035">
            <v>72000</v>
          </cell>
          <cell r="I1035">
            <v>0.31093402075087284</v>
          </cell>
          <cell r="J1035">
            <v>1</v>
          </cell>
          <cell r="L1035">
            <v>1</v>
          </cell>
          <cell r="M1035">
            <v>72000</v>
          </cell>
          <cell r="N1035">
            <v>0</v>
          </cell>
          <cell r="O1035">
            <v>72000</v>
          </cell>
          <cell r="R1035">
            <v>0</v>
          </cell>
          <cell r="S1035">
            <v>0</v>
          </cell>
          <cell r="T1035">
            <v>0</v>
          </cell>
          <cell r="U1035">
            <v>0</v>
          </cell>
          <cell r="V1035">
            <v>1</v>
          </cell>
          <cell r="W1035">
            <v>72000</v>
          </cell>
        </row>
        <row r="1036">
          <cell r="C1036" t="str">
            <v>3.9.10.4</v>
          </cell>
          <cell r="D1036" t="str">
            <v>VENTANAS EN ALUMINIO</v>
          </cell>
          <cell r="I1036" t="str">
            <v/>
          </cell>
          <cell r="L1036" t="str">
            <v/>
          </cell>
          <cell r="M1036" t="str">
            <v/>
          </cell>
          <cell r="N1036" t="str">
            <v/>
          </cell>
          <cell r="O1036" t="str">
            <v/>
          </cell>
          <cell r="R1036" t="str">
            <v/>
          </cell>
          <cell r="S1036" t="str">
            <v/>
          </cell>
          <cell r="T1036" t="str">
            <v/>
          </cell>
          <cell r="U1036" t="str">
            <v/>
          </cell>
          <cell r="V1036" t="str">
            <v/>
          </cell>
          <cell r="W1036" t="str">
            <v/>
          </cell>
        </row>
        <row r="1037">
          <cell r="C1037" t="str">
            <v>3.9.10.4.1</v>
          </cell>
          <cell r="D1037" t="str">
            <v>Ventaneria en aluminio, incluye vidrio 4 mm segun planos y especificaciones de diseño</v>
          </cell>
          <cell r="E1037" t="str">
            <v>m2</v>
          </cell>
          <cell r="F1037">
            <v>1.5</v>
          </cell>
          <cell r="G1037">
            <v>83050</v>
          </cell>
          <cell r="H1037">
            <v>124575</v>
          </cell>
          <cell r="I1037">
            <v>0.53798063381999972</v>
          </cell>
          <cell r="J1037">
            <v>1.5</v>
          </cell>
          <cell r="L1037">
            <v>1.5</v>
          </cell>
          <cell r="M1037">
            <v>124575</v>
          </cell>
          <cell r="N1037">
            <v>0</v>
          </cell>
          <cell r="O1037">
            <v>124575</v>
          </cell>
          <cell r="R1037">
            <v>0</v>
          </cell>
          <cell r="S1037">
            <v>0</v>
          </cell>
          <cell r="T1037">
            <v>0</v>
          </cell>
          <cell r="U1037">
            <v>0</v>
          </cell>
          <cell r="V1037">
            <v>1.5</v>
          </cell>
          <cell r="W1037">
            <v>124575</v>
          </cell>
        </row>
        <row r="1038">
          <cell r="C1038" t="str">
            <v>3.9.12</v>
          </cell>
          <cell r="D1038" t="str">
            <v>PINTURA</v>
          </cell>
          <cell r="I1038" t="str">
            <v/>
          </cell>
          <cell r="L1038" t="str">
            <v/>
          </cell>
          <cell r="M1038" t="str">
            <v/>
          </cell>
          <cell r="N1038" t="str">
            <v/>
          </cell>
          <cell r="O1038" t="str">
            <v/>
          </cell>
          <cell r="R1038" t="str">
            <v/>
          </cell>
          <cell r="S1038" t="str">
            <v/>
          </cell>
          <cell r="T1038" t="str">
            <v/>
          </cell>
          <cell r="U1038" t="str">
            <v/>
          </cell>
          <cell r="V1038" t="str">
            <v/>
          </cell>
          <cell r="W1038" t="str">
            <v/>
          </cell>
        </row>
        <row r="1039">
          <cell r="C1039" t="str">
            <v>3.9.12.2</v>
          </cell>
          <cell r="D1039" t="str">
            <v>Estuco y pintura a 3 manos segun planos y especificaciones de diseño</v>
          </cell>
          <cell r="E1039" t="str">
            <v>m2</v>
          </cell>
          <cell r="F1039">
            <v>178</v>
          </cell>
          <cell r="G1039">
            <v>6415</v>
          </cell>
          <cell r="H1039">
            <v>1141870</v>
          </cell>
          <cell r="I1039">
            <v>4.9311976427055439</v>
          </cell>
          <cell r="J1039">
            <v>178</v>
          </cell>
          <cell r="L1039">
            <v>178</v>
          </cell>
          <cell r="M1039">
            <v>1141870</v>
          </cell>
          <cell r="N1039">
            <v>0</v>
          </cell>
          <cell r="O1039">
            <v>1141870</v>
          </cell>
          <cell r="R1039">
            <v>0</v>
          </cell>
          <cell r="S1039">
            <v>0</v>
          </cell>
          <cell r="T1039">
            <v>0</v>
          </cell>
          <cell r="U1039">
            <v>0</v>
          </cell>
          <cell r="V1039">
            <v>178</v>
          </cell>
          <cell r="W1039">
            <v>1141870</v>
          </cell>
        </row>
        <row r="1040">
          <cell r="C1040" t="str">
            <v>3,10</v>
          </cell>
          <cell r="D1040" t="str">
            <v>INSTALACIÓN DE ACCESORIOS Y TRABAJOS METALMECÁNICOS</v>
          </cell>
          <cell r="I1040" t="str">
            <v/>
          </cell>
          <cell r="L1040" t="str">
            <v/>
          </cell>
          <cell r="M1040" t="str">
            <v/>
          </cell>
          <cell r="N1040" t="str">
            <v/>
          </cell>
          <cell r="O1040" t="str">
            <v/>
          </cell>
          <cell r="R1040" t="str">
            <v/>
          </cell>
          <cell r="S1040" t="str">
            <v/>
          </cell>
          <cell r="T1040" t="str">
            <v/>
          </cell>
          <cell r="U1040" t="str">
            <v/>
          </cell>
          <cell r="V1040" t="str">
            <v/>
          </cell>
          <cell r="W1040" t="str">
            <v/>
          </cell>
        </row>
        <row r="1041">
          <cell r="C1041" t="str">
            <v>3.10.1.4</v>
          </cell>
          <cell r="D1041" t="str">
            <v>FABRICACIÓN E INSTALACIÓN DE PUERTAS EN ACERO Ø 2” A.G</v>
          </cell>
          <cell r="I1041" t="str">
            <v/>
          </cell>
          <cell r="L1041" t="str">
            <v/>
          </cell>
          <cell r="M1041" t="str">
            <v/>
          </cell>
          <cell r="N1041" t="str">
            <v/>
          </cell>
          <cell r="O1041" t="str">
            <v/>
          </cell>
          <cell r="R1041" t="str">
            <v/>
          </cell>
          <cell r="S1041" t="str">
            <v/>
          </cell>
          <cell r="T1041" t="str">
            <v/>
          </cell>
          <cell r="U1041" t="str">
            <v/>
          </cell>
          <cell r="V1041" t="str">
            <v/>
          </cell>
          <cell r="W1041" t="str">
            <v/>
          </cell>
        </row>
        <row r="1042">
          <cell r="C1042" t="str">
            <v>3.9.10.9.2</v>
          </cell>
          <cell r="D1042" t="str">
            <v>Suministro e instalación de puerta en reja metálica , diámetro de barrotes 50mm en acero galvanizado, separación entre ejes de rejas de 0.2m, incluye pintura anticorrosiva y acabado</v>
          </cell>
          <cell r="E1042" t="str">
            <v>m2</v>
          </cell>
          <cell r="F1042">
            <v>8.1</v>
          </cell>
          <cell r="G1042">
            <v>195100</v>
          </cell>
          <cell r="H1042">
            <v>1580310</v>
          </cell>
          <cell r="I1042">
            <v>6.8246130879557203</v>
          </cell>
          <cell r="J1042">
            <v>8.1</v>
          </cell>
          <cell r="L1042">
            <v>8.1</v>
          </cell>
          <cell r="M1042">
            <v>1580310</v>
          </cell>
          <cell r="N1042">
            <v>0</v>
          </cell>
          <cell r="O1042">
            <v>1580310</v>
          </cell>
          <cell r="R1042">
            <v>0</v>
          </cell>
          <cell r="S1042">
            <v>0</v>
          </cell>
          <cell r="T1042">
            <v>0</v>
          </cell>
          <cell r="U1042">
            <v>0</v>
          </cell>
          <cell r="V1042">
            <v>8.1</v>
          </cell>
          <cell r="W1042">
            <v>1580310</v>
          </cell>
        </row>
        <row r="1043">
          <cell r="D1043" t="str">
            <v>COSTO TOTAL DIRECTO</v>
          </cell>
          <cell r="H1043">
            <v>23156038</v>
          </cell>
          <cell r="L1043" t="str">
            <v/>
          </cell>
          <cell r="M1043">
            <v>23156038</v>
          </cell>
          <cell r="N1043">
            <v>0</v>
          </cell>
          <cell r="O1043">
            <v>23156038</v>
          </cell>
          <cell r="R1043" t="str">
            <v/>
          </cell>
          <cell r="S1043">
            <v>0</v>
          </cell>
          <cell r="T1043">
            <v>0</v>
          </cell>
          <cell r="U1043">
            <v>0</v>
          </cell>
          <cell r="V1043" t="str">
            <v/>
          </cell>
          <cell r="W1043">
            <v>23156038</v>
          </cell>
        </row>
        <row r="1044">
          <cell r="D1044" t="str">
            <v>A,I,U, 25%</v>
          </cell>
          <cell r="E1044">
            <v>0.25</v>
          </cell>
          <cell r="H1044">
            <v>5789009.5</v>
          </cell>
          <cell r="M1044">
            <v>5789009.5</v>
          </cell>
          <cell r="N1044">
            <v>0</v>
          </cell>
          <cell r="O1044">
            <v>5789009.5</v>
          </cell>
          <cell r="R1044">
            <v>0</v>
          </cell>
          <cell r="S1044">
            <v>0</v>
          </cell>
          <cell r="T1044">
            <v>0</v>
          </cell>
          <cell r="U1044">
            <v>0</v>
          </cell>
          <cell r="W1044">
            <v>5789009.5</v>
          </cell>
        </row>
        <row r="1045">
          <cell r="B1045" t="str">
            <v>TO17</v>
          </cell>
          <cell r="D1045" t="str">
            <v>COSTO TOTAL OBRA CIVIL</v>
          </cell>
          <cell r="H1045">
            <v>28945048</v>
          </cell>
          <cell r="M1045">
            <v>28945048</v>
          </cell>
          <cell r="N1045">
            <v>0</v>
          </cell>
          <cell r="O1045">
            <v>28945048</v>
          </cell>
          <cell r="R1045" t="str">
            <v/>
          </cell>
          <cell r="S1045">
            <v>0</v>
          </cell>
          <cell r="T1045">
            <v>0</v>
          </cell>
          <cell r="U1045">
            <v>0</v>
          </cell>
          <cell r="V1045" t="str">
            <v/>
          </cell>
          <cell r="W1045">
            <v>28945048</v>
          </cell>
        </row>
        <row r="1046">
          <cell r="B1046" t="str">
            <v>T18</v>
          </cell>
          <cell r="C1046" t="str">
            <v>OBRA CIVIL ESTRUCTURAL DEL MACROMEDIDOR DE SALIDA (1046)</v>
          </cell>
          <cell r="M1046" t="str">
            <v/>
          </cell>
          <cell r="N1046" t="str">
            <v/>
          </cell>
          <cell r="O1046" t="str">
            <v/>
          </cell>
          <cell r="R1046" t="str">
            <v/>
          </cell>
          <cell r="S1046" t="str">
            <v/>
          </cell>
          <cell r="T1046" t="str">
            <v/>
          </cell>
          <cell r="U1046" t="str">
            <v/>
          </cell>
          <cell r="V1046" t="str">
            <v/>
          </cell>
          <cell r="W1046" t="str">
            <v/>
          </cell>
        </row>
        <row r="1047">
          <cell r="C1047" t="str">
            <v xml:space="preserve">ITEM </v>
          </cell>
          <cell r="D1047" t="str">
            <v xml:space="preserve">DESCRIPCION </v>
          </cell>
          <cell r="E1047" t="str">
            <v xml:space="preserve">UNIDAD </v>
          </cell>
          <cell r="F1047" t="str">
            <v xml:space="preserve">CANTIDAD </v>
          </cell>
          <cell r="G1047" t="str">
            <v xml:space="preserve">V. UNITARIO </v>
          </cell>
          <cell r="H1047" t="str">
            <v>V. PARCIAL</v>
          </cell>
          <cell r="R1047">
            <v>0</v>
          </cell>
        </row>
        <row r="1048">
          <cell r="C1048">
            <v>3.1</v>
          </cell>
          <cell r="D1048" t="str">
            <v>SEÑALIZACION Y SEGURIDAD EN LA OBRA</v>
          </cell>
          <cell r="L1048" t="str">
            <v/>
          </cell>
          <cell r="M1048" t="str">
            <v/>
          </cell>
          <cell r="N1048" t="str">
            <v/>
          </cell>
          <cell r="O1048" t="str">
            <v/>
          </cell>
          <cell r="R1048" t="str">
            <v/>
          </cell>
          <cell r="S1048" t="str">
            <v/>
          </cell>
          <cell r="T1048" t="str">
            <v/>
          </cell>
          <cell r="U1048" t="str">
            <v/>
          </cell>
          <cell r="V1048" t="str">
            <v/>
          </cell>
          <cell r="W1048" t="str">
            <v/>
          </cell>
        </row>
        <row r="1049">
          <cell r="C1049" t="str">
            <v>3.1.1</v>
          </cell>
          <cell r="D1049" t="str">
            <v>Señalización de la obra</v>
          </cell>
          <cell r="L1049" t="str">
            <v/>
          </cell>
          <cell r="M1049" t="str">
            <v/>
          </cell>
          <cell r="N1049" t="str">
            <v/>
          </cell>
          <cell r="O1049" t="str">
            <v/>
          </cell>
          <cell r="R1049" t="str">
            <v/>
          </cell>
          <cell r="S1049" t="str">
            <v/>
          </cell>
          <cell r="T1049" t="str">
            <v/>
          </cell>
          <cell r="U1049" t="str">
            <v/>
          </cell>
          <cell r="V1049" t="str">
            <v/>
          </cell>
          <cell r="W1049" t="str">
            <v/>
          </cell>
        </row>
        <row r="1050">
          <cell r="C1050" t="str">
            <v>3.1.1.1</v>
          </cell>
          <cell r="D1050" t="str">
            <v>Soporte para cinta demarcadora. Esquema No.1</v>
          </cell>
          <cell r="E1050" t="str">
            <v>un</v>
          </cell>
          <cell r="F1050">
            <v>4</v>
          </cell>
          <cell r="G1050">
            <v>10100</v>
          </cell>
          <cell r="H1050">
            <v>40400</v>
          </cell>
          <cell r="I1050">
            <v>0.63353806230815479</v>
          </cell>
          <cell r="J1050">
            <v>4</v>
          </cell>
          <cell r="L1050">
            <v>4</v>
          </cell>
          <cell r="M1050">
            <v>40400</v>
          </cell>
          <cell r="N1050">
            <v>0</v>
          </cell>
          <cell r="O1050">
            <v>40400</v>
          </cell>
          <cell r="R1050">
            <v>0</v>
          </cell>
          <cell r="S1050">
            <v>0</v>
          </cell>
          <cell r="T1050">
            <v>0</v>
          </cell>
          <cell r="U1050">
            <v>0</v>
          </cell>
          <cell r="V1050">
            <v>4</v>
          </cell>
          <cell r="W1050">
            <v>40400</v>
          </cell>
        </row>
        <row r="1051">
          <cell r="C1051" t="str">
            <v>3.1.1.2</v>
          </cell>
          <cell r="D1051" t="str">
            <v>Cinta demarcadora ( sin soportes ). Esquema No.2</v>
          </cell>
          <cell r="E1051" t="str">
            <v>m</v>
          </cell>
          <cell r="F1051">
            <v>25</v>
          </cell>
          <cell r="G1051">
            <v>830</v>
          </cell>
          <cell r="H1051">
            <v>20750</v>
          </cell>
          <cell r="I1051">
            <v>0.32539393051718346</v>
          </cell>
          <cell r="J1051">
            <v>25</v>
          </cell>
          <cell r="L1051">
            <v>25</v>
          </cell>
          <cell r="M1051">
            <v>20750</v>
          </cell>
          <cell r="N1051">
            <v>0</v>
          </cell>
          <cell r="O1051">
            <v>20750</v>
          </cell>
          <cell r="R1051">
            <v>0</v>
          </cell>
          <cell r="S1051">
            <v>0</v>
          </cell>
          <cell r="T1051">
            <v>0</v>
          </cell>
          <cell r="U1051">
            <v>0</v>
          </cell>
          <cell r="V1051">
            <v>25</v>
          </cell>
          <cell r="W1051">
            <v>20750</v>
          </cell>
        </row>
        <row r="1052">
          <cell r="C1052" t="str">
            <v>3,7</v>
          </cell>
          <cell r="D1052" t="str">
            <v>CONSTRUCCION DE OBRAS ACCESORIAS</v>
          </cell>
          <cell r="I1052" t="str">
            <v/>
          </cell>
          <cell r="L1052" t="str">
            <v/>
          </cell>
          <cell r="M1052" t="str">
            <v/>
          </cell>
          <cell r="N1052" t="str">
            <v/>
          </cell>
          <cell r="O1052" t="str">
            <v/>
          </cell>
          <cell r="R1052" t="str">
            <v/>
          </cell>
          <cell r="S1052" t="str">
            <v/>
          </cell>
          <cell r="T1052" t="str">
            <v/>
          </cell>
          <cell r="U1052" t="str">
            <v/>
          </cell>
          <cell r="V1052" t="str">
            <v/>
          </cell>
          <cell r="W1052" t="str">
            <v/>
          </cell>
        </row>
        <row r="1053">
          <cell r="C1053" t="str">
            <v>3.7.1</v>
          </cell>
          <cell r="D1053" t="str">
            <v>OBRAS DE MAMPOSTERIA EN LADRILLO</v>
          </cell>
          <cell r="I1053" t="str">
            <v/>
          </cell>
          <cell r="L1053" t="str">
            <v/>
          </cell>
          <cell r="M1053" t="str">
            <v/>
          </cell>
          <cell r="N1053" t="str">
            <v/>
          </cell>
          <cell r="O1053" t="str">
            <v/>
          </cell>
          <cell r="R1053" t="str">
            <v/>
          </cell>
          <cell r="S1053" t="str">
            <v/>
          </cell>
          <cell r="T1053" t="str">
            <v/>
          </cell>
          <cell r="U1053" t="str">
            <v/>
          </cell>
          <cell r="V1053" t="str">
            <v/>
          </cell>
          <cell r="W1053" t="str">
            <v/>
          </cell>
        </row>
        <row r="1054">
          <cell r="C1054" t="str">
            <v>3.7.1.4</v>
          </cell>
          <cell r="D1054" t="str">
            <v>CONCRETOS DE LIMPIEZA, ALISTADO Y MEDIACAÑAS</v>
          </cell>
          <cell r="I1054" t="str">
            <v/>
          </cell>
          <cell r="L1054" t="str">
            <v/>
          </cell>
          <cell r="M1054" t="str">
            <v/>
          </cell>
          <cell r="N1054" t="str">
            <v/>
          </cell>
          <cell r="O1054" t="str">
            <v/>
          </cell>
          <cell r="R1054" t="str">
            <v/>
          </cell>
          <cell r="S1054" t="str">
            <v/>
          </cell>
          <cell r="T1054" t="str">
            <v/>
          </cell>
          <cell r="U1054" t="str">
            <v/>
          </cell>
          <cell r="V1054" t="str">
            <v/>
          </cell>
          <cell r="W1054" t="str">
            <v/>
          </cell>
        </row>
        <row r="1055">
          <cell r="C1055" t="str">
            <v>3.7.1.4.1</v>
          </cell>
          <cell r="D1055" t="str">
            <v>ALISTADO Y PENDIENTADO</v>
          </cell>
          <cell r="I1055" t="str">
            <v/>
          </cell>
          <cell r="L1055" t="str">
            <v/>
          </cell>
          <cell r="M1055" t="str">
            <v/>
          </cell>
          <cell r="N1055" t="str">
            <v/>
          </cell>
          <cell r="O1055" t="str">
            <v/>
          </cell>
          <cell r="R1055" t="str">
            <v/>
          </cell>
          <cell r="S1055" t="str">
            <v/>
          </cell>
          <cell r="T1055" t="str">
            <v/>
          </cell>
          <cell r="U1055" t="str">
            <v/>
          </cell>
          <cell r="V1055" t="str">
            <v/>
          </cell>
          <cell r="W1055" t="str">
            <v/>
          </cell>
        </row>
        <row r="1056">
          <cell r="C1056" t="str">
            <v>3.7.1.4.2</v>
          </cell>
          <cell r="D1056" t="str">
            <v>Concreto de limpieza f¨c=14 Mpa e=0.05</v>
          </cell>
          <cell r="E1056" t="str">
            <v>m2</v>
          </cell>
          <cell r="F1056">
            <v>0.08</v>
          </cell>
          <cell r="G1056">
            <v>10950</v>
          </cell>
          <cell r="H1056">
            <v>876</v>
          </cell>
          <cell r="I1056">
            <v>1.3737112440147118E-2</v>
          </cell>
          <cell r="J1056">
            <v>0.08</v>
          </cell>
          <cell r="L1056">
            <v>0.08</v>
          </cell>
          <cell r="M1056">
            <v>876</v>
          </cell>
          <cell r="N1056">
            <v>0</v>
          </cell>
          <cell r="O1056">
            <v>876</v>
          </cell>
          <cell r="R1056">
            <v>0</v>
          </cell>
          <cell r="S1056">
            <v>0</v>
          </cell>
          <cell r="T1056">
            <v>0</v>
          </cell>
          <cell r="U1056">
            <v>0</v>
          </cell>
          <cell r="V1056">
            <v>0.08</v>
          </cell>
          <cell r="W1056">
            <v>876</v>
          </cell>
        </row>
        <row r="1057">
          <cell r="C1057" t="str">
            <v>3.7.3</v>
          </cell>
          <cell r="D1057" t="str">
            <v>ESTRUCTURAS DE CONCRETO REFORZADO</v>
          </cell>
          <cell r="I1057" t="str">
            <v/>
          </cell>
          <cell r="L1057" t="str">
            <v/>
          </cell>
          <cell r="M1057" t="str">
            <v/>
          </cell>
          <cell r="N1057" t="str">
            <v/>
          </cell>
          <cell r="O1057" t="str">
            <v/>
          </cell>
          <cell r="R1057" t="str">
            <v/>
          </cell>
          <cell r="S1057" t="str">
            <v/>
          </cell>
          <cell r="T1057" t="str">
            <v/>
          </cell>
          <cell r="U1057" t="str">
            <v/>
          </cell>
          <cell r="V1057" t="str">
            <v/>
          </cell>
          <cell r="W1057" t="str">
            <v/>
          </cell>
        </row>
        <row r="1058">
          <cell r="C1058" t="str">
            <v>3.7.3.1</v>
          </cell>
          <cell r="D1058" t="str">
            <v>CONCRETO PARA LOSA FONDO, LOSA CUBIERTA, MUROS</v>
          </cell>
          <cell r="I1058" t="str">
            <v/>
          </cell>
          <cell r="L1058" t="str">
            <v/>
          </cell>
          <cell r="M1058" t="str">
            <v/>
          </cell>
          <cell r="N1058" t="str">
            <v/>
          </cell>
          <cell r="O1058" t="str">
            <v/>
          </cell>
          <cell r="R1058" t="str">
            <v/>
          </cell>
          <cell r="S1058" t="str">
            <v/>
          </cell>
          <cell r="T1058" t="str">
            <v/>
          </cell>
          <cell r="U1058" t="str">
            <v/>
          </cell>
          <cell r="V1058" t="str">
            <v/>
          </cell>
          <cell r="W1058" t="str">
            <v/>
          </cell>
        </row>
        <row r="1059">
          <cell r="C1059" t="str">
            <v>3.7.3.1.3</v>
          </cell>
          <cell r="D1059" t="str">
            <v>Placa de fondo en concreto impermeabilizado f¨c=28 Mpa</v>
          </cell>
          <cell r="E1059" t="str">
            <v>m3</v>
          </cell>
          <cell r="F1059">
            <v>1.1000000000000001</v>
          </cell>
          <cell r="G1059">
            <v>308200</v>
          </cell>
          <cell r="H1059">
            <v>339020</v>
          </cell>
          <cell r="I1059">
            <v>5.3163879674185806</v>
          </cell>
          <cell r="J1059">
            <v>1.1000000000000001</v>
          </cell>
          <cell r="L1059">
            <v>1.1000000000000001</v>
          </cell>
          <cell r="M1059">
            <v>339020</v>
          </cell>
          <cell r="N1059">
            <v>0</v>
          </cell>
          <cell r="O1059">
            <v>339020</v>
          </cell>
          <cell r="R1059">
            <v>0</v>
          </cell>
          <cell r="S1059">
            <v>0</v>
          </cell>
          <cell r="T1059">
            <v>0</v>
          </cell>
          <cell r="U1059">
            <v>0</v>
          </cell>
          <cell r="V1059">
            <v>1.1000000000000001</v>
          </cell>
          <cell r="W1059">
            <v>339020</v>
          </cell>
        </row>
        <row r="1060">
          <cell r="C1060" t="str">
            <v>3.7.3.1.22</v>
          </cell>
          <cell r="D1060" t="str">
            <v>Muros en concreto impermeabilizado f¨c=28 Mpa</v>
          </cell>
          <cell r="E1060" t="str">
            <v>m3</v>
          </cell>
          <cell r="F1060">
            <v>5.8</v>
          </cell>
          <cell r="G1060">
            <v>336100</v>
          </cell>
          <cell r="H1060">
            <v>1949380</v>
          </cell>
          <cell r="I1060">
            <v>30.569466037184924</v>
          </cell>
          <cell r="J1060">
            <v>5.8</v>
          </cell>
          <cell r="L1060">
            <v>5.8</v>
          </cell>
          <cell r="M1060">
            <v>1949380</v>
          </cell>
          <cell r="N1060">
            <v>0</v>
          </cell>
          <cell r="O1060">
            <v>1949380</v>
          </cell>
          <cell r="R1060">
            <v>0</v>
          </cell>
          <cell r="S1060">
            <v>0</v>
          </cell>
          <cell r="T1060">
            <v>0</v>
          </cell>
          <cell r="U1060">
            <v>0</v>
          </cell>
          <cell r="V1060">
            <v>5.8</v>
          </cell>
          <cell r="W1060">
            <v>1949380</v>
          </cell>
        </row>
        <row r="1061">
          <cell r="C1061" t="str">
            <v>3.7.3.1.25</v>
          </cell>
          <cell r="D1061" t="str">
            <v>Losa superior en concreto f¨c=28 Mpa</v>
          </cell>
          <cell r="E1061" t="str">
            <v>m3</v>
          </cell>
          <cell r="F1061">
            <v>0.8</v>
          </cell>
          <cell r="G1061">
            <v>330600</v>
          </cell>
          <cell r="H1061">
            <v>264480</v>
          </cell>
          <cell r="I1061">
            <v>4.1474788791896238</v>
          </cell>
          <cell r="J1061">
            <v>0.8</v>
          </cell>
          <cell r="L1061">
            <v>0.8</v>
          </cell>
          <cell r="M1061">
            <v>264480</v>
          </cell>
          <cell r="N1061">
            <v>0</v>
          </cell>
          <cell r="O1061">
            <v>264480</v>
          </cell>
          <cell r="R1061">
            <v>0</v>
          </cell>
          <cell r="S1061">
            <v>0</v>
          </cell>
          <cell r="T1061">
            <v>0</v>
          </cell>
          <cell r="U1061">
            <v>0</v>
          </cell>
          <cell r="V1061">
            <v>0.8</v>
          </cell>
          <cell r="W1061">
            <v>264480</v>
          </cell>
        </row>
        <row r="1062">
          <cell r="C1062" t="str">
            <v>3.7.3.2</v>
          </cell>
          <cell r="D1062" t="str">
            <v>CONCRETO PARA ESTRUCTURAS TIPO EDIFICACIONES</v>
          </cell>
          <cell r="I1062" t="str">
            <v/>
          </cell>
          <cell r="L1062" t="str">
            <v/>
          </cell>
          <cell r="M1062" t="str">
            <v/>
          </cell>
          <cell r="N1062" t="str">
            <v/>
          </cell>
          <cell r="O1062" t="str">
            <v/>
          </cell>
          <cell r="R1062" t="str">
            <v/>
          </cell>
          <cell r="S1062" t="str">
            <v/>
          </cell>
          <cell r="T1062" t="str">
            <v/>
          </cell>
          <cell r="U1062" t="str">
            <v/>
          </cell>
          <cell r="V1062" t="str">
            <v/>
          </cell>
          <cell r="W1062" t="str">
            <v/>
          </cell>
        </row>
        <row r="1063">
          <cell r="C1063" t="str">
            <v>3.7.3.3</v>
          </cell>
          <cell r="D1063" t="str">
            <v>ACERO DE REFUERZO</v>
          </cell>
          <cell r="I1063" t="str">
            <v/>
          </cell>
          <cell r="L1063" t="str">
            <v/>
          </cell>
          <cell r="M1063" t="str">
            <v/>
          </cell>
          <cell r="N1063" t="str">
            <v/>
          </cell>
          <cell r="O1063" t="str">
            <v/>
          </cell>
          <cell r="R1063" t="str">
            <v/>
          </cell>
          <cell r="S1063" t="str">
            <v/>
          </cell>
          <cell r="T1063" t="str">
            <v/>
          </cell>
          <cell r="U1063" t="str">
            <v/>
          </cell>
          <cell r="V1063" t="str">
            <v/>
          </cell>
          <cell r="W1063" t="str">
            <v/>
          </cell>
        </row>
        <row r="1064">
          <cell r="C1064" t="str">
            <v>3.7.3.3.1</v>
          </cell>
          <cell r="D1064" t="str">
            <v>Suministro, figurado e instalación de acero de refuerzo 420 Mpa (60000 Psi) según planos y especificaciones de diseño</v>
          </cell>
          <cell r="E1064" t="str">
            <v>kg</v>
          </cell>
          <cell r="F1064">
            <v>1232</v>
          </cell>
          <cell r="G1064">
            <v>2740</v>
          </cell>
          <cell r="H1064">
            <v>3375680</v>
          </cell>
          <cell r="I1064">
            <v>52.936182330999806</v>
          </cell>
          <cell r="J1064">
            <v>1232</v>
          </cell>
          <cell r="L1064">
            <v>1232</v>
          </cell>
          <cell r="M1064">
            <v>3375680</v>
          </cell>
          <cell r="N1064">
            <v>0</v>
          </cell>
          <cell r="O1064">
            <v>3375680</v>
          </cell>
          <cell r="R1064">
            <v>0</v>
          </cell>
          <cell r="S1064">
            <v>0</v>
          </cell>
          <cell r="T1064">
            <v>0</v>
          </cell>
          <cell r="U1064">
            <v>0</v>
          </cell>
          <cell r="V1064">
            <v>1232</v>
          </cell>
          <cell r="W1064">
            <v>3375680</v>
          </cell>
        </row>
        <row r="1065">
          <cell r="C1065" t="str">
            <v>3.7.3.5</v>
          </cell>
          <cell r="D1065" t="str">
            <v>SELLOS Y JUNTAS</v>
          </cell>
          <cell r="I1065" t="str">
            <v/>
          </cell>
          <cell r="L1065" t="str">
            <v/>
          </cell>
          <cell r="M1065" t="str">
            <v/>
          </cell>
          <cell r="N1065" t="str">
            <v/>
          </cell>
          <cell r="O1065" t="str">
            <v/>
          </cell>
          <cell r="R1065" t="str">
            <v/>
          </cell>
          <cell r="S1065" t="str">
            <v/>
          </cell>
          <cell r="T1065" t="str">
            <v/>
          </cell>
          <cell r="U1065" t="str">
            <v/>
          </cell>
          <cell r="V1065" t="str">
            <v/>
          </cell>
          <cell r="W1065" t="str">
            <v/>
          </cell>
        </row>
        <row r="1066">
          <cell r="C1066" t="str">
            <v>3.7.3.5.2</v>
          </cell>
          <cell r="D1066" t="str">
            <v>Suministro e instalación de cinta flexible para sellar juntas de construcción y dilatación SIKA PVC O-22 o similar según planos y especificaciones de diseño</v>
          </cell>
          <cell r="E1066" t="str">
            <v>m</v>
          </cell>
          <cell r="F1066">
            <v>4</v>
          </cell>
          <cell r="G1066">
            <v>28940</v>
          </cell>
          <cell r="H1066">
            <v>115760</v>
          </cell>
          <cell r="I1066">
            <v>1.8153060914057426</v>
          </cell>
          <cell r="J1066">
            <v>4</v>
          </cell>
          <cell r="L1066">
            <v>4</v>
          </cell>
          <cell r="M1066">
            <v>115760</v>
          </cell>
          <cell r="N1066">
            <v>0</v>
          </cell>
          <cell r="O1066">
            <v>115760</v>
          </cell>
          <cell r="R1066">
            <v>0</v>
          </cell>
          <cell r="S1066">
            <v>0</v>
          </cell>
          <cell r="T1066">
            <v>0</v>
          </cell>
          <cell r="U1066">
            <v>0</v>
          </cell>
          <cell r="V1066">
            <v>4</v>
          </cell>
          <cell r="W1066">
            <v>115760</v>
          </cell>
        </row>
        <row r="1067">
          <cell r="C1067" t="str">
            <v>3.7.3.5.3</v>
          </cell>
          <cell r="D1067" t="str">
            <v>Suministro y aplicación de sello expandible contra el paso de agua en juntas de construcción y pases de tuberia SikaSwell S o similar según planos y especificaciones de diseño</v>
          </cell>
          <cell r="E1067" t="str">
            <v>m</v>
          </cell>
          <cell r="F1067">
            <v>4</v>
          </cell>
          <cell r="G1067">
            <v>22310</v>
          </cell>
          <cell r="H1067">
            <v>89240</v>
          </cell>
          <cell r="I1067">
            <v>1.3994291257519735</v>
          </cell>
          <cell r="J1067">
            <v>4</v>
          </cell>
          <cell r="L1067">
            <v>4</v>
          </cell>
          <cell r="M1067">
            <v>89240</v>
          </cell>
          <cell r="N1067">
            <v>0</v>
          </cell>
          <cell r="O1067">
            <v>89240</v>
          </cell>
          <cell r="R1067">
            <v>0</v>
          </cell>
          <cell r="S1067">
            <v>0</v>
          </cell>
          <cell r="T1067">
            <v>0</v>
          </cell>
          <cell r="U1067">
            <v>0</v>
          </cell>
          <cell r="V1067">
            <v>4</v>
          </cell>
          <cell r="W1067">
            <v>89240</v>
          </cell>
        </row>
        <row r="1068">
          <cell r="C1068" t="str">
            <v>3.7.3.8</v>
          </cell>
          <cell r="D1068" t="str">
            <v>IMPERMEABILIZACION</v>
          </cell>
          <cell r="I1068" t="str">
            <v/>
          </cell>
          <cell r="L1068" t="str">
            <v/>
          </cell>
          <cell r="M1068" t="str">
            <v/>
          </cell>
          <cell r="N1068" t="str">
            <v/>
          </cell>
          <cell r="O1068" t="str">
            <v/>
          </cell>
          <cell r="R1068" t="str">
            <v/>
          </cell>
          <cell r="S1068" t="str">
            <v/>
          </cell>
          <cell r="T1068" t="str">
            <v/>
          </cell>
          <cell r="U1068" t="str">
            <v/>
          </cell>
          <cell r="V1068" t="str">
            <v/>
          </cell>
          <cell r="W1068" t="str">
            <v/>
          </cell>
        </row>
        <row r="1069">
          <cell r="C1069" t="str">
            <v>3.7.3.8.4</v>
          </cell>
          <cell r="D1069" t="str">
            <v>Suministro e instalación de protección impermeable para estructuras enterradas IGOL DENSO a 2 capas o similar según planos y especificaciones de diseño</v>
          </cell>
          <cell r="E1069" t="str">
            <v>m2</v>
          </cell>
          <cell r="F1069">
            <v>14</v>
          </cell>
          <cell r="G1069">
            <v>12950</v>
          </cell>
          <cell r="H1069">
            <v>181300</v>
          </cell>
          <cell r="I1069">
            <v>2.8430804627838731</v>
          </cell>
          <cell r="J1069">
            <v>14</v>
          </cell>
          <cell r="L1069">
            <v>14</v>
          </cell>
          <cell r="M1069">
            <v>181300</v>
          </cell>
          <cell r="N1069">
            <v>0</v>
          </cell>
          <cell r="O1069">
            <v>181300</v>
          </cell>
          <cell r="R1069">
            <v>0</v>
          </cell>
          <cell r="S1069">
            <v>0</v>
          </cell>
          <cell r="T1069">
            <v>0</v>
          </cell>
          <cell r="U1069">
            <v>0</v>
          </cell>
          <cell r="V1069">
            <v>14</v>
          </cell>
          <cell r="W1069">
            <v>181300</v>
          </cell>
        </row>
        <row r="1070">
          <cell r="D1070" t="str">
            <v>COSTO TOTAL DIRECTO</v>
          </cell>
          <cell r="H1070">
            <v>6376886</v>
          </cell>
          <cell r="L1070" t="str">
            <v/>
          </cell>
          <cell r="M1070">
            <v>6376886</v>
          </cell>
          <cell r="N1070">
            <v>0</v>
          </cell>
          <cell r="O1070">
            <v>6376886</v>
          </cell>
          <cell r="R1070" t="str">
            <v/>
          </cell>
          <cell r="S1070">
            <v>0</v>
          </cell>
          <cell r="T1070">
            <v>0</v>
          </cell>
          <cell r="U1070">
            <v>0</v>
          </cell>
          <cell r="V1070" t="str">
            <v/>
          </cell>
          <cell r="W1070">
            <v>6376886</v>
          </cell>
        </row>
        <row r="1071">
          <cell r="D1071" t="str">
            <v>A,I,U, 25%</v>
          </cell>
          <cell r="E1071">
            <v>0.25</v>
          </cell>
          <cell r="H1071">
            <v>1594221.5</v>
          </cell>
          <cell r="M1071">
            <v>1594221.5</v>
          </cell>
          <cell r="N1071">
            <v>0</v>
          </cell>
          <cell r="O1071">
            <v>1594221.5</v>
          </cell>
          <cell r="R1071">
            <v>0</v>
          </cell>
          <cell r="S1071">
            <v>0</v>
          </cell>
          <cell r="T1071">
            <v>0</v>
          </cell>
          <cell r="U1071">
            <v>0</v>
          </cell>
          <cell r="W1071">
            <v>1594221.5</v>
          </cell>
        </row>
        <row r="1072">
          <cell r="B1072" t="str">
            <v>TO18</v>
          </cell>
          <cell r="D1072" t="str">
            <v>COSTO TOTAL OBRA CIVIL</v>
          </cell>
          <cell r="H1072">
            <v>7971108</v>
          </cell>
          <cell r="M1072">
            <v>7971108</v>
          </cell>
          <cell r="N1072">
            <v>0</v>
          </cell>
          <cell r="O1072">
            <v>7971108</v>
          </cell>
          <cell r="R1072" t="str">
            <v/>
          </cell>
          <cell r="S1072">
            <v>0</v>
          </cell>
          <cell r="T1072">
            <v>0</v>
          </cell>
          <cell r="U1072">
            <v>0</v>
          </cell>
          <cell r="V1072" t="str">
            <v/>
          </cell>
          <cell r="W1072">
            <v>7971108</v>
          </cell>
        </row>
        <row r="1073">
          <cell r="B1073" t="str">
            <v>T19</v>
          </cell>
          <cell r="C1073" t="str">
            <v>OBRA CIVIL ESTRUCTURAL DEL CANALETA Y FLOCULADOR (1073)</v>
          </cell>
          <cell r="M1073" t="str">
            <v/>
          </cell>
          <cell r="N1073" t="str">
            <v/>
          </cell>
          <cell r="O1073" t="str">
            <v/>
          </cell>
          <cell r="R1073" t="str">
            <v/>
          </cell>
          <cell r="S1073" t="str">
            <v/>
          </cell>
          <cell r="T1073" t="str">
            <v/>
          </cell>
          <cell r="U1073" t="str">
            <v/>
          </cell>
          <cell r="V1073" t="str">
            <v/>
          </cell>
          <cell r="W1073" t="str">
            <v/>
          </cell>
        </row>
        <row r="1074">
          <cell r="C1074" t="str">
            <v xml:space="preserve">ITEM </v>
          </cell>
          <cell r="D1074" t="str">
            <v xml:space="preserve">DESCRIPCION </v>
          </cell>
          <cell r="E1074" t="str">
            <v xml:space="preserve">UNIDAD </v>
          </cell>
          <cell r="F1074" t="str">
            <v xml:space="preserve">CANTIDAD </v>
          </cell>
          <cell r="G1074" t="str">
            <v xml:space="preserve">V. UNITARIO </v>
          </cell>
          <cell r="H1074" t="str">
            <v>V. PARCIAL</v>
          </cell>
          <cell r="R1074">
            <v>0</v>
          </cell>
        </row>
        <row r="1075">
          <cell r="C1075">
            <v>3.1</v>
          </cell>
          <cell r="D1075" t="str">
            <v>SEÑALIZACION Y SEGURIDAD EN LA OBRA</v>
          </cell>
          <cell r="L1075" t="str">
            <v/>
          </cell>
          <cell r="M1075" t="str">
            <v/>
          </cell>
          <cell r="N1075" t="str">
            <v/>
          </cell>
          <cell r="O1075" t="str">
            <v/>
          </cell>
          <cell r="R1075" t="str">
            <v/>
          </cell>
          <cell r="S1075" t="str">
            <v/>
          </cell>
          <cell r="T1075" t="str">
            <v/>
          </cell>
          <cell r="U1075" t="str">
            <v/>
          </cell>
          <cell r="V1075" t="str">
            <v/>
          </cell>
          <cell r="W1075" t="str">
            <v/>
          </cell>
        </row>
        <row r="1076">
          <cell r="C1076" t="str">
            <v>3.1.1</v>
          </cell>
          <cell r="D1076" t="str">
            <v>Señalización de la obra</v>
          </cell>
          <cell r="L1076" t="str">
            <v/>
          </cell>
          <cell r="M1076" t="str">
            <v/>
          </cell>
          <cell r="N1076" t="str">
            <v/>
          </cell>
          <cell r="O1076" t="str">
            <v/>
          </cell>
          <cell r="R1076" t="str">
            <v/>
          </cell>
          <cell r="S1076" t="str">
            <v/>
          </cell>
          <cell r="T1076" t="str">
            <v/>
          </cell>
          <cell r="U1076" t="str">
            <v/>
          </cell>
          <cell r="V1076" t="str">
            <v/>
          </cell>
          <cell r="W1076" t="str">
            <v/>
          </cell>
        </row>
        <row r="1077">
          <cell r="C1077" t="str">
            <v>3.1.1.1</v>
          </cell>
          <cell r="D1077" t="str">
            <v>Soporte para cinta demarcadora. Esquema No.1</v>
          </cell>
          <cell r="E1077" t="str">
            <v>un</v>
          </cell>
          <cell r="F1077">
            <v>19</v>
          </cell>
          <cell r="G1077">
            <v>10100</v>
          </cell>
          <cell r="H1077">
            <v>191900</v>
          </cell>
          <cell r="I1077">
            <v>0.11804712651671564</v>
          </cell>
          <cell r="J1077">
            <v>19</v>
          </cell>
          <cell r="L1077">
            <v>19</v>
          </cell>
          <cell r="M1077">
            <v>191900</v>
          </cell>
          <cell r="N1077">
            <v>0</v>
          </cell>
          <cell r="O1077">
            <v>191900</v>
          </cell>
          <cell r="R1077">
            <v>0</v>
          </cell>
          <cell r="S1077">
            <v>0</v>
          </cell>
          <cell r="T1077">
            <v>0</v>
          </cell>
          <cell r="U1077">
            <v>0</v>
          </cell>
          <cell r="V1077">
            <v>19</v>
          </cell>
          <cell r="W1077">
            <v>191900</v>
          </cell>
        </row>
        <row r="1078">
          <cell r="C1078" t="str">
            <v>3.1.1.2</v>
          </cell>
          <cell r="D1078" t="str">
            <v>Cinta demarcadora ( sin soportes ). Esquema No.2</v>
          </cell>
          <cell r="E1078" t="str">
            <v>m</v>
          </cell>
          <cell r="F1078">
            <v>600</v>
          </cell>
          <cell r="G1078">
            <v>830</v>
          </cell>
          <cell r="H1078">
            <v>498000</v>
          </cell>
          <cell r="I1078">
            <v>0.30634428871977276</v>
          </cell>
          <cell r="J1078">
            <v>600</v>
          </cell>
          <cell r="L1078">
            <v>600</v>
          </cell>
          <cell r="M1078">
            <v>498000</v>
          </cell>
          <cell r="N1078">
            <v>0</v>
          </cell>
          <cell r="O1078">
            <v>498000</v>
          </cell>
          <cell r="R1078">
            <v>0</v>
          </cell>
          <cell r="S1078">
            <v>0</v>
          </cell>
          <cell r="T1078">
            <v>0</v>
          </cell>
          <cell r="U1078">
            <v>0</v>
          </cell>
          <cell r="V1078">
            <v>600</v>
          </cell>
          <cell r="W1078">
            <v>498000</v>
          </cell>
        </row>
        <row r="1079">
          <cell r="C1079" t="str">
            <v>3,7</v>
          </cell>
          <cell r="D1079" t="str">
            <v>CONSTRUCCION DE OBRAS ACCESORIAS</v>
          </cell>
          <cell r="I1079" t="str">
            <v/>
          </cell>
          <cell r="L1079" t="str">
            <v/>
          </cell>
          <cell r="M1079" t="str">
            <v/>
          </cell>
          <cell r="N1079" t="str">
            <v/>
          </cell>
          <cell r="O1079" t="str">
            <v/>
          </cell>
          <cell r="R1079" t="str">
            <v/>
          </cell>
          <cell r="S1079" t="str">
            <v/>
          </cell>
          <cell r="T1079" t="str">
            <v/>
          </cell>
          <cell r="U1079" t="str">
            <v/>
          </cell>
          <cell r="V1079" t="str">
            <v/>
          </cell>
          <cell r="W1079" t="str">
            <v/>
          </cell>
        </row>
        <row r="1080">
          <cell r="C1080" t="str">
            <v>3.7.1</v>
          </cell>
          <cell r="D1080" t="str">
            <v>OBRAS DE MAMPOSTERIA EN LADRILLO</v>
          </cell>
          <cell r="I1080" t="str">
            <v/>
          </cell>
          <cell r="L1080" t="str">
            <v/>
          </cell>
          <cell r="M1080" t="str">
            <v/>
          </cell>
          <cell r="N1080" t="str">
            <v/>
          </cell>
          <cell r="O1080" t="str">
            <v/>
          </cell>
          <cell r="R1080" t="str">
            <v/>
          </cell>
          <cell r="S1080" t="str">
            <v/>
          </cell>
          <cell r="T1080" t="str">
            <v/>
          </cell>
          <cell r="U1080" t="str">
            <v/>
          </cell>
          <cell r="V1080" t="str">
            <v/>
          </cell>
          <cell r="W1080" t="str">
            <v/>
          </cell>
        </row>
        <row r="1081">
          <cell r="C1081" t="str">
            <v>3.7.1.4</v>
          </cell>
          <cell r="D1081" t="str">
            <v>CONCRETOS DE LIMPIEZA, ALISTADO Y MEDIACAÑAS</v>
          </cell>
          <cell r="I1081" t="str">
            <v/>
          </cell>
          <cell r="L1081" t="str">
            <v/>
          </cell>
          <cell r="M1081" t="str">
            <v/>
          </cell>
          <cell r="N1081" t="str">
            <v/>
          </cell>
          <cell r="O1081" t="str">
            <v/>
          </cell>
          <cell r="R1081" t="str">
            <v/>
          </cell>
          <cell r="S1081" t="str">
            <v/>
          </cell>
          <cell r="T1081" t="str">
            <v/>
          </cell>
          <cell r="U1081" t="str">
            <v/>
          </cell>
          <cell r="V1081" t="str">
            <v/>
          </cell>
          <cell r="W1081" t="str">
            <v/>
          </cell>
        </row>
        <row r="1082">
          <cell r="C1082" t="str">
            <v>3.7.1.4.1</v>
          </cell>
          <cell r="D1082" t="str">
            <v>ALISTADO Y PENDIENTADO</v>
          </cell>
          <cell r="I1082" t="str">
            <v/>
          </cell>
          <cell r="L1082" t="str">
            <v/>
          </cell>
          <cell r="M1082" t="str">
            <v/>
          </cell>
          <cell r="N1082" t="str">
            <v/>
          </cell>
          <cell r="O1082" t="str">
            <v/>
          </cell>
          <cell r="R1082" t="str">
            <v/>
          </cell>
          <cell r="S1082" t="str">
            <v/>
          </cell>
          <cell r="T1082" t="str">
            <v/>
          </cell>
          <cell r="U1082" t="str">
            <v/>
          </cell>
          <cell r="V1082" t="str">
            <v/>
          </cell>
          <cell r="W1082" t="str">
            <v/>
          </cell>
        </row>
        <row r="1083">
          <cell r="C1083" t="str">
            <v>3.7.1.4.2</v>
          </cell>
          <cell r="D1083" t="str">
            <v>Concreto de limpieza f¨c=14 Mpa e=0.05</v>
          </cell>
          <cell r="E1083" t="str">
            <v>m2</v>
          </cell>
          <cell r="F1083">
            <v>150</v>
          </cell>
          <cell r="G1083">
            <v>10950</v>
          </cell>
          <cell r="H1083">
            <v>1642500</v>
          </cell>
          <cell r="I1083">
            <v>1.0103825185185278</v>
          </cell>
          <cell r="J1083">
            <v>150</v>
          </cell>
          <cell r="L1083">
            <v>150</v>
          </cell>
          <cell r="M1083">
            <v>1642500</v>
          </cell>
          <cell r="N1083">
            <v>0</v>
          </cell>
          <cell r="O1083">
            <v>1642500</v>
          </cell>
          <cell r="R1083">
            <v>0</v>
          </cell>
          <cell r="S1083">
            <v>0</v>
          </cell>
          <cell r="T1083">
            <v>0</v>
          </cell>
          <cell r="U1083">
            <v>0</v>
          </cell>
          <cell r="V1083">
            <v>150</v>
          </cell>
          <cell r="W1083">
            <v>1642500</v>
          </cell>
        </row>
        <row r="1084">
          <cell r="C1084" t="str">
            <v>3.7.2</v>
          </cell>
          <cell r="D1084" t="str">
            <v>Obras de mampostería en bloque</v>
          </cell>
          <cell r="I1084" t="str">
            <v/>
          </cell>
          <cell r="L1084" t="str">
            <v/>
          </cell>
          <cell r="M1084" t="str">
            <v/>
          </cell>
          <cell r="N1084" t="str">
            <v/>
          </cell>
          <cell r="O1084" t="str">
            <v/>
          </cell>
          <cell r="R1084" t="str">
            <v/>
          </cell>
          <cell r="S1084" t="str">
            <v/>
          </cell>
          <cell r="T1084" t="str">
            <v/>
          </cell>
          <cell r="U1084" t="str">
            <v/>
          </cell>
          <cell r="V1084" t="str">
            <v/>
          </cell>
          <cell r="W1084" t="str">
            <v/>
          </cell>
        </row>
        <row r="1085">
          <cell r="C1085" t="str">
            <v>3.7.2.1.9</v>
          </cell>
          <cell r="D1085" t="str">
            <v>Mampostería en bloque de concreto (sin incluir pañete, mortero de relleno, refuerzo ) e=0.15 m</v>
          </cell>
          <cell r="E1085" t="str">
            <v>m2</v>
          </cell>
          <cell r="F1085">
            <v>8.5</v>
          </cell>
          <cell r="G1085">
            <v>27150</v>
          </cell>
          <cell r="H1085">
            <v>230775</v>
          </cell>
          <cell r="I1085">
            <v>0.14196105066125614</v>
          </cell>
          <cell r="J1085">
            <v>8.5</v>
          </cell>
          <cell r="L1085">
            <v>8.5</v>
          </cell>
          <cell r="M1085">
            <v>230775</v>
          </cell>
          <cell r="N1085">
            <v>0</v>
          </cell>
          <cell r="O1085">
            <v>230775</v>
          </cell>
          <cell r="R1085">
            <v>0</v>
          </cell>
          <cell r="S1085">
            <v>0</v>
          </cell>
          <cell r="T1085">
            <v>0</v>
          </cell>
          <cell r="U1085">
            <v>0</v>
          </cell>
          <cell r="V1085">
            <v>8.5</v>
          </cell>
          <cell r="W1085">
            <v>230775</v>
          </cell>
        </row>
        <row r="1086">
          <cell r="C1086" t="str">
            <v>3.7.3</v>
          </cell>
          <cell r="D1086" t="str">
            <v>ESTRUCTURAS DE CONCRETO REFORZADO</v>
          </cell>
          <cell r="I1086" t="str">
            <v/>
          </cell>
          <cell r="L1086" t="str">
            <v/>
          </cell>
          <cell r="M1086" t="str">
            <v/>
          </cell>
          <cell r="N1086" t="str">
            <v/>
          </cell>
          <cell r="O1086" t="str">
            <v/>
          </cell>
          <cell r="R1086" t="str">
            <v/>
          </cell>
          <cell r="S1086" t="str">
            <v/>
          </cell>
          <cell r="T1086" t="str">
            <v/>
          </cell>
          <cell r="U1086" t="str">
            <v/>
          </cell>
          <cell r="V1086" t="str">
            <v/>
          </cell>
          <cell r="W1086" t="str">
            <v/>
          </cell>
        </row>
        <row r="1087">
          <cell r="C1087" t="str">
            <v>3.7.3.1</v>
          </cell>
          <cell r="D1087" t="str">
            <v>CONCRETO PARA LOSA FONDO, LOSA SUPERIOR Y MUROS</v>
          </cell>
          <cell r="I1087" t="str">
            <v/>
          </cell>
          <cell r="L1087" t="str">
            <v/>
          </cell>
          <cell r="M1087" t="str">
            <v/>
          </cell>
          <cell r="N1087" t="str">
            <v/>
          </cell>
          <cell r="O1087" t="str">
            <v/>
          </cell>
          <cell r="R1087" t="str">
            <v/>
          </cell>
          <cell r="S1087" t="str">
            <v/>
          </cell>
          <cell r="T1087" t="str">
            <v/>
          </cell>
          <cell r="U1087" t="str">
            <v/>
          </cell>
          <cell r="V1087" t="str">
            <v/>
          </cell>
          <cell r="W1087" t="str">
            <v/>
          </cell>
        </row>
        <row r="1088">
          <cell r="C1088" t="str">
            <v>3.7.3.1.3</v>
          </cell>
          <cell r="D1088" t="str">
            <v>Placa de fondo en concreto impermeabilizado f¨c=28 Mpa</v>
          </cell>
          <cell r="E1088" t="str">
            <v>m3</v>
          </cell>
          <cell r="F1088">
            <v>40.700000000000003</v>
          </cell>
          <cell r="G1088">
            <v>308200</v>
          </cell>
          <cell r="H1088">
            <v>12543740</v>
          </cell>
          <cell r="I1088">
            <v>7.7162713015778355</v>
          </cell>
          <cell r="J1088">
            <v>40.700000000000003</v>
          </cell>
          <cell r="L1088">
            <v>40.700000000000003</v>
          </cell>
          <cell r="M1088">
            <v>12543740</v>
          </cell>
          <cell r="N1088">
            <v>0</v>
          </cell>
          <cell r="O1088">
            <v>12543740</v>
          </cell>
          <cell r="R1088">
            <v>0</v>
          </cell>
          <cell r="S1088">
            <v>0</v>
          </cell>
          <cell r="T1088">
            <v>0</v>
          </cell>
          <cell r="U1088">
            <v>0</v>
          </cell>
          <cell r="V1088">
            <v>40.700000000000003</v>
          </cell>
          <cell r="W1088">
            <v>12543740</v>
          </cell>
        </row>
        <row r="1089">
          <cell r="C1089" t="str">
            <v>3.7.3.1.22</v>
          </cell>
          <cell r="D1089" t="str">
            <v>Muros en concreto impermeabilizado f¨c=28 Mpa</v>
          </cell>
          <cell r="E1089" t="str">
            <v>m3</v>
          </cell>
          <cell r="F1089">
            <v>146</v>
          </cell>
          <cell r="G1089">
            <v>336100</v>
          </cell>
          <cell r="H1089">
            <v>49070600</v>
          </cell>
          <cell r="I1089">
            <v>30.185739064362409</v>
          </cell>
          <cell r="J1089">
            <v>146</v>
          </cell>
          <cell r="L1089">
            <v>146</v>
          </cell>
          <cell r="M1089">
            <v>49070600</v>
          </cell>
          <cell r="N1089">
            <v>0</v>
          </cell>
          <cell r="O1089">
            <v>49070600</v>
          </cell>
          <cell r="R1089">
            <v>0</v>
          </cell>
          <cell r="S1089">
            <v>0</v>
          </cell>
          <cell r="T1089">
            <v>0</v>
          </cell>
          <cell r="U1089">
            <v>0</v>
          </cell>
          <cell r="V1089">
            <v>146</v>
          </cell>
          <cell r="W1089">
            <v>49070600</v>
          </cell>
        </row>
        <row r="1090">
          <cell r="C1090" t="str">
            <v>3.7.3.1.25</v>
          </cell>
          <cell r="D1090" t="str">
            <v>Losa superior en concreto f¨c=28 Mpa</v>
          </cell>
          <cell r="E1090" t="str">
            <v>m3</v>
          </cell>
          <cell r="F1090">
            <v>9.5</v>
          </cell>
          <cell r="G1090">
            <v>330600</v>
          </cell>
          <cell r="H1090">
            <v>3140700</v>
          </cell>
          <cell r="I1090">
            <v>1.9319990112092174</v>
          </cell>
          <cell r="J1090">
            <v>9.5</v>
          </cell>
          <cell r="L1090">
            <v>9.5</v>
          </cell>
          <cell r="M1090">
            <v>3140700</v>
          </cell>
          <cell r="N1090">
            <v>0</v>
          </cell>
          <cell r="O1090">
            <v>3140700</v>
          </cell>
          <cell r="R1090">
            <v>0</v>
          </cell>
          <cell r="S1090">
            <v>0</v>
          </cell>
          <cell r="T1090">
            <v>0</v>
          </cell>
          <cell r="U1090">
            <v>0</v>
          </cell>
          <cell r="V1090">
            <v>9.5</v>
          </cell>
          <cell r="W1090">
            <v>3140700</v>
          </cell>
        </row>
        <row r="1091">
          <cell r="C1091" t="str">
            <v>3.7.3.2</v>
          </cell>
          <cell r="D1091" t="str">
            <v>OTRAS ESTRUCTURAS</v>
          </cell>
          <cell r="I1091" t="str">
            <v/>
          </cell>
          <cell r="L1091" t="str">
            <v/>
          </cell>
          <cell r="M1091" t="str">
            <v/>
          </cell>
          <cell r="N1091" t="str">
            <v/>
          </cell>
          <cell r="O1091" t="str">
            <v/>
          </cell>
          <cell r="R1091" t="str">
            <v/>
          </cell>
          <cell r="S1091" t="str">
            <v/>
          </cell>
          <cell r="T1091" t="str">
            <v/>
          </cell>
          <cell r="U1091" t="str">
            <v/>
          </cell>
          <cell r="V1091" t="str">
            <v/>
          </cell>
          <cell r="W1091" t="str">
            <v/>
          </cell>
        </row>
        <row r="1092">
          <cell r="C1092" t="str">
            <v>3.7.3.2.1</v>
          </cell>
          <cell r="D1092" t="str">
            <v>VIGAS, COLUMNAS, ZAPATAS,PEDESTALES, ESCALERAS Y PISOS</v>
          </cell>
          <cell r="I1092" t="str">
            <v/>
          </cell>
          <cell r="L1092" t="str">
            <v/>
          </cell>
          <cell r="M1092" t="str">
            <v/>
          </cell>
          <cell r="N1092" t="str">
            <v/>
          </cell>
          <cell r="O1092" t="str">
            <v/>
          </cell>
          <cell r="R1092" t="str">
            <v/>
          </cell>
          <cell r="S1092" t="str">
            <v/>
          </cell>
          <cell r="T1092" t="str">
            <v/>
          </cell>
          <cell r="U1092" t="str">
            <v/>
          </cell>
          <cell r="V1092" t="str">
            <v/>
          </cell>
          <cell r="W1092" t="str">
            <v/>
          </cell>
        </row>
        <row r="1093">
          <cell r="C1093" t="str">
            <v>3.7.3.2.1.3</v>
          </cell>
          <cell r="D1093" t="str">
            <v>Concreto para vigas f´c=28 Mpa (4000 PSI)</v>
          </cell>
          <cell r="E1093" t="str">
            <v>m3</v>
          </cell>
          <cell r="F1093">
            <v>3.4</v>
          </cell>
          <cell r="G1093">
            <v>317100</v>
          </cell>
          <cell r="H1093">
            <v>1078140</v>
          </cell>
          <cell r="I1093">
            <v>0.66321693060308395</v>
          </cell>
          <cell r="J1093">
            <v>3.4</v>
          </cell>
          <cell r="L1093">
            <v>3.4</v>
          </cell>
          <cell r="M1093">
            <v>1078140</v>
          </cell>
          <cell r="N1093">
            <v>0</v>
          </cell>
          <cell r="O1093">
            <v>1078140</v>
          </cell>
          <cell r="R1093">
            <v>0</v>
          </cell>
          <cell r="S1093">
            <v>0</v>
          </cell>
          <cell r="T1093">
            <v>0</v>
          </cell>
          <cell r="U1093">
            <v>0</v>
          </cell>
          <cell r="V1093">
            <v>3.4</v>
          </cell>
          <cell r="W1093">
            <v>1078140</v>
          </cell>
        </row>
        <row r="1094">
          <cell r="C1094" t="str">
            <v>3.7.3.3</v>
          </cell>
          <cell r="D1094" t="str">
            <v>ACERO DE REFUERZO</v>
          </cell>
          <cell r="I1094" t="str">
            <v/>
          </cell>
          <cell r="L1094" t="str">
            <v/>
          </cell>
          <cell r="M1094" t="str">
            <v/>
          </cell>
          <cell r="N1094" t="str">
            <v/>
          </cell>
          <cell r="O1094" t="str">
            <v/>
          </cell>
          <cell r="R1094" t="str">
            <v/>
          </cell>
          <cell r="S1094" t="str">
            <v/>
          </cell>
          <cell r="T1094" t="str">
            <v/>
          </cell>
          <cell r="U1094" t="str">
            <v/>
          </cell>
          <cell r="V1094" t="str">
            <v/>
          </cell>
          <cell r="W1094" t="str">
            <v/>
          </cell>
        </row>
        <row r="1095">
          <cell r="C1095" t="str">
            <v>3.7.3.3.1</v>
          </cell>
          <cell r="D1095" t="str">
            <v>Suministro, figurado e instalación de acero de refuerzo 420 Mpa (60000 Psi) según planos y especificaciones de diseño</v>
          </cell>
          <cell r="E1095" t="str">
            <v>kg</v>
          </cell>
          <cell r="F1095">
            <v>31936</v>
          </cell>
          <cell r="G1095">
            <v>2740</v>
          </cell>
          <cell r="H1095">
            <v>87504640</v>
          </cell>
          <cell r="I1095">
            <v>53.828407029075855</v>
          </cell>
          <cell r="J1095">
            <v>31936</v>
          </cell>
          <cell r="L1095">
            <v>31936</v>
          </cell>
          <cell r="M1095">
            <v>87504640</v>
          </cell>
          <cell r="N1095">
            <v>0</v>
          </cell>
          <cell r="O1095">
            <v>87504640</v>
          </cell>
          <cell r="R1095">
            <v>0</v>
          </cell>
          <cell r="S1095">
            <v>0</v>
          </cell>
          <cell r="T1095">
            <v>0</v>
          </cell>
          <cell r="U1095">
            <v>0</v>
          </cell>
          <cell r="V1095">
            <v>31936</v>
          </cell>
          <cell r="W1095">
            <v>87504640</v>
          </cell>
        </row>
        <row r="1096">
          <cell r="C1096" t="str">
            <v>3.7.3.5</v>
          </cell>
          <cell r="D1096" t="str">
            <v>SELLOS Y JUNTAS</v>
          </cell>
          <cell r="I1096" t="str">
            <v/>
          </cell>
          <cell r="L1096" t="str">
            <v/>
          </cell>
          <cell r="M1096" t="str">
            <v/>
          </cell>
          <cell r="N1096" t="str">
            <v/>
          </cell>
          <cell r="O1096" t="str">
            <v/>
          </cell>
          <cell r="R1096" t="str">
            <v/>
          </cell>
          <cell r="S1096" t="str">
            <v/>
          </cell>
          <cell r="T1096" t="str">
            <v/>
          </cell>
          <cell r="U1096" t="str">
            <v/>
          </cell>
          <cell r="V1096" t="str">
            <v/>
          </cell>
          <cell r="W1096" t="str">
            <v/>
          </cell>
        </row>
        <row r="1097">
          <cell r="C1097" t="str">
            <v>3.7.3.5.2</v>
          </cell>
          <cell r="D1097" t="str">
            <v>Suministro e instalación de cinta flexible para sellar juntas de construcción y dilatación SIKA PVC O-22 o similar según planos y especificaciones de diseño</v>
          </cell>
          <cell r="E1097" t="str">
            <v>m</v>
          </cell>
          <cell r="F1097">
            <v>210</v>
          </cell>
          <cell r="G1097">
            <v>28940</v>
          </cell>
          <cell r="H1097">
            <v>6077400</v>
          </cell>
          <cell r="I1097">
            <v>3.7385075908946725</v>
          </cell>
          <cell r="J1097">
            <v>210</v>
          </cell>
          <cell r="L1097">
            <v>210</v>
          </cell>
          <cell r="M1097">
            <v>6077400</v>
          </cell>
          <cell r="N1097">
            <v>0</v>
          </cell>
          <cell r="O1097">
            <v>6077400</v>
          </cell>
          <cell r="R1097">
            <v>0</v>
          </cell>
          <cell r="S1097">
            <v>0</v>
          </cell>
          <cell r="T1097">
            <v>0</v>
          </cell>
          <cell r="U1097">
            <v>0</v>
          </cell>
          <cell r="V1097">
            <v>210</v>
          </cell>
          <cell r="W1097">
            <v>6077400</v>
          </cell>
        </row>
        <row r="1098">
          <cell r="C1098" t="str">
            <v>3.7.3.5.3</v>
          </cell>
          <cell r="D1098" t="str">
            <v>Suministro y aplicación de sello expandible contra el paso de agua en juntas de construcción y pases de tuberia SikaSwell S o similar según planos y especificaciones de diseño</v>
          </cell>
          <cell r="E1098" t="str">
            <v>m</v>
          </cell>
          <cell r="F1098">
            <v>20</v>
          </cell>
          <cell r="G1098">
            <v>22310</v>
          </cell>
          <cell r="H1098">
            <v>446200</v>
          </cell>
          <cell r="I1098">
            <v>0.27447956149952329</v>
          </cell>
          <cell r="J1098">
            <v>20</v>
          </cell>
          <cell r="L1098">
            <v>20</v>
          </cell>
          <cell r="M1098">
            <v>446200</v>
          </cell>
          <cell r="N1098">
            <v>0</v>
          </cell>
          <cell r="O1098">
            <v>446200</v>
          </cell>
          <cell r="R1098">
            <v>0</v>
          </cell>
          <cell r="S1098">
            <v>0</v>
          </cell>
          <cell r="T1098">
            <v>0</v>
          </cell>
          <cell r="U1098">
            <v>0</v>
          </cell>
          <cell r="V1098">
            <v>20</v>
          </cell>
          <cell r="W1098">
            <v>446200</v>
          </cell>
        </row>
        <row r="1099">
          <cell r="C1099" t="str">
            <v>3.7.3.5.6</v>
          </cell>
          <cell r="D1099" t="str">
            <v>Fondo de junta Sikarod f=6 mm o similar según planos y especificaciones de diseño</v>
          </cell>
          <cell r="E1099" t="str">
            <v>m</v>
          </cell>
          <cell r="F1099">
            <v>80</v>
          </cell>
          <cell r="G1099">
            <v>1720</v>
          </cell>
          <cell r="H1099">
            <v>137600</v>
          </cell>
          <cell r="I1099">
            <v>8.4644526361125974E-2</v>
          </cell>
          <cell r="J1099">
            <v>80</v>
          </cell>
          <cell r="L1099">
            <v>80</v>
          </cell>
          <cell r="M1099">
            <v>137600</v>
          </cell>
          <cell r="N1099">
            <v>0</v>
          </cell>
          <cell r="O1099">
            <v>137600</v>
          </cell>
          <cell r="R1099">
            <v>0</v>
          </cell>
          <cell r="S1099">
            <v>0</v>
          </cell>
          <cell r="T1099">
            <v>0</v>
          </cell>
          <cell r="U1099">
            <v>0</v>
          </cell>
          <cell r="V1099">
            <v>80</v>
          </cell>
          <cell r="W1099">
            <v>137600</v>
          </cell>
        </row>
        <row r="1100">
          <cell r="D1100" t="str">
            <v>COSTO TOTAL DIRECTO</v>
          </cell>
          <cell r="H1100">
            <v>162562195</v>
          </cell>
          <cell r="L1100" t="str">
            <v/>
          </cell>
          <cell r="M1100">
            <v>162562195</v>
          </cell>
          <cell r="N1100">
            <v>0</v>
          </cell>
          <cell r="O1100">
            <v>162562195</v>
          </cell>
          <cell r="R1100" t="str">
            <v/>
          </cell>
          <cell r="S1100">
            <v>0</v>
          </cell>
          <cell r="T1100">
            <v>0</v>
          </cell>
          <cell r="U1100">
            <v>0</v>
          </cell>
          <cell r="V1100" t="str">
            <v/>
          </cell>
          <cell r="W1100">
            <v>162562195</v>
          </cell>
        </row>
        <row r="1101">
          <cell r="D1101" t="str">
            <v>A,I,U, 25%</v>
          </cell>
          <cell r="E1101">
            <v>0.25</v>
          </cell>
          <cell r="H1101">
            <v>40640548.75</v>
          </cell>
          <cell r="M1101">
            <v>40640548.75</v>
          </cell>
          <cell r="N1101">
            <v>0</v>
          </cell>
          <cell r="O1101">
            <v>40640548.75</v>
          </cell>
          <cell r="R1101">
            <v>0</v>
          </cell>
          <cell r="S1101">
            <v>0</v>
          </cell>
          <cell r="T1101">
            <v>0</v>
          </cell>
          <cell r="U1101">
            <v>0</v>
          </cell>
          <cell r="W1101">
            <v>40640548.75</v>
          </cell>
        </row>
        <row r="1102">
          <cell r="B1102" t="str">
            <v>TO19</v>
          </cell>
          <cell r="D1102" t="str">
            <v>COSTO TOTAL OBRA CIVIL</v>
          </cell>
          <cell r="H1102">
            <v>203202744</v>
          </cell>
          <cell r="M1102">
            <v>203202744</v>
          </cell>
          <cell r="N1102">
            <v>0</v>
          </cell>
          <cell r="O1102">
            <v>203202744</v>
          </cell>
          <cell r="R1102" t="str">
            <v/>
          </cell>
          <cell r="S1102">
            <v>0</v>
          </cell>
          <cell r="T1102">
            <v>0</v>
          </cell>
          <cell r="U1102">
            <v>0</v>
          </cell>
          <cell r="V1102" t="str">
            <v/>
          </cell>
          <cell r="W1102">
            <v>203202744</v>
          </cell>
        </row>
        <row r="1103">
          <cell r="B1103" t="str">
            <v>T20</v>
          </cell>
          <cell r="C1103" t="str">
            <v>OBRA CIVIL ESTRUCTURAL DEL SEDIMENTADOR (1103)</v>
          </cell>
          <cell r="M1103" t="str">
            <v/>
          </cell>
          <cell r="N1103" t="str">
            <v/>
          </cell>
          <cell r="O1103" t="str">
            <v/>
          </cell>
          <cell r="R1103" t="str">
            <v/>
          </cell>
          <cell r="S1103" t="str">
            <v/>
          </cell>
          <cell r="T1103" t="str">
            <v/>
          </cell>
          <cell r="U1103" t="str">
            <v/>
          </cell>
          <cell r="V1103" t="str">
            <v/>
          </cell>
          <cell r="W1103" t="str">
            <v/>
          </cell>
        </row>
        <row r="1104">
          <cell r="C1104" t="str">
            <v xml:space="preserve">ITEM </v>
          </cell>
          <cell r="D1104" t="str">
            <v xml:space="preserve">DESCRIPCION </v>
          </cell>
          <cell r="E1104" t="str">
            <v xml:space="preserve">UNIDAD </v>
          </cell>
          <cell r="F1104" t="str">
            <v xml:space="preserve">CANTIDAD </v>
          </cell>
          <cell r="G1104" t="str">
            <v xml:space="preserve">V. UNITARIO </v>
          </cell>
          <cell r="H1104" t="str">
            <v>V. PARCIAL</v>
          </cell>
          <cell r="R1104">
            <v>0</v>
          </cell>
        </row>
        <row r="1105">
          <cell r="C1105">
            <v>3.1</v>
          </cell>
          <cell r="D1105" t="str">
            <v>SEÑALIZACION Y SEGURIDAD EN LA OBRA</v>
          </cell>
          <cell r="L1105" t="str">
            <v/>
          </cell>
          <cell r="M1105" t="str">
            <v/>
          </cell>
          <cell r="N1105" t="str">
            <v/>
          </cell>
          <cell r="O1105" t="str">
            <v/>
          </cell>
          <cell r="R1105" t="str">
            <v/>
          </cell>
          <cell r="S1105" t="str">
            <v/>
          </cell>
          <cell r="T1105" t="str">
            <v/>
          </cell>
          <cell r="U1105" t="str">
            <v/>
          </cell>
          <cell r="V1105" t="str">
            <v/>
          </cell>
          <cell r="W1105" t="str">
            <v/>
          </cell>
        </row>
        <row r="1106">
          <cell r="C1106" t="str">
            <v>3.1.1</v>
          </cell>
          <cell r="D1106" t="str">
            <v>Señalización de la obra</v>
          </cell>
          <cell r="L1106" t="str">
            <v/>
          </cell>
          <cell r="M1106" t="str">
            <v/>
          </cell>
          <cell r="N1106" t="str">
            <v/>
          </cell>
          <cell r="O1106" t="str">
            <v/>
          </cell>
          <cell r="R1106" t="str">
            <v/>
          </cell>
          <cell r="S1106" t="str">
            <v/>
          </cell>
          <cell r="T1106" t="str">
            <v/>
          </cell>
          <cell r="U1106" t="str">
            <v/>
          </cell>
          <cell r="V1106" t="str">
            <v/>
          </cell>
          <cell r="W1106" t="str">
            <v/>
          </cell>
        </row>
        <row r="1107">
          <cell r="C1107" t="str">
            <v>3.1.1.1</v>
          </cell>
          <cell r="D1107" t="str">
            <v>Soporte para cinta demarcadora. Esquema No.1</v>
          </cell>
          <cell r="E1107" t="str">
            <v>un</v>
          </cell>
          <cell r="F1107">
            <v>20</v>
          </cell>
          <cell r="G1107">
            <v>10100</v>
          </cell>
          <cell r="H1107">
            <v>202000</v>
          </cell>
          <cell r="I1107">
            <v>8.8752980639240267E-2</v>
          </cell>
          <cell r="J1107">
            <v>20</v>
          </cell>
          <cell r="L1107">
            <v>20</v>
          </cell>
          <cell r="M1107">
            <v>202000</v>
          </cell>
          <cell r="N1107">
            <v>0</v>
          </cell>
          <cell r="O1107">
            <v>202000</v>
          </cell>
          <cell r="R1107">
            <v>0</v>
          </cell>
          <cell r="S1107">
            <v>0</v>
          </cell>
          <cell r="T1107">
            <v>0</v>
          </cell>
          <cell r="U1107">
            <v>0</v>
          </cell>
          <cell r="V1107">
            <v>20</v>
          </cell>
          <cell r="W1107">
            <v>202000</v>
          </cell>
        </row>
        <row r="1108">
          <cell r="C1108" t="str">
            <v>3.1.1.2</v>
          </cell>
          <cell r="D1108" t="str">
            <v>Cinta demarcadora ( sin soportes ). Esquema No.2</v>
          </cell>
          <cell r="E1108" t="str">
            <v>m</v>
          </cell>
          <cell r="F1108">
            <v>750</v>
          </cell>
          <cell r="G1108">
            <v>830</v>
          </cell>
          <cell r="H1108">
            <v>622500</v>
          </cell>
          <cell r="I1108">
            <v>0.27350856657389638</v>
          </cell>
          <cell r="J1108">
            <v>750</v>
          </cell>
          <cell r="L1108">
            <v>750</v>
          </cell>
          <cell r="M1108">
            <v>622500</v>
          </cell>
          <cell r="N1108">
            <v>0</v>
          </cell>
          <cell r="O1108">
            <v>622500</v>
          </cell>
          <cell r="R1108">
            <v>0</v>
          </cell>
          <cell r="S1108">
            <v>0</v>
          </cell>
          <cell r="T1108">
            <v>0</v>
          </cell>
          <cell r="U1108">
            <v>0</v>
          </cell>
          <cell r="V1108">
            <v>750</v>
          </cell>
          <cell r="W1108">
            <v>622500</v>
          </cell>
        </row>
        <row r="1109">
          <cell r="C1109" t="str">
            <v>3,7</v>
          </cell>
          <cell r="D1109" t="str">
            <v>CONSTRUCCION DE OBRAS ACCESORIAS</v>
          </cell>
          <cell r="I1109" t="str">
            <v/>
          </cell>
          <cell r="L1109" t="str">
            <v/>
          </cell>
          <cell r="M1109" t="str">
            <v/>
          </cell>
          <cell r="N1109" t="str">
            <v/>
          </cell>
          <cell r="O1109" t="str">
            <v/>
          </cell>
          <cell r="R1109" t="str">
            <v/>
          </cell>
          <cell r="S1109" t="str">
            <v/>
          </cell>
          <cell r="T1109" t="str">
            <v/>
          </cell>
          <cell r="U1109" t="str">
            <v/>
          </cell>
          <cell r="V1109" t="str">
            <v/>
          </cell>
          <cell r="W1109" t="str">
            <v/>
          </cell>
        </row>
        <row r="1110">
          <cell r="C1110" t="str">
            <v>3.7.1</v>
          </cell>
          <cell r="D1110" t="str">
            <v>OBRAS DE MAMPOSTERIA EN LADRILLO</v>
          </cell>
          <cell r="I1110" t="str">
            <v/>
          </cell>
          <cell r="L1110" t="str">
            <v/>
          </cell>
          <cell r="M1110" t="str">
            <v/>
          </cell>
          <cell r="N1110" t="str">
            <v/>
          </cell>
          <cell r="O1110" t="str">
            <v/>
          </cell>
          <cell r="R1110" t="str">
            <v/>
          </cell>
          <cell r="S1110" t="str">
            <v/>
          </cell>
          <cell r="T1110" t="str">
            <v/>
          </cell>
          <cell r="U1110" t="str">
            <v/>
          </cell>
          <cell r="V1110" t="str">
            <v/>
          </cell>
          <cell r="W1110" t="str">
            <v/>
          </cell>
        </row>
        <row r="1111">
          <cell r="C1111" t="str">
            <v>3.7.1.4</v>
          </cell>
          <cell r="D1111" t="str">
            <v>CONCRETOS DE LIMPIEZA, ALISTADO Y MEDIACAÑAS</v>
          </cell>
          <cell r="I1111" t="str">
            <v/>
          </cell>
          <cell r="L1111" t="str">
            <v/>
          </cell>
          <cell r="M1111" t="str">
            <v/>
          </cell>
          <cell r="N1111" t="str">
            <v/>
          </cell>
          <cell r="O1111" t="str">
            <v/>
          </cell>
          <cell r="R1111" t="str">
            <v/>
          </cell>
          <cell r="S1111" t="str">
            <v/>
          </cell>
          <cell r="T1111" t="str">
            <v/>
          </cell>
          <cell r="U1111" t="str">
            <v/>
          </cell>
          <cell r="V1111" t="str">
            <v/>
          </cell>
          <cell r="W1111" t="str">
            <v/>
          </cell>
        </row>
        <row r="1112">
          <cell r="C1112" t="str">
            <v>3.7.1.4.1</v>
          </cell>
          <cell r="D1112" t="str">
            <v>ALISTADO Y PENDIENTADO</v>
          </cell>
          <cell r="I1112" t="str">
            <v/>
          </cell>
          <cell r="L1112" t="str">
            <v/>
          </cell>
          <cell r="M1112" t="str">
            <v/>
          </cell>
          <cell r="N1112" t="str">
            <v/>
          </cell>
          <cell r="O1112" t="str">
            <v/>
          </cell>
          <cell r="R1112" t="str">
            <v/>
          </cell>
          <cell r="S1112" t="str">
            <v/>
          </cell>
          <cell r="T1112" t="str">
            <v/>
          </cell>
          <cell r="U1112" t="str">
            <v/>
          </cell>
          <cell r="V1112" t="str">
            <v/>
          </cell>
          <cell r="W1112" t="str">
            <v/>
          </cell>
        </row>
        <row r="1113">
          <cell r="C1113" t="str">
            <v>3.7.1.4.2</v>
          </cell>
          <cell r="D1113" t="str">
            <v>Concreto de limpieza f¨c=14 Mpa e=0.05</v>
          </cell>
          <cell r="E1113" t="str">
            <v>m2</v>
          </cell>
          <cell r="F1113">
            <v>150</v>
          </cell>
          <cell r="G1113">
            <v>10950</v>
          </cell>
          <cell r="H1113">
            <v>1642500</v>
          </cell>
          <cell r="I1113">
            <v>0.72166718168293131</v>
          </cell>
          <cell r="J1113">
            <v>150</v>
          </cell>
          <cell r="L1113">
            <v>150</v>
          </cell>
          <cell r="M1113">
            <v>1642500</v>
          </cell>
          <cell r="N1113">
            <v>0</v>
          </cell>
          <cell r="O1113">
            <v>1642500</v>
          </cell>
          <cell r="R1113">
            <v>0</v>
          </cell>
          <cell r="S1113">
            <v>0</v>
          </cell>
          <cell r="T1113">
            <v>0</v>
          </cell>
          <cell r="U1113">
            <v>0</v>
          </cell>
          <cell r="V1113">
            <v>150</v>
          </cell>
          <cell r="W1113">
            <v>1642500</v>
          </cell>
        </row>
        <row r="1114">
          <cell r="C1114" t="str">
            <v>3.7.3</v>
          </cell>
          <cell r="D1114" t="str">
            <v>ESTRUCTURAS DE CONCRETO REFORZADO</v>
          </cell>
          <cell r="I1114" t="str">
            <v/>
          </cell>
          <cell r="L1114" t="str">
            <v/>
          </cell>
          <cell r="M1114" t="str">
            <v/>
          </cell>
          <cell r="N1114" t="str">
            <v/>
          </cell>
          <cell r="O1114" t="str">
            <v/>
          </cell>
          <cell r="R1114" t="str">
            <v/>
          </cell>
          <cell r="S1114" t="str">
            <v/>
          </cell>
          <cell r="T1114" t="str">
            <v/>
          </cell>
          <cell r="U1114" t="str">
            <v/>
          </cell>
          <cell r="V1114" t="str">
            <v/>
          </cell>
          <cell r="W1114" t="str">
            <v/>
          </cell>
        </row>
        <row r="1115">
          <cell r="C1115" t="str">
            <v>3.7.3.1</v>
          </cell>
          <cell r="D1115" t="str">
            <v>CONCRETO PARA LOSA FONDO, LOSA SUPERIOR Y MUROS</v>
          </cell>
          <cell r="I1115" t="str">
            <v/>
          </cell>
          <cell r="L1115" t="str">
            <v/>
          </cell>
          <cell r="M1115" t="str">
            <v/>
          </cell>
          <cell r="N1115" t="str">
            <v/>
          </cell>
          <cell r="O1115" t="str">
            <v/>
          </cell>
          <cell r="R1115" t="str">
            <v/>
          </cell>
          <cell r="S1115" t="str">
            <v/>
          </cell>
          <cell r="T1115" t="str">
            <v/>
          </cell>
          <cell r="U1115" t="str">
            <v/>
          </cell>
          <cell r="V1115" t="str">
            <v/>
          </cell>
          <cell r="W1115" t="str">
            <v/>
          </cell>
        </row>
        <row r="1116">
          <cell r="C1116" t="str">
            <v>3.7.3.1.3</v>
          </cell>
          <cell r="D1116" t="str">
            <v>Placa de fondo en concreto impermeabilizado f¨c=28 Mpa</v>
          </cell>
          <cell r="E1116" t="str">
            <v>m3</v>
          </cell>
          <cell r="F1116">
            <v>73.599999999999994</v>
          </cell>
          <cell r="G1116">
            <v>308200</v>
          </cell>
          <cell r="H1116">
            <v>22683520</v>
          </cell>
          <cell r="I1116">
            <v>9.9664852049000956</v>
          </cell>
          <cell r="J1116">
            <v>73.599999999999994</v>
          </cell>
          <cell r="L1116">
            <v>73.599999999999994</v>
          </cell>
          <cell r="M1116">
            <v>22683520</v>
          </cell>
          <cell r="N1116">
            <v>0</v>
          </cell>
          <cell r="O1116">
            <v>22683520</v>
          </cell>
          <cell r="R1116">
            <v>0</v>
          </cell>
          <cell r="S1116">
            <v>0</v>
          </cell>
          <cell r="T1116">
            <v>0</v>
          </cell>
          <cell r="U1116">
            <v>0</v>
          </cell>
          <cell r="V1116">
            <v>73.599999999999994</v>
          </cell>
          <cell r="W1116">
            <v>22683520</v>
          </cell>
        </row>
        <row r="1117">
          <cell r="C1117" t="str">
            <v>3.7.3.1.22</v>
          </cell>
          <cell r="D1117" t="str">
            <v>Muros en concreto impermeabilizado f¨c=28 Mpa</v>
          </cell>
          <cell r="E1117" t="str">
            <v>m3</v>
          </cell>
          <cell r="F1117">
            <v>203.5</v>
          </cell>
          <cell r="G1117">
            <v>336100</v>
          </cell>
          <cell r="H1117">
            <v>68396350</v>
          </cell>
          <cell r="I1117">
            <v>30.051385778934165</v>
          </cell>
          <cell r="J1117">
            <v>203.5</v>
          </cell>
          <cell r="L1117">
            <v>203.5</v>
          </cell>
          <cell r="M1117">
            <v>68396350</v>
          </cell>
          <cell r="N1117">
            <v>0</v>
          </cell>
          <cell r="O1117">
            <v>68396350</v>
          </cell>
          <cell r="R1117">
            <v>0</v>
          </cell>
          <cell r="S1117">
            <v>0</v>
          </cell>
          <cell r="T1117">
            <v>0</v>
          </cell>
          <cell r="U1117">
            <v>0</v>
          </cell>
          <cell r="V1117">
            <v>203.5</v>
          </cell>
          <cell r="W1117">
            <v>68396350</v>
          </cell>
        </row>
        <row r="1118">
          <cell r="C1118" t="str">
            <v>3.7.3.1.25</v>
          </cell>
          <cell r="D1118" t="str">
            <v>Losa superior en concreto f¨c=28 Mpa</v>
          </cell>
          <cell r="E1118" t="str">
            <v>m3</v>
          </cell>
          <cell r="F1118">
            <v>13.7</v>
          </cell>
          <cell r="G1118">
            <v>330600</v>
          </cell>
          <cell r="H1118">
            <v>4529220</v>
          </cell>
          <cell r="I1118">
            <v>1.9900087869844545</v>
          </cell>
          <cell r="J1118">
            <v>13.7</v>
          </cell>
          <cell r="L1118">
            <v>13.7</v>
          </cell>
          <cell r="M1118">
            <v>4529220</v>
          </cell>
          <cell r="N1118">
            <v>0</v>
          </cell>
          <cell r="O1118">
            <v>4529220</v>
          </cell>
          <cell r="R1118">
            <v>0</v>
          </cell>
          <cell r="S1118">
            <v>0</v>
          </cell>
          <cell r="T1118">
            <v>0</v>
          </cell>
          <cell r="U1118">
            <v>0</v>
          </cell>
          <cell r="V1118">
            <v>13.7</v>
          </cell>
          <cell r="W1118">
            <v>4529220</v>
          </cell>
        </row>
        <row r="1119">
          <cell r="C1119" t="str">
            <v>3.7.3.2</v>
          </cell>
          <cell r="D1119" t="str">
            <v>OTRAS ESTRUCTURAS</v>
          </cell>
          <cell r="I1119" t="str">
            <v/>
          </cell>
          <cell r="L1119" t="str">
            <v/>
          </cell>
          <cell r="M1119" t="str">
            <v/>
          </cell>
          <cell r="N1119" t="str">
            <v/>
          </cell>
          <cell r="O1119" t="str">
            <v/>
          </cell>
          <cell r="R1119" t="str">
            <v/>
          </cell>
          <cell r="S1119" t="str">
            <v/>
          </cell>
          <cell r="T1119" t="str">
            <v/>
          </cell>
          <cell r="U1119" t="str">
            <v/>
          </cell>
          <cell r="V1119" t="str">
            <v/>
          </cell>
          <cell r="W1119" t="str">
            <v/>
          </cell>
        </row>
        <row r="1120">
          <cell r="C1120" t="str">
            <v>3.7.3.2.1</v>
          </cell>
          <cell r="D1120" t="str">
            <v>VIGAS, COLUMNAS, ZAPATAS,PEDESTALES, ESCALERAS Y PISOS</v>
          </cell>
          <cell r="I1120" t="str">
            <v/>
          </cell>
          <cell r="L1120" t="str">
            <v/>
          </cell>
          <cell r="M1120" t="str">
            <v/>
          </cell>
          <cell r="N1120" t="str">
            <v/>
          </cell>
          <cell r="O1120" t="str">
            <v/>
          </cell>
          <cell r="R1120" t="str">
            <v/>
          </cell>
          <cell r="S1120" t="str">
            <v/>
          </cell>
          <cell r="T1120" t="str">
            <v/>
          </cell>
          <cell r="U1120" t="str">
            <v/>
          </cell>
          <cell r="V1120" t="str">
            <v/>
          </cell>
          <cell r="W1120" t="str">
            <v/>
          </cell>
        </row>
        <row r="1121">
          <cell r="C1121" t="str">
            <v>3.7.3.2.1.3</v>
          </cell>
          <cell r="D1121" t="str">
            <v>Concreto para vigas f´c=28 Mpa (4000 PSI)</v>
          </cell>
          <cell r="E1121" t="str">
            <v>m3</v>
          </cell>
          <cell r="F1121">
            <v>3</v>
          </cell>
          <cell r="G1121">
            <v>317100</v>
          </cell>
          <cell r="H1121">
            <v>951300</v>
          </cell>
          <cell r="I1121">
            <v>0.41797381426786767</v>
          </cell>
          <cell r="J1121">
            <v>3</v>
          </cell>
          <cell r="L1121">
            <v>3</v>
          </cell>
          <cell r="M1121">
            <v>951300</v>
          </cell>
          <cell r="N1121">
            <v>0</v>
          </cell>
          <cell r="O1121">
            <v>951300</v>
          </cell>
          <cell r="R1121">
            <v>0</v>
          </cell>
          <cell r="S1121">
            <v>0</v>
          </cell>
          <cell r="T1121">
            <v>0</v>
          </cell>
          <cell r="U1121">
            <v>0</v>
          </cell>
          <cell r="V1121">
            <v>3</v>
          </cell>
          <cell r="W1121">
            <v>951300</v>
          </cell>
        </row>
        <row r="1122">
          <cell r="C1122" t="str">
            <v>3.7.3.3</v>
          </cell>
          <cell r="D1122" t="str">
            <v>ACERO DE REFUERZO</v>
          </cell>
          <cell r="I1122" t="str">
            <v/>
          </cell>
          <cell r="L1122" t="str">
            <v/>
          </cell>
          <cell r="M1122" t="str">
            <v/>
          </cell>
          <cell r="N1122" t="str">
            <v/>
          </cell>
          <cell r="O1122" t="str">
            <v/>
          </cell>
          <cell r="R1122" t="str">
            <v/>
          </cell>
          <cell r="S1122" t="str">
            <v/>
          </cell>
          <cell r="T1122" t="str">
            <v/>
          </cell>
          <cell r="U1122" t="str">
            <v/>
          </cell>
          <cell r="V1122" t="str">
            <v/>
          </cell>
          <cell r="W1122" t="str">
            <v/>
          </cell>
        </row>
        <row r="1123">
          <cell r="C1123" t="str">
            <v>3.7.3.3.1</v>
          </cell>
          <cell r="D1123" t="str">
            <v>Suministro, figurado e instalación de acero de refuerzo 420 Mpa (60000 Psi) según planos y especificaciones de diseño</v>
          </cell>
          <cell r="E1123" t="str">
            <v>kg</v>
          </cell>
          <cell r="F1123">
            <v>44070</v>
          </cell>
          <cell r="G1123">
            <v>2740</v>
          </cell>
          <cell r="H1123">
            <v>120751800</v>
          </cell>
          <cell r="I1123">
            <v>53.054862215610953</v>
          </cell>
          <cell r="J1123">
            <v>44070</v>
          </cell>
          <cell r="L1123">
            <v>44070</v>
          </cell>
          <cell r="M1123">
            <v>120751800</v>
          </cell>
          <cell r="N1123">
            <v>0</v>
          </cell>
          <cell r="O1123">
            <v>120751800</v>
          </cell>
          <cell r="R1123">
            <v>0</v>
          </cell>
          <cell r="S1123">
            <v>0</v>
          </cell>
          <cell r="T1123">
            <v>0</v>
          </cell>
          <cell r="U1123">
            <v>0</v>
          </cell>
          <cell r="V1123">
            <v>44070</v>
          </cell>
          <cell r="W1123">
            <v>120751800</v>
          </cell>
        </row>
        <row r="1124">
          <cell r="C1124" t="str">
            <v>3.7.3.5</v>
          </cell>
          <cell r="D1124" t="str">
            <v>SELLOS Y JUNTAS</v>
          </cell>
          <cell r="I1124" t="str">
            <v/>
          </cell>
          <cell r="L1124" t="str">
            <v/>
          </cell>
          <cell r="M1124" t="str">
            <v/>
          </cell>
          <cell r="N1124" t="str">
            <v/>
          </cell>
          <cell r="O1124" t="str">
            <v/>
          </cell>
          <cell r="R1124" t="str">
            <v/>
          </cell>
          <cell r="S1124" t="str">
            <v/>
          </cell>
          <cell r="T1124" t="str">
            <v/>
          </cell>
          <cell r="U1124" t="str">
            <v/>
          </cell>
          <cell r="V1124" t="str">
            <v/>
          </cell>
          <cell r="W1124" t="str">
            <v/>
          </cell>
        </row>
        <row r="1125">
          <cell r="C1125" t="str">
            <v>3.7.3.5.2</v>
          </cell>
          <cell r="D1125" t="str">
            <v>Suministro e instalación de cinta flexible para sellar juntas de construcción y dilatación SIKA PVC O-22 o similar según planos y especificaciones de diseño</v>
          </cell>
          <cell r="E1125" t="str">
            <v>m</v>
          </cell>
          <cell r="F1125">
            <v>250</v>
          </cell>
          <cell r="G1125">
            <v>28940</v>
          </cell>
          <cell r="H1125">
            <v>7235000</v>
          </cell>
          <cell r="I1125">
            <v>3.1788505689351645</v>
          </cell>
          <cell r="J1125">
            <v>250</v>
          </cell>
          <cell r="L1125">
            <v>250</v>
          </cell>
          <cell r="M1125">
            <v>7235000</v>
          </cell>
          <cell r="N1125">
            <v>0</v>
          </cell>
          <cell r="O1125">
            <v>7235000</v>
          </cell>
          <cell r="R1125">
            <v>0</v>
          </cell>
          <cell r="S1125">
            <v>0</v>
          </cell>
          <cell r="T1125">
            <v>0</v>
          </cell>
          <cell r="U1125">
            <v>0</v>
          </cell>
          <cell r="V1125">
            <v>250</v>
          </cell>
          <cell r="W1125">
            <v>7235000</v>
          </cell>
        </row>
        <row r="1126">
          <cell r="C1126" t="str">
            <v>3.7.3.5.3</v>
          </cell>
          <cell r="D1126" t="str">
            <v>Suministro y aplicación de sello expandible contra el paso de agua en juntas de construcción y pases de tuberia SikaSwell S o similar según planos y especificaciones de diseño</v>
          </cell>
          <cell r="E1126" t="str">
            <v>m</v>
          </cell>
          <cell r="F1126">
            <v>20</v>
          </cell>
          <cell r="G1126">
            <v>22310</v>
          </cell>
          <cell r="H1126">
            <v>446200</v>
          </cell>
          <cell r="I1126">
            <v>0.19604742555063867</v>
          </cell>
          <cell r="J1126">
            <v>20</v>
          </cell>
          <cell r="L1126">
            <v>20</v>
          </cell>
          <cell r="M1126">
            <v>446200</v>
          </cell>
          <cell r="N1126">
            <v>0</v>
          </cell>
          <cell r="O1126">
            <v>446200</v>
          </cell>
          <cell r="R1126">
            <v>0</v>
          </cell>
          <cell r="S1126">
            <v>0</v>
          </cell>
          <cell r="T1126">
            <v>0</v>
          </cell>
          <cell r="U1126">
            <v>0</v>
          </cell>
          <cell r="V1126">
            <v>20</v>
          </cell>
          <cell r="W1126">
            <v>446200</v>
          </cell>
        </row>
        <row r="1127">
          <cell r="C1127" t="str">
            <v>3.7.3.5.6</v>
          </cell>
          <cell r="D1127" t="str">
            <v>Fondo de junta Sikarod f=6 mm o similar según planos y especificaciones de diseño</v>
          </cell>
          <cell r="E1127" t="str">
            <v>m</v>
          </cell>
          <cell r="F1127">
            <v>80</v>
          </cell>
          <cell r="G1127">
            <v>1720</v>
          </cell>
          <cell r="H1127">
            <v>137600</v>
          </cell>
          <cell r="I1127">
            <v>6.0457475920591391E-2</v>
          </cell>
          <cell r="J1127">
            <v>80</v>
          </cell>
          <cell r="L1127">
            <v>80</v>
          </cell>
          <cell r="M1127">
            <v>137600</v>
          </cell>
          <cell r="N1127">
            <v>0</v>
          </cell>
          <cell r="O1127">
            <v>137600</v>
          </cell>
          <cell r="R1127">
            <v>0</v>
          </cell>
          <cell r="S1127">
            <v>0</v>
          </cell>
          <cell r="T1127">
            <v>0</v>
          </cell>
          <cell r="U1127">
            <v>0</v>
          </cell>
          <cell r="V1127">
            <v>80</v>
          </cell>
          <cell r="W1127">
            <v>137600</v>
          </cell>
        </row>
        <row r="1128">
          <cell r="D1128" t="str">
            <v>COSTO TOTAL DIRECTO</v>
          </cell>
          <cell r="H1128">
            <v>227597990</v>
          </cell>
          <cell r="L1128" t="str">
            <v/>
          </cell>
          <cell r="M1128">
            <v>227597990</v>
          </cell>
          <cell r="N1128">
            <v>0</v>
          </cell>
          <cell r="O1128">
            <v>227597990</v>
          </cell>
          <cell r="R1128" t="str">
            <v/>
          </cell>
          <cell r="S1128">
            <v>0</v>
          </cell>
          <cell r="T1128">
            <v>0</v>
          </cell>
          <cell r="U1128">
            <v>0</v>
          </cell>
          <cell r="V1128" t="str">
            <v/>
          </cell>
          <cell r="W1128">
            <v>227597990</v>
          </cell>
        </row>
        <row r="1129">
          <cell r="D1129" t="str">
            <v>A,I,U, 25%</v>
          </cell>
          <cell r="E1129">
            <v>0.25</v>
          </cell>
          <cell r="H1129">
            <v>56899498</v>
          </cell>
          <cell r="M1129">
            <v>56899498</v>
          </cell>
          <cell r="N1129">
            <v>0</v>
          </cell>
          <cell r="O1129">
            <v>56899498</v>
          </cell>
          <cell r="R1129">
            <v>0</v>
          </cell>
          <cell r="S1129">
            <v>0</v>
          </cell>
          <cell r="T1129">
            <v>0</v>
          </cell>
          <cell r="U1129">
            <v>0</v>
          </cell>
          <cell r="W1129">
            <v>56899498</v>
          </cell>
        </row>
        <row r="1130">
          <cell r="B1130" t="str">
            <v>TO20</v>
          </cell>
          <cell r="D1130" t="str">
            <v>COSTO TOTAL OBRA CIVIL</v>
          </cell>
          <cell r="H1130">
            <v>284497488</v>
          </cell>
          <cell r="M1130">
            <v>284497488</v>
          </cell>
          <cell r="N1130">
            <v>0</v>
          </cell>
          <cell r="O1130">
            <v>284497488</v>
          </cell>
          <cell r="R1130" t="str">
            <v/>
          </cell>
          <cell r="S1130">
            <v>0</v>
          </cell>
          <cell r="T1130">
            <v>0</v>
          </cell>
          <cell r="U1130">
            <v>0</v>
          </cell>
          <cell r="V1130" t="str">
            <v/>
          </cell>
          <cell r="W1130">
            <v>284497488</v>
          </cell>
        </row>
        <row r="1131">
          <cell r="B1131" t="str">
            <v>T21</v>
          </cell>
          <cell r="C1131" t="str">
            <v>OBRA CIVIL ESTRUCTURAL DE LA ZONA DE FILTROS (1131)</v>
          </cell>
          <cell r="M1131" t="str">
            <v/>
          </cell>
          <cell r="N1131" t="str">
            <v/>
          </cell>
          <cell r="O1131" t="str">
            <v/>
          </cell>
          <cell r="R1131" t="str">
            <v/>
          </cell>
          <cell r="S1131" t="str">
            <v/>
          </cell>
          <cell r="T1131" t="str">
            <v/>
          </cell>
          <cell r="U1131" t="str">
            <v/>
          </cell>
          <cell r="V1131" t="str">
            <v/>
          </cell>
          <cell r="W1131" t="str">
            <v/>
          </cell>
        </row>
        <row r="1132">
          <cell r="C1132" t="str">
            <v xml:space="preserve">ITEM </v>
          </cell>
          <cell r="D1132" t="str">
            <v xml:space="preserve">DESCRIPCION </v>
          </cell>
          <cell r="E1132" t="str">
            <v xml:space="preserve">UNIDAD </v>
          </cell>
          <cell r="F1132" t="str">
            <v xml:space="preserve">CANTIDAD </v>
          </cell>
          <cell r="G1132" t="str">
            <v xml:space="preserve">V. UNITARIO </v>
          </cell>
          <cell r="H1132" t="str">
            <v>V. PARCIAL</v>
          </cell>
          <cell r="R1132">
            <v>0</v>
          </cell>
        </row>
        <row r="1133">
          <cell r="C1133">
            <v>3.1</v>
          </cell>
          <cell r="D1133" t="str">
            <v>SEÑALIZACION Y SEGURIDAD EN LA OBRA</v>
          </cell>
          <cell r="L1133" t="str">
            <v/>
          </cell>
          <cell r="M1133" t="str">
            <v/>
          </cell>
          <cell r="N1133" t="str">
            <v/>
          </cell>
          <cell r="O1133" t="str">
            <v/>
          </cell>
          <cell r="R1133" t="str">
            <v/>
          </cell>
          <cell r="S1133" t="str">
            <v/>
          </cell>
          <cell r="T1133" t="str">
            <v/>
          </cell>
          <cell r="U1133" t="str">
            <v/>
          </cell>
          <cell r="V1133" t="str">
            <v/>
          </cell>
          <cell r="W1133" t="str">
            <v/>
          </cell>
        </row>
        <row r="1134">
          <cell r="C1134" t="str">
            <v>3.1.1</v>
          </cell>
          <cell r="D1134" t="str">
            <v>Señalización de la obra</v>
          </cell>
          <cell r="L1134" t="str">
            <v/>
          </cell>
          <cell r="M1134" t="str">
            <v/>
          </cell>
          <cell r="N1134" t="str">
            <v/>
          </cell>
          <cell r="O1134" t="str">
            <v/>
          </cell>
          <cell r="R1134" t="str">
            <v/>
          </cell>
          <cell r="S1134" t="str">
            <v/>
          </cell>
          <cell r="T1134" t="str">
            <v/>
          </cell>
          <cell r="U1134" t="str">
            <v/>
          </cell>
          <cell r="V1134" t="str">
            <v/>
          </cell>
          <cell r="W1134" t="str">
            <v/>
          </cell>
        </row>
        <row r="1135">
          <cell r="C1135" t="str">
            <v>3.1.1.1</v>
          </cell>
          <cell r="D1135" t="str">
            <v>Soporte para cinta demarcadora. Esquema No.1</v>
          </cell>
          <cell r="E1135" t="str">
            <v>un</v>
          </cell>
          <cell r="F1135">
            <v>120</v>
          </cell>
          <cell r="G1135">
            <v>10100</v>
          </cell>
          <cell r="H1135">
            <v>1212000</v>
          </cell>
          <cell r="I1135">
            <v>0.54402799864212226</v>
          </cell>
          <cell r="J1135">
            <v>120</v>
          </cell>
          <cell r="L1135">
            <v>120</v>
          </cell>
          <cell r="M1135">
            <v>1212000</v>
          </cell>
          <cell r="N1135">
            <v>0</v>
          </cell>
          <cell r="O1135">
            <v>1212000</v>
          </cell>
          <cell r="R1135">
            <v>0</v>
          </cell>
          <cell r="S1135">
            <v>0</v>
          </cell>
          <cell r="T1135">
            <v>0</v>
          </cell>
          <cell r="U1135">
            <v>0</v>
          </cell>
          <cell r="V1135">
            <v>120</v>
          </cell>
          <cell r="W1135">
            <v>1212000</v>
          </cell>
        </row>
        <row r="1136">
          <cell r="C1136" t="str">
            <v>3.1.1.2</v>
          </cell>
          <cell r="D1136" t="str">
            <v>Cinta demarcadora ( sin soportes ). Esquema No.2</v>
          </cell>
          <cell r="E1136" t="str">
            <v>m</v>
          </cell>
          <cell r="F1136">
            <v>1200</v>
          </cell>
          <cell r="G1136">
            <v>830</v>
          </cell>
          <cell r="H1136">
            <v>996000</v>
          </cell>
          <cell r="I1136">
            <v>0.44707251373560547</v>
          </cell>
          <cell r="J1136">
            <v>1200</v>
          </cell>
          <cell r="L1136">
            <v>1200</v>
          </cell>
          <cell r="M1136">
            <v>996000</v>
          </cell>
          <cell r="N1136">
            <v>0</v>
          </cell>
          <cell r="O1136">
            <v>996000</v>
          </cell>
          <cell r="R1136">
            <v>0</v>
          </cell>
          <cell r="S1136">
            <v>0</v>
          </cell>
          <cell r="T1136">
            <v>0</v>
          </cell>
          <cell r="U1136">
            <v>0</v>
          </cell>
          <cell r="V1136">
            <v>1200</v>
          </cell>
          <cell r="W1136">
            <v>996000</v>
          </cell>
        </row>
        <row r="1137">
          <cell r="C1137" t="str">
            <v>3.1.1.3.2</v>
          </cell>
          <cell r="D1137" t="str">
            <v>Valla móvil Tipo 2. Valla plegable. Esquema No. 4</v>
          </cell>
          <cell r="E1137" t="str">
            <v>un</v>
          </cell>
          <cell r="F1137">
            <v>6</v>
          </cell>
          <cell r="G1137">
            <v>162000</v>
          </cell>
          <cell r="H1137">
            <v>972000</v>
          </cell>
          <cell r="I1137">
            <v>0.43629968207932579</v>
          </cell>
          <cell r="J1137">
            <v>6</v>
          </cell>
          <cell r="L1137">
            <v>6</v>
          </cell>
          <cell r="M1137">
            <v>972000</v>
          </cell>
          <cell r="N1137">
            <v>0</v>
          </cell>
          <cell r="O1137">
            <v>972000</v>
          </cell>
          <cell r="R1137">
            <v>0</v>
          </cell>
          <cell r="S1137">
            <v>0</v>
          </cell>
          <cell r="T1137">
            <v>0</v>
          </cell>
          <cell r="U1137">
            <v>0</v>
          </cell>
          <cell r="V1137">
            <v>6</v>
          </cell>
          <cell r="W1137">
            <v>972000</v>
          </cell>
        </row>
        <row r="1138">
          <cell r="C1138" t="str">
            <v>3,7</v>
          </cell>
          <cell r="D1138" t="str">
            <v>CONSTRUCCION DE OBRAS ACCESORIAS</v>
          </cell>
          <cell r="I1138" t="str">
            <v/>
          </cell>
          <cell r="L1138" t="str">
            <v/>
          </cell>
          <cell r="M1138" t="str">
            <v/>
          </cell>
          <cell r="N1138" t="str">
            <v/>
          </cell>
          <cell r="O1138" t="str">
            <v/>
          </cell>
          <cell r="R1138" t="str">
            <v/>
          </cell>
          <cell r="S1138" t="str">
            <v/>
          </cell>
          <cell r="T1138" t="str">
            <v/>
          </cell>
          <cell r="U1138" t="str">
            <v/>
          </cell>
          <cell r="V1138" t="str">
            <v/>
          </cell>
          <cell r="W1138" t="str">
            <v/>
          </cell>
        </row>
        <row r="1139">
          <cell r="C1139" t="str">
            <v>3.7.3</v>
          </cell>
          <cell r="D1139" t="str">
            <v>ESTRUCTURAS DE CONCRETO REFORZADO</v>
          </cell>
          <cell r="I1139" t="str">
            <v/>
          </cell>
          <cell r="L1139" t="str">
            <v/>
          </cell>
          <cell r="M1139" t="str">
            <v/>
          </cell>
          <cell r="N1139" t="str">
            <v/>
          </cell>
          <cell r="O1139" t="str">
            <v/>
          </cell>
          <cell r="R1139" t="str">
            <v/>
          </cell>
          <cell r="S1139" t="str">
            <v/>
          </cell>
          <cell r="T1139" t="str">
            <v/>
          </cell>
          <cell r="U1139" t="str">
            <v/>
          </cell>
          <cell r="V1139" t="str">
            <v/>
          </cell>
          <cell r="W1139" t="str">
            <v/>
          </cell>
        </row>
        <row r="1140">
          <cell r="C1140" t="str">
            <v>3.7.3.1</v>
          </cell>
          <cell r="D1140" t="str">
            <v>CONCRETO PARA LOSA FONDO, LOSA SUPERIOR Y MUROS</v>
          </cell>
          <cell r="I1140" t="str">
            <v/>
          </cell>
          <cell r="L1140" t="str">
            <v/>
          </cell>
          <cell r="M1140" t="str">
            <v/>
          </cell>
          <cell r="N1140" t="str">
            <v/>
          </cell>
          <cell r="O1140" t="str">
            <v/>
          </cell>
          <cell r="R1140" t="str">
            <v/>
          </cell>
          <cell r="S1140" t="str">
            <v/>
          </cell>
          <cell r="T1140" t="str">
            <v/>
          </cell>
          <cell r="U1140" t="str">
            <v/>
          </cell>
          <cell r="V1140" t="str">
            <v/>
          </cell>
          <cell r="W1140" t="str">
            <v/>
          </cell>
        </row>
        <row r="1141">
          <cell r="C1141" t="str">
            <v>3.7.3.1.3</v>
          </cell>
          <cell r="D1141" t="str">
            <v>Placa de fondo en concreto impermeabilizado f¨c=28 Mpa</v>
          </cell>
          <cell r="E1141" t="str">
            <v>m3</v>
          </cell>
          <cell r="F1141">
            <v>88</v>
          </cell>
          <cell r="G1141">
            <v>308200</v>
          </cell>
          <cell r="H1141">
            <v>27121600</v>
          </cell>
          <cell r="I1141">
            <v>12.174017960373089</v>
          </cell>
          <cell r="J1141">
            <v>88</v>
          </cell>
          <cell r="L1141">
            <v>88</v>
          </cell>
          <cell r="M1141">
            <v>27121600</v>
          </cell>
          <cell r="N1141">
            <v>0</v>
          </cell>
          <cell r="O1141">
            <v>27121600</v>
          </cell>
          <cell r="R1141">
            <v>0</v>
          </cell>
          <cell r="S1141">
            <v>0</v>
          </cell>
          <cell r="T1141">
            <v>0</v>
          </cell>
          <cell r="U1141">
            <v>0</v>
          </cell>
          <cell r="V1141">
            <v>88</v>
          </cell>
          <cell r="W1141">
            <v>27121600</v>
          </cell>
        </row>
        <row r="1142">
          <cell r="C1142" t="str">
            <v>3.7.3.1.22</v>
          </cell>
          <cell r="D1142" t="str">
            <v>Muros en concreto impermeabilizado f¨c=28 Mpa</v>
          </cell>
          <cell r="E1142" t="str">
            <v>m3</v>
          </cell>
          <cell r="F1142">
            <v>112.8</v>
          </cell>
          <cell r="G1142">
            <v>336100</v>
          </cell>
          <cell r="H1142">
            <v>37912080</v>
          </cell>
          <cell r="I1142">
            <v>17.01751898247527</v>
          </cell>
          <cell r="J1142">
            <v>112.8</v>
          </cell>
          <cell r="L1142">
            <v>112.8</v>
          </cell>
          <cell r="M1142">
            <v>37912080</v>
          </cell>
          <cell r="N1142">
            <v>0</v>
          </cell>
          <cell r="O1142">
            <v>37912080</v>
          </cell>
          <cell r="R1142">
            <v>0</v>
          </cell>
          <cell r="S1142">
            <v>0</v>
          </cell>
          <cell r="T1142">
            <v>0</v>
          </cell>
          <cell r="U1142">
            <v>0</v>
          </cell>
          <cell r="V1142">
            <v>112.8</v>
          </cell>
          <cell r="W1142">
            <v>37912080</v>
          </cell>
        </row>
        <row r="1143">
          <cell r="C1143" t="str">
            <v>3.7.3.1.25</v>
          </cell>
          <cell r="D1143" t="str">
            <v>Losa superior en concreto impermeabilizado f¨c=28 Mpa</v>
          </cell>
          <cell r="E1143" t="str">
            <v>m3</v>
          </cell>
          <cell r="F1143">
            <v>26.4</v>
          </cell>
          <cell r="G1143">
            <v>330600</v>
          </cell>
          <cell r="H1143">
            <v>8727840</v>
          </cell>
          <cell r="I1143">
            <v>3.917647960122657</v>
          </cell>
          <cell r="J1143">
            <v>26.4</v>
          </cell>
          <cell r="L1143">
            <v>26.4</v>
          </cell>
          <cell r="M1143">
            <v>8727840</v>
          </cell>
          <cell r="N1143">
            <v>0</v>
          </cell>
          <cell r="O1143">
            <v>8727840</v>
          </cell>
          <cell r="R1143">
            <v>0</v>
          </cell>
          <cell r="S1143">
            <v>0</v>
          </cell>
          <cell r="T1143">
            <v>0</v>
          </cell>
          <cell r="U1143">
            <v>0</v>
          </cell>
          <cell r="V1143">
            <v>26.4</v>
          </cell>
          <cell r="W1143">
            <v>8727840</v>
          </cell>
        </row>
        <row r="1144">
          <cell r="C1144" t="str">
            <v>3.7.3.2</v>
          </cell>
          <cell r="D1144" t="str">
            <v>OTRAS ESTRUCTURAS</v>
          </cell>
          <cell r="I1144" t="str">
            <v/>
          </cell>
          <cell r="L1144" t="str">
            <v/>
          </cell>
          <cell r="M1144" t="str">
            <v/>
          </cell>
          <cell r="N1144" t="str">
            <v/>
          </cell>
          <cell r="O1144" t="str">
            <v/>
          </cell>
          <cell r="R1144" t="str">
            <v/>
          </cell>
          <cell r="S1144" t="str">
            <v/>
          </cell>
          <cell r="T1144" t="str">
            <v/>
          </cell>
          <cell r="U1144" t="str">
            <v/>
          </cell>
          <cell r="V1144" t="str">
            <v/>
          </cell>
          <cell r="W1144" t="str">
            <v/>
          </cell>
        </row>
        <row r="1145">
          <cell r="C1145" t="str">
            <v>3.7.3.2.1</v>
          </cell>
          <cell r="D1145" t="str">
            <v>VIGAS, COLUMNAS, ZAPATAS,PEDESTALES, ESCALERAS Y PISOS</v>
          </cell>
          <cell r="I1145" t="str">
            <v/>
          </cell>
          <cell r="L1145" t="str">
            <v/>
          </cell>
          <cell r="M1145" t="str">
            <v/>
          </cell>
          <cell r="N1145" t="str">
            <v/>
          </cell>
          <cell r="O1145" t="str">
            <v/>
          </cell>
          <cell r="R1145" t="str">
            <v/>
          </cell>
          <cell r="S1145" t="str">
            <v/>
          </cell>
          <cell r="T1145" t="str">
            <v/>
          </cell>
          <cell r="U1145" t="str">
            <v/>
          </cell>
          <cell r="V1145" t="str">
            <v/>
          </cell>
          <cell r="W1145" t="str">
            <v/>
          </cell>
        </row>
        <row r="1146">
          <cell r="C1146" t="str">
            <v>3.7.3.2.1.1</v>
          </cell>
          <cell r="D1146" t="str">
            <v>Concreto para vigas f´c=24.5 Mpa (3500 PSI)</v>
          </cell>
          <cell r="E1146" t="str">
            <v>m3</v>
          </cell>
          <cell r="F1146">
            <v>1.7</v>
          </cell>
          <cell r="G1146">
            <v>302600</v>
          </cell>
          <cell r="H1146">
            <v>514420</v>
          </cell>
          <cell r="I1146">
            <v>0.23090666919264069</v>
          </cell>
          <cell r="J1146">
            <v>1.7</v>
          </cell>
          <cell r="L1146">
            <v>1.7</v>
          </cell>
          <cell r="M1146">
            <v>514420</v>
          </cell>
          <cell r="N1146">
            <v>0</v>
          </cell>
          <cell r="O1146">
            <v>514420</v>
          </cell>
          <cell r="R1146">
            <v>0</v>
          </cell>
          <cell r="S1146">
            <v>0</v>
          </cell>
          <cell r="T1146">
            <v>0</v>
          </cell>
          <cell r="U1146">
            <v>0</v>
          </cell>
          <cell r="V1146">
            <v>1.7</v>
          </cell>
          <cell r="W1146">
            <v>514420</v>
          </cell>
        </row>
        <row r="1147">
          <cell r="C1147" t="str">
            <v>3.7.3.2.1.5</v>
          </cell>
          <cell r="D1147" t="str">
            <v>Concreto para columnas f´c=24.5 Mpa (3500 PSI)</v>
          </cell>
          <cell r="E1147" t="str">
            <v>m3</v>
          </cell>
          <cell r="F1147">
            <v>1.6</v>
          </cell>
          <cell r="G1147">
            <v>364100</v>
          </cell>
          <cell r="H1147">
            <v>582560</v>
          </cell>
          <cell r="I1147">
            <v>0.26149253373676135</v>
          </cell>
          <cell r="J1147">
            <v>1.6</v>
          </cell>
          <cell r="L1147">
            <v>1.6</v>
          </cell>
          <cell r="M1147">
            <v>582560</v>
          </cell>
          <cell r="N1147">
            <v>0</v>
          </cell>
          <cell r="O1147">
            <v>582560</v>
          </cell>
          <cell r="R1147">
            <v>0</v>
          </cell>
          <cell r="S1147">
            <v>0</v>
          </cell>
          <cell r="T1147">
            <v>0</v>
          </cell>
          <cell r="U1147">
            <v>0</v>
          </cell>
          <cell r="V1147">
            <v>1.6</v>
          </cell>
          <cell r="W1147">
            <v>582560</v>
          </cell>
        </row>
        <row r="1148">
          <cell r="C1148" t="str">
            <v>3.7.3.3</v>
          </cell>
          <cell r="D1148" t="str">
            <v>ACERO DE REFUERZO</v>
          </cell>
          <cell r="I1148" t="str">
            <v/>
          </cell>
          <cell r="L1148" t="str">
            <v/>
          </cell>
          <cell r="M1148" t="str">
            <v/>
          </cell>
          <cell r="N1148" t="str">
            <v/>
          </cell>
          <cell r="O1148" t="str">
            <v/>
          </cell>
          <cell r="R1148" t="str">
            <v/>
          </cell>
          <cell r="S1148" t="str">
            <v/>
          </cell>
          <cell r="T1148" t="str">
            <v/>
          </cell>
          <cell r="U1148" t="str">
            <v/>
          </cell>
          <cell r="V1148" t="str">
            <v/>
          </cell>
          <cell r="W1148" t="str">
            <v/>
          </cell>
        </row>
        <row r="1149">
          <cell r="C1149" t="str">
            <v>3.7.3.3.1</v>
          </cell>
          <cell r="D1149" t="str">
            <v>Suministro, figurado e instalación de acero de refuerzo 420 Mpa (60000 Psi) según planos y especificaciones de diseño</v>
          </cell>
          <cell r="E1149" t="str">
            <v>kg</v>
          </cell>
          <cell r="F1149">
            <v>34575</v>
          </cell>
          <cell r="G1149">
            <v>2740</v>
          </cell>
          <cell r="H1149">
            <v>94735500</v>
          </cell>
          <cell r="I1149">
            <v>42.523733057228362</v>
          </cell>
          <cell r="J1149">
            <v>34575</v>
          </cell>
          <cell r="L1149">
            <v>34575</v>
          </cell>
          <cell r="M1149">
            <v>94735500</v>
          </cell>
          <cell r="N1149">
            <v>0</v>
          </cell>
          <cell r="O1149">
            <v>94735500</v>
          </cell>
          <cell r="R1149">
            <v>0</v>
          </cell>
          <cell r="S1149">
            <v>0</v>
          </cell>
          <cell r="T1149">
            <v>0</v>
          </cell>
          <cell r="U1149">
            <v>0</v>
          </cell>
          <cell r="V1149">
            <v>34575</v>
          </cell>
          <cell r="W1149">
            <v>94735500</v>
          </cell>
        </row>
        <row r="1150">
          <cell r="C1150" t="str">
            <v>3.7.3.6</v>
          </cell>
          <cell r="D1150" t="str">
            <v>CONCRETO, MORTEROS Y ADITIVOS ESPECIALES</v>
          </cell>
          <cell r="I1150" t="str">
            <v/>
          </cell>
          <cell r="L1150" t="str">
            <v/>
          </cell>
          <cell r="M1150" t="str">
            <v/>
          </cell>
          <cell r="N1150" t="str">
            <v/>
          </cell>
          <cell r="O1150" t="str">
            <v/>
          </cell>
          <cell r="R1150" t="str">
            <v/>
          </cell>
          <cell r="S1150" t="str">
            <v/>
          </cell>
          <cell r="T1150" t="str">
            <v/>
          </cell>
          <cell r="U1150" t="str">
            <v/>
          </cell>
          <cell r="V1150" t="str">
            <v/>
          </cell>
          <cell r="W1150" t="str">
            <v/>
          </cell>
        </row>
        <row r="1151">
          <cell r="C1151" t="str">
            <v>3.7.3.6.6</v>
          </cell>
          <cell r="D1151" t="str">
            <v>Suministro y aplicación de recubrimiento protector epóxico aplicable sobre superficies absorbentes húmedas o metálicas secas Sikaguard 62 o similar según planos y especificaciones de diseño</v>
          </cell>
          <cell r="E1151" t="str">
            <v>m2</v>
          </cell>
          <cell r="F1151">
            <v>486.314998</v>
          </cell>
          <cell r="G1151">
            <v>22050</v>
          </cell>
          <cell r="H1151">
            <v>10723245.7059</v>
          </cell>
          <cell r="I1151">
            <v>4.8133216999410138</v>
          </cell>
          <cell r="J1151">
            <v>486.314998</v>
          </cell>
          <cell r="L1151">
            <v>486.314998</v>
          </cell>
          <cell r="M1151">
            <v>10723245.7059</v>
          </cell>
          <cell r="N1151">
            <v>0</v>
          </cell>
          <cell r="O1151">
            <v>10723245.7059</v>
          </cell>
          <cell r="R1151">
            <v>0</v>
          </cell>
          <cell r="S1151">
            <v>0</v>
          </cell>
          <cell r="T1151">
            <v>0</v>
          </cell>
          <cell r="U1151">
            <v>0</v>
          </cell>
          <cell r="V1151">
            <v>486.314998</v>
          </cell>
          <cell r="W1151">
            <v>10723245.7059</v>
          </cell>
        </row>
        <row r="1152">
          <cell r="C1152" t="str">
            <v>3.7.3.6.11</v>
          </cell>
          <cell r="D1152" t="str">
            <v>PISO EPOXICO MULTIUSOS</v>
          </cell>
          <cell r="I1152" t="str">
            <v/>
          </cell>
          <cell r="L1152" t="str">
            <v/>
          </cell>
          <cell r="M1152" t="str">
            <v/>
          </cell>
          <cell r="N1152" t="str">
            <v/>
          </cell>
          <cell r="O1152" t="str">
            <v/>
          </cell>
          <cell r="R1152" t="str">
            <v/>
          </cell>
          <cell r="S1152" t="str">
            <v/>
          </cell>
          <cell r="T1152" t="str">
            <v/>
          </cell>
          <cell r="U1152" t="str">
            <v/>
          </cell>
          <cell r="V1152" t="str">
            <v/>
          </cell>
          <cell r="W1152" t="str">
            <v/>
          </cell>
        </row>
        <row r="1153">
          <cell r="C1153" t="str">
            <v>3.7.3.6.11.1</v>
          </cell>
          <cell r="D1153" t="str">
            <v>Piso antideslizante SikaFloor-261 Sistema 1 o similar según planos y especificaciones de diseño-</v>
          </cell>
          <cell r="E1153" t="str">
            <v>m2</v>
          </cell>
          <cell r="F1153">
            <v>65.431399069999998</v>
          </cell>
          <cell r="G1153">
            <v>150100</v>
          </cell>
          <cell r="H1153">
            <v>9821253.0004069991</v>
          </cell>
          <cell r="I1153">
            <v>4.4084460511298333</v>
          </cell>
          <cell r="J1153">
            <v>65.431399069999998</v>
          </cell>
          <cell r="L1153">
            <v>65.431399069999998</v>
          </cell>
          <cell r="M1153">
            <v>9821253.0004069991</v>
          </cell>
          <cell r="N1153">
            <v>0</v>
          </cell>
          <cell r="O1153">
            <v>9821253.0004069991</v>
          </cell>
          <cell r="R1153">
            <v>0</v>
          </cell>
          <cell r="S1153">
            <v>0</v>
          </cell>
          <cell r="T1153">
            <v>0</v>
          </cell>
          <cell r="U1153">
            <v>0</v>
          </cell>
          <cell r="V1153">
            <v>65.431399069999998</v>
          </cell>
          <cell r="W1153">
            <v>9821253.0004069991</v>
          </cell>
        </row>
        <row r="1154">
          <cell r="C1154" t="str">
            <v>3.7.17</v>
          </cell>
          <cell r="D1154" t="str">
            <v>ESTRUCTURAS METALICAS</v>
          </cell>
          <cell r="I1154" t="str">
            <v/>
          </cell>
          <cell r="L1154" t="str">
            <v/>
          </cell>
          <cell r="M1154" t="str">
            <v/>
          </cell>
          <cell r="N1154" t="str">
            <v/>
          </cell>
          <cell r="O1154" t="str">
            <v/>
          </cell>
          <cell r="R1154" t="str">
            <v/>
          </cell>
          <cell r="S1154" t="str">
            <v/>
          </cell>
          <cell r="T1154" t="str">
            <v/>
          </cell>
          <cell r="U1154" t="str">
            <v/>
          </cell>
          <cell r="V1154" t="str">
            <v/>
          </cell>
          <cell r="W1154" t="str">
            <v/>
          </cell>
        </row>
        <row r="1155">
          <cell r="C1155" t="str">
            <v>3.7.17.1</v>
          </cell>
          <cell r="D1155" t="str">
            <v>Suministro, instalacion y montaje de estructura metalica en Acero ASTM A-36 incluye soldadura, pernos y anclaje, limpieza en sandblasting, pintura y acabados según planos y especificaciones de diseño</v>
          </cell>
          <cell r="E1155" t="str">
            <v>kg</v>
          </cell>
          <cell r="F1155">
            <v>4021.1600680000001</v>
          </cell>
          <cell r="G1155">
            <v>6062</v>
          </cell>
          <cell r="H1155">
            <v>24376272.332216002</v>
          </cell>
          <cell r="I1155">
            <v>10.941728260107929</v>
          </cell>
          <cell r="J1155">
            <v>4021.1600680000001</v>
          </cell>
          <cell r="L1155">
            <v>4021.1600680000001</v>
          </cell>
          <cell r="M1155">
            <v>24376272.332216002</v>
          </cell>
          <cell r="N1155">
            <v>0</v>
          </cell>
          <cell r="O1155">
            <v>24376272.332216002</v>
          </cell>
          <cell r="R1155">
            <v>0</v>
          </cell>
          <cell r="S1155">
            <v>0</v>
          </cell>
          <cell r="T1155">
            <v>0</v>
          </cell>
          <cell r="U1155">
            <v>0</v>
          </cell>
          <cell r="V1155">
            <v>4021.1600680000001</v>
          </cell>
          <cell r="W1155">
            <v>24376272.332216002</v>
          </cell>
        </row>
        <row r="1156">
          <cell r="C1156" t="str">
            <v>3,9</v>
          </cell>
          <cell r="D1156" t="str">
            <v>OBRAS ARQUITECTONICAS</v>
          </cell>
          <cell r="I1156" t="str">
            <v/>
          </cell>
          <cell r="L1156" t="str">
            <v/>
          </cell>
          <cell r="M1156" t="str">
            <v/>
          </cell>
          <cell r="N1156" t="str">
            <v/>
          </cell>
          <cell r="O1156" t="str">
            <v/>
          </cell>
          <cell r="R1156" t="str">
            <v/>
          </cell>
          <cell r="S1156" t="str">
            <v/>
          </cell>
          <cell r="T1156" t="str">
            <v/>
          </cell>
          <cell r="U1156" t="str">
            <v/>
          </cell>
          <cell r="V1156" t="str">
            <v/>
          </cell>
          <cell r="W1156" t="str">
            <v/>
          </cell>
        </row>
        <row r="1157">
          <cell r="C1157" t="str">
            <v>3.9.3</v>
          </cell>
          <cell r="D1157" t="str">
            <v>CUBIERTAS</v>
          </cell>
          <cell r="I1157" t="str">
            <v/>
          </cell>
          <cell r="L1157" t="str">
            <v/>
          </cell>
          <cell r="M1157" t="str">
            <v/>
          </cell>
          <cell r="N1157" t="str">
            <v/>
          </cell>
          <cell r="O1157" t="str">
            <v/>
          </cell>
          <cell r="R1157" t="str">
            <v/>
          </cell>
          <cell r="S1157" t="str">
            <v/>
          </cell>
          <cell r="T1157" t="str">
            <v/>
          </cell>
          <cell r="U1157" t="str">
            <v/>
          </cell>
          <cell r="V1157" t="str">
            <v/>
          </cell>
          <cell r="W1157" t="str">
            <v/>
          </cell>
        </row>
        <row r="1158">
          <cell r="C1158" t="str">
            <v>3.9.3.1</v>
          </cell>
          <cell r="D1158" t="str">
            <v>CANALETA 90 Y ACCESORIOS</v>
          </cell>
          <cell r="I1158" t="str">
            <v/>
          </cell>
          <cell r="L1158" t="str">
            <v/>
          </cell>
          <cell r="M1158" t="str">
            <v/>
          </cell>
          <cell r="N1158" t="str">
            <v/>
          </cell>
          <cell r="O1158" t="str">
            <v/>
          </cell>
          <cell r="R1158" t="str">
            <v/>
          </cell>
          <cell r="S1158" t="str">
            <v/>
          </cell>
          <cell r="T1158" t="str">
            <v/>
          </cell>
          <cell r="U1158" t="str">
            <v/>
          </cell>
          <cell r="V1158" t="str">
            <v/>
          </cell>
          <cell r="W1158" t="str">
            <v/>
          </cell>
        </row>
        <row r="1159">
          <cell r="C1159" t="str">
            <v>3.9.3.1.10</v>
          </cell>
          <cell r="D1159" t="str">
            <v>Canaleta 90 L=9.00 m segun planos y especificaciones de diseño</v>
          </cell>
          <cell r="E1159" t="str">
            <v>m2</v>
          </cell>
          <cell r="F1159">
            <v>123.8952031</v>
          </cell>
          <cell r="G1159">
            <v>41066</v>
          </cell>
          <cell r="H1159">
            <v>5087880.4105046</v>
          </cell>
          <cell r="I1159">
            <v>2.283786631235377</v>
          </cell>
          <cell r="J1159">
            <v>123.8952031</v>
          </cell>
          <cell r="L1159">
            <v>123.8952031</v>
          </cell>
          <cell r="M1159">
            <v>5087880.4105046</v>
          </cell>
          <cell r="N1159">
            <v>0</v>
          </cell>
          <cell r="O1159">
            <v>5087880.4105046</v>
          </cell>
          <cell r="R1159">
            <v>0</v>
          </cell>
          <cell r="S1159">
            <v>0</v>
          </cell>
          <cell r="T1159">
            <v>0</v>
          </cell>
          <cell r="U1159">
            <v>0</v>
          </cell>
          <cell r="V1159">
            <v>123.8952031</v>
          </cell>
          <cell r="W1159">
            <v>5087880.4105046</v>
          </cell>
        </row>
        <row r="1160">
          <cell r="D1160" t="str">
            <v>COSTO TOTAL DIRECTO</v>
          </cell>
          <cell r="H1160">
            <v>222782651.44902763</v>
          </cell>
          <cell r="L1160" t="str">
            <v/>
          </cell>
          <cell r="M1160">
            <v>222782651.44902763</v>
          </cell>
          <cell r="N1160">
            <v>0</v>
          </cell>
          <cell r="O1160">
            <v>222782651.44902763</v>
          </cell>
          <cell r="R1160" t="str">
            <v/>
          </cell>
          <cell r="S1160">
            <v>0</v>
          </cell>
          <cell r="T1160">
            <v>0</v>
          </cell>
          <cell r="U1160">
            <v>0</v>
          </cell>
          <cell r="V1160" t="str">
            <v/>
          </cell>
          <cell r="W1160">
            <v>222782651.44902763</v>
          </cell>
        </row>
        <row r="1161">
          <cell r="D1161" t="str">
            <v>A,I,U, 25%</v>
          </cell>
          <cell r="E1161">
            <v>0.25</v>
          </cell>
          <cell r="H1161">
            <v>55695663</v>
          </cell>
          <cell r="M1161">
            <v>55695663</v>
          </cell>
          <cell r="N1161">
            <v>0</v>
          </cell>
          <cell r="O1161">
            <v>55695663</v>
          </cell>
          <cell r="R1161">
            <v>0</v>
          </cell>
          <cell r="S1161">
            <v>0</v>
          </cell>
          <cell r="T1161">
            <v>0</v>
          </cell>
          <cell r="U1161">
            <v>0</v>
          </cell>
          <cell r="W1161">
            <v>55695663</v>
          </cell>
        </row>
        <row r="1162">
          <cell r="B1162" t="str">
            <v>TO21</v>
          </cell>
          <cell r="D1162" t="str">
            <v>COSTO TOTAL OBRA CIVIL</v>
          </cell>
          <cell r="H1162">
            <v>278478314</v>
          </cell>
          <cell r="M1162">
            <v>278478314</v>
          </cell>
          <cell r="N1162">
            <v>0</v>
          </cell>
          <cell r="O1162">
            <v>278478314</v>
          </cell>
          <cell r="R1162" t="str">
            <v/>
          </cell>
          <cell r="S1162">
            <v>0</v>
          </cell>
          <cell r="T1162">
            <v>0</v>
          </cell>
          <cell r="U1162">
            <v>0</v>
          </cell>
          <cell r="V1162" t="str">
            <v/>
          </cell>
          <cell r="W1162">
            <v>278478314</v>
          </cell>
        </row>
        <row r="1163">
          <cell r="B1163" t="str">
            <v>T22</v>
          </cell>
          <cell r="C1163" t="str">
            <v>OBRA CIVIL ESTRUCTURAL DEL TANQUE DE ALMACENAMIENTO Y ESTACION DE BOMBEO (1163)</v>
          </cell>
          <cell r="M1163" t="str">
            <v/>
          </cell>
          <cell r="N1163" t="str">
            <v/>
          </cell>
          <cell r="O1163" t="str">
            <v/>
          </cell>
          <cell r="R1163" t="str">
            <v/>
          </cell>
          <cell r="S1163" t="str">
            <v/>
          </cell>
          <cell r="T1163" t="str">
            <v/>
          </cell>
          <cell r="U1163" t="str">
            <v/>
          </cell>
          <cell r="V1163" t="str">
            <v/>
          </cell>
          <cell r="W1163" t="str">
            <v/>
          </cell>
        </row>
        <row r="1164">
          <cell r="C1164" t="str">
            <v xml:space="preserve">ITEM </v>
          </cell>
          <cell r="D1164" t="str">
            <v xml:space="preserve">DESCRIPCION </v>
          </cell>
          <cell r="E1164" t="str">
            <v xml:space="preserve">UNIDAD </v>
          </cell>
          <cell r="F1164" t="str">
            <v xml:space="preserve">CANTIDAD </v>
          </cell>
          <cell r="G1164" t="str">
            <v xml:space="preserve">V. UNITARIO </v>
          </cell>
          <cell r="H1164" t="str">
            <v>V. PARCIAL</v>
          </cell>
          <cell r="R1164">
            <v>0</v>
          </cell>
        </row>
        <row r="1165">
          <cell r="C1165">
            <v>3.1</v>
          </cell>
          <cell r="D1165" t="str">
            <v>SEÑALIZACION Y SEGURIDAD EN LA OBRA</v>
          </cell>
          <cell r="L1165" t="str">
            <v/>
          </cell>
          <cell r="M1165" t="str">
            <v/>
          </cell>
          <cell r="N1165" t="str">
            <v/>
          </cell>
          <cell r="O1165" t="str">
            <v/>
          </cell>
          <cell r="R1165" t="str">
            <v/>
          </cell>
          <cell r="S1165" t="str">
            <v/>
          </cell>
          <cell r="T1165" t="str">
            <v/>
          </cell>
          <cell r="U1165" t="str">
            <v/>
          </cell>
          <cell r="V1165" t="str">
            <v/>
          </cell>
          <cell r="W1165" t="str">
            <v/>
          </cell>
        </row>
        <row r="1166">
          <cell r="C1166" t="str">
            <v>3.1.1</v>
          </cell>
          <cell r="D1166" t="str">
            <v>Señalización de la obra</v>
          </cell>
          <cell r="L1166" t="str">
            <v/>
          </cell>
          <cell r="M1166" t="str">
            <v/>
          </cell>
          <cell r="N1166" t="str">
            <v/>
          </cell>
          <cell r="O1166" t="str">
            <v/>
          </cell>
          <cell r="R1166" t="str">
            <v/>
          </cell>
          <cell r="S1166" t="str">
            <v/>
          </cell>
          <cell r="T1166" t="str">
            <v/>
          </cell>
          <cell r="U1166" t="str">
            <v/>
          </cell>
          <cell r="V1166" t="str">
            <v/>
          </cell>
          <cell r="W1166" t="str">
            <v/>
          </cell>
        </row>
        <row r="1167">
          <cell r="C1167" t="str">
            <v>3.1.1.1</v>
          </cell>
          <cell r="D1167" t="str">
            <v>Soporte para cinta demarcadora. Esquema No.1</v>
          </cell>
          <cell r="E1167" t="str">
            <v>und</v>
          </cell>
          <cell r="F1167">
            <v>20</v>
          </cell>
          <cell r="G1167">
            <v>10100</v>
          </cell>
          <cell r="H1167">
            <v>202000</v>
          </cell>
          <cell r="I1167">
            <v>0.1108993284663935</v>
          </cell>
          <cell r="J1167">
            <v>20</v>
          </cell>
          <cell r="L1167">
            <v>20</v>
          </cell>
          <cell r="M1167">
            <v>202000</v>
          </cell>
          <cell r="N1167">
            <v>0</v>
          </cell>
          <cell r="O1167">
            <v>202000</v>
          </cell>
          <cell r="R1167">
            <v>0</v>
          </cell>
          <cell r="S1167">
            <v>0</v>
          </cell>
          <cell r="T1167">
            <v>0</v>
          </cell>
          <cell r="U1167">
            <v>0</v>
          </cell>
          <cell r="V1167">
            <v>20</v>
          </cell>
          <cell r="W1167">
            <v>202000</v>
          </cell>
        </row>
        <row r="1168">
          <cell r="C1168" t="str">
            <v>3.1.1.2</v>
          </cell>
          <cell r="D1168" t="str">
            <v>Cinta demarcadora, sin soportes. Esquema No. 2</v>
          </cell>
          <cell r="E1168" t="str">
            <v>m</v>
          </cell>
          <cell r="F1168">
            <v>800</v>
          </cell>
          <cell r="G1168">
            <v>830</v>
          </cell>
          <cell r="H1168">
            <v>664000</v>
          </cell>
          <cell r="I1168">
            <v>0.36454036684002616</v>
          </cell>
          <cell r="J1168">
            <v>800</v>
          </cell>
          <cell r="L1168">
            <v>800</v>
          </cell>
          <cell r="M1168">
            <v>664000</v>
          </cell>
          <cell r="N1168">
            <v>0</v>
          </cell>
          <cell r="O1168">
            <v>664000</v>
          </cell>
          <cell r="R1168">
            <v>0</v>
          </cell>
          <cell r="S1168">
            <v>0</v>
          </cell>
          <cell r="T1168">
            <v>0</v>
          </cell>
          <cell r="U1168">
            <v>0</v>
          </cell>
          <cell r="V1168">
            <v>800</v>
          </cell>
          <cell r="W1168">
            <v>664000</v>
          </cell>
        </row>
        <row r="1169">
          <cell r="C1169" t="str">
            <v>3,6</v>
          </cell>
          <cell r="D1169" t="str">
            <v>CONSTRUCCION DE PAVIMENTOS</v>
          </cell>
          <cell r="I1169" t="str">
            <v/>
          </cell>
          <cell r="L1169" t="str">
            <v/>
          </cell>
          <cell r="M1169" t="str">
            <v/>
          </cell>
          <cell r="N1169" t="str">
            <v/>
          </cell>
          <cell r="O1169" t="str">
            <v/>
          </cell>
          <cell r="R1169" t="str">
            <v/>
          </cell>
          <cell r="S1169" t="str">
            <v/>
          </cell>
          <cell r="T1169" t="str">
            <v/>
          </cell>
          <cell r="U1169" t="str">
            <v/>
          </cell>
          <cell r="V1169" t="str">
            <v/>
          </cell>
          <cell r="W1169" t="str">
            <v/>
          </cell>
        </row>
        <row r="1170">
          <cell r="C1170" t="str">
            <v>3.6.4</v>
          </cell>
          <cell r="D1170" t="str">
            <v>CONSTRUCCION DE ANDENES, BORDILLOS Y CUNETAS</v>
          </cell>
          <cell r="I1170" t="str">
            <v/>
          </cell>
          <cell r="L1170" t="str">
            <v/>
          </cell>
          <cell r="M1170" t="str">
            <v/>
          </cell>
          <cell r="N1170" t="str">
            <v/>
          </cell>
          <cell r="O1170" t="str">
            <v/>
          </cell>
          <cell r="R1170" t="str">
            <v/>
          </cell>
          <cell r="S1170" t="str">
            <v/>
          </cell>
          <cell r="T1170" t="str">
            <v/>
          </cell>
          <cell r="U1170" t="str">
            <v/>
          </cell>
          <cell r="V1170" t="str">
            <v/>
          </cell>
          <cell r="W1170" t="str">
            <v/>
          </cell>
        </row>
        <row r="1171">
          <cell r="C1171" t="str">
            <v>3.6.4.2</v>
          </cell>
          <cell r="D1171" t="str">
            <v>Construcción de bordillos</v>
          </cell>
          <cell r="I1171" t="str">
            <v/>
          </cell>
          <cell r="L1171" t="str">
            <v/>
          </cell>
          <cell r="M1171" t="str">
            <v/>
          </cell>
          <cell r="N1171" t="str">
            <v/>
          </cell>
          <cell r="O1171" t="str">
            <v/>
          </cell>
          <cell r="R1171" t="str">
            <v/>
          </cell>
          <cell r="S1171" t="str">
            <v/>
          </cell>
          <cell r="T1171" t="str">
            <v/>
          </cell>
          <cell r="U1171" t="str">
            <v/>
          </cell>
          <cell r="V1171" t="str">
            <v/>
          </cell>
          <cell r="W1171" t="str">
            <v/>
          </cell>
        </row>
        <row r="1172">
          <cell r="C1172" t="str">
            <v>3.6.4.2.1</v>
          </cell>
          <cell r="D1172" t="str">
            <v>Construcción de bordillos de 15 x 15 fundido en sitio f´c=21 Mpa</v>
          </cell>
          <cell r="E1172" t="str">
            <v>m</v>
          </cell>
          <cell r="F1172">
            <v>20.2</v>
          </cell>
          <cell r="G1172">
            <v>9160</v>
          </cell>
          <cell r="H1172">
            <v>185032</v>
          </cell>
          <cell r="I1172">
            <v>0.10158378487521644</v>
          </cell>
          <cell r="J1172">
            <v>20.2</v>
          </cell>
          <cell r="L1172">
            <v>20.2</v>
          </cell>
          <cell r="M1172">
            <v>185032</v>
          </cell>
          <cell r="N1172">
            <v>0</v>
          </cell>
          <cell r="O1172">
            <v>185032</v>
          </cell>
          <cell r="R1172">
            <v>0</v>
          </cell>
          <cell r="S1172">
            <v>0</v>
          </cell>
          <cell r="T1172">
            <v>0</v>
          </cell>
          <cell r="U1172">
            <v>0</v>
          </cell>
          <cell r="V1172">
            <v>20.2</v>
          </cell>
          <cell r="W1172">
            <v>185032</v>
          </cell>
        </row>
        <row r="1173">
          <cell r="C1173" t="str">
            <v>3.6.4.3</v>
          </cell>
          <cell r="D1173" t="str">
            <v>Construccion de cunetas</v>
          </cell>
          <cell r="I1173" t="str">
            <v/>
          </cell>
          <cell r="L1173" t="str">
            <v/>
          </cell>
          <cell r="M1173" t="str">
            <v/>
          </cell>
          <cell r="N1173" t="str">
            <v/>
          </cell>
          <cell r="O1173" t="str">
            <v/>
          </cell>
          <cell r="R1173" t="str">
            <v/>
          </cell>
          <cell r="S1173" t="str">
            <v/>
          </cell>
          <cell r="T1173" t="str">
            <v/>
          </cell>
          <cell r="U1173" t="str">
            <v/>
          </cell>
          <cell r="V1173" t="str">
            <v/>
          </cell>
          <cell r="W1173" t="str">
            <v/>
          </cell>
        </row>
        <row r="1174">
          <cell r="C1174" t="str">
            <v>3.6.4.3.2</v>
          </cell>
          <cell r="D1174" t="str">
            <v>Construcción de cuneta prefabricada de concreto f´c=21 Mpa (3000 Psi)</v>
          </cell>
          <cell r="E1174" t="str">
            <v>m</v>
          </cell>
          <cell r="F1174">
            <v>20.2</v>
          </cell>
          <cell r="G1174">
            <v>41650</v>
          </cell>
          <cell r="H1174">
            <v>841330</v>
          </cell>
          <cell r="I1174">
            <v>0.46189570306252886</v>
          </cell>
          <cell r="J1174">
            <v>20.2</v>
          </cell>
          <cell r="L1174">
            <v>20.2</v>
          </cell>
          <cell r="M1174">
            <v>841330</v>
          </cell>
          <cell r="N1174">
            <v>0</v>
          </cell>
          <cell r="O1174">
            <v>841330</v>
          </cell>
          <cell r="R1174">
            <v>0</v>
          </cell>
          <cell r="S1174">
            <v>0</v>
          </cell>
          <cell r="T1174">
            <v>0</v>
          </cell>
          <cell r="U1174">
            <v>0</v>
          </cell>
          <cell r="V1174">
            <v>20.2</v>
          </cell>
          <cell r="W1174">
            <v>841330</v>
          </cell>
        </row>
        <row r="1175">
          <cell r="C1175" t="str">
            <v>3,7</v>
          </cell>
          <cell r="D1175" t="str">
            <v>CONSTRUCCION DE OBRAS ACCESORIAS</v>
          </cell>
          <cell r="I1175" t="str">
            <v/>
          </cell>
          <cell r="L1175" t="str">
            <v/>
          </cell>
          <cell r="M1175" t="str">
            <v/>
          </cell>
          <cell r="N1175" t="str">
            <v/>
          </cell>
          <cell r="O1175" t="str">
            <v/>
          </cell>
          <cell r="R1175" t="str">
            <v/>
          </cell>
          <cell r="S1175" t="str">
            <v/>
          </cell>
          <cell r="T1175" t="str">
            <v/>
          </cell>
          <cell r="U1175" t="str">
            <v/>
          </cell>
          <cell r="V1175" t="str">
            <v/>
          </cell>
          <cell r="W1175" t="str">
            <v/>
          </cell>
        </row>
        <row r="1176">
          <cell r="C1176" t="str">
            <v>3.7.1</v>
          </cell>
          <cell r="D1176" t="str">
            <v>OBRAS DE MAMPOSTERIA EN LADRILLO</v>
          </cell>
          <cell r="I1176" t="str">
            <v/>
          </cell>
          <cell r="L1176" t="str">
            <v/>
          </cell>
          <cell r="M1176" t="str">
            <v/>
          </cell>
          <cell r="N1176" t="str">
            <v/>
          </cell>
          <cell r="O1176" t="str">
            <v/>
          </cell>
          <cell r="R1176" t="str">
            <v/>
          </cell>
          <cell r="S1176" t="str">
            <v/>
          </cell>
          <cell r="T1176" t="str">
            <v/>
          </cell>
          <cell r="U1176" t="str">
            <v/>
          </cell>
          <cell r="V1176" t="str">
            <v/>
          </cell>
          <cell r="W1176" t="str">
            <v/>
          </cell>
        </row>
        <row r="1177">
          <cell r="C1177" t="str">
            <v>3.7.1.4</v>
          </cell>
          <cell r="D1177" t="str">
            <v>CONCRETOS DE LIMPIEZA, ALISTADO Y MEDIACAÑAS</v>
          </cell>
          <cell r="I1177" t="str">
            <v/>
          </cell>
          <cell r="L1177" t="str">
            <v/>
          </cell>
          <cell r="M1177" t="str">
            <v/>
          </cell>
          <cell r="N1177" t="str">
            <v/>
          </cell>
          <cell r="O1177" t="str">
            <v/>
          </cell>
          <cell r="R1177" t="str">
            <v/>
          </cell>
          <cell r="S1177" t="str">
            <v/>
          </cell>
          <cell r="T1177" t="str">
            <v/>
          </cell>
          <cell r="U1177" t="str">
            <v/>
          </cell>
          <cell r="V1177" t="str">
            <v/>
          </cell>
          <cell r="W1177" t="str">
            <v/>
          </cell>
        </row>
        <row r="1178">
          <cell r="C1178" t="str">
            <v>3.7.1.4.1</v>
          </cell>
          <cell r="D1178" t="str">
            <v>ALISTADO Y PENDIENTADO</v>
          </cell>
          <cell r="I1178" t="str">
            <v/>
          </cell>
          <cell r="L1178" t="str">
            <v/>
          </cell>
          <cell r="M1178" t="str">
            <v/>
          </cell>
          <cell r="N1178" t="str">
            <v/>
          </cell>
          <cell r="O1178" t="str">
            <v/>
          </cell>
          <cell r="R1178" t="str">
            <v/>
          </cell>
          <cell r="S1178" t="str">
            <v/>
          </cell>
          <cell r="T1178" t="str">
            <v/>
          </cell>
          <cell r="U1178" t="str">
            <v/>
          </cell>
          <cell r="V1178" t="str">
            <v/>
          </cell>
          <cell r="W1178" t="str">
            <v/>
          </cell>
        </row>
        <row r="1179">
          <cell r="C1179" t="str">
            <v>3.7.1.4.1.2</v>
          </cell>
          <cell r="D1179" t="str">
            <v>Alistado y pendientado de losas y pisos en mortero impermeabilizado 1:4</v>
          </cell>
          <cell r="E1179" t="str">
            <v>m2</v>
          </cell>
          <cell r="F1179">
            <v>220.1</v>
          </cell>
          <cell r="G1179">
            <v>10490</v>
          </cell>
          <cell r="H1179">
            <v>2308849</v>
          </cell>
          <cell r="I1179">
            <v>1.2675732852985355</v>
          </cell>
          <cell r="J1179">
            <v>220.1</v>
          </cell>
          <cell r="L1179">
            <v>220.1</v>
          </cell>
          <cell r="M1179">
            <v>2308849</v>
          </cell>
          <cell r="N1179">
            <v>0</v>
          </cell>
          <cell r="O1179">
            <v>2308849</v>
          </cell>
          <cell r="R1179">
            <v>0</v>
          </cell>
          <cell r="S1179">
            <v>0</v>
          </cell>
          <cell r="T1179">
            <v>0</v>
          </cell>
          <cell r="U1179">
            <v>0</v>
          </cell>
          <cell r="V1179">
            <v>220.1</v>
          </cell>
          <cell r="W1179">
            <v>2308849</v>
          </cell>
        </row>
        <row r="1180">
          <cell r="C1180" t="str">
            <v>3.7.1.4.2</v>
          </cell>
          <cell r="D1180" t="str">
            <v>Concreto de limpieza f¨c=14 Mpa e=0.05</v>
          </cell>
          <cell r="E1180" t="str">
            <v>m2</v>
          </cell>
          <cell r="F1180">
            <v>240</v>
          </cell>
          <cell r="G1180">
            <v>10950</v>
          </cell>
          <cell r="H1180">
            <v>2628000</v>
          </cell>
          <cell r="I1180">
            <v>1.4427892832162481</v>
          </cell>
          <cell r="J1180">
            <v>240</v>
          </cell>
          <cell r="L1180">
            <v>240</v>
          </cell>
          <cell r="M1180">
            <v>2628000</v>
          </cell>
          <cell r="N1180">
            <v>0</v>
          </cell>
          <cell r="O1180">
            <v>2628000</v>
          </cell>
          <cell r="R1180">
            <v>0</v>
          </cell>
          <cell r="S1180">
            <v>0</v>
          </cell>
          <cell r="T1180">
            <v>0</v>
          </cell>
          <cell r="U1180">
            <v>0</v>
          </cell>
          <cell r="V1180">
            <v>240</v>
          </cell>
          <cell r="W1180">
            <v>2628000</v>
          </cell>
        </row>
        <row r="1181">
          <cell r="C1181" t="str">
            <v>3.7.2</v>
          </cell>
          <cell r="D1181" t="str">
            <v>Obras de mampostería en bloque</v>
          </cell>
          <cell r="I1181" t="str">
            <v/>
          </cell>
          <cell r="L1181" t="str">
            <v/>
          </cell>
          <cell r="M1181" t="str">
            <v/>
          </cell>
          <cell r="N1181" t="str">
            <v/>
          </cell>
          <cell r="O1181" t="str">
            <v/>
          </cell>
          <cell r="R1181" t="str">
            <v/>
          </cell>
          <cell r="S1181" t="str">
            <v/>
          </cell>
          <cell r="T1181" t="str">
            <v/>
          </cell>
          <cell r="U1181" t="str">
            <v/>
          </cell>
          <cell r="V1181" t="str">
            <v/>
          </cell>
          <cell r="W1181" t="str">
            <v/>
          </cell>
        </row>
        <row r="1182">
          <cell r="C1182" t="str">
            <v>3.7.2.1.9</v>
          </cell>
          <cell r="D1182" t="str">
            <v>Mampostería en bloque de concreto (sin incluir pañete, mortero de relleno, refuerzo ) e=0.15 m</v>
          </cell>
          <cell r="E1182" t="str">
            <v>m2</v>
          </cell>
          <cell r="F1182">
            <v>124.1</v>
          </cell>
          <cell r="G1182">
            <v>27150</v>
          </cell>
          <cell r="H1182">
            <v>3369315</v>
          </cell>
          <cell r="I1182">
            <v>1.8497760935234979</v>
          </cell>
          <cell r="J1182">
            <v>124.1</v>
          </cell>
          <cell r="L1182">
            <v>124.1</v>
          </cell>
          <cell r="M1182">
            <v>3369315</v>
          </cell>
          <cell r="N1182">
            <v>0</v>
          </cell>
          <cell r="O1182">
            <v>3369315</v>
          </cell>
          <cell r="R1182">
            <v>0</v>
          </cell>
          <cell r="S1182">
            <v>0</v>
          </cell>
          <cell r="T1182">
            <v>0</v>
          </cell>
          <cell r="U1182">
            <v>0</v>
          </cell>
          <cell r="V1182">
            <v>124.1</v>
          </cell>
          <cell r="W1182">
            <v>3369315</v>
          </cell>
        </row>
        <row r="1183">
          <cell r="C1183" t="str">
            <v>3.7.3</v>
          </cell>
          <cell r="D1183" t="str">
            <v>ESTRUCTURAS DE CONCRETO REFORZADO</v>
          </cell>
          <cell r="I1183" t="str">
            <v/>
          </cell>
          <cell r="L1183" t="str">
            <v/>
          </cell>
          <cell r="M1183" t="str">
            <v/>
          </cell>
          <cell r="N1183" t="str">
            <v/>
          </cell>
          <cell r="O1183" t="str">
            <v/>
          </cell>
          <cell r="R1183" t="str">
            <v/>
          </cell>
          <cell r="S1183" t="str">
            <v/>
          </cell>
          <cell r="T1183" t="str">
            <v/>
          </cell>
          <cell r="U1183" t="str">
            <v/>
          </cell>
          <cell r="V1183" t="str">
            <v/>
          </cell>
          <cell r="W1183" t="str">
            <v/>
          </cell>
        </row>
        <row r="1184">
          <cell r="C1184" t="str">
            <v>3.7.3.1</v>
          </cell>
          <cell r="D1184" t="str">
            <v>CONCRETO PARA LOSA FONDO, LOSA SUPERIOR Y MUROS</v>
          </cell>
          <cell r="I1184" t="str">
            <v/>
          </cell>
          <cell r="L1184" t="str">
            <v/>
          </cell>
          <cell r="M1184" t="str">
            <v/>
          </cell>
          <cell r="N1184" t="str">
            <v/>
          </cell>
          <cell r="O1184" t="str">
            <v/>
          </cell>
          <cell r="R1184" t="str">
            <v/>
          </cell>
          <cell r="S1184" t="str">
            <v/>
          </cell>
          <cell r="T1184" t="str">
            <v/>
          </cell>
          <cell r="U1184" t="str">
            <v/>
          </cell>
          <cell r="V1184" t="str">
            <v/>
          </cell>
          <cell r="W1184" t="str">
            <v/>
          </cell>
        </row>
        <row r="1185">
          <cell r="C1185" t="str">
            <v>3.7.3.1.3</v>
          </cell>
          <cell r="D1185" t="str">
            <v>Placa de fondo en concreto impermeabilizado f¨c=28 Mpa</v>
          </cell>
          <cell r="E1185" t="str">
            <v>m3</v>
          </cell>
          <cell r="F1185">
            <v>96</v>
          </cell>
          <cell r="G1185">
            <v>308200</v>
          </cell>
          <cell r="H1185">
            <v>29587200</v>
          </cell>
          <cell r="I1185">
            <v>16.243567382182562</v>
          </cell>
          <cell r="J1185">
            <v>96</v>
          </cell>
          <cell r="L1185">
            <v>96</v>
          </cell>
          <cell r="M1185">
            <v>29587200</v>
          </cell>
          <cell r="N1185">
            <v>0</v>
          </cell>
          <cell r="O1185">
            <v>29587200</v>
          </cell>
          <cell r="R1185">
            <v>0</v>
          </cell>
          <cell r="S1185">
            <v>0</v>
          </cell>
          <cell r="T1185">
            <v>0</v>
          </cell>
          <cell r="U1185">
            <v>0</v>
          </cell>
          <cell r="V1185">
            <v>96</v>
          </cell>
          <cell r="W1185">
            <v>29587200</v>
          </cell>
        </row>
        <row r="1186">
          <cell r="C1186" t="str">
            <v>3.7.3.1.22</v>
          </cell>
          <cell r="D1186" t="str">
            <v>Muros en concreto impermeabilizado f¨c=28 Mpa</v>
          </cell>
          <cell r="E1186" t="str">
            <v>m3</v>
          </cell>
          <cell r="F1186">
            <v>80.211000560000002</v>
          </cell>
          <cell r="G1186">
            <v>336100</v>
          </cell>
          <cell r="H1186">
            <v>26958917.288216002</v>
          </cell>
          <cell r="I1186">
            <v>14.800622888337628</v>
          </cell>
          <cell r="J1186">
            <v>80.211000560000002</v>
          </cell>
          <cell r="L1186">
            <v>80.211000560000002</v>
          </cell>
          <cell r="M1186">
            <v>26958917.288216002</v>
          </cell>
          <cell r="N1186">
            <v>0</v>
          </cell>
          <cell r="O1186">
            <v>26958917.288216002</v>
          </cell>
          <cell r="R1186">
            <v>0</v>
          </cell>
          <cell r="S1186">
            <v>0</v>
          </cell>
          <cell r="T1186">
            <v>0</v>
          </cell>
          <cell r="U1186">
            <v>0</v>
          </cell>
          <cell r="V1186">
            <v>80.211000560000002</v>
          </cell>
          <cell r="W1186">
            <v>26958917.288216002</v>
          </cell>
        </row>
        <row r="1187">
          <cell r="C1187" t="str">
            <v>3.7.3.1.25</v>
          </cell>
          <cell r="D1187" t="str">
            <v>Losa superior en concreto impermeabilizado f¨c=28 Mpa</v>
          </cell>
          <cell r="E1187" t="str">
            <v>m3</v>
          </cell>
          <cell r="F1187">
            <v>48</v>
          </cell>
          <cell r="G1187">
            <v>330600</v>
          </cell>
          <cell r="H1187">
            <v>15868800</v>
          </cell>
          <cell r="I1187">
            <v>8.7120755622153716</v>
          </cell>
          <cell r="J1187">
            <v>48</v>
          </cell>
          <cell r="L1187">
            <v>48</v>
          </cell>
          <cell r="M1187">
            <v>15868800</v>
          </cell>
          <cell r="N1187">
            <v>0</v>
          </cell>
          <cell r="O1187">
            <v>15868800</v>
          </cell>
          <cell r="R1187">
            <v>0</v>
          </cell>
          <cell r="S1187">
            <v>0</v>
          </cell>
          <cell r="T1187">
            <v>0</v>
          </cell>
          <cell r="U1187">
            <v>0</v>
          </cell>
          <cell r="V1187">
            <v>48</v>
          </cell>
          <cell r="W1187">
            <v>15868800</v>
          </cell>
        </row>
        <row r="1188">
          <cell r="C1188" t="str">
            <v>3.7.3.2</v>
          </cell>
          <cell r="D1188" t="str">
            <v>CONCRETO PARA ESTRUCTURAS TIPO EDIFICACIONES</v>
          </cell>
          <cell r="I1188" t="str">
            <v/>
          </cell>
          <cell r="L1188" t="str">
            <v/>
          </cell>
          <cell r="M1188" t="str">
            <v/>
          </cell>
          <cell r="N1188" t="str">
            <v/>
          </cell>
          <cell r="O1188" t="str">
            <v/>
          </cell>
          <cell r="R1188" t="str">
            <v/>
          </cell>
          <cell r="S1188" t="str">
            <v/>
          </cell>
          <cell r="T1188" t="str">
            <v/>
          </cell>
          <cell r="U1188" t="str">
            <v/>
          </cell>
          <cell r="V1188" t="str">
            <v/>
          </cell>
          <cell r="W1188" t="str">
            <v/>
          </cell>
        </row>
        <row r="1189">
          <cell r="C1189" t="str">
            <v>3.7.3.2.1</v>
          </cell>
          <cell r="D1189" t="str">
            <v>VIGAS, COLUMNAS, ZAPATAS, MUROS, ESCALERAS</v>
          </cell>
          <cell r="I1189" t="str">
            <v/>
          </cell>
          <cell r="L1189" t="str">
            <v/>
          </cell>
          <cell r="M1189" t="str">
            <v/>
          </cell>
          <cell r="N1189" t="str">
            <v/>
          </cell>
          <cell r="O1189" t="str">
            <v/>
          </cell>
          <cell r="R1189" t="str">
            <v/>
          </cell>
          <cell r="S1189" t="str">
            <v/>
          </cell>
          <cell r="T1189" t="str">
            <v/>
          </cell>
          <cell r="U1189" t="str">
            <v/>
          </cell>
          <cell r="V1189" t="str">
            <v/>
          </cell>
          <cell r="W1189" t="str">
            <v/>
          </cell>
        </row>
        <row r="1190">
          <cell r="C1190" t="str">
            <v>3.7.3.2.1.3</v>
          </cell>
          <cell r="D1190" t="str">
            <v>Concreto para vigas f´c=28 Mpa (4000 PSI)</v>
          </cell>
          <cell r="E1190" t="str">
            <v>m3</v>
          </cell>
          <cell r="F1190">
            <v>6</v>
          </cell>
          <cell r="G1190">
            <v>302600</v>
          </cell>
          <cell r="H1190">
            <v>1815600</v>
          </cell>
          <cell r="I1190">
            <v>0.99677634041378227</v>
          </cell>
          <cell r="J1190">
            <v>6</v>
          </cell>
          <cell r="L1190">
            <v>6</v>
          </cell>
          <cell r="M1190">
            <v>1815600</v>
          </cell>
          <cell r="N1190">
            <v>0</v>
          </cell>
          <cell r="O1190">
            <v>1815600</v>
          </cell>
          <cell r="R1190">
            <v>0</v>
          </cell>
          <cell r="S1190">
            <v>0</v>
          </cell>
          <cell r="T1190">
            <v>0</v>
          </cell>
          <cell r="U1190">
            <v>0</v>
          </cell>
          <cell r="V1190">
            <v>6</v>
          </cell>
          <cell r="W1190">
            <v>1815600</v>
          </cell>
        </row>
        <row r="1191">
          <cell r="C1191" t="str">
            <v>3.7.3.2.1.6</v>
          </cell>
          <cell r="D1191" t="str">
            <v>Concreto para columnas f´c=28 Mpa (4000 PSI)</v>
          </cell>
          <cell r="E1191" t="str">
            <v>m3</v>
          </cell>
          <cell r="F1191">
            <v>2</v>
          </cell>
          <cell r="G1191">
            <v>314600</v>
          </cell>
          <cell r="H1191">
            <v>629200</v>
          </cell>
          <cell r="I1191">
            <v>0.34543493797551877</v>
          </cell>
          <cell r="J1191">
            <v>2</v>
          </cell>
          <cell r="L1191">
            <v>2</v>
          </cell>
          <cell r="M1191">
            <v>629200</v>
          </cell>
          <cell r="N1191">
            <v>0</v>
          </cell>
          <cell r="O1191">
            <v>629200</v>
          </cell>
          <cell r="R1191">
            <v>0</v>
          </cell>
          <cell r="S1191">
            <v>0</v>
          </cell>
          <cell r="T1191">
            <v>0</v>
          </cell>
          <cell r="U1191">
            <v>0</v>
          </cell>
          <cell r="V1191">
            <v>2</v>
          </cell>
          <cell r="W1191">
            <v>629200</v>
          </cell>
        </row>
        <row r="1192">
          <cell r="C1192" t="str">
            <v>3.7.3.3</v>
          </cell>
          <cell r="D1192" t="str">
            <v>ACERO DE REFUERZO</v>
          </cell>
          <cell r="I1192" t="str">
            <v/>
          </cell>
          <cell r="L1192" t="str">
            <v/>
          </cell>
          <cell r="M1192" t="str">
            <v/>
          </cell>
          <cell r="N1192" t="str">
            <v/>
          </cell>
          <cell r="O1192" t="str">
            <v/>
          </cell>
          <cell r="R1192" t="str">
            <v/>
          </cell>
          <cell r="S1192" t="str">
            <v/>
          </cell>
          <cell r="T1192" t="str">
            <v/>
          </cell>
          <cell r="U1192" t="str">
            <v/>
          </cell>
          <cell r="V1192" t="str">
            <v/>
          </cell>
          <cell r="W1192" t="str">
            <v/>
          </cell>
        </row>
        <row r="1193">
          <cell r="C1193" t="str">
            <v>3.7.3.3.1</v>
          </cell>
          <cell r="D1193" t="str">
            <v>Suministro, figurado e instalación de acero de refuerzo 420 Mpa (60000 Psi) según planos y especificaciones de diseño</v>
          </cell>
          <cell r="E1193" t="str">
            <v>kg</v>
          </cell>
          <cell r="F1193">
            <v>34567.959567999998</v>
          </cell>
          <cell r="G1193">
            <v>2740</v>
          </cell>
          <cell r="H1193">
            <v>94716209.216319993</v>
          </cell>
          <cell r="I1193">
            <v>51.999821767189694</v>
          </cell>
          <cell r="J1193">
            <v>34567.959567999998</v>
          </cell>
          <cell r="L1193">
            <v>34567.959567999998</v>
          </cell>
          <cell r="M1193">
            <v>94716209.216319993</v>
          </cell>
          <cell r="N1193">
            <v>0</v>
          </cell>
          <cell r="O1193">
            <v>94716209.216319993</v>
          </cell>
          <cell r="R1193">
            <v>0</v>
          </cell>
          <cell r="S1193">
            <v>0</v>
          </cell>
          <cell r="T1193">
            <v>0</v>
          </cell>
          <cell r="U1193">
            <v>0</v>
          </cell>
          <cell r="V1193">
            <v>34567.959567999998</v>
          </cell>
          <cell r="W1193">
            <v>94716209.216319993</v>
          </cell>
        </row>
        <row r="1194">
          <cell r="C1194" t="str">
            <v>3.7.3.5</v>
          </cell>
          <cell r="D1194" t="str">
            <v>SELLOS Y JUNTAS</v>
          </cell>
          <cell r="I1194" t="str">
            <v/>
          </cell>
          <cell r="L1194" t="str">
            <v/>
          </cell>
          <cell r="M1194" t="str">
            <v/>
          </cell>
          <cell r="N1194" t="str">
            <v/>
          </cell>
          <cell r="O1194" t="str">
            <v/>
          </cell>
          <cell r="R1194" t="str">
            <v/>
          </cell>
          <cell r="S1194" t="str">
            <v/>
          </cell>
          <cell r="T1194" t="str">
            <v/>
          </cell>
          <cell r="U1194" t="str">
            <v/>
          </cell>
          <cell r="V1194" t="str">
            <v/>
          </cell>
          <cell r="W1194" t="str">
            <v/>
          </cell>
        </row>
        <row r="1195">
          <cell r="C1195" t="str">
            <v>3.7.3.5.2</v>
          </cell>
          <cell r="D1195" t="str">
            <v xml:space="preserve">Suministro e instalación de cinta flexible para sellar juntas de construcción y dilatación SIKA PVC O-22 o similar según planos y especificaciones de diseño </v>
          </cell>
          <cell r="E1195" t="str">
            <v>m</v>
          </cell>
          <cell r="F1195">
            <v>59.2</v>
          </cell>
          <cell r="G1195">
            <v>28940</v>
          </cell>
          <cell r="H1195">
            <v>1713248</v>
          </cell>
          <cell r="I1195">
            <v>0.94058441928906789</v>
          </cell>
          <cell r="J1195">
            <v>59.2</v>
          </cell>
          <cell r="L1195">
            <v>59.2</v>
          </cell>
          <cell r="M1195">
            <v>1713248</v>
          </cell>
          <cell r="N1195">
            <v>0</v>
          </cell>
          <cell r="O1195">
            <v>1713248</v>
          </cell>
          <cell r="R1195">
            <v>0</v>
          </cell>
          <cell r="S1195">
            <v>0</v>
          </cell>
          <cell r="T1195">
            <v>0</v>
          </cell>
          <cell r="U1195">
            <v>0</v>
          </cell>
          <cell r="V1195">
            <v>59.2</v>
          </cell>
          <cell r="W1195">
            <v>1713248</v>
          </cell>
        </row>
        <row r="1196">
          <cell r="C1196" t="str">
            <v>3.7.3.5.3</v>
          </cell>
          <cell r="D1196" t="str">
            <v>Suministro y aplicación de sello expandible contra el paso de agua en juntas de construcción y pases de tuberia SikaSwell S o similar según planos y especificaciones de diseño</v>
          </cell>
          <cell r="E1196" t="str">
            <v>m</v>
          </cell>
          <cell r="F1196">
            <v>20</v>
          </cell>
          <cell r="G1196">
            <v>22310</v>
          </cell>
          <cell r="H1196">
            <v>446200</v>
          </cell>
          <cell r="I1196">
            <v>0.24496673446388503</v>
          </cell>
          <cell r="J1196">
            <v>20</v>
          </cell>
          <cell r="L1196">
            <v>20</v>
          </cell>
          <cell r="M1196">
            <v>446200</v>
          </cell>
          <cell r="N1196">
            <v>0</v>
          </cell>
          <cell r="O1196">
            <v>446200</v>
          </cell>
          <cell r="R1196">
            <v>0</v>
          </cell>
          <cell r="S1196">
            <v>0</v>
          </cell>
          <cell r="T1196">
            <v>0</v>
          </cell>
          <cell r="U1196">
            <v>0</v>
          </cell>
          <cell r="V1196">
            <v>20</v>
          </cell>
          <cell r="W1196">
            <v>446200</v>
          </cell>
        </row>
        <row r="1197">
          <cell r="C1197" t="str">
            <v>3.7.3.5.6</v>
          </cell>
          <cell r="D1197" t="str">
            <v>Fondo de junta Sikarod f=6 mm o similar según planos y especificaciones de diseño</v>
          </cell>
          <cell r="E1197" t="str">
            <v>m</v>
          </cell>
          <cell r="F1197">
            <v>124</v>
          </cell>
          <cell r="G1197">
            <v>1720</v>
          </cell>
          <cell r="H1197">
            <v>213280</v>
          </cell>
          <cell r="I1197">
            <v>0.11709212265006141</v>
          </cell>
          <cell r="J1197">
            <v>124</v>
          </cell>
          <cell r="L1197">
            <v>124</v>
          </cell>
          <cell r="M1197">
            <v>213280</v>
          </cell>
          <cell r="N1197">
            <v>0</v>
          </cell>
          <cell r="O1197">
            <v>213280</v>
          </cell>
          <cell r="R1197">
            <v>0</v>
          </cell>
          <cell r="S1197">
            <v>0</v>
          </cell>
          <cell r="T1197">
            <v>0</v>
          </cell>
          <cell r="U1197">
            <v>0</v>
          </cell>
          <cell r="V1197">
            <v>124</v>
          </cell>
          <cell r="W1197">
            <v>213280</v>
          </cell>
        </row>
        <row r="1198">
          <cell r="D1198" t="str">
            <v>Estudio de suelos cimentacion planta y linea de aducción</v>
          </cell>
          <cell r="E1198" t="str">
            <v>GL</v>
          </cell>
          <cell r="G1198">
            <v>10000000</v>
          </cell>
          <cell r="K1198">
            <v>1</v>
          </cell>
          <cell r="L1198">
            <v>1</v>
          </cell>
          <cell r="M1198">
            <v>0</v>
          </cell>
          <cell r="N1198">
            <v>10000000</v>
          </cell>
          <cell r="R1198">
            <v>0</v>
          </cell>
          <cell r="S1198">
            <v>0</v>
          </cell>
          <cell r="T1198">
            <v>0</v>
          </cell>
          <cell r="U1198">
            <v>0</v>
          </cell>
        </row>
        <row r="1199">
          <cell r="D1199" t="str">
            <v>COSTO TOTAL DIRECTO</v>
          </cell>
          <cell r="H1199">
            <v>182147180.50453597</v>
          </cell>
          <cell r="L1199" t="str">
            <v/>
          </cell>
          <cell r="M1199">
            <v>182147180.50453597</v>
          </cell>
          <cell r="N1199">
            <v>10000000</v>
          </cell>
          <cell r="O1199">
            <v>182147180.50453597</v>
          </cell>
          <cell r="R1199" t="str">
            <v/>
          </cell>
          <cell r="S1199">
            <v>0</v>
          </cell>
          <cell r="T1199">
            <v>0</v>
          </cell>
          <cell r="U1199">
            <v>0</v>
          </cell>
          <cell r="V1199" t="str">
            <v/>
          </cell>
          <cell r="W1199">
            <v>182147180.50453597</v>
          </cell>
        </row>
        <row r="1200">
          <cell r="D1200" t="str">
            <v>A,I,U, 25%</v>
          </cell>
          <cell r="E1200">
            <v>0.25</v>
          </cell>
          <cell r="H1200">
            <v>45536795</v>
          </cell>
          <cell r="L1200">
            <v>0</v>
          </cell>
          <cell r="M1200">
            <v>45536795</v>
          </cell>
          <cell r="N1200">
            <v>2500000</v>
          </cell>
          <cell r="O1200">
            <v>45536795</v>
          </cell>
          <cell r="R1200">
            <v>0</v>
          </cell>
          <cell r="S1200">
            <v>0</v>
          </cell>
          <cell r="T1200">
            <v>0</v>
          </cell>
          <cell r="U1200">
            <v>0</v>
          </cell>
          <cell r="W1200">
            <v>45536795</v>
          </cell>
        </row>
        <row r="1201">
          <cell r="B1201" t="str">
            <v>TO22</v>
          </cell>
          <cell r="D1201" t="str">
            <v>COSTO TOTAL OBRA CIVIL</v>
          </cell>
          <cell r="H1201">
            <v>227683976</v>
          </cell>
          <cell r="L1201" t="str">
            <v/>
          </cell>
          <cell r="M1201">
            <v>227683976</v>
          </cell>
          <cell r="N1201">
            <v>12500000</v>
          </cell>
          <cell r="O1201">
            <v>227683976</v>
          </cell>
          <cell r="R1201" t="str">
            <v/>
          </cell>
          <cell r="S1201">
            <v>0</v>
          </cell>
          <cell r="T1201">
            <v>0</v>
          </cell>
          <cell r="U1201">
            <v>0</v>
          </cell>
          <cell r="V1201" t="str">
            <v/>
          </cell>
          <cell r="W1201">
            <v>227683976</v>
          </cell>
        </row>
        <row r="1202">
          <cell r="B1202" t="str">
            <v>T23</v>
          </cell>
          <cell r="C1202" t="str">
            <v>OBRA CIVIL ESTRUCTURAL DEL CUARTO DOSIFICADOR DEL FLOCULANTE (1202)</v>
          </cell>
          <cell r="L1202" t="str">
            <v/>
          </cell>
          <cell r="M1202" t="str">
            <v/>
          </cell>
          <cell r="N1202" t="str">
            <v/>
          </cell>
          <cell r="O1202" t="str">
            <v/>
          </cell>
          <cell r="R1202" t="str">
            <v/>
          </cell>
          <cell r="S1202" t="str">
            <v/>
          </cell>
          <cell r="T1202" t="str">
            <v/>
          </cell>
          <cell r="U1202" t="str">
            <v/>
          </cell>
          <cell r="V1202" t="str">
            <v/>
          </cell>
          <cell r="W1202" t="str">
            <v/>
          </cell>
        </row>
        <row r="1203">
          <cell r="C1203" t="str">
            <v xml:space="preserve">ITEM </v>
          </cell>
          <cell r="D1203" t="str">
            <v xml:space="preserve">DESCRIPCION </v>
          </cell>
          <cell r="E1203" t="str">
            <v xml:space="preserve">UNIDAD </v>
          </cell>
          <cell r="F1203" t="str">
            <v xml:space="preserve">CANTIDAD </v>
          </cell>
          <cell r="G1203" t="str">
            <v xml:space="preserve">V. UNITARIO </v>
          </cell>
          <cell r="H1203" t="str">
            <v>V. PARCIAL</v>
          </cell>
          <cell r="L1203">
            <v>0</v>
          </cell>
          <cell r="R1203">
            <v>0</v>
          </cell>
        </row>
        <row r="1204">
          <cell r="C1204">
            <v>3.1</v>
          </cell>
          <cell r="D1204" t="str">
            <v>SEÑALIZACION Y SEGURIDAD EN LA OBRA</v>
          </cell>
          <cell r="L1204" t="str">
            <v/>
          </cell>
          <cell r="M1204" t="str">
            <v/>
          </cell>
          <cell r="N1204" t="str">
            <v/>
          </cell>
          <cell r="O1204" t="str">
            <v/>
          </cell>
          <cell r="R1204" t="str">
            <v/>
          </cell>
          <cell r="S1204" t="str">
            <v/>
          </cell>
          <cell r="T1204" t="str">
            <v/>
          </cell>
          <cell r="U1204" t="str">
            <v/>
          </cell>
          <cell r="V1204" t="str">
            <v/>
          </cell>
          <cell r="W1204" t="str">
            <v/>
          </cell>
        </row>
        <row r="1205">
          <cell r="C1205" t="str">
            <v>3.1.1</v>
          </cell>
          <cell r="D1205" t="str">
            <v>Señalización de la obra</v>
          </cell>
          <cell r="L1205" t="str">
            <v/>
          </cell>
          <cell r="M1205" t="str">
            <v/>
          </cell>
          <cell r="N1205" t="str">
            <v/>
          </cell>
          <cell r="O1205" t="str">
            <v/>
          </cell>
          <cell r="R1205" t="str">
            <v/>
          </cell>
          <cell r="S1205" t="str">
            <v/>
          </cell>
          <cell r="T1205" t="str">
            <v/>
          </cell>
          <cell r="U1205" t="str">
            <v/>
          </cell>
          <cell r="V1205" t="str">
            <v/>
          </cell>
          <cell r="W1205" t="str">
            <v/>
          </cell>
        </row>
        <row r="1206">
          <cell r="C1206" t="str">
            <v>3.1.1.1</v>
          </cell>
          <cell r="D1206" t="str">
            <v>Soporte para cinta demarcadora. Esquema No.1</v>
          </cell>
          <cell r="E1206" t="str">
            <v>un</v>
          </cell>
          <cell r="F1206">
            <v>4</v>
          </cell>
          <cell r="G1206">
            <v>10100</v>
          </cell>
          <cell r="H1206">
            <v>40400</v>
          </cell>
          <cell r="I1206">
            <v>0.29323001572119339</v>
          </cell>
          <cell r="J1206">
            <v>4</v>
          </cell>
          <cell r="L1206">
            <v>4</v>
          </cell>
          <cell r="M1206">
            <v>40400</v>
          </cell>
          <cell r="N1206">
            <v>0</v>
          </cell>
          <cell r="O1206">
            <v>40400</v>
          </cell>
          <cell r="R1206">
            <v>0</v>
          </cell>
          <cell r="S1206">
            <v>0</v>
          </cell>
          <cell r="T1206">
            <v>0</v>
          </cell>
          <cell r="U1206">
            <v>0</v>
          </cell>
          <cell r="V1206">
            <v>4</v>
          </cell>
          <cell r="W1206">
            <v>40400</v>
          </cell>
        </row>
        <row r="1207">
          <cell r="C1207" t="str">
            <v>3.1.1.2</v>
          </cell>
          <cell r="D1207" t="str">
            <v>Cinta demarcadora, sin soportes. Esquema No. 2</v>
          </cell>
          <cell r="E1207" t="str">
            <v>m</v>
          </cell>
          <cell r="F1207">
            <v>24</v>
          </cell>
          <cell r="G1207">
            <v>830</v>
          </cell>
          <cell r="H1207">
            <v>19920</v>
          </cell>
          <cell r="I1207">
            <v>0.14458272062292507</v>
          </cell>
          <cell r="J1207">
            <v>24</v>
          </cell>
          <cell r="L1207">
            <v>24</v>
          </cell>
          <cell r="M1207">
            <v>19920</v>
          </cell>
          <cell r="N1207">
            <v>0</v>
          </cell>
          <cell r="O1207">
            <v>19920</v>
          </cell>
          <cell r="R1207">
            <v>0</v>
          </cell>
          <cell r="S1207">
            <v>0</v>
          </cell>
          <cell r="T1207">
            <v>0</v>
          </cell>
          <cell r="U1207">
            <v>0</v>
          </cell>
          <cell r="V1207">
            <v>24</v>
          </cell>
          <cell r="W1207">
            <v>19920</v>
          </cell>
        </row>
        <row r="1208">
          <cell r="C1208" t="str">
            <v>3.1.1.3</v>
          </cell>
          <cell r="D1208" t="str">
            <v>Vallas móviles. Barreras</v>
          </cell>
          <cell r="I1208" t="str">
            <v/>
          </cell>
          <cell r="L1208" t="str">
            <v/>
          </cell>
          <cell r="M1208" t="str">
            <v/>
          </cell>
          <cell r="N1208" t="str">
            <v/>
          </cell>
          <cell r="O1208" t="str">
            <v/>
          </cell>
          <cell r="R1208" t="str">
            <v/>
          </cell>
          <cell r="S1208" t="str">
            <v/>
          </cell>
          <cell r="T1208" t="str">
            <v/>
          </cell>
          <cell r="U1208" t="str">
            <v/>
          </cell>
          <cell r="V1208" t="str">
            <v/>
          </cell>
          <cell r="W1208" t="str">
            <v/>
          </cell>
        </row>
        <row r="1209">
          <cell r="C1209" t="str">
            <v>3.1.1.3.4</v>
          </cell>
          <cell r="D1209" t="str">
            <v>Valla móvil Tipo 4. Valla doble cara. Esquema No. 6</v>
          </cell>
          <cell r="E1209" t="str">
            <v>un</v>
          </cell>
          <cell r="F1209">
            <v>1</v>
          </cell>
          <cell r="G1209">
            <v>155000</v>
          </cell>
          <cell r="H1209">
            <v>155000</v>
          </cell>
          <cell r="I1209">
            <v>1.1250161494253708</v>
          </cell>
          <cell r="J1209">
            <v>1</v>
          </cell>
          <cell r="L1209">
            <v>1</v>
          </cell>
          <cell r="M1209">
            <v>155000</v>
          </cell>
          <cell r="N1209">
            <v>0</v>
          </cell>
          <cell r="O1209">
            <v>155000</v>
          </cell>
          <cell r="R1209">
            <v>0</v>
          </cell>
          <cell r="S1209">
            <v>0</v>
          </cell>
          <cell r="T1209">
            <v>0</v>
          </cell>
          <cell r="U1209">
            <v>0</v>
          </cell>
          <cell r="V1209">
            <v>1</v>
          </cell>
          <cell r="W1209">
            <v>155000</v>
          </cell>
        </row>
        <row r="1210">
          <cell r="C1210">
            <v>3.3</v>
          </cell>
          <cell r="D1210" t="str">
            <v>EXCAVACIONES Y ENTIBADOS</v>
          </cell>
          <cell r="I1210" t="str">
            <v/>
          </cell>
          <cell r="L1210" t="str">
            <v/>
          </cell>
          <cell r="M1210" t="str">
            <v/>
          </cell>
          <cell r="N1210" t="str">
            <v/>
          </cell>
          <cell r="O1210" t="str">
            <v/>
          </cell>
          <cell r="R1210" t="str">
            <v/>
          </cell>
          <cell r="S1210" t="str">
            <v/>
          </cell>
          <cell r="T1210" t="str">
            <v/>
          </cell>
          <cell r="U1210" t="str">
            <v/>
          </cell>
          <cell r="V1210" t="str">
            <v/>
          </cell>
          <cell r="W1210" t="str">
            <v/>
          </cell>
        </row>
        <row r="1211">
          <cell r="C1211" t="str">
            <v>3.3.4</v>
          </cell>
          <cell r="D1211" t="str">
            <v>EXCAVACIONES PARA ESTRUCTURAS</v>
          </cell>
          <cell r="I1211" t="str">
            <v/>
          </cell>
          <cell r="L1211" t="str">
            <v/>
          </cell>
          <cell r="M1211" t="str">
            <v/>
          </cell>
          <cell r="N1211" t="str">
            <v/>
          </cell>
          <cell r="O1211" t="str">
            <v/>
          </cell>
          <cell r="R1211" t="str">
            <v/>
          </cell>
          <cell r="S1211" t="str">
            <v/>
          </cell>
          <cell r="T1211" t="str">
            <v/>
          </cell>
          <cell r="U1211" t="str">
            <v/>
          </cell>
          <cell r="V1211" t="str">
            <v/>
          </cell>
          <cell r="W1211" t="str">
            <v/>
          </cell>
        </row>
        <row r="1212">
          <cell r="C1212" t="str">
            <v>3.3.4.2</v>
          </cell>
          <cell r="D1212" t="str">
            <v>Excavación para estructuras a máquina en material común, roca descompuesta a cualquier profundidad y bajo cualquier condición de humedad. Incluye retiro a lugar autorizado.</v>
          </cell>
          <cell r="E1212" t="str">
            <v>m3</v>
          </cell>
          <cell r="F1212">
            <v>4.8</v>
          </cell>
          <cell r="G1212">
            <v>8200</v>
          </cell>
          <cell r="H1212">
            <v>39360</v>
          </cell>
          <cell r="I1212">
            <v>0.28568152026698446</v>
          </cell>
          <cell r="J1212">
            <v>4.8</v>
          </cell>
          <cell r="L1212">
            <v>4.8</v>
          </cell>
          <cell r="M1212">
            <v>39360</v>
          </cell>
          <cell r="N1212">
            <v>0</v>
          </cell>
          <cell r="O1212">
            <v>39360</v>
          </cell>
          <cell r="R1212">
            <v>0</v>
          </cell>
          <cell r="S1212">
            <v>0</v>
          </cell>
          <cell r="T1212">
            <v>0</v>
          </cell>
          <cell r="U1212">
            <v>0</v>
          </cell>
          <cell r="V1212">
            <v>4.8</v>
          </cell>
          <cell r="W1212">
            <v>39360</v>
          </cell>
        </row>
        <row r="1213">
          <cell r="C1213">
            <v>3.4</v>
          </cell>
          <cell r="D1213" t="str">
            <v>INSTALACION Y CIMENTACION DE TUBERIA</v>
          </cell>
          <cell r="I1213" t="str">
            <v/>
          </cell>
          <cell r="L1213" t="str">
            <v/>
          </cell>
          <cell r="M1213" t="str">
            <v/>
          </cell>
          <cell r="N1213" t="str">
            <v/>
          </cell>
          <cell r="O1213" t="str">
            <v/>
          </cell>
          <cell r="R1213" t="str">
            <v/>
          </cell>
          <cell r="S1213" t="str">
            <v/>
          </cell>
          <cell r="T1213" t="str">
            <v/>
          </cell>
          <cell r="U1213" t="str">
            <v/>
          </cell>
          <cell r="V1213" t="str">
            <v/>
          </cell>
          <cell r="W1213" t="str">
            <v/>
          </cell>
        </row>
        <row r="1214">
          <cell r="C1214">
            <v>3.5</v>
          </cell>
          <cell r="D1214" t="str">
            <v>RELLENOS</v>
          </cell>
          <cell r="I1214" t="str">
            <v/>
          </cell>
          <cell r="L1214" t="str">
            <v/>
          </cell>
          <cell r="M1214" t="str">
            <v/>
          </cell>
          <cell r="N1214" t="str">
            <v/>
          </cell>
          <cell r="O1214" t="str">
            <v/>
          </cell>
          <cell r="R1214" t="str">
            <v/>
          </cell>
          <cell r="S1214" t="str">
            <v/>
          </cell>
          <cell r="T1214" t="str">
            <v/>
          </cell>
          <cell r="U1214" t="str">
            <v/>
          </cell>
          <cell r="V1214" t="str">
            <v/>
          </cell>
          <cell r="W1214" t="str">
            <v/>
          </cell>
        </row>
        <row r="1215">
          <cell r="C1215" t="str">
            <v>3.5.1</v>
          </cell>
          <cell r="D1215" t="str">
            <v>Relleno de Zanjas y obras de mampostería</v>
          </cell>
          <cell r="I1215" t="str">
            <v/>
          </cell>
          <cell r="L1215" t="str">
            <v/>
          </cell>
          <cell r="M1215" t="str">
            <v/>
          </cell>
          <cell r="N1215" t="str">
            <v/>
          </cell>
          <cell r="O1215" t="str">
            <v/>
          </cell>
          <cell r="R1215" t="str">
            <v/>
          </cell>
          <cell r="S1215" t="str">
            <v/>
          </cell>
          <cell r="T1215" t="str">
            <v/>
          </cell>
          <cell r="U1215" t="str">
            <v/>
          </cell>
          <cell r="V1215" t="str">
            <v/>
          </cell>
          <cell r="W1215" t="str">
            <v/>
          </cell>
        </row>
        <row r="1216">
          <cell r="C1216" t="str">
            <v>3.5.1.1</v>
          </cell>
          <cell r="D1216" t="str">
            <v>Rellenos de Zanjas y obras de mampostería con material seleccionado de sitio, compactado al 90% del Proctor Modificado</v>
          </cell>
          <cell r="E1216" t="str">
            <v>m3</v>
          </cell>
          <cell r="F1216">
            <v>1</v>
          </cell>
          <cell r="G1216">
            <v>9800</v>
          </cell>
          <cell r="H1216">
            <v>9800</v>
          </cell>
          <cell r="I1216">
            <v>7.1130053318507316E-2</v>
          </cell>
          <cell r="J1216">
            <v>1</v>
          </cell>
          <cell r="L1216">
            <v>1</v>
          </cell>
          <cell r="M1216">
            <v>9800</v>
          </cell>
          <cell r="N1216">
            <v>0</v>
          </cell>
          <cell r="O1216">
            <v>9800</v>
          </cell>
          <cell r="R1216">
            <v>0</v>
          </cell>
          <cell r="S1216">
            <v>0</v>
          </cell>
          <cell r="T1216">
            <v>0</v>
          </cell>
          <cell r="U1216">
            <v>0</v>
          </cell>
          <cell r="V1216">
            <v>1</v>
          </cell>
          <cell r="W1216">
            <v>9800</v>
          </cell>
        </row>
        <row r="1217">
          <cell r="C1217" t="str">
            <v>3.5.1.2</v>
          </cell>
          <cell r="D1217" t="str">
            <v>Rellenos de Zanjas y obras de mampostería con material seleccionado de cantera, compactado al 95% del Proctor Modifiicado</v>
          </cell>
          <cell r="E1217" t="str">
            <v>m3</v>
          </cell>
          <cell r="F1217">
            <v>3.8</v>
          </cell>
          <cell r="G1217">
            <v>27000</v>
          </cell>
          <cell r="H1217">
            <v>102600</v>
          </cell>
          <cell r="I1217">
            <v>0.7446881092325357</v>
          </cell>
          <cell r="J1217">
            <v>3.8</v>
          </cell>
          <cell r="L1217">
            <v>3.8</v>
          </cell>
          <cell r="M1217">
            <v>102600</v>
          </cell>
          <cell r="N1217">
            <v>0</v>
          </cell>
          <cell r="O1217">
            <v>102600</v>
          </cell>
          <cell r="R1217">
            <v>0</v>
          </cell>
          <cell r="S1217">
            <v>0</v>
          </cell>
          <cell r="T1217">
            <v>0</v>
          </cell>
          <cell r="U1217">
            <v>0</v>
          </cell>
          <cell r="V1217">
            <v>3.8</v>
          </cell>
          <cell r="W1217">
            <v>102600</v>
          </cell>
        </row>
        <row r="1218">
          <cell r="C1218">
            <v>3.7</v>
          </cell>
          <cell r="D1218" t="str">
            <v>CONSTRUCCIÓN DE OBRAS ACCESORIAS</v>
          </cell>
          <cell r="I1218" t="str">
            <v/>
          </cell>
          <cell r="L1218" t="str">
            <v/>
          </cell>
          <cell r="M1218" t="str">
            <v/>
          </cell>
          <cell r="N1218" t="str">
            <v/>
          </cell>
          <cell r="O1218" t="str">
            <v/>
          </cell>
          <cell r="R1218" t="str">
            <v/>
          </cell>
          <cell r="S1218" t="str">
            <v/>
          </cell>
          <cell r="T1218" t="str">
            <v/>
          </cell>
          <cell r="U1218" t="str">
            <v/>
          </cell>
          <cell r="V1218" t="str">
            <v/>
          </cell>
          <cell r="W1218" t="str">
            <v/>
          </cell>
        </row>
        <row r="1219">
          <cell r="C1219" t="str">
            <v>3.7.1</v>
          </cell>
          <cell r="D1219" t="str">
            <v>Obra de mampostería en ladrillo.</v>
          </cell>
          <cell r="I1219" t="str">
            <v/>
          </cell>
          <cell r="L1219" t="str">
            <v/>
          </cell>
          <cell r="M1219" t="str">
            <v/>
          </cell>
          <cell r="N1219" t="str">
            <v/>
          </cell>
          <cell r="O1219" t="str">
            <v/>
          </cell>
          <cell r="R1219" t="str">
            <v/>
          </cell>
          <cell r="S1219" t="str">
            <v/>
          </cell>
          <cell r="T1219" t="str">
            <v/>
          </cell>
          <cell r="U1219" t="str">
            <v/>
          </cell>
          <cell r="V1219" t="str">
            <v/>
          </cell>
          <cell r="W1219" t="str">
            <v/>
          </cell>
        </row>
        <row r="1220">
          <cell r="C1220" t="str">
            <v>3.7.1.4</v>
          </cell>
          <cell r="D1220" t="str">
            <v>CONCRETOS DE LIMPIEZA, ALISTADO Y MEDIACAÑAS</v>
          </cell>
          <cell r="I1220" t="str">
            <v/>
          </cell>
          <cell r="L1220" t="str">
            <v/>
          </cell>
          <cell r="M1220" t="str">
            <v/>
          </cell>
          <cell r="N1220" t="str">
            <v/>
          </cell>
          <cell r="O1220" t="str">
            <v/>
          </cell>
          <cell r="R1220" t="str">
            <v/>
          </cell>
          <cell r="S1220" t="str">
            <v/>
          </cell>
          <cell r="T1220" t="str">
            <v/>
          </cell>
          <cell r="U1220" t="str">
            <v/>
          </cell>
          <cell r="V1220" t="str">
            <v/>
          </cell>
          <cell r="W1220" t="str">
            <v/>
          </cell>
        </row>
        <row r="1221">
          <cell r="C1221" t="str">
            <v>3.7.1.4.1</v>
          </cell>
          <cell r="D1221" t="str">
            <v>ALISTADO Y PENDIENTADO</v>
          </cell>
          <cell r="I1221" t="str">
            <v/>
          </cell>
          <cell r="L1221" t="str">
            <v/>
          </cell>
          <cell r="M1221" t="str">
            <v/>
          </cell>
          <cell r="N1221" t="str">
            <v/>
          </cell>
          <cell r="O1221" t="str">
            <v/>
          </cell>
          <cell r="R1221" t="str">
            <v/>
          </cell>
          <cell r="S1221" t="str">
            <v/>
          </cell>
          <cell r="T1221" t="str">
            <v/>
          </cell>
          <cell r="U1221" t="str">
            <v/>
          </cell>
          <cell r="V1221" t="str">
            <v/>
          </cell>
          <cell r="W1221" t="str">
            <v/>
          </cell>
        </row>
        <row r="1222">
          <cell r="C1222" t="str">
            <v>3.7.1.4.1.2</v>
          </cell>
          <cell r="D1222" t="str">
            <v>Alistado y pendientado de losas y pisos en mortero impermeabilizado 1:4 e=0.04</v>
          </cell>
          <cell r="E1222" t="str">
            <v>m2</v>
          </cell>
          <cell r="F1222">
            <v>12</v>
          </cell>
          <cell r="G1222">
            <v>10490</v>
          </cell>
          <cell r="H1222">
            <v>125880</v>
          </cell>
          <cell r="I1222">
            <v>0.91365827670752042</v>
          </cell>
          <cell r="J1222">
            <v>12</v>
          </cell>
          <cell r="L1222">
            <v>12</v>
          </cell>
          <cell r="M1222">
            <v>125880</v>
          </cell>
          <cell r="N1222">
            <v>0</v>
          </cell>
          <cell r="O1222">
            <v>125880</v>
          </cell>
          <cell r="R1222">
            <v>0</v>
          </cell>
          <cell r="S1222">
            <v>0</v>
          </cell>
          <cell r="T1222">
            <v>0</v>
          </cell>
          <cell r="U1222">
            <v>0</v>
          </cell>
          <cell r="V1222">
            <v>12</v>
          </cell>
          <cell r="W1222">
            <v>125880</v>
          </cell>
        </row>
        <row r="1223">
          <cell r="C1223" t="str">
            <v>3.7.2</v>
          </cell>
          <cell r="D1223" t="str">
            <v>Obras de mampostería en bloque</v>
          </cell>
          <cell r="I1223" t="str">
            <v/>
          </cell>
          <cell r="L1223" t="str">
            <v/>
          </cell>
          <cell r="M1223" t="str">
            <v/>
          </cell>
          <cell r="N1223" t="str">
            <v/>
          </cell>
          <cell r="O1223" t="str">
            <v/>
          </cell>
          <cell r="R1223" t="str">
            <v/>
          </cell>
          <cell r="S1223" t="str">
            <v/>
          </cell>
          <cell r="T1223" t="str">
            <v/>
          </cell>
          <cell r="U1223" t="str">
            <v/>
          </cell>
          <cell r="V1223" t="str">
            <v/>
          </cell>
          <cell r="W1223" t="str">
            <v/>
          </cell>
        </row>
        <row r="1224">
          <cell r="C1224" t="str">
            <v>3.7.2.1.8</v>
          </cell>
          <cell r="D1224" t="str">
            <v>Mampostería en bloque de concreto (sin incluir pañete, mortero de relleno, refuerzo ) e=0.10 m</v>
          </cell>
          <cell r="E1224" t="str">
            <v>m2</v>
          </cell>
          <cell r="F1224">
            <v>15.9</v>
          </cell>
          <cell r="G1224">
            <v>21300</v>
          </cell>
          <cell r="H1224">
            <v>338670</v>
          </cell>
          <cell r="I1224">
            <v>2.4581239956509053</v>
          </cell>
          <cell r="J1224">
            <v>15.9</v>
          </cell>
          <cell r="L1224">
            <v>15.9</v>
          </cell>
          <cell r="M1224">
            <v>338670</v>
          </cell>
          <cell r="N1224">
            <v>0</v>
          </cell>
          <cell r="O1224">
            <v>338670</v>
          </cell>
          <cell r="R1224">
            <v>0</v>
          </cell>
          <cell r="S1224">
            <v>0</v>
          </cell>
          <cell r="T1224">
            <v>0</v>
          </cell>
          <cell r="U1224">
            <v>0</v>
          </cell>
          <cell r="V1224">
            <v>15.9</v>
          </cell>
          <cell r="W1224">
            <v>338670</v>
          </cell>
        </row>
        <row r="1225">
          <cell r="C1225" t="str">
            <v>3.7.2.1.9</v>
          </cell>
          <cell r="D1225" t="str">
            <v>Mampostería en bloque de concreto (sin incluir pañete, mortero de relleno, refuerzo ) e=0.15 m</v>
          </cell>
          <cell r="E1225" t="str">
            <v>m2</v>
          </cell>
          <cell r="F1225">
            <v>36</v>
          </cell>
          <cell r="G1225">
            <v>27150</v>
          </cell>
          <cell r="H1225">
            <v>977400</v>
          </cell>
          <cell r="I1225">
            <v>7.0941340932152102</v>
          </cell>
          <cell r="J1225">
            <v>36</v>
          </cell>
          <cell r="L1225">
            <v>36</v>
          </cell>
          <cell r="M1225">
            <v>977400</v>
          </cell>
          <cell r="N1225">
            <v>0</v>
          </cell>
          <cell r="O1225">
            <v>977400</v>
          </cell>
          <cell r="R1225">
            <v>0</v>
          </cell>
          <cell r="S1225">
            <v>0</v>
          </cell>
          <cell r="T1225">
            <v>0</v>
          </cell>
          <cell r="U1225">
            <v>0</v>
          </cell>
          <cell r="V1225">
            <v>36</v>
          </cell>
          <cell r="W1225">
            <v>977400</v>
          </cell>
        </row>
        <row r="1226">
          <cell r="C1226" t="str">
            <v>3.7.3</v>
          </cell>
          <cell r="D1226" t="str">
            <v>Estructuras de concreto reforzado</v>
          </cell>
          <cell r="I1226" t="str">
            <v/>
          </cell>
          <cell r="L1226" t="str">
            <v/>
          </cell>
          <cell r="M1226" t="str">
            <v/>
          </cell>
          <cell r="N1226" t="str">
            <v/>
          </cell>
          <cell r="O1226" t="str">
            <v/>
          </cell>
          <cell r="R1226" t="str">
            <v/>
          </cell>
          <cell r="S1226" t="str">
            <v/>
          </cell>
          <cell r="T1226" t="str">
            <v/>
          </cell>
          <cell r="U1226" t="str">
            <v/>
          </cell>
          <cell r="V1226" t="str">
            <v/>
          </cell>
          <cell r="W1226" t="str">
            <v/>
          </cell>
        </row>
        <row r="1227">
          <cell r="C1227" t="str">
            <v>3.7.3.2</v>
          </cell>
          <cell r="D1227" t="str">
            <v>Concreto para estructuras tipo edificaciones</v>
          </cell>
          <cell r="I1227" t="str">
            <v/>
          </cell>
          <cell r="L1227" t="str">
            <v/>
          </cell>
          <cell r="M1227" t="str">
            <v/>
          </cell>
          <cell r="N1227" t="str">
            <v/>
          </cell>
          <cell r="O1227" t="str">
            <v/>
          </cell>
          <cell r="R1227" t="str">
            <v/>
          </cell>
          <cell r="S1227" t="str">
            <v/>
          </cell>
          <cell r="T1227" t="str">
            <v/>
          </cell>
          <cell r="U1227" t="str">
            <v/>
          </cell>
          <cell r="V1227" t="str">
            <v/>
          </cell>
          <cell r="W1227" t="str">
            <v/>
          </cell>
        </row>
        <row r="1228">
          <cell r="C1228" t="str">
            <v>3.7.3.2.1</v>
          </cell>
          <cell r="D1228" t="str">
            <v>VIGAS, COLUMNAS, ZAPATAS, MUROS, ESCALERAS</v>
          </cell>
          <cell r="I1228" t="str">
            <v/>
          </cell>
          <cell r="L1228" t="str">
            <v/>
          </cell>
          <cell r="M1228" t="str">
            <v/>
          </cell>
          <cell r="N1228" t="str">
            <v/>
          </cell>
          <cell r="O1228" t="str">
            <v/>
          </cell>
          <cell r="R1228" t="str">
            <v/>
          </cell>
          <cell r="S1228" t="str">
            <v/>
          </cell>
          <cell r="T1228" t="str">
            <v/>
          </cell>
          <cell r="U1228" t="str">
            <v/>
          </cell>
          <cell r="V1228" t="str">
            <v/>
          </cell>
          <cell r="W1228" t="str">
            <v/>
          </cell>
        </row>
        <row r="1229">
          <cell r="C1229" t="str">
            <v>3.7.3.2.1.2</v>
          </cell>
          <cell r="D1229" t="str">
            <v>Concreto para vigas f´c=21 Mpa (3000 PSI)</v>
          </cell>
          <cell r="E1229" t="str">
            <v>m3</v>
          </cell>
          <cell r="F1229">
            <v>1.4</v>
          </cell>
          <cell r="G1229">
            <v>314100</v>
          </cell>
          <cell r="H1229">
            <v>439740</v>
          </cell>
          <cell r="I1229">
            <v>3.1917071067633072</v>
          </cell>
          <cell r="J1229">
            <v>1.4</v>
          </cell>
          <cell r="L1229">
            <v>1.4</v>
          </cell>
          <cell r="M1229">
            <v>439740</v>
          </cell>
          <cell r="N1229">
            <v>0</v>
          </cell>
          <cell r="O1229">
            <v>439740</v>
          </cell>
          <cell r="R1229">
            <v>0</v>
          </cell>
          <cell r="S1229">
            <v>0</v>
          </cell>
          <cell r="T1229">
            <v>0</v>
          </cell>
          <cell r="U1229">
            <v>0</v>
          </cell>
          <cell r="V1229">
            <v>1.4</v>
          </cell>
          <cell r="W1229">
            <v>439740</v>
          </cell>
        </row>
        <row r="1230">
          <cell r="C1230" t="str">
            <v>3.7.3.2.1.5</v>
          </cell>
          <cell r="D1230" t="str">
            <v>Concreto para columnas f´c=21 Mpa (3000 PSI)</v>
          </cell>
          <cell r="E1230" t="str">
            <v>m3</v>
          </cell>
          <cell r="F1230">
            <v>1.3</v>
          </cell>
          <cell r="G1230">
            <v>355100</v>
          </cell>
          <cell r="H1230">
            <v>461630</v>
          </cell>
          <cell r="I1230">
            <v>3.3505884197369933</v>
          </cell>
          <cell r="J1230">
            <v>1.3</v>
          </cell>
          <cell r="L1230">
            <v>1.3</v>
          </cell>
          <cell r="M1230">
            <v>461630</v>
          </cell>
          <cell r="N1230">
            <v>0</v>
          </cell>
          <cell r="O1230">
            <v>461630</v>
          </cell>
          <cell r="R1230">
            <v>0</v>
          </cell>
          <cell r="S1230">
            <v>0</v>
          </cell>
          <cell r="T1230">
            <v>0</v>
          </cell>
          <cell r="U1230">
            <v>0</v>
          </cell>
          <cell r="V1230">
            <v>1.3</v>
          </cell>
          <cell r="W1230">
            <v>461630</v>
          </cell>
        </row>
        <row r="1231">
          <cell r="C1231" t="str">
            <v>3.7.3.2.1.11</v>
          </cell>
          <cell r="D1231" t="str">
            <v>Concreto para zapatas f´c=24.5 Mpa (3500 PSI)</v>
          </cell>
          <cell r="E1231" t="str">
            <v>m3</v>
          </cell>
          <cell r="F1231">
            <v>1.5</v>
          </cell>
          <cell r="G1231">
            <v>293700</v>
          </cell>
          <cell r="H1231">
            <v>440550</v>
          </cell>
          <cell r="I1231">
            <v>3.1975862234151426</v>
          </cell>
          <cell r="J1231">
            <v>1.5</v>
          </cell>
          <cell r="L1231">
            <v>1.5</v>
          </cell>
          <cell r="M1231">
            <v>440550</v>
          </cell>
          <cell r="N1231">
            <v>0</v>
          </cell>
          <cell r="O1231">
            <v>440550</v>
          </cell>
          <cell r="R1231">
            <v>0</v>
          </cell>
          <cell r="S1231">
            <v>0</v>
          </cell>
          <cell r="T1231">
            <v>0</v>
          </cell>
          <cell r="U1231">
            <v>0</v>
          </cell>
          <cell r="V1231">
            <v>1.5</v>
          </cell>
          <cell r="W1231">
            <v>440550</v>
          </cell>
        </row>
        <row r="1232">
          <cell r="C1232" t="str">
            <v>3.7.3.2.1.14</v>
          </cell>
          <cell r="D1232" t="str">
            <v>Concreto para vigas de amarre f´c=21 Mpa (3000 PSI)</v>
          </cell>
          <cell r="E1232" t="str">
            <v>m3</v>
          </cell>
          <cell r="F1232">
            <v>1.4</v>
          </cell>
          <cell r="G1232">
            <v>338850</v>
          </cell>
          <cell r="H1232">
            <v>474390</v>
          </cell>
          <cell r="I1232">
            <v>3.4432026524251715</v>
          </cell>
          <cell r="J1232">
            <v>1.4</v>
          </cell>
          <cell r="L1232">
            <v>1.4</v>
          </cell>
          <cell r="M1232">
            <v>474389.99999999994</v>
          </cell>
          <cell r="N1232">
            <v>0</v>
          </cell>
          <cell r="O1232">
            <v>474389.99999999994</v>
          </cell>
          <cell r="R1232">
            <v>0</v>
          </cell>
          <cell r="S1232">
            <v>0</v>
          </cell>
          <cell r="T1232">
            <v>0</v>
          </cell>
          <cell r="U1232">
            <v>0</v>
          </cell>
          <cell r="V1232">
            <v>1.4</v>
          </cell>
          <cell r="W1232">
            <v>474389.99999999994</v>
          </cell>
        </row>
        <row r="1233">
          <cell r="C1233" t="str">
            <v>3.7.3.2.1.20</v>
          </cell>
          <cell r="D1233" t="str">
            <v>Piso en concreto e=0.15 f´c=24.5 Mpa</v>
          </cell>
          <cell r="E1233" t="str">
            <v>m2</v>
          </cell>
          <cell r="F1233">
            <v>15</v>
          </cell>
          <cell r="G1233">
            <v>47100</v>
          </cell>
          <cell r="H1233">
            <v>706500</v>
          </cell>
          <cell r="I1233">
            <v>5.1278961907678999</v>
          </cell>
          <cell r="J1233">
            <v>15</v>
          </cell>
          <cell r="L1233">
            <v>15</v>
          </cell>
          <cell r="M1233">
            <v>706500</v>
          </cell>
          <cell r="N1233">
            <v>0</v>
          </cell>
          <cell r="O1233">
            <v>706500</v>
          </cell>
          <cell r="R1233">
            <v>0</v>
          </cell>
          <cell r="S1233">
            <v>0</v>
          </cell>
          <cell r="T1233">
            <v>0</v>
          </cell>
          <cell r="U1233">
            <v>0</v>
          </cell>
          <cell r="V1233">
            <v>15</v>
          </cell>
          <cell r="W1233">
            <v>706500</v>
          </cell>
        </row>
        <row r="1234">
          <cell r="C1234" t="str">
            <v>3.7.3.2.3</v>
          </cell>
          <cell r="D1234" t="str">
            <v>LOSAS ALIGERADAS</v>
          </cell>
          <cell r="I1234" t="str">
            <v/>
          </cell>
          <cell r="L1234" t="str">
            <v/>
          </cell>
          <cell r="M1234" t="str">
            <v/>
          </cell>
          <cell r="N1234" t="str">
            <v/>
          </cell>
          <cell r="O1234" t="str">
            <v/>
          </cell>
          <cell r="R1234" t="str">
            <v/>
          </cell>
          <cell r="S1234" t="str">
            <v/>
          </cell>
          <cell r="T1234" t="str">
            <v/>
          </cell>
          <cell r="U1234" t="str">
            <v/>
          </cell>
          <cell r="V1234" t="str">
            <v/>
          </cell>
          <cell r="W1234" t="str">
            <v/>
          </cell>
        </row>
        <row r="1235">
          <cell r="C1235" t="str">
            <v>3.7.3.2.3.4</v>
          </cell>
          <cell r="D1235" t="str">
            <v>Losa aligerada para edificaciones con casetón de icopor f¨c=24.5 MPa e=0.30 m</v>
          </cell>
          <cell r="E1235" t="str">
            <v>m2</v>
          </cell>
          <cell r="F1235">
            <v>15</v>
          </cell>
          <cell r="G1235">
            <v>77660</v>
          </cell>
          <cell r="H1235">
            <v>1164900</v>
          </cell>
          <cell r="I1235">
            <v>8.4550407255846096</v>
          </cell>
          <cell r="J1235">
            <v>15</v>
          </cell>
          <cell r="L1235">
            <v>15</v>
          </cell>
          <cell r="M1235">
            <v>1164900</v>
          </cell>
          <cell r="N1235">
            <v>0</v>
          </cell>
          <cell r="O1235">
            <v>1164900</v>
          </cell>
          <cell r="R1235">
            <v>0</v>
          </cell>
          <cell r="S1235">
            <v>0</v>
          </cell>
          <cell r="T1235">
            <v>0</v>
          </cell>
          <cell r="U1235">
            <v>0</v>
          </cell>
          <cell r="V1235">
            <v>15</v>
          </cell>
          <cell r="W1235">
            <v>1164900</v>
          </cell>
        </row>
        <row r="1236">
          <cell r="C1236" t="str">
            <v>3.7.3.3</v>
          </cell>
          <cell r="D1236" t="str">
            <v>ACERO DE REFUERZO</v>
          </cell>
          <cell r="I1236" t="str">
            <v/>
          </cell>
          <cell r="L1236" t="str">
            <v/>
          </cell>
          <cell r="M1236" t="str">
            <v/>
          </cell>
          <cell r="N1236" t="str">
            <v/>
          </cell>
          <cell r="O1236" t="str">
            <v/>
          </cell>
          <cell r="R1236" t="str">
            <v/>
          </cell>
          <cell r="S1236" t="str">
            <v/>
          </cell>
          <cell r="T1236" t="str">
            <v/>
          </cell>
          <cell r="U1236" t="str">
            <v/>
          </cell>
          <cell r="V1236" t="str">
            <v/>
          </cell>
          <cell r="W1236" t="str">
            <v/>
          </cell>
        </row>
        <row r="1237">
          <cell r="C1237" t="str">
            <v>3.7.3.3.1</v>
          </cell>
          <cell r="D1237" t="str">
            <v>Suministro, figurado e instalación de acero de refuerzo 420 Mpa (60000 Psi) según planos y especificaciones de diseño</v>
          </cell>
          <cell r="E1237" t="str">
            <v>kg</v>
          </cell>
          <cell r="F1237">
            <v>2336</v>
          </cell>
          <cell r="G1237">
            <v>2740</v>
          </cell>
          <cell r="H1237">
            <v>6400640</v>
          </cell>
          <cell r="I1237">
            <v>46.456924946180678</v>
          </cell>
          <cell r="J1237">
            <v>2336</v>
          </cell>
          <cell r="L1237">
            <v>2336</v>
          </cell>
          <cell r="M1237">
            <v>6400640</v>
          </cell>
          <cell r="N1237">
            <v>0</v>
          </cell>
          <cell r="O1237">
            <v>6400640</v>
          </cell>
          <cell r="R1237">
            <v>0</v>
          </cell>
          <cell r="S1237">
            <v>0</v>
          </cell>
          <cell r="T1237">
            <v>0</v>
          </cell>
          <cell r="U1237">
            <v>0</v>
          </cell>
          <cell r="V1237">
            <v>2336</v>
          </cell>
          <cell r="W1237">
            <v>6400640</v>
          </cell>
        </row>
        <row r="1238">
          <cell r="C1238" t="str">
            <v>3,9</v>
          </cell>
          <cell r="D1238" t="str">
            <v>OBRAS ARQUITECTONICAS</v>
          </cell>
          <cell r="I1238" t="str">
            <v/>
          </cell>
          <cell r="L1238" t="str">
            <v/>
          </cell>
          <cell r="M1238" t="str">
            <v/>
          </cell>
          <cell r="N1238" t="str">
            <v/>
          </cell>
          <cell r="O1238" t="str">
            <v/>
          </cell>
          <cell r="R1238" t="str">
            <v/>
          </cell>
          <cell r="S1238" t="str">
            <v/>
          </cell>
          <cell r="T1238" t="str">
            <v/>
          </cell>
          <cell r="U1238" t="str">
            <v/>
          </cell>
          <cell r="V1238" t="str">
            <v/>
          </cell>
          <cell r="W1238" t="str">
            <v/>
          </cell>
        </row>
        <row r="1239">
          <cell r="C1239" t="str">
            <v>3.9.3</v>
          </cell>
          <cell r="D1239" t="str">
            <v>CUBIERTAS</v>
          </cell>
          <cell r="I1239" t="str">
            <v/>
          </cell>
          <cell r="L1239" t="str">
            <v/>
          </cell>
          <cell r="M1239" t="str">
            <v/>
          </cell>
          <cell r="N1239" t="str">
            <v/>
          </cell>
          <cell r="O1239" t="str">
            <v/>
          </cell>
          <cell r="R1239" t="str">
            <v/>
          </cell>
          <cell r="S1239" t="str">
            <v/>
          </cell>
          <cell r="T1239" t="str">
            <v/>
          </cell>
          <cell r="U1239" t="str">
            <v/>
          </cell>
          <cell r="V1239" t="str">
            <v/>
          </cell>
          <cell r="W1239" t="str">
            <v/>
          </cell>
        </row>
        <row r="1240">
          <cell r="C1240" t="str">
            <v>3.9.3.3</v>
          </cell>
          <cell r="D1240" t="str">
            <v>PLACA ONDULADA PERFIL 7 Y ACCESORIOS</v>
          </cell>
          <cell r="I1240" t="str">
            <v/>
          </cell>
          <cell r="L1240" t="str">
            <v/>
          </cell>
          <cell r="M1240" t="str">
            <v/>
          </cell>
          <cell r="N1240" t="str">
            <v/>
          </cell>
          <cell r="O1240" t="str">
            <v/>
          </cell>
          <cell r="R1240" t="str">
            <v/>
          </cell>
          <cell r="S1240" t="str">
            <v/>
          </cell>
          <cell r="T1240" t="str">
            <v/>
          </cell>
          <cell r="U1240" t="str">
            <v/>
          </cell>
          <cell r="V1240" t="str">
            <v/>
          </cell>
          <cell r="W1240" t="str">
            <v/>
          </cell>
        </row>
        <row r="1241">
          <cell r="C1241" t="str">
            <v>3.9.3.3.3</v>
          </cell>
          <cell r="D1241" t="str">
            <v>Placa ondulada perfil 7 No.4 segun planos y especificaciones de diseño</v>
          </cell>
          <cell r="E1241" t="str">
            <v>m2</v>
          </cell>
          <cell r="F1241">
            <v>20</v>
          </cell>
          <cell r="G1241">
            <v>30000</v>
          </cell>
          <cell r="H1241">
            <v>600000</v>
          </cell>
          <cell r="I1241">
            <v>4.3549012235820808</v>
          </cell>
          <cell r="J1241">
            <v>20</v>
          </cell>
          <cell r="L1241">
            <v>20</v>
          </cell>
          <cell r="M1241">
            <v>600000</v>
          </cell>
          <cell r="N1241">
            <v>0</v>
          </cell>
          <cell r="O1241">
            <v>600000</v>
          </cell>
          <cell r="R1241">
            <v>0</v>
          </cell>
          <cell r="S1241">
            <v>0</v>
          </cell>
          <cell r="T1241">
            <v>0</v>
          </cell>
          <cell r="U1241">
            <v>0</v>
          </cell>
          <cell r="V1241">
            <v>20</v>
          </cell>
          <cell r="W1241">
            <v>600000</v>
          </cell>
        </row>
        <row r="1242">
          <cell r="C1242" t="str">
            <v>3.9.9</v>
          </cell>
          <cell r="D1242" t="str">
            <v>CARPINTERIA EN MADERA</v>
          </cell>
          <cell r="I1242" t="str">
            <v/>
          </cell>
          <cell r="L1242" t="str">
            <v/>
          </cell>
          <cell r="M1242" t="str">
            <v/>
          </cell>
          <cell r="N1242" t="str">
            <v/>
          </cell>
          <cell r="O1242" t="str">
            <v/>
          </cell>
          <cell r="R1242" t="str">
            <v/>
          </cell>
          <cell r="S1242" t="str">
            <v/>
          </cell>
          <cell r="T1242" t="str">
            <v/>
          </cell>
          <cell r="U1242" t="str">
            <v/>
          </cell>
          <cell r="V1242" t="str">
            <v/>
          </cell>
          <cell r="W1242" t="str">
            <v/>
          </cell>
        </row>
        <row r="1243">
          <cell r="C1243" t="str">
            <v>3.9.9.1</v>
          </cell>
          <cell r="D1243" t="str">
            <v>PUERTAS DE ENTRADA PRINCIPAL</v>
          </cell>
          <cell r="I1243" t="str">
            <v/>
          </cell>
          <cell r="L1243" t="str">
            <v/>
          </cell>
          <cell r="M1243" t="str">
            <v/>
          </cell>
          <cell r="N1243" t="str">
            <v/>
          </cell>
          <cell r="O1243" t="str">
            <v/>
          </cell>
          <cell r="R1243" t="str">
            <v/>
          </cell>
          <cell r="S1243" t="str">
            <v/>
          </cell>
          <cell r="T1243" t="str">
            <v/>
          </cell>
          <cell r="U1243" t="str">
            <v/>
          </cell>
          <cell r="V1243" t="str">
            <v/>
          </cell>
          <cell r="W1243" t="str">
            <v/>
          </cell>
        </row>
        <row r="1244">
          <cell r="C1244" t="str">
            <v>3.9.9.1.9</v>
          </cell>
          <cell r="D1244" t="str">
            <v>Puerta Madecor en cedro 1.00 x 2 m e=36 mm. Incluye marco para puerta y cerradura segun planos y especificaciones de diseño</v>
          </cell>
          <cell r="E1244" t="str">
            <v>un</v>
          </cell>
          <cell r="F1244">
            <v>1</v>
          </cell>
          <cell r="G1244">
            <v>482050</v>
          </cell>
          <cell r="H1244">
            <v>482050</v>
          </cell>
          <cell r="I1244">
            <v>3.4988002247129031</v>
          </cell>
          <cell r="J1244">
            <v>1</v>
          </cell>
          <cell r="L1244">
            <v>1</v>
          </cell>
          <cell r="M1244">
            <v>482050</v>
          </cell>
          <cell r="N1244">
            <v>0</v>
          </cell>
          <cell r="O1244">
            <v>482050</v>
          </cell>
          <cell r="R1244">
            <v>0</v>
          </cell>
          <cell r="S1244">
            <v>0</v>
          </cell>
          <cell r="T1244">
            <v>0</v>
          </cell>
          <cell r="U1244">
            <v>0</v>
          </cell>
          <cell r="V1244">
            <v>1</v>
          </cell>
          <cell r="W1244">
            <v>482050</v>
          </cell>
        </row>
        <row r="1245">
          <cell r="C1245" t="str">
            <v>3.9.10.4</v>
          </cell>
          <cell r="D1245" t="str">
            <v>VENTANAS EN ALUMINIO</v>
          </cell>
          <cell r="I1245" t="str">
            <v/>
          </cell>
          <cell r="L1245" t="str">
            <v/>
          </cell>
          <cell r="M1245" t="str">
            <v/>
          </cell>
          <cell r="N1245" t="str">
            <v/>
          </cell>
          <cell r="O1245" t="str">
            <v/>
          </cell>
          <cell r="R1245" t="str">
            <v/>
          </cell>
          <cell r="S1245" t="str">
            <v/>
          </cell>
          <cell r="T1245" t="str">
            <v/>
          </cell>
          <cell r="U1245" t="str">
            <v/>
          </cell>
          <cell r="V1245" t="str">
            <v/>
          </cell>
          <cell r="W1245" t="str">
            <v/>
          </cell>
        </row>
        <row r="1246">
          <cell r="C1246" t="str">
            <v>3.9.10.4.1</v>
          </cell>
          <cell r="D1246" t="str">
            <v>Ventaneria en aluminio, incluye vidrio 4 mm segun planos y especificaciones de diseño</v>
          </cell>
          <cell r="E1246" t="str">
            <v>m2</v>
          </cell>
          <cell r="F1246">
            <v>1.5</v>
          </cell>
          <cell r="G1246">
            <v>83050</v>
          </cell>
          <cell r="H1246">
            <v>124575</v>
          </cell>
          <cell r="I1246">
            <v>0.90418636654622953</v>
          </cell>
          <cell r="J1246">
            <v>1.5</v>
          </cell>
          <cell r="L1246">
            <v>1.5</v>
          </cell>
          <cell r="M1246">
            <v>124575</v>
          </cell>
          <cell r="N1246">
            <v>0</v>
          </cell>
          <cell r="O1246">
            <v>124575</v>
          </cell>
          <cell r="R1246">
            <v>0</v>
          </cell>
          <cell r="S1246">
            <v>0</v>
          </cell>
          <cell r="T1246">
            <v>0</v>
          </cell>
          <cell r="U1246">
            <v>0</v>
          </cell>
          <cell r="V1246">
            <v>1.5</v>
          </cell>
          <cell r="W1246">
            <v>124575</v>
          </cell>
        </row>
        <row r="1247">
          <cell r="C1247" t="str">
            <v>3.9.12</v>
          </cell>
          <cell r="D1247" t="str">
            <v>PINTURA</v>
          </cell>
          <cell r="I1247" t="str">
            <v/>
          </cell>
          <cell r="L1247" t="str">
            <v/>
          </cell>
          <cell r="M1247" t="str">
            <v/>
          </cell>
          <cell r="N1247" t="str">
            <v/>
          </cell>
          <cell r="O1247" t="str">
            <v/>
          </cell>
          <cell r="R1247" t="str">
            <v/>
          </cell>
          <cell r="S1247" t="str">
            <v/>
          </cell>
          <cell r="T1247" t="str">
            <v/>
          </cell>
          <cell r="U1247" t="str">
            <v/>
          </cell>
          <cell r="V1247" t="str">
            <v/>
          </cell>
          <cell r="W1247" t="str">
            <v/>
          </cell>
        </row>
        <row r="1248">
          <cell r="C1248" t="str">
            <v>3.9.12.2</v>
          </cell>
          <cell r="D1248" t="str">
            <v>Estuco y pintura a 3 manos segun planos y especificaciones de diseño</v>
          </cell>
          <cell r="E1248" t="str">
            <v>m2</v>
          </cell>
          <cell r="F1248">
            <v>105</v>
          </cell>
          <cell r="G1248">
            <v>6415</v>
          </cell>
          <cell r="H1248">
            <v>673575</v>
          </cell>
          <cell r="I1248">
            <v>4.888920986123833</v>
          </cell>
          <cell r="J1248">
            <v>105</v>
          </cell>
          <cell r="L1248">
            <v>105</v>
          </cell>
          <cell r="M1248">
            <v>673575</v>
          </cell>
          <cell r="N1248">
            <v>0</v>
          </cell>
          <cell r="O1248">
            <v>673575</v>
          </cell>
          <cell r="R1248">
            <v>0</v>
          </cell>
          <cell r="S1248">
            <v>0</v>
          </cell>
          <cell r="T1248">
            <v>0</v>
          </cell>
          <cell r="U1248">
            <v>0</v>
          </cell>
          <cell r="V1248">
            <v>105</v>
          </cell>
          <cell r="W1248">
            <v>673575</v>
          </cell>
        </row>
        <row r="1249">
          <cell r="D1249" t="str">
            <v>COSTO TOTAL DIRECTO</v>
          </cell>
          <cell r="H1249">
            <v>13777580</v>
          </cell>
          <cell r="L1249" t="str">
            <v/>
          </cell>
          <cell r="M1249">
            <v>13777580</v>
          </cell>
          <cell r="N1249">
            <v>0</v>
          </cell>
          <cell r="O1249">
            <v>13777580</v>
          </cell>
          <cell r="R1249" t="str">
            <v/>
          </cell>
          <cell r="S1249">
            <v>0</v>
          </cell>
          <cell r="T1249">
            <v>0</v>
          </cell>
          <cell r="U1249">
            <v>0</v>
          </cell>
          <cell r="V1249" t="str">
            <v/>
          </cell>
          <cell r="W1249">
            <v>13777580</v>
          </cell>
        </row>
        <row r="1250">
          <cell r="D1250" t="str">
            <v>A,I,U, 25%</v>
          </cell>
          <cell r="E1250">
            <v>0.25</v>
          </cell>
          <cell r="H1250">
            <v>3444395</v>
          </cell>
          <cell r="L1250">
            <v>0</v>
          </cell>
          <cell r="M1250">
            <v>3444395</v>
          </cell>
          <cell r="N1250">
            <v>0</v>
          </cell>
          <cell r="O1250">
            <v>3444395</v>
          </cell>
          <cell r="R1250">
            <v>0</v>
          </cell>
          <cell r="S1250">
            <v>0</v>
          </cell>
          <cell r="T1250">
            <v>0</v>
          </cell>
          <cell r="U1250">
            <v>0</v>
          </cell>
          <cell r="W1250">
            <v>3444395</v>
          </cell>
        </row>
        <row r="1251">
          <cell r="B1251" t="str">
            <v>TO23</v>
          </cell>
          <cell r="D1251" t="str">
            <v>COSTO TOTAL OBRA CIVIL</v>
          </cell>
          <cell r="H1251">
            <v>17221975</v>
          </cell>
          <cell r="L1251" t="str">
            <v/>
          </cell>
          <cell r="M1251">
            <v>17221975</v>
          </cell>
          <cell r="N1251">
            <v>0</v>
          </cell>
          <cell r="O1251">
            <v>17221975</v>
          </cell>
          <cell r="R1251" t="str">
            <v/>
          </cell>
          <cell r="S1251">
            <v>0</v>
          </cell>
          <cell r="T1251">
            <v>0</v>
          </cell>
          <cell r="U1251">
            <v>0</v>
          </cell>
          <cell r="V1251" t="str">
            <v/>
          </cell>
          <cell r="W1251">
            <v>17221975</v>
          </cell>
        </row>
        <row r="1252">
          <cell r="B1252" t="str">
            <v>T24</v>
          </cell>
          <cell r="C1252" t="str">
            <v>OBRA CIVIL ESTRUCTURAL DE LA CAMARA DE BOMBEO DE LODOS (1252)</v>
          </cell>
          <cell r="L1252" t="str">
            <v/>
          </cell>
          <cell r="M1252" t="str">
            <v/>
          </cell>
          <cell r="N1252" t="str">
            <v/>
          </cell>
          <cell r="O1252" t="str">
            <v/>
          </cell>
          <cell r="R1252" t="str">
            <v/>
          </cell>
          <cell r="S1252" t="str">
            <v/>
          </cell>
          <cell r="T1252" t="str">
            <v/>
          </cell>
          <cell r="U1252" t="str">
            <v/>
          </cell>
          <cell r="V1252" t="str">
            <v/>
          </cell>
          <cell r="W1252" t="str">
            <v/>
          </cell>
        </row>
        <row r="1253">
          <cell r="C1253" t="str">
            <v xml:space="preserve">ITEM </v>
          </cell>
          <cell r="D1253" t="str">
            <v xml:space="preserve">DESCRIPCION </v>
          </cell>
          <cell r="E1253" t="str">
            <v xml:space="preserve">UNIDAD </v>
          </cell>
          <cell r="F1253" t="str">
            <v xml:space="preserve">CANTIDAD </v>
          </cell>
          <cell r="G1253" t="str">
            <v xml:space="preserve">V. UNITARIO </v>
          </cell>
          <cell r="H1253" t="str">
            <v>V. PARCIAL</v>
          </cell>
          <cell r="L1253">
            <v>0</v>
          </cell>
          <cell r="R1253">
            <v>0</v>
          </cell>
        </row>
        <row r="1254">
          <cell r="C1254">
            <v>3.1</v>
          </cell>
          <cell r="D1254" t="str">
            <v>SEÑALIZACION Y SEGURIDAD EN LA OBRA</v>
          </cell>
          <cell r="L1254" t="str">
            <v/>
          </cell>
          <cell r="M1254" t="str">
            <v/>
          </cell>
          <cell r="N1254" t="str">
            <v/>
          </cell>
          <cell r="O1254" t="str">
            <v/>
          </cell>
          <cell r="R1254" t="str">
            <v/>
          </cell>
          <cell r="S1254" t="str">
            <v/>
          </cell>
          <cell r="T1254" t="str">
            <v/>
          </cell>
          <cell r="U1254" t="str">
            <v/>
          </cell>
          <cell r="V1254" t="str">
            <v/>
          </cell>
          <cell r="W1254" t="str">
            <v/>
          </cell>
        </row>
        <row r="1255">
          <cell r="C1255" t="str">
            <v>3.1.1</v>
          </cell>
          <cell r="D1255" t="str">
            <v>Señalización de la obra</v>
          </cell>
          <cell r="L1255" t="str">
            <v/>
          </cell>
          <cell r="M1255" t="str">
            <v/>
          </cell>
          <cell r="N1255" t="str">
            <v/>
          </cell>
          <cell r="O1255" t="str">
            <v/>
          </cell>
          <cell r="R1255" t="str">
            <v/>
          </cell>
          <cell r="S1255" t="str">
            <v/>
          </cell>
          <cell r="T1255" t="str">
            <v/>
          </cell>
          <cell r="U1255" t="str">
            <v/>
          </cell>
          <cell r="V1255" t="str">
            <v/>
          </cell>
          <cell r="W1255" t="str">
            <v/>
          </cell>
        </row>
        <row r="1256">
          <cell r="C1256" t="str">
            <v>3.1.1.1</v>
          </cell>
          <cell r="D1256" t="str">
            <v>Soporte para cinta demarcadora. Esquema No.1</v>
          </cell>
          <cell r="E1256" t="str">
            <v>un</v>
          </cell>
          <cell r="F1256">
            <v>4</v>
          </cell>
          <cell r="G1256">
            <v>10100</v>
          </cell>
          <cell r="H1256">
            <v>40400</v>
          </cell>
          <cell r="I1256">
            <v>0.77927017875763505</v>
          </cell>
          <cell r="J1256">
            <v>4</v>
          </cell>
          <cell r="L1256">
            <v>4</v>
          </cell>
          <cell r="M1256">
            <v>40400</v>
          </cell>
          <cell r="N1256">
            <v>0</v>
          </cell>
          <cell r="O1256">
            <v>40400</v>
          </cell>
          <cell r="R1256">
            <v>0</v>
          </cell>
          <cell r="S1256">
            <v>0</v>
          </cell>
          <cell r="T1256">
            <v>0</v>
          </cell>
          <cell r="U1256">
            <v>0</v>
          </cell>
          <cell r="V1256">
            <v>4</v>
          </cell>
          <cell r="W1256">
            <v>40400</v>
          </cell>
        </row>
        <row r="1257">
          <cell r="C1257" t="str">
            <v>3.1.1.2</v>
          </cell>
          <cell r="D1257" t="str">
            <v>Cinta demarcadora, sin soportes. Esquema No. 2</v>
          </cell>
          <cell r="E1257" t="str">
            <v>m</v>
          </cell>
          <cell r="F1257">
            <v>16</v>
          </cell>
          <cell r="G1257">
            <v>830</v>
          </cell>
          <cell r="H1257">
            <v>13280</v>
          </cell>
          <cell r="I1257">
            <v>0.25615613796785625</v>
          </cell>
          <cell r="J1257">
            <v>16</v>
          </cell>
          <cell r="L1257">
            <v>16</v>
          </cell>
          <cell r="M1257">
            <v>13280</v>
          </cell>
          <cell r="N1257">
            <v>0</v>
          </cell>
          <cell r="O1257">
            <v>13280</v>
          </cell>
          <cell r="R1257">
            <v>0</v>
          </cell>
          <cell r="S1257">
            <v>0</v>
          </cell>
          <cell r="T1257">
            <v>0</v>
          </cell>
          <cell r="U1257">
            <v>0</v>
          </cell>
          <cell r="V1257">
            <v>16</v>
          </cell>
          <cell r="W1257">
            <v>13280</v>
          </cell>
        </row>
        <row r="1258">
          <cell r="C1258" t="str">
            <v>3,7</v>
          </cell>
          <cell r="D1258" t="str">
            <v>CONSTRUCCION DE OBRAS ACCESORIAS</v>
          </cell>
          <cell r="I1258" t="str">
            <v/>
          </cell>
          <cell r="L1258" t="str">
            <v/>
          </cell>
          <cell r="M1258" t="str">
            <v/>
          </cell>
          <cell r="N1258" t="str">
            <v/>
          </cell>
          <cell r="O1258" t="str">
            <v/>
          </cell>
          <cell r="R1258" t="str">
            <v/>
          </cell>
          <cell r="S1258" t="str">
            <v/>
          </cell>
          <cell r="T1258" t="str">
            <v/>
          </cell>
          <cell r="U1258" t="str">
            <v/>
          </cell>
          <cell r="V1258" t="str">
            <v/>
          </cell>
          <cell r="W1258" t="str">
            <v/>
          </cell>
        </row>
        <row r="1259">
          <cell r="C1259" t="str">
            <v>3.7.1</v>
          </cell>
          <cell r="D1259" t="str">
            <v>OBRAS DE MAMPOSTERIA EN LADRILLO</v>
          </cell>
          <cell r="I1259" t="str">
            <v/>
          </cell>
          <cell r="L1259" t="str">
            <v/>
          </cell>
          <cell r="M1259" t="str">
            <v/>
          </cell>
          <cell r="N1259" t="str">
            <v/>
          </cell>
          <cell r="O1259" t="str">
            <v/>
          </cell>
          <cell r="R1259" t="str">
            <v/>
          </cell>
          <cell r="S1259" t="str">
            <v/>
          </cell>
          <cell r="T1259" t="str">
            <v/>
          </cell>
          <cell r="U1259" t="str">
            <v/>
          </cell>
          <cell r="V1259" t="str">
            <v/>
          </cell>
          <cell r="W1259" t="str">
            <v/>
          </cell>
        </row>
        <row r="1260">
          <cell r="C1260" t="str">
            <v>3.7.1.4</v>
          </cell>
          <cell r="D1260" t="str">
            <v>CONCRETOS DE LIMPIEZA, ALISTADO Y MEDIACAÑAS</v>
          </cell>
          <cell r="I1260" t="str">
            <v/>
          </cell>
          <cell r="L1260" t="str">
            <v/>
          </cell>
          <cell r="M1260" t="str">
            <v/>
          </cell>
          <cell r="N1260" t="str">
            <v/>
          </cell>
          <cell r="O1260" t="str">
            <v/>
          </cell>
          <cell r="R1260" t="str">
            <v/>
          </cell>
          <cell r="S1260" t="str">
            <v/>
          </cell>
          <cell r="T1260" t="str">
            <v/>
          </cell>
          <cell r="U1260" t="str">
            <v/>
          </cell>
          <cell r="V1260" t="str">
            <v/>
          </cell>
          <cell r="W1260" t="str">
            <v/>
          </cell>
        </row>
        <row r="1261">
          <cell r="C1261" t="str">
            <v>3.7.1.4.1</v>
          </cell>
          <cell r="D1261" t="str">
            <v>ALISTADO Y PENDIENTADO</v>
          </cell>
          <cell r="I1261" t="str">
            <v/>
          </cell>
          <cell r="L1261" t="str">
            <v/>
          </cell>
          <cell r="M1261" t="str">
            <v/>
          </cell>
          <cell r="N1261" t="str">
            <v/>
          </cell>
          <cell r="O1261" t="str">
            <v/>
          </cell>
          <cell r="R1261" t="str">
            <v/>
          </cell>
          <cell r="S1261" t="str">
            <v/>
          </cell>
          <cell r="T1261" t="str">
            <v/>
          </cell>
          <cell r="U1261" t="str">
            <v/>
          </cell>
          <cell r="V1261" t="str">
            <v/>
          </cell>
          <cell r="W1261" t="str">
            <v/>
          </cell>
        </row>
        <row r="1262">
          <cell r="C1262" t="str">
            <v>3.7.1.4.2</v>
          </cell>
          <cell r="D1262" t="str">
            <v>Concreto de limpieza f¨c=14 Mpa e=0.05</v>
          </cell>
          <cell r="E1262" t="str">
            <v>m2</v>
          </cell>
          <cell r="F1262">
            <v>5.25</v>
          </cell>
          <cell r="G1262">
            <v>10950</v>
          </cell>
          <cell r="H1262">
            <v>57488</v>
          </cell>
          <cell r="I1262">
            <v>1.1088783177331416</v>
          </cell>
          <cell r="J1262">
            <v>5.25</v>
          </cell>
          <cell r="L1262">
            <v>5.25</v>
          </cell>
          <cell r="M1262">
            <v>57487.5</v>
          </cell>
          <cell r="N1262">
            <v>0</v>
          </cell>
          <cell r="O1262">
            <v>57487.5</v>
          </cell>
          <cell r="R1262">
            <v>0</v>
          </cell>
          <cell r="S1262">
            <v>0</v>
          </cell>
          <cell r="T1262">
            <v>0</v>
          </cell>
          <cell r="U1262">
            <v>0</v>
          </cell>
          <cell r="V1262">
            <v>5.25</v>
          </cell>
          <cell r="W1262">
            <v>57487.5</v>
          </cell>
        </row>
        <row r="1263">
          <cell r="C1263" t="str">
            <v>3.7.3</v>
          </cell>
          <cell r="D1263" t="str">
            <v>ESTRUCTURAS DE CONCRETO REFORZADO</v>
          </cell>
          <cell r="I1263" t="str">
            <v/>
          </cell>
          <cell r="L1263" t="str">
            <v/>
          </cell>
          <cell r="M1263" t="str">
            <v/>
          </cell>
          <cell r="N1263" t="str">
            <v/>
          </cell>
          <cell r="O1263" t="str">
            <v/>
          </cell>
          <cell r="R1263" t="str">
            <v/>
          </cell>
          <cell r="S1263" t="str">
            <v/>
          </cell>
          <cell r="T1263" t="str">
            <v/>
          </cell>
          <cell r="U1263" t="str">
            <v/>
          </cell>
          <cell r="V1263" t="str">
            <v/>
          </cell>
          <cell r="W1263" t="str">
            <v/>
          </cell>
        </row>
        <row r="1264">
          <cell r="C1264" t="str">
            <v>3.7.3.1</v>
          </cell>
          <cell r="D1264" t="str">
            <v>CONCRETO PARA LOSA FONDO, LOSA CUBIERTA, MUROS</v>
          </cell>
          <cell r="I1264" t="str">
            <v/>
          </cell>
          <cell r="L1264" t="str">
            <v/>
          </cell>
          <cell r="M1264" t="str">
            <v/>
          </cell>
          <cell r="N1264" t="str">
            <v/>
          </cell>
          <cell r="O1264" t="str">
            <v/>
          </cell>
          <cell r="R1264" t="str">
            <v/>
          </cell>
          <cell r="S1264" t="str">
            <v/>
          </cell>
          <cell r="T1264" t="str">
            <v/>
          </cell>
          <cell r="U1264" t="str">
            <v/>
          </cell>
          <cell r="V1264" t="str">
            <v/>
          </cell>
          <cell r="W1264" t="str">
            <v/>
          </cell>
        </row>
        <row r="1265">
          <cell r="C1265" t="str">
            <v>3.7.3.1.3</v>
          </cell>
          <cell r="D1265" t="str">
            <v>Placa de fondo en concreto impermeabilizado f¨c=28 Mpa</v>
          </cell>
          <cell r="E1265" t="str">
            <v>m3</v>
          </cell>
          <cell r="F1265">
            <v>1.2</v>
          </cell>
          <cell r="G1265">
            <v>308200</v>
          </cell>
          <cell r="H1265">
            <v>369840</v>
          </cell>
          <cell r="I1265">
            <v>7.1337941314783109</v>
          </cell>
          <cell r="J1265">
            <v>1.2</v>
          </cell>
          <cell r="L1265">
            <v>1.2</v>
          </cell>
          <cell r="M1265">
            <v>369840</v>
          </cell>
          <cell r="N1265">
            <v>0</v>
          </cell>
          <cell r="O1265">
            <v>369840</v>
          </cell>
          <cell r="R1265">
            <v>0</v>
          </cell>
          <cell r="S1265">
            <v>0</v>
          </cell>
          <cell r="T1265">
            <v>0</v>
          </cell>
          <cell r="U1265">
            <v>0</v>
          </cell>
          <cell r="V1265">
            <v>1.2</v>
          </cell>
          <cell r="W1265">
            <v>369840</v>
          </cell>
        </row>
        <row r="1266">
          <cell r="C1266" t="str">
            <v>3.7.3.1.22</v>
          </cell>
          <cell r="D1266" t="str">
            <v>Muros en concreto impermeabilizado f¨c=28 Mpa</v>
          </cell>
          <cell r="E1266" t="str">
            <v>m3</v>
          </cell>
          <cell r="F1266">
            <v>4.3</v>
          </cell>
          <cell r="G1266">
            <v>336100</v>
          </cell>
          <cell r="H1266">
            <v>1445230</v>
          </cell>
          <cell r="I1266">
            <v>27.87684753578953</v>
          </cell>
          <cell r="J1266">
            <v>4.3</v>
          </cell>
          <cell r="L1266">
            <v>4.3</v>
          </cell>
          <cell r="M1266">
            <v>1445230</v>
          </cell>
          <cell r="N1266">
            <v>0</v>
          </cell>
          <cell r="O1266">
            <v>1445230</v>
          </cell>
          <cell r="R1266">
            <v>0</v>
          </cell>
          <cell r="S1266">
            <v>0</v>
          </cell>
          <cell r="T1266">
            <v>0</v>
          </cell>
          <cell r="U1266">
            <v>0</v>
          </cell>
          <cell r="V1266">
            <v>4.3</v>
          </cell>
          <cell r="W1266">
            <v>1445230</v>
          </cell>
        </row>
        <row r="1267">
          <cell r="C1267" t="str">
            <v>3.7.3.1.25</v>
          </cell>
          <cell r="D1267" t="str">
            <v>Losa superior en concreto f¨c=28 Mpa</v>
          </cell>
          <cell r="E1267" t="str">
            <v>m3</v>
          </cell>
          <cell r="F1267">
            <v>0.7</v>
          </cell>
          <cell r="G1267">
            <v>330600</v>
          </cell>
          <cell r="H1267">
            <v>231420</v>
          </cell>
          <cell r="I1267">
            <v>4.4638293259428687</v>
          </cell>
          <cell r="J1267">
            <v>0.7</v>
          </cell>
          <cell r="L1267">
            <v>0.7</v>
          </cell>
          <cell r="M1267">
            <v>231419.99999999997</v>
          </cell>
          <cell r="N1267">
            <v>0</v>
          </cell>
          <cell r="O1267">
            <v>231419.99999999997</v>
          </cell>
          <cell r="R1267">
            <v>0</v>
          </cell>
          <cell r="S1267">
            <v>0</v>
          </cell>
          <cell r="T1267">
            <v>0</v>
          </cell>
          <cell r="U1267">
            <v>0</v>
          </cell>
          <cell r="V1267">
            <v>0.7</v>
          </cell>
          <cell r="W1267">
            <v>231419.99999999997</v>
          </cell>
        </row>
        <row r="1268">
          <cell r="C1268" t="str">
            <v>3.7.3.2</v>
          </cell>
          <cell r="D1268" t="str">
            <v>CONCRETO PARA ESTRUCTURAS TIPO EDIFICACIONES</v>
          </cell>
          <cell r="I1268" t="str">
            <v/>
          </cell>
          <cell r="L1268" t="str">
            <v/>
          </cell>
          <cell r="M1268" t="str">
            <v/>
          </cell>
          <cell r="N1268" t="str">
            <v/>
          </cell>
          <cell r="O1268" t="str">
            <v/>
          </cell>
          <cell r="R1268" t="str">
            <v/>
          </cell>
          <cell r="S1268" t="str">
            <v/>
          </cell>
          <cell r="T1268" t="str">
            <v/>
          </cell>
          <cell r="U1268" t="str">
            <v/>
          </cell>
          <cell r="V1268" t="str">
            <v/>
          </cell>
          <cell r="W1268" t="str">
            <v/>
          </cell>
        </row>
        <row r="1269">
          <cell r="C1269" t="str">
            <v>3.7.3.3</v>
          </cell>
          <cell r="D1269" t="str">
            <v>ACERO DE REFUERZO</v>
          </cell>
          <cell r="I1269" t="str">
            <v/>
          </cell>
          <cell r="L1269" t="str">
            <v/>
          </cell>
          <cell r="M1269" t="str">
            <v/>
          </cell>
          <cell r="N1269" t="str">
            <v/>
          </cell>
          <cell r="O1269" t="str">
            <v/>
          </cell>
          <cell r="R1269" t="str">
            <v/>
          </cell>
          <cell r="S1269" t="str">
            <v/>
          </cell>
          <cell r="T1269" t="str">
            <v/>
          </cell>
          <cell r="U1269" t="str">
            <v/>
          </cell>
          <cell r="V1269" t="str">
            <v/>
          </cell>
          <cell r="W1269" t="str">
            <v/>
          </cell>
        </row>
        <row r="1270">
          <cell r="C1270" t="str">
            <v>3.7.3.3.1</v>
          </cell>
          <cell r="D1270" t="str">
            <v>Suministro, figurado e instalación de acero de refuerzo 420 Mpa (60000 Psi) según planos y especificaciones de diseño</v>
          </cell>
          <cell r="E1270" t="str">
            <v>kg</v>
          </cell>
          <cell r="F1270">
            <v>992</v>
          </cell>
          <cell r="G1270">
            <v>2740</v>
          </cell>
          <cell r="H1270">
            <v>2718080</v>
          </cell>
          <cell r="I1270">
            <v>52.428680383107739</v>
          </cell>
          <cell r="J1270">
            <v>992</v>
          </cell>
          <cell r="L1270">
            <v>992</v>
          </cell>
          <cell r="M1270">
            <v>2718080</v>
          </cell>
          <cell r="N1270">
            <v>0</v>
          </cell>
          <cell r="O1270">
            <v>2718080</v>
          </cell>
          <cell r="R1270">
            <v>0</v>
          </cell>
          <cell r="S1270">
            <v>0</v>
          </cell>
          <cell r="T1270">
            <v>0</v>
          </cell>
          <cell r="U1270">
            <v>0</v>
          </cell>
          <cell r="V1270">
            <v>992</v>
          </cell>
          <cell r="W1270">
            <v>2718080</v>
          </cell>
        </row>
        <row r="1271">
          <cell r="C1271" t="str">
            <v>3.7.3.5</v>
          </cell>
          <cell r="D1271" t="str">
            <v>SELLOS Y JUNTAS</v>
          </cell>
          <cell r="I1271" t="str">
            <v/>
          </cell>
          <cell r="L1271" t="str">
            <v/>
          </cell>
          <cell r="M1271" t="str">
            <v/>
          </cell>
          <cell r="N1271" t="str">
            <v/>
          </cell>
          <cell r="O1271" t="str">
            <v/>
          </cell>
          <cell r="R1271" t="str">
            <v/>
          </cell>
          <cell r="S1271" t="str">
            <v/>
          </cell>
          <cell r="T1271" t="str">
            <v/>
          </cell>
          <cell r="U1271" t="str">
            <v/>
          </cell>
          <cell r="V1271" t="str">
            <v/>
          </cell>
          <cell r="W1271" t="str">
            <v/>
          </cell>
        </row>
        <row r="1272">
          <cell r="C1272" t="str">
            <v>3.7.3.5.2</v>
          </cell>
          <cell r="D1272" t="str">
            <v xml:space="preserve">Suministro e instalación de cinta flexible para sellar juntas de construcción y dilatación SIKA PVC O-22 o similar según planos y especificaciones de diseño </v>
          </cell>
          <cell r="E1272" t="str">
            <v>m</v>
          </cell>
          <cell r="F1272">
            <v>4</v>
          </cell>
          <cell r="G1272">
            <v>28940</v>
          </cell>
          <cell r="H1272">
            <v>115760</v>
          </cell>
          <cell r="I1272">
            <v>2.2328791062619762</v>
          </cell>
          <cell r="J1272">
            <v>4</v>
          </cell>
          <cell r="L1272">
            <v>4</v>
          </cell>
          <cell r="M1272">
            <v>115760</v>
          </cell>
          <cell r="N1272">
            <v>0</v>
          </cell>
          <cell r="O1272">
            <v>115760</v>
          </cell>
          <cell r="R1272">
            <v>0</v>
          </cell>
          <cell r="S1272">
            <v>0</v>
          </cell>
          <cell r="T1272">
            <v>0</v>
          </cell>
          <cell r="U1272">
            <v>0</v>
          </cell>
          <cell r="V1272">
            <v>4</v>
          </cell>
          <cell r="W1272">
            <v>115760</v>
          </cell>
        </row>
        <row r="1273">
          <cell r="C1273" t="str">
            <v>3.7.3.5.3</v>
          </cell>
          <cell r="D1273" t="str">
            <v>Suministro y aplicación de sello expandible contra el paso de agua en juntas de construcción y pases de tuberia SikaSwell S o similar según planos y especificaciones de diseño</v>
          </cell>
          <cell r="E1273" t="str">
            <v>m</v>
          </cell>
          <cell r="F1273">
            <v>4</v>
          </cell>
          <cell r="G1273">
            <v>22310</v>
          </cell>
          <cell r="H1273">
            <v>89240</v>
          </cell>
          <cell r="I1273">
            <v>1.721338384958697</v>
          </cell>
          <cell r="J1273">
            <v>4</v>
          </cell>
          <cell r="L1273">
            <v>4</v>
          </cell>
          <cell r="M1273">
            <v>89240</v>
          </cell>
          <cell r="N1273">
            <v>0</v>
          </cell>
          <cell r="O1273">
            <v>89240</v>
          </cell>
          <cell r="R1273">
            <v>0</v>
          </cell>
          <cell r="S1273">
            <v>0</v>
          </cell>
          <cell r="T1273">
            <v>0</v>
          </cell>
          <cell r="U1273">
            <v>0</v>
          </cell>
          <cell r="V1273">
            <v>4</v>
          </cell>
          <cell r="W1273">
            <v>89240</v>
          </cell>
        </row>
        <row r="1274">
          <cell r="C1274" t="str">
            <v>3.7.3.8</v>
          </cell>
          <cell r="D1274" t="str">
            <v>IMPERMEABILIZACION</v>
          </cell>
          <cell r="I1274" t="str">
            <v/>
          </cell>
          <cell r="L1274" t="str">
            <v/>
          </cell>
          <cell r="M1274" t="str">
            <v/>
          </cell>
          <cell r="N1274" t="str">
            <v/>
          </cell>
          <cell r="O1274" t="str">
            <v/>
          </cell>
          <cell r="R1274" t="str">
            <v/>
          </cell>
          <cell r="S1274" t="str">
            <v/>
          </cell>
          <cell r="T1274" t="str">
            <v/>
          </cell>
          <cell r="U1274" t="str">
            <v/>
          </cell>
          <cell r="V1274" t="str">
            <v/>
          </cell>
          <cell r="W1274" t="str">
            <v/>
          </cell>
        </row>
        <row r="1275">
          <cell r="C1275" t="str">
            <v>3.7.3.8.4</v>
          </cell>
          <cell r="D1275" t="str">
            <v>Suministro e instalación de protección impermeable para estructuras enterradas IGOL  DENSO a 2 capas o similar según planos y especificaciones de diseño</v>
          </cell>
          <cell r="E1275" t="str">
            <v>m2</v>
          </cell>
          <cell r="F1275">
            <v>8</v>
          </cell>
          <cell r="G1275">
            <v>12950</v>
          </cell>
          <cell r="H1275">
            <v>103600</v>
          </cell>
          <cell r="I1275">
            <v>1.9983264980022521</v>
          </cell>
          <cell r="J1275">
            <v>8</v>
          </cell>
          <cell r="L1275">
            <v>8</v>
          </cell>
          <cell r="M1275">
            <v>103600</v>
          </cell>
          <cell r="N1275">
            <v>0</v>
          </cell>
          <cell r="O1275">
            <v>103600</v>
          </cell>
          <cell r="R1275">
            <v>0</v>
          </cell>
          <cell r="S1275">
            <v>0</v>
          </cell>
          <cell r="T1275">
            <v>0</v>
          </cell>
          <cell r="U1275">
            <v>0</v>
          </cell>
          <cell r="V1275">
            <v>8</v>
          </cell>
          <cell r="W1275">
            <v>103600</v>
          </cell>
        </row>
        <row r="1276">
          <cell r="D1276" t="str">
            <v>COSTO TOTAL DIRECTO</v>
          </cell>
          <cell r="H1276">
            <v>5184338</v>
          </cell>
          <cell r="L1276" t="str">
            <v/>
          </cell>
          <cell r="M1276">
            <v>5184337.5</v>
          </cell>
          <cell r="N1276">
            <v>0</v>
          </cell>
          <cell r="O1276">
            <v>5184337.5</v>
          </cell>
          <cell r="R1276" t="str">
            <v/>
          </cell>
          <cell r="S1276">
            <v>0</v>
          </cell>
          <cell r="T1276">
            <v>0</v>
          </cell>
          <cell r="U1276">
            <v>0</v>
          </cell>
          <cell r="V1276" t="str">
            <v/>
          </cell>
          <cell r="W1276">
            <v>5184337.5</v>
          </cell>
        </row>
        <row r="1277">
          <cell r="D1277" t="str">
            <v>A,I,U, 25%</v>
          </cell>
          <cell r="E1277">
            <v>0.25</v>
          </cell>
          <cell r="H1277">
            <v>1296085</v>
          </cell>
          <cell r="M1277">
            <v>1296084</v>
          </cell>
          <cell r="N1277">
            <v>0</v>
          </cell>
          <cell r="O1277">
            <v>1296084</v>
          </cell>
          <cell r="R1277">
            <v>0</v>
          </cell>
          <cell r="S1277">
            <v>0</v>
          </cell>
          <cell r="T1277">
            <v>0</v>
          </cell>
          <cell r="U1277">
            <v>0</v>
          </cell>
          <cell r="W1277">
            <v>1296084</v>
          </cell>
        </row>
        <row r="1278">
          <cell r="B1278" t="str">
            <v>TO24</v>
          </cell>
          <cell r="D1278" t="str">
            <v>COSTO TOTAL OBRA CIVIL</v>
          </cell>
          <cell r="H1278">
            <v>6480423</v>
          </cell>
          <cell r="M1278">
            <v>6480422</v>
          </cell>
          <cell r="N1278">
            <v>0</v>
          </cell>
          <cell r="O1278">
            <v>6480422</v>
          </cell>
          <cell r="R1278" t="str">
            <v/>
          </cell>
          <cell r="S1278">
            <v>0</v>
          </cell>
          <cell r="T1278">
            <v>0</v>
          </cell>
          <cell r="U1278">
            <v>0</v>
          </cell>
          <cell r="V1278" t="str">
            <v/>
          </cell>
          <cell r="W1278">
            <v>6480422</v>
          </cell>
        </row>
        <row r="1279">
          <cell r="B1279" t="str">
            <v>T25</v>
          </cell>
          <cell r="C1279" t="str">
            <v>OBRA CIVIL ESTRUCTURAL DE OBRAS VIALES Y RELLENOS (1279)</v>
          </cell>
          <cell r="M1279" t="str">
            <v/>
          </cell>
          <cell r="N1279" t="str">
            <v/>
          </cell>
          <cell r="O1279" t="str">
            <v/>
          </cell>
          <cell r="R1279" t="str">
            <v/>
          </cell>
          <cell r="S1279" t="str">
            <v/>
          </cell>
          <cell r="T1279" t="str">
            <v/>
          </cell>
          <cell r="U1279" t="str">
            <v/>
          </cell>
          <cell r="V1279" t="str">
            <v/>
          </cell>
          <cell r="W1279" t="str">
            <v/>
          </cell>
        </row>
        <row r="1280">
          <cell r="C1280" t="str">
            <v xml:space="preserve">ITEM </v>
          </cell>
          <cell r="D1280" t="str">
            <v xml:space="preserve">DESCRIPCION </v>
          </cell>
          <cell r="E1280" t="str">
            <v xml:space="preserve">UNIDAD </v>
          </cell>
          <cell r="F1280" t="str">
            <v xml:space="preserve">CANTIDAD </v>
          </cell>
          <cell r="G1280" t="str">
            <v xml:space="preserve">V. UNITARIO </v>
          </cell>
          <cell r="H1280" t="str">
            <v>V. PARCIAL</v>
          </cell>
          <cell r="R1280">
            <v>0</v>
          </cell>
        </row>
        <row r="1281">
          <cell r="C1281">
            <v>3</v>
          </cell>
          <cell r="D1281" t="str">
            <v>CONDICIONES DE LAS UNIDADES DE OBRA</v>
          </cell>
          <cell r="L1281" t="str">
            <v/>
          </cell>
          <cell r="M1281" t="str">
            <v/>
          </cell>
          <cell r="N1281" t="str">
            <v/>
          </cell>
          <cell r="O1281" t="str">
            <v/>
          </cell>
          <cell r="R1281" t="str">
            <v/>
          </cell>
          <cell r="S1281" t="str">
            <v/>
          </cell>
          <cell r="T1281" t="str">
            <v/>
          </cell>
          <cell r="U1281" t="str">
            <v/>
          </cell>
          <cell r="V1281" t="str">
            <v/>
          </cell>
          <cell r="W1281" t="str">
            <v/>
          </cell>
        </row>
        <row r="1282">
          <cell r="C1282" t="str">
            <v>3,1</v>
          </cell>
          <cell r="D1282" t="str">
            <v>SEÑALIZACIÓN Y SEGURIDAD EN LAS OBRAS</v>
          </cell>
          <cell r="L1282" t="str">
            <v/>
          </cell>
          <cell r="M1282" t="str">
            <v/>
          </cell>
          <cell r="N1282" t="str">
            <v/>
          </cell>
          <cell r="O1282" t="str">
            <v/>
          </cell>
          <cell r="R1282" t="str">
            <v/>
          </cell>
          <cell r="S1282" t="str">
            <v/>
          </cell>
          <cell r="T1282" t="str">
            <v/>
          </cell>
          <cell r="U1282" t="str">
            <v/>
          </cell>
          <cell r="V1282" t="str">
            <v/>
          </cell>
          <cell r="W1282" t="str">
            <v/>
          </cell>
        </row>
        <row r="1283">
          <cell r="C1283" t="str">
            <v>3.1.1.1</v>
          </cell>
          <cell r="D1283" t="str">
            <v>Soporte para cinta demarcadora. Esquema No.1</v>
          </cell>
          <cell r="E1283" t="str">
            <v>un</v>
          </cell>
          <cell r="F1283">
            <v>25</v>
          </cell>
          <cell r="G1283">
            <v>10100</v>
          </cell>
          <cell r="H1283">
            <v>252500</v>
          </cell>
          <cell r="I1283">
            <v>0.28340443136780857</v>
          </cell>
          <cell r="J1283">
            <v>25</v>
          </cell>
          <cell r="L1283">
            <v>25</v>
          </cell>
          <cell r="M1283">
            <v>252500</v>
          </cell>
          <cell r="N1283">
            <v>0</v>
          </cell>
          <cell r="O1283">
            <v>252500</v>
          </cell>
          <cell r="R1283">
            <v>0</v>
          </cell>
          <cell r="S1283">
            <v>0</v>
          </cell>
          <cell r="T1283">
            <v>0</v>
          </cell>
          <cell r="U1283">
            <v>0</v>
          </cell>
          <cell r="V1283">
            <v>25</v>
          </cell>
          <cell r="W1283">
            <v>252500</v>
          </cell>
        </row>
        <row r="1284">
          <cell r="C1284" t="str">
            <v>3.1.1.2</v>
          </cell>
          <cell r="D1284" t="str">
            <v>Cinta demarcadora ( sin soportes ). Esquema No.2</v>
          </cell>
          <cell r="E1284" t="str">
            <v>m</v>
          </cell>
          <cell r="F1284">
            <v>1000</v>
          </cell>
          <cell r="G1284">
            <v>830</v>
          </cell>
          <cell r="H1284">
            <v>830000</v>
          </cell>
          <cell r="I1284">
            <v>0.93158684370408351</v>
          </cell>
          <cell r="J1284">
            <v>1000</v>
          </cell>
          <cell r="L1284">
            <v>1000</v>
          </cell>
          <cell r="M1284">
            <v>830000</v>
          </cell>
          <cell r="N1284">
            <v>0</v>
          </cell>
          <cell r="O1284">
            <v>830000</v>
          </cell>
          <cell r="R1284">
            <v>0</v>
          </cell>
          <cell r="S1284">
            <v>0</v>
          </cell>
          <cell r="T1284">
            <v>0</v>
          </cell>
          <cell r="U1284">
            <v>0</v>
          </cell>
          <cell r="V1284">
            <v>1000</v>
          </cell>
          <cell r="W1284">
            <v>830000</v>
          </cell>
        </row>
        <row r="1285">
          <cell r="C1285" t="str">
            <v>3.1.1.3.2</v>
          </cell>
          <cell r="D1285" t="str">
            <v>Valla móvil Tipo 2 Plegable. Esquema 4</v>
          </cell>
          <cell r="E1285" t="str">
            <v>un</v>
          </cell>
          <cell r="F1285">
            <v>3</v>
          </cell>
          <cell r="G1285">
            <v>162000</v>
          </cell>
          <cell r="H1285">
            <v>486000</v>
          </cell>
          <cell r="I1285">
            <v>0.54548338077130676</v>
          </cell>
          <cell r="J1285">
            <v>3</v>
          </cell>
          <cell r="L1285">
            <v>3</v>
          </cell>
          <cell r="M1285">
            <v>486000</v>
          </cell>
          <cell r="N1285">
            <v>0</v>
          </cell>
          <cell r="O1285">
            <v>486000</v>
          </cell>
          <cell r="R1285">
            <v>0</v>
          </cell>
          <cell r="S1285">
            <v>0</v>
          </cell>
          <cell r="T1285">
            <v>0</v>
          </cell>
          <cell r="U1285">
            <v>0</v>
          </cell>
          <cell r="V1285">
            <v>3</v>
          </cell>
          <cell r="W1285">
            <v>486000</v>
          </cell>
        </row>
        <row r="1286">
          <cell r="C1286" t="str">
            <v>3.1.1.5</v>
          </cell>
          <cell r="D1286" t="str">
            <v>Caneca Reflectiva</v>
          </cell>
          <cell r="E1286" t="str">
            <v>un</v>
          </cell>
          <cell r="F1286">
            <v>2</v>
          </cell>
          <cell r="G1286">
            <v>129000</v>
          </cell>
          <cell r="H1286">
            <v>258000</v>
          </cell>
          <cell r="I1286">
            <v>0.28957759719958259</v>
          </cell>
          <cell r="J1286">
            <v>2</v>
          </cell>
          <cell r="L1286">
            <v>2</v>
          </cell>
          <cell r="M1286">
            <v>258000</v>
          </cell>
          <cell r="N1286">
            <v>0</v>
          </cell>
          <cell r="O1286">
            <v>258000</v>
          </cell>
          <cell r="R1286">
            <v>0</v>
          </cell>
          <cell r="S1286">
            <v>0</v>
          </cell>
          <cell r="T1286">
            <v>0</v>
          </cell>
          <cell r="U1286">
            <v>0</v>
          </cell>
          <cell r="V1286">
            <v>2</v>
          </cell>
          <cell r="W1286">
            <v>258000</v>
          </cell>
        </row>
        <row r="1287">
          <cell r="C1287" t="str">
            <v>3,3</v>
          </cell>
          <cell r="D1287" t="str">
            <v>EXCAVACIONES Y ENTIBADOS</v>
          </cell>
          <cell r="I1287" t="str">
            <v/>
          </cell>
          <cell r="L1287" t="str">
            <v/>
          </cell>
          <cell r="M1287" t="str">
            <v/>
          </cell>
          <cell r="N1287" t="str">
            <v/>
          </cell>
          <cell r="O1287" t="str">
            <v/>
          </cell>
          <cell r="R1287" t="str">
            <v/>
          </cell>
          <cell r="S1287" t="str">
            <v/>
          </cell>
          <cell r="T1287" t="str">
            <v/>
          </cell>
          <cell r="U1287" t="str">
            <v/>
          </cell>
          <cell r="V1287" t="str">
            <v/>
          </cell>
          <cell r="W1287" t="str">
            <v/>
          </cell>
        </row>
        <row r="1288">
          <cell r="C1288" t="str">
            <v>3.3.1</v>
          </cell>
          <cell r="D1288" t="str">
            <v>DESPEJE, DESCAPOTE Y LIMPIEZA</v>
          </cell>
          <cell r="I1288" t="str">
            <v/>
          </cell>
          <cell r="L1288" t="str">
            <v/>
          </cell>
          <cell r="M1288" t="str">
            <v/>
          </cell>
          <cell r="N1288" t="str">
            <v/>
          </cell>
          <cell r="O1288" t="str">
            <v/>
          </cell>
          <cell r="R1288" t="str">
            <v/>
          </cell>
          <cell r="S1288" t="str">
            <v/>
          </cell>
          <cell r="T1288" t="str">
            <v/>
          </cell>
          <cell r="U1288" t="str">
            <v/>
          </cell>
          <cell r="V1288" t="str">
            <v/>
          </cell>
          <cell r="W1288" t="str">
            <v/>
          </cell>
        </row>
        <row r="1289">
          <cell r="C1289" t="str">
            <v>3.3.1.1</v>
          </cell>
          <cell r="D1289" t="str">
            <v>Despeje, desmonte y limpieza</v>
          </cell>
          <cell r="E1289" t="str">
            <v>m2</v>
          </cell>
          <cell r="F1289">
            <v>1900</v>
          </cell>
          <cell r="G1289">
            <v>2030</v>
          </cell>
          <cell r="H1289">
            <v>3857000</v>
          </cell>
          <cell r="I1289">
            <v>4.3290728387550006</v>
          </cell>
          <cell r="J1289">
            <v>1900</v>
          </cell>
          <cell r="L1289">
            <v>1900</v>
          </cell>
          <cell r="M1289">
            <v>3857000</v>
          </cell>
          <cell r="N1289">
            <v>0</v>
          </cell>
          <cell r="O1289">
            <v>3857000</v>
          </cell>
          <cell r="R1289">
            <v>0</v>
          </cell>
          <cell r="S1289">
            <v>0</v>
          </cell>
          <cell r="T1289">
            <v>0</v>
          </cell>
          <cell r="U1289">
            <v>0</v>
          </cell>
          <cell r="V1289">
            <v>1900</v>
          </cell>
          <cell r="W1289">
            <v>3857000</v>
          </cell>
        </row>
        <row r="1290">
          <cell r="C1290" t="str">
            <v>3.3.4</v>
          </cell>
          <cell r="D1290" t="str">
            <v>Excavaciones para estructuras</v>
          </cell>
        </row>
        <row r="1291">
          <cell r="C1291" t="str">
            <v>3.3.4.1</v>
          </cell>
          <cell r="D1291" t="str">
            <v>Excavación para estructuras a mano en material común, roca descompuesta, a cualquier prorfundidad y bajo cualquier condición de humedad. Incluye retiro a lugar autorizado.</v>
          </cell>
          <cell r="E1291" t="str">
            <v>m3</v>
          </cell>
          <cell r="G1291">
            <v>10800</v>
          </cell>
          <cell r="K1291">
            <v>28.16</v>
          </cell>
          <cell r="L1291">
            <v>28.16</v>
          </cell>
          <cell r="M1291">
            <v>0</v>
          </cell>
          <cell r="N1291">
            <v>304128</v>
          </cell>
        </row>
        <row r="1292">
          <cell r="C1292" t="str">
            <v>3.5.3</v>
          </cell>
          <cell r="D1292" t="str">
            <v>CONFORMACIÓN DE SUB-BASE GRANULAR</v>
          </cell>
          <cell r="I1292" t="str">
            <v/>
          </cell>
          <cell r="L1292" t="str">
            <v/>
          </cell>
          <cell r="M1292" t="str">
            <v/>
          </cell>
          <cell r="N1292" t="str">
            <v/>
          </cell>
          <cell r="O1292" t="str">
            <v/>
          </cell>
          <cell r="R1292" t="str">
            <v/>
          </cell>
          <cell r="S1292" t="str">
            <v/>
          </cell>
          <cell r="T1292" t="str">
            <v/>
          </cell>
          <cell r="U1292" t="str">
            <v/>
          </cell>
          <cell r="V1292" t="str">
            <v/>
          </cell>
          <cell r="W1292" t="str">
            <v/>
          </cell>
        </row>
        <row r="1293">
          <cell r="C1293" t="str">
            <v>3.5.3</v>
          </cell>
          <cell r="D1293" t="str">
            <v>Conformación de sub-base granular compactado al 95% del PM</v>
          </cell>
          <cell r="E1293" t="str">
            <v>m3</v>
          </cell>
          <cell r="F1293">
            <v>172.9</v>
          </cell>
          <cell r="G1293">
            <v>39230</v>
          </cell>
          <cell r="H1293">
            <v>6782867</v>
          </cell>
          <cell r="I1293">
            <v>7.6130477828850438</v>
          </cell>
          <cell r="J1293">
            <v>172.9</v>
          </cell>
          <cell r="L1293">
            <v>172.9</v>
          </cell>
          <cell r="M1293">
            <v>6782867</v>
          </cell>
          <cell r="N1293">
            <v>0</v>
          </cell>
          <cell r="O1293">
            <v>6782867</v>
          </cell>
          <cell r="R1293">
            <v>0</v>
          </cell>
          <cell r="S1293">
            <v>0</v>
          </cell>
          <cell r="T1293">
            <v>0</v>
          </cell>
          <cell r="U1293">
            <v>0</v>
          </cell>
          <cell r="V1293">
            <v>172.9</v>
          </cell>
          <cell r="W1293">
            <v>6782867</v>
          </cell>
        </row>
        <row r="1294">
          <cell r="C1294" t="str">
            <v>3.5.4</v>
          </cell>
          <cell r="D1294" t="str">
            <v>CONFORMACIÓN DE BASE</v>
          </cell>
          <cell r="I1294" t="str">
            <v/>
          </cell>
          <cell r="L1294" t="str">
            <v/>
          </cell>
          <cell r="M1294" t="str">
            <v/>
          </cell>
          <cell r="N1294" t="str">
            <v/>
          </cell>
          <cell r="O1294" t="str">
            <v/>
          </cell>
          <cell r="R1294" t="str">
            <v/>
          </cell>
          <cell r="S1294" t="str">
            <v/>
          </cell>
          <cell r="T1294" t="str">
            <v/>
          </cell>
          <cell r="U1294" t="str">
            <v/>
          </cell>
          <cell r="V1294" t="str">
            <v/>
          </cell>
          <cell r="W1294" t="str">
            <v/>
          </cell>
        </row>
        <row r="1295">
          <cell r="C1295" t="str">
            <v>3.5.4.1</v>
          </cell>
          <cell r="D1295" t="str">
            <v>Conformación de base suelo cemento</v>
          </cell>
          <cell r="I1295" t="str">
            <v/>
          </cell>
          <cell r="L1295" t="str">
            <v/>
          </cell>
          <cell r="M1295" t="str">
            <v/>
          </cell>
          <cell r="N1295" t="str">
            <v/>
          </cell>
          <cell r="O1295" t="str">
            <v/>
          </cell>
          <cell r="R1295" t="str">
            <v/>
          </cell>
          <cell r="S1295" t="str">
            <v/>
          </cell>
          <cell r="T1295" t="str">
            <v/>
          </cell>
          <cell r="U1295" t="str">
            <v/>
          </cell>
          <cell r="V1295" t="str">
            <v/>
          </cell>
          <cell r="W1295" t="str">
            <v/>
          </cell>
        </row>
        <row r="1296">
          <cell r="C1296" t="str">
            <v>3.5.4.1.1</v>
          </cell>
          <cell r="D1296" t="str">
            <v>Base de suelo cemento procedente de central de mezclas f'c=3.5 Mpa, con proporción de cemento del 6%</v>
          </cell>
          <cell r="E1296" t="str">
            <v>m3</v>
          </cell>
          <cell r="F1296">
            <v>2.94</v>
          </cell>
          <cell r="G1296">
            <v>92400</v>
          </cell>
          <cell r="H1296">
            <v>271656</v>
          </cell>
          <cell r="I1296">
            <v>0.30490500676298377</v>
          </cell>
          <cell r="J1296">
            <v>2.94</v>
          </cell>
          <cell r="L1296">
            <v>2.94</v>
          </cell>
          <cell r="M1296">
            <v>271656</v>
          </cell>
          <cell r="N1296">
            <v>0</v>
          </cell>
          <cell r="O1296">
            <v>271656</v>
          </cell>
          <cell r="R1296">
            <v>0</v>
          </cell>
          <cell r="S1296">
            <v>0</v>
          </cell>
          <cell r="T1296">
            <v>0</v>
          </cell>
          <cell r="U1296">
            <v>0</v>
          </cell>
          <cell r="V1296">
            <v>2.94</v>
          </cell>
          <cell r="W1296">
            <v>271656</v>
          </cell>
        </row>
        <row r="1297">
          <cell r="C1297" t="str">
            <v>3,5</v>
          </cell>
          <cell r="D1297" t="str">
            <v>RELLENOS</v>
          </cell>
          <cell r="I1297" t="str">
            <v/>
          </cell>
          <cell r="L1297" t="str">
            <v/>
          </cell>
          <cell r="M1297" t="str">
            <v/>
          </cell>
          <cell r="N1297" t="str">
            <v/>
          </cell>
          <cell r="O1297" t="str">
            <v/>
          </cell>
          <cell r="R1297" t="str">
            <v/>
          </cell>
          <cell r="S1297" t="str">
            <v/>
          </cell>
          <cell r="T1297" t="str">
            <v/>
          </cell>
          <cell r="U1297" t="str">
            <v/>
          </cell>
          <cell r="V1297" t="str">
            <v/>
          </cell>
          <cell r="W1297" t="str">
            <v/>
          </cell>
        </row>
        <row r="1298">
          <cell r="C1298" t="str">
            <v>3.5.1.2</v>
          </cell>
          <cell r="D1298" t="str">
            <v>Relleno de zanjas y obras de mampostería con material seleccionado de cantera al 95% del Proctor Modificado</v>
          </cell>
          <cell r="E1298" t="str">
            <v>m3</v>
          </cell>
          <cell r="G1298">
            <v>27000</v>
          </cell>
          <cell r="K1298">
            <v>45</v>
          </cell>
          <cell r="L1298">
            <v>45</v>
          </cell>
          <cell r="M1298">
            <v>0</v>
          </cell>
          <cell r="N1298">
            <v>1215000</v>
          </cell>
        </row>
        <row r="1299">
          <cell r="C1299" t="str">
            <v>3.5.5</v>
          </cell>
          <cell r="D1299" t="str">
            <v>EXPLANEACIÓN Y RELLENOS PARA ESTRUCTURAS Y OBRAS ARQUITECTÓNICAS</v>
          </cell>
          <cell r="I1299" t="str">
            <v/>
          </cell>
          <cell r="L1299" t="str">
            <v/>
          </cell>
          <cell r="M1299" t="str">
            <v/>
          </cell>
          <cell r="N1299" t="str">
            <v/>
          </cell>
          <cell r="O1299" t="str">
            <v/>
          </cell>
          <cell r="R1299" t="str">
            <v/>
          </cell>
          <cell r="S1299" t="str">
            <v/>
          </cell>
          <cell r="T1299" t="str">
            <v/>
          </cell>
          <cell r="U1299" t="str">
            <v/>
          </cell>
          <cell r="V1299" t="str">
            <v/>
          </cell>
          <cell r="W1299" t="str">
            <v/>
          </cell>
        </row>
        <row r="1300">
          <cell r="C1300" t="str">
            <v>3.5.5.1</v>
          </cell>
          <cell r="D1300" t="str">
            <v>Explanación y relleno de explanada compactado al 95% del proctor modificado, con material seleccionado de cantera</v>
          </cell>
          <cell r="E1300" t="str">
            <v>m3</v>
          </cell>
          <cell r="F1300">
            <v>800</v>
          </cell>
          <cell r="G1300">
            <v>20448</v>
          </cell>
          <cell r="H1300">
            <v>16358400</v>
          </cell>
          <cell r="I1300">
            <v>18.36056653499865</v>
          </cell>
          <cell r="J1300">
            <v>800</v>
          </cell>
          <cell r="L1300">
            <v>800</v>
          </cell>
          <cell r="M1300">
            <v>16358400</v>
          </cell>
          <cell r="N1300">
            <v>0</v>
          </cell>
          <cell r="O1300">
            <v>16358400</v>
          </cell>
          <cell r="R1300">
            <v>0</v>
          </cell>
          <cell r="S1300">
            <v>0</v>
          </cell>
          <cell r="T1300">
            <v>0</v>
          </cell>
          <cell r="U1300">
            <v>0</v>
          </cell>
          <cell r="V1300">
            <v>800</v>
          </cell>
          <cell r="W1300">
            <v>16358400</v>
          </cell>
        </row>
        <row r="1301">
          <cell r="C1301" t="str">
            <v>3.5.5.2</v>
          </cell>
          <cell r="D1301" t="str">
            <v>Relleno para zonas verdes compactado al 90% del proctor modificado, con arena negra</v>
          </cell>
          <cell r="E1301" t="str">
            <v>m3</v>
          </cell>
          <cell r="F1301">
            <v>180</v>
          </cell>
          <cell r="G1301">
            <v>13280</v>
          </cell>
          <cell r="H1301">
            <v>2390400</v>
          </cell>
          <cell r="I1301">
            <v>2.6829701098677603</v>
          </cell>
          <cell r="J1301">
            <v>180</v>
          </cell>
          <cell r="L1301">
            <v>180</v>
          </cell>
          <cell r="M1301">
            <v>2390400</v>
          </cell>
          <cell r="N1301">
            <v>0</v>
          </cell>
          <cell r="O1301">
            <v>2390400</v>
          </cell>
          <cell r="R1301">
            <v>0</v>
          </cell>
          <cell r="S1301">
            <v>0</v>
          </cell>
          <cell r="T1301">
            <v>0</v>
          </cell>
          <cell r="U1301">
            <v>0</v>
          </cell>
          <cell r="V1301">
            <v>180</v>
          </cell>
          <cell r="W1301">
            <v>2390400</v>
          </cell>
        </row>
        <row r="1302">
          <cell r="C1302" t="str">
            <v>3,6</v>
          </cell>
          <cell r="D1302" t="str">
            <v>CONSTRUCCION DE PAVIMENTOS</v>
          </cell>
          <cell r="I1302" t="str">
            <v/>
          </cell>
          <cell r="L1302" t="str">
            <v/>
          </cell>
          <cell r="M1302" t="str">
            <v/>
          </cell>
          <cell r="N1302" t="str">
            <v/>
          </cell>
          <cell r="O1302" t="str">
            <v/>
          </cell>
          <cell r="R1302" t="str">
            <v/>
          </cell>
          <cell r="S1302" t="str">
            <v/>
          </cell>
          <cell r="T1302" t="str">
            <v/>
          </cell>
          <cell r="U1302" t="str">
            <v/>
          </cell>
          <cell r="V1302" t="str">
            <v/>
          </cell>
          <cell r="W1302" t="str">
            <v/>
          </cell>
        </row>
        <row r="1303">
          <cell r="C1303" t="str">
            <v>3.6.4</v>
          </cell>
          <cell r="D1303" t="str">
            <v>Construcción de bordillo, anden y cuneta</v>
          </cell>
          <cell r="I1303" t="str">
            <v/>
          </cell>
          <cell r="L1303" t="str">
            <v/>
          </cell>
          <cell r="M1303" t="str">
            <v/>
          </cell>
          <cell r="N1303" t="str">
            <v/>
          </cell>
          <cell r="O1303" t="str">
            <v/>
          </cell>
          <cell r="R1303" t="str">
            <v/>
          </cell>
          <cell r="S1303" t="str">
            <v/>
          </cell>
          <cell r="T1303" t="str">
            <v/>
          </cell>
          <cell r="U1303" t="str">
            <v/>
          </cell>
          <cell r="V1303" t="str">
            <v/>
          </cell>
          <cell r="W1303" t="str">
            <v/>
          </cell>
        </row>
        <row r="1304">
          <cell r="C1304" t="str">
            <v>3.6.4.1.3</v>
          </cell>
          <cell r="D1304" t="str">
            <v>Construcción de anden en concreto 21 MPa (3000psi) e=0.1m, tamaño máximo del agregado 25mm (1") de central de mezcla</v>
          </cell>
          <cell r="E1304" t="str">
            <v>m2</v>
          </cell>
          <cell r="F1304">
            <v>256</v>
          </cell>
          <cell r="G1304">
            <v>33000</v>
          </cell>
          <cell r="H1304">
            <v>8448000</v>
          </cell>
          <cell r="I1304">
            <v>9.4819827176049376</v>
          </cell>
          <cell r="J1304">
            <v>256</v>
          </cell>
          <cell r="L1304">
            <v>256</v>
          </cell>
          <cell r="M1304">
            <v>8448000</v>
          </cell>
          <cell r="N1304">
            <v>0</v>
          </cell>
          <cell r="O1304">
            <v>8448000</v>
          </cell>
          <cell r="R1304">
            <v>0</v>
          </cell>
          <cell r="S1304">
            <v>0</v>
          </cell>
          <cell r="T1304">
            <v>0</v>
          </cell>
          <cell r="U1304">
            <v>0</v>
          </cell>
          <cell r="V1304">
            <v>256</v>
          </cell>
          <cell r="W1304">
            <v>8448000</v>
          </cell>
        </row>
        <row r="1305">
          <cell r="C1305" t="str">
            <v>3.6.4.2.3</v>
          </cell>
          <cell r="D1305" t="str">
            <v>Construcción de bordillo prefabricado de concreto h=0.5m, f'c=21.0Mpa (3000 psi)</v>
          </cell>
          <cell r="E1305" t="str">
            <v>m</v>
          </cell>
          <cell r="F1305">
            <v>400</v>
          </cell>
          <cell r="G1305">
            <v>34010</v>
          </cell>
          <cell r="H1305">
            <v>13604000</v>
          </cell>
          <cell r="I1305">
            <v>15.269045086446209</v>
          </cell>
          <cell r="J1305">
            <v>400</v>
          </cell>
          <cell r="L1305">
            <v>400</v>
          </cell>
          <cell r="M1305">
            <v>13604000</v>
          </cell>
          <cell r="N1305">
            <v>0</v>
          </cell>
          <cell r="O1305">
            <v>13604000</v>
          </cell>
          <cell r="R1305">
            <v>0</v>
          </cell>
          <cell r="S1305">
            <v>0</v>
          </cell>
          <cell r="T1305">
            <v>0</v>
          </cell>
          <cell r="U1305">
            <v>0</v>
          </cell>
          <cell r="V1305">
            <v>400</v>
          </cell>
          <cell r="W1305">
            <v>13604000</v>
          </cell>
        </row>
        <row r="1306">
          <cell r="C1306" t="str">
            <v>3.6.4.3</v>
          </cell>
          <cell r="D1306" t="str">
            <v>Construcción de cunetas</v>
          </cell>
          <cell r="I1306" t="str">
            <v/>
          </cell>
          <cell r="L1306" t="str">
            <v/>
          </cell>
          <cell r="M1306" t="str">
            <v/>
          </cell>
          <cell r="N1306" t="str">
            <v/>
          </cell>
          <cell r="O1306" t="str">
            <v/>
          </cell>
          <cell r="R1306" t="str">
            <v/>
          </cell>
          <cell r="S1306" t="str">
            <v/>
          </cell>
          <cell r="T1306" t="str">
            <v/>
          </cell>
          <cell r="U1306" t="str">
            <v/>
          </cell>
          <cell r="V1306" t="str">
            <v/>
          </cell>
          <cell r="W1306" t="str">
            <v/>
          </cell>
        </row>
        <row r="1307">
          <cell r="C1307" t="str">
            <v>3.6.4.3.1</v>
          </cell>
          <cell r="D1307" t="str">
            <v>Construcción en sitio de cunetas de concreto, f´c=21,0 Mpa (3000 psi), e=0.15m</v>
          </cell>
          <cell r="E1307" t="str">
            <v>m2</v>
          </cell>
          <cell r="F1307">
            <v>30</v>
          </cell>
          <cell r="G1307">
            <v>36010</v>
          </cell>
          <cell r="H1307">
            <v>1080300</v>
          </cell>
          <cell r="I1307">
            <v>1.2125220087391826</v>
          </cell>
          <cell r="J1307">
            <v>30</v>
          </cell>
          <cell r="L1307">
            <v>30</v>
          </cell>
          <cell r="M1307">
            <v>1080300</v>
          </cell>
          <cell r="N1307">
            <v>0</v>
          </cell>
          <cell r="O1307">
            <v>1080300</v>
          </cell>
          <cell r="R1307">
            <v>0</v>
          </cell>
          <cell r="S1307">
            <v>0</v>
          </cell>
          <cell r="T1307">
            <v>0</v>
          </cell>
          <cell r="U1307">
            <v>0</v>
          </cell>
          <cell r="V1307">
            <v>30</v>
          </cell>
          <cell r="W1307">
            <v>1080300</v>
          </cell>
        </row>
        <row r="1308">
          <cell r="C1308" t="str">
            <v>3.6.4.4.1</v>
          </cell>
          <cell r="D1308" t="str">
            <v>Construcción de pavimento en adoquin de concreto e=0.08m para trafico vehicular</v>
          </cell>
          <cell r="E1308" t="str">
            <v>m2</v>
          </cell>
          <cell r="F1308">
            <v>914</v>
          </cell>
          <cell r="G1308">
            <v>35605</v>
          </cell>
          <cell r="H1308">
            <v>32542970</v>
          </cell>
          <cell r="I1308">
            <v>36.526027357899615</v>
          </cell>
          <cell r="J1308">
            <v>914</v>
          </cell>
          <cell r="L1308">
            <v>914</v>
          </cell>
          <cell r="M1308">
            <v>32542970</v>
          </cell>
          <cell r="N1308">
            <v>0</v>
          </cell>
          <cell r="O1308">
            <v>32542970</v>
          </cell>
          <cell r="R1308">
            <v>0</v>
          </cell>
          <cell r="S1308">
            <v>0</v>
          </cell>
          <cell r="T1308">
            <v>0</v>
          </cell>
          <cell r="U1308">
            <v>0</v>
          </cell>
          <cell r="V1308">
            <v>914</v>
          </cell>
          <cell r="W1308">
            <v>32542970</v>
          </cell>
        </row>
        <row r="1309">
          <cell r="C1309" t="str">
            <v>3.6.5</v>
          </cell>
          <cell r="D1309" t="str">
            <v>Construcción de pavimentos en concreto</v>
          </cell>
          <cell r="I1309" t="str">
            <v/>
          </cell>
          <cell r="L1309" t="str">
            <v/>
          </cell>
          <cell r="M1309" t="str">
            <v/>
          </cell>
          <cell r="N1309" t="str">
            <v/>
          </cell>
          <cell r="O1309" t="str">
            <v/>
          </cell>
          <cell r="R1309" t="str">
            <v/>
          </cell>
          <cell r="S1309" t="str">
            <v/>
          </cell>
          <cell r="T1309" t="str">
            <v/>
          </cell>
          <cell r="U1309" t="str">
            <v/>
          </cell>
          <cell r="V1309" t="str">
            <v/>
          </cell>
          <cell r="W1309" t="str">
            <v/>
          </cell>
        </row>
        <row r="1310">
          <cell r="C1310" t="str">
            <v>3.6.5.1</v>
          </cell>
          <cell r="D1310" t="str">
            <v>Construcción de paviemnto de concreto MR 35 Kg/cm2, e=0.20m</v>
          </cell>
          <cell r="E1310" t="str">
            <v>m2</v>
          </cell>
          <cell r="F1310">
            <v>29.4</v>
          </cell>
          <cell r="G1310">
            <v>65755</v>
          </cell>
          <cell r="H1310">
            <v>1933197</v>
          </cell>
          <cell r="I1310">
            <v>2.1698083029978354</v>
          </cell>
          <cell r="J1310">
            <v>29.4</v>
          </cell>
          <cell r="L1310">
            <v>29.4</v>
          </cell>
          <cell r="M1310">
            <v>1933197</v>
          </cell>
          <cell r="N1310">
            <v>0</v>
          </cell>
          <cell r="O1310">
            <v>1933197</v>
          </cell>
          <cell r="R1310">
            <v>0</v>
          </cell>
          <cell r="S1310">
            <v>0</v>
          </cell>
          <cell r="T1310">
            <v>0</v>
          </cell>
          <cell r="U1310">
            <v>0</v>
          </cell>
          <cell r="V1310">
            <v>29.4</v>
          </cell>
          <cell r="W1310">
            <v>1933197</v>
          </cell>
        </row>
        <row r="1311">
          <cell r="C1311">
            <v>3.7</v>
          </cell>
          <cell r="D1311" t="str">
            <v>CONSTRUCCIÓN DE OBRAS ACCESORIAS</v>
          </cell>
        </row>
        <row r="1312">
          <cell r="C1312" t="str">
            <v>3.7.1</v>
          </cell>
          <cell r="D1312" t="str">
            <v xml:space="preserve">Obras de mampostería en ladrillo </v>
          </cell>
        </row>
        <row r="1313">
          <cell r="C1313" t="str">
            <v>3.7.1.3</v>
          </cell>
          <cell r="D1313" t="str">
            <v>Pañetes</v>
          </cell>
        </row>
        <row r="1314">
          <cell r="B1314" t="str">
            <v>N</v>
          </cell>
          <cell r="C1314" t="str">
            <v>3.7.1.3.4</v>
          </cell>
          <cell r="D1314" t="str">
            <v>Pañete simple en mortero 1:4</v>
          </cell>
          <cell r="E1314" t="str">
            <v>m2</v>
          </cell>
          <cell r="G1314">
            <v>6500</v>
          </cell>
          <cell r="K1314">
            <v>250</v>
          </cell>
          <cell r="L1314">
            <v>250</v>
          </cell>
          <cell r="M1314">
            <v>0</v>
          </cell>
          <cell r="N1314">
            <v>1625000</v>
          </cell>
          <cell r="O1314">
            <v>1625000</v>
          </cell>
        </row>
        <row r="1315">
          <cell r="C1315" t="str">
            <v>3.7.1.4</v>
          </cell>
          <cell r="D1315" t="str">
            <v>Concretos de limpieza, alistados y medias cañas</v>
          </cell>
        </row>
        <row r="1316">
          <cell r="C1316" t="str">
            <v>3.7.1.4.1</v>
          </cell>
          <cell r="D1316" t="str">
            <v>Alistado y pendientado</v>
          </cell>
        </row>
        <row r="1317">
          <cell r="C1317" t="str">
            <v>3.7.1.4.2</v>
          </cell>
          <cell r="D1317" t="str">
            <v>Concreto de limpieza f¨c=14 Mpa e=0.05</v>
          </cell>
          <cell r="E1317" t="str">
            <v>m2</v>
          </cell>
          <cell r="G1317">
            <v>10950</v>
          </cell>
          <cell r="K1317">
            <v>100</v>
          </cell>
          <cell r="L1317">
            <v>100</v>
          </cell>
          <cell r="M1317">
            <v>0</v>
          </cell>
          <cell r="N1317">
            <v>1095000</v>
          </cell>
          <cell r="O1317">
            <v>1095000</v>
          </cell>
        </row>
        <row r="1318">
          <cell r="C1318" t="str">
            <v>3.7.2</v>
          </cell>
          <cell r="D1318" t="str">
            <v>Obras en mampostería en bloque</v>
          </cell>
        </row>
        <row r="1319">
          <cell r="B1319" t="str">
            <v>N</v>
          </cell>
          <cell r="C1319" t="str">
            <v>3.7.2.1.15</v>
          </cell>
          <cell r="D1319" t="str">
            <v>Mampostería en bloque abusardado de concreto e=0.15 m</v>
          </cell>
          <cell r="E1319" t="str">
            <v>m2</v>
          </cell>
          <cell r="G1319">
            <v>32500</v>
          </cell>
          <cell r="K1319">
            <v>965</v>
          </cell>
          <cell r="L1319">
            <v>965</v>
          </cell>
          <cell r="M1319">
            <v>0</v>
          </cell>
          <cell r="N1319">
            <v>31362500</v>
          </cell>
          <cell r="O1319">
            <v>31362500</v>
          </cell>
        </row>
        <row r="1320">
          <cell r="C1320" t="str">
            <v>3.7.3</v>
          </cell>
          <cell r="D1320" t="str">
            <v>Estructuras de concreto reforzado</v>
          </cell>
        </row>
        <row r="1321">
          <cell r="C1321" t="str">
            <v>3.7.3.2.1</v>
          </cell>
          <cell r="D1321" t="str">
            <v>VIGAS, COLUMNAS, ZAPATAS, MUROS, ESCALERAS</v>
          </cell>
        </row>
        <row r="1322">
          <cell r="C1322" t="str">
            <v>3.7.3.2.1.1</v>
          </cell>
          <cell r="D1322" t="str">
            <v>Concreto para vigas f´c = 21 Mpa (3000 psi)</v>
          </cell>
          <cell r="E1322" t="str">
            <v>m3</v>
          </cell>
          <cell r="G1322">
            <v>314100</v>
          </cell>
          <cell r="K1322">
            <v>15</v>
          </cell>
          <cell r="L1322">
            <v>15</v>
          </cell>
          <cell r="M1322">
            <v>0</v>
          </cell>
          <cell r="N1322">
            <v>4711500</v>
          </cell>
          <cell r="O1322">
            <v>4711500</v>
          </cell>
        </row>
        <row r="1323">
          <cell r="C1323" t="str">
            <v>3.7.3.2.1.4</v>
          </cell>
          <cell r="D1323" t="str">
            <v>Concreto para columnas f´c = 21 Mpa (3000 ps)</v>
          </cell>
          <cell r="E1323" t="str">
            <v>m3</v>
          </cell>
          <cell r="G1323">
            <v>355100</v>
          </cell>
          <cell r="K1323">
            <v>17</v>
          </cell>
          <cell r="L1323">
            <v>17</v>
          </cell>
          <cell r="M1323">
            <v>0</v>
          </cell>
          <cell r="N1323">
            <v>6036700</v>
          </cell>
          <cell r="O1323">
            <v>6036700</v>
          </cell>
        </row>
        <row r="1324">
          <cell r="C1324" t="str">
            <v>3.7.3.2.1.10</v>
          </cell>
          <cell r="D1324" t="str">
            <v>Concreto para zapatas f´c=21 Mpa (3500 PSI)</v>
          </cell>
          <cell r="E1324" t="str">
            <v>m3</v>
          </cell>
          <cell r="G1324">
            <v>293700</v>
          </cell>
          <cell r="K1324">
            <v>20</v>
          </cell>
          <cell r="L1324">
            <v>20</v>
          </cell>
          <cell r="M1324">
            <v>0</v>
          </cell>
          <cell r="N1324">
            <v>5874000</v>
          </cell>
          <cell r="O1324">
            <v>5874000</v>
          </cell>
        </row>
        <row r="1325">
          <cell r="C1325" t="str">
            <v>3.7.3.2.1.13</v>
          </cell>
          <cell r="D1325" t="str">
            <v>Concreto para vigas de amarre f´c=21 Mpa (3000 PSI)</v>
          </cell>
          <cell r="E1325" t="str">
            <v>m3</v>
          </cell>
          <cell r="G1325">
            <v>338000</v>
          </cell>
          <cell r="K1325">
            <v>22</v>
          </cell>
          <cell r="L1325">
            <v>22</v>
          </cell>
          <cell r="M1325">
            <v>0</v>
          </cell>
          <cell r="N1325">
            <v>7436000</v>
          </cell>
          <cell r="O1325">
            <v>7436000</v>
          </cell>
        </row>
        <row r="1326">
          <cell r="C1326" t="str">
            <v>3.7.3.3</v>
          </cell>
          <cell r="D1326" t="str">
            <v>Acero de refuerzo</v>
          </cell>
        </row>
        <row r="1327">
          <cell r="C1327" t="str">
            <v>3.7.3.3.1</v>
          </cell>
          <cell r="D1327" t="str">
            <v>Suministro y figurado e instalación de acero de refuerzo 420 Mpa (60000 psi), según planos y especificaciones del diseño.</v>
          </cell>
          <cell r="E1327" t="str">
            <v>kg</v>
          </cell>
          <cell r="G1327">
            <v>2740</v>
          </cell>
          <cell r="K1327">
            <v>11154</v>
          </cell>
          <cell r="L1327">
            <v>11154</v>
          </cell>
          <cell r="M1327">
            <v>0</v>
          </cell>
          <cell r="N1327">
            <v>30561960</v>
          </cell>
          <cell r="O1327">
            <v>30561960</v>
          </cell>
        </row>
        <row r="1328">
          <cell r="B1328" t="str">
            <v>N</v>
          </cell>
          <cell r="C1328" t="str">
            <v>3.7.17</v>
          </cell>
          <cell r="D1328" t="str">
            <v>Estructuras metálicas</v>
          </cell>
        </row>
        <row r="1329">
          <cell r="B1329" t="str">
            <v>N</v>
          </cell>
          <cell r="C1329" t="str">
            <v>3.7.17.10</v>
          </cell>
          <cell r="D1329" t="str">
            <v>Suministro e instalación de alambre de púas a tres hiladas. Incluye soporte en tubo galvanizado, según planos</v>
          </cell>
          <cell r="E1329" t="str">
            <v>m</v>
          </cell>
          <cell r="G1329">
            <v>2100</v>
          </cell>
          <cell r="K1329">
            <v>1307.7</v>
          </cell>
          <cell r="L1329">
            <v>1307.7</v>
          </cell>
          <cell r="M1329">
            <v>0</v>
          </cell>
          <cell r="N1329">
            <v>2746170</v>
          </cell>
          <cell r="O1329">
            <v>2746170</v>
          </cell>
        </row>
        <row r="1330">
          <cell r="B1330" t="str">
            <v>N</v>
          </cell>
          <cell r="C1330" t="str">
            <v>3.7.17.14</v>
          </cell>
          <cell r="D1330" t="str">
            <v>Suministro, instalación y montaje de tubos de cerramiento galvanizados fabricados con acero laminado en caliente Ø 2 1/2". Incluye pintura en esmalte sitético, color institucional a definir por Interventoría</v>
          </cell>
          <cell r="E1330" t="str">
            <v>m</v>
          </cell>
          <cell r="G1330">
            <v>35000</v>
          </cell>
          <cell r="K1330">
            <v>86.5</v>
          </cell>
          <cell r="L1330">
            <v>86.5</v>
          </cell>
          <cell r="M1330">
            <v>0</v>
          </cell>
          <cell r="N1330">
            <v>3027500</v>
          </cell>
          <cell r="O1330">
            <v>3027500</v>
          </cell>
        </row>
        <row r="1331">
          <cell r="B1331" t="str">
            <v>N</v>
          </cell>
          <cell r="C1331" t="str">
            <v>3.7.17.15</v>
          </cell>
          <cell r="D1331" t="str">
            <v>Suministro, instalación y montaje de tubos de cerramiento galvanizados fabricados con acero laminado en caliente Ø 4". Incluye pintura en esmalte sitético, color institucional a definir por Interventoría</v>
          </cell>
          <cell r="E1331" t="str">
            <v>m</v>
          </cell>
          <cell r="G1331">
            <v>125500</v>
          </cell>
          <cell r="K1331">
            <v>35</v>
          </cell>
          <cell r="L1331">
            <v>35</v>
          </cell>
          <cell r="M1331">
            <v>0</v>
          </cell>
          <cell r="N1331">
            <v>4392500</v>
          </cell>
          <cell r="O1331">
            <v>4392500</v>
          </cell>
        </row>
        <row r="1332">
          <cell r="B1332" t="str">
            <v>N</v>
          </cell>
          <cell r="C1332" t="str">
            <v>3.7.17.16</v>
          </cell>
          <cell r="D1332" t="str">
            <v>Suministro e instalación de malla de cerramiento galvanizada, plastificada Cal 10 hueco hexagonal 2" según planos</v>
          </cell>
          <cell r="E1332" t="str">
            <v>m2</v>
          </cell>
          <cell r="G1332">
            <v>119500</v>
          </cell>
          <cell r="K1332">
            <v>15</v>
          </cell>
          <cell r="L1332">
            <v>15</v>
          </cell>
          <cell r="M1332">
            <v>0</v>
          </cell>
          <cell r="N1332">
            <v>1792500</v>
          </cell>
          <cell r="O1332">
            <v>1792500</v>
          </cell>
        </row>
        <row r="1333">
          <cell r="B1333" t="str">
            <v>N</v>
          </cell>
          <cell r="C1333" t="str">
            <v>3.7.17.17</v>
          </cell>
          <cell r="D1333" t="str">
            <v>Suminsitro, instalación y montaje de tubos de ceramiento en PVC diámetro 2", incluye pintura en esmalte sintético color institucional a definir por Interventoría</v>
          </cell>
          <cell r="E1333" t="str">
            <v>m</v>
          </cell>
          <cell r="G1333">
            <v>10000</v>
          </cell>
          <cell r="K1333">
            <v>1000</v>
          </cell>
          <cell r="L1333">
            <v>1000</v>
          </cell>
          <cell r="M1333">
            <v>0</v>
          </cell>
          <cell r="N1333">
            <v>10000000</v>
          </cell>
          <cell r="O1333">
            <v>10000000</v>
          </cell>
        </row>
        <row r="1334">
          <cell r="C1334">
            <v>3.9</v>
          </cell>
          <cell r="D1334" t="str">
            <v>Obras arquitectónicas</v>
          </cell>
        </row>
        <row r="1335">
          <cell r="C1335" t="str">
            <v>3.9.12</v>
          </cell>
          <cell r="D1335" t="str">
            <v>Pintura</v>
          </cell>
        </row>
        <row r="1336">
          <cell r="C1336" t="str">
            <v>3.9.12.3</v>
          </cell>
          <cell r="D1336" t="str">
            <v>Estuco y pintura a 3 manos segun planos y especificaciones de diseño</v>
          </cell>
          <cell r="E1336" t="str">
            <v>m2</v>
          </cell>
          <cell r="G1336">
            <v>6415</v>
          </cell>
          <cell r="K1336">
            <v>1200</v>
          </cell>
          <cell r="L1336">
            <v>1200</v>
          </cell>
          <cell r="M1336">
            <v>0</v>
          </cell>
          <cell r="N1336">
            <v>7698000</v>
          </cell>
          <cell r="O1336">
            <v>7698000</v>
          </cell>
        </row>
        <row r="1337">
          <cell r="L1337" t="str">
            <v/>
          </cell>
          <cell r="M1337" t="str">
            <v/>
          </cell>
          <cell r="N1337" t="str">
            <v/>
          </cell>
          <cell r="O1337" t="str">
            <v/>
          </cell>
        </row>
        <row r="1338">
          <cell r="D1338" t="str">
            <v>COSTO DIRECTO</v>
          </cell>
          <cell r="H1338">
            <v>89095290</v>
          </cell>
          <cell r="L1338" t="str">
            <v/>
          </cell>
          <cell r="M1338">
            <v>89095290</v>
          </cell>
          <cell r="N1338">
            <v>119878458</v>
          </cell>
          <cell r="O1338">
            <v>207454620</v>
          </cell>
          <cell r="R1338" t="str">
            <v/>
          </cell>
          <cell r="S1338">
            <v>0</v>
          </cell>
          <cell r="T1338">
            <v>0</v>
          </cell>
          <cell r="U1338">
            <v>0</v>
          </cell>
          <cell r="V1338" t="str">
            <v/>
          </cell>
          <cell r="W1338">
            <v>89095290</v>
          </cell>
        </row>
        <row r="1339">
          <cell r="D1339" t="str">
            <v>A,I,U, (25% )</v>
          </cell>
          <cell r="E1339">
            <v>0.25</v>
          </cell>
          <cell r="H1339">
            <v>22273823</v>
          </cell>
          <cell r="M1339">
            <v>22273823</v>
          </cell>
          <cell r="N1339">
            <v>29969615</v>
          </cell>
          <cell r="O1339">
            <v>51863655</v>
          </cell>
          <cell r="R1339">
            <v>0</v>
          </cell>
          <cell r="S1339">
            <v>0</v>
          </cell>
          <cell r="T1339">
            <v>0</v>
          </cell>
          <cell r="U1339">
            <v>0</v>
          </cell>
          <cell r="W1339">
            <v>22273823</v>
          </cell>
        </row>
        <row r="1340">
          <cell r="B1340" t="str">
            <v>TO25</v>
          </cell>
          <cell r="D1340" t="str">
            <v>COSTO TOTAL</v>
          </cell>
          <cell r="H1340">
            <v>111369113</v>
          </cell>
          <cell r="M1340">
            <v>111369113</v>
          </cell>
          <cell r="N1340">
            <v>149848073</v>
          </cell>
          <cell r="O1340">
            <v>259318275</v>
          </cell>
          <cell r="R1340" t="str">
            <v/>
          </cell>
          <cell r="S1340">
            <v>0</v>
          </cell>
          <cell r="T1340">
            <v>0</v>
          </cell>
          <cell r="U1340">
            <v>0</v>
          </cell>
          <cell r="V1340" t="str">
            <v/>
          </cell>
          <cell r="W1340">
            <v>111369113</v>
          </cell>
        </row>
        <row r="1341">
          <cell r="B1341" t="str">
            <v>T26</v>
          </cell>
          <cell r="C1341" t="str">
            <v>SUMINISTRO - TUBERIA DE ADUCCION, GRP Ø 600 mm (1341)</v>
          </cell>
          <cell r="M1341" t="str">
            <v/>
          </cell>
          <cell r="N1341" t="str">
            <v/>
          </cell>
          <cell r="O1341" t="str">
            <v/>
          </cell>
          <cell r="R1341" t="str">
            <v/>
          </cell>
          <cell r="S1341" t="str">
            <v/>
          </cell>
          <cell r="T1341" t="str">
            <v/>
          </cell>
          <cell r="U1341" t="str">
            <v/>
          </cell>
          <cell r="V1341" t="str">
            <v/>
          </cell>
          <cell r="W1341" t="str">
            <v/>
          </cell>
        </row>
        <row r="1342">
          <cell r="C1342" t="str">
            <v xml:space="preserve">ITEM </v>
          </cell>
          <cell r="D1342" t="str">
            <v xml:space="preserve">DESCRIPCION </v>
          </cell>
          <cell r="E1342" t="str">
            <v xml:space="preserve">UNIDAD </v>
          </cell>
          <cell r="F1342" t="str">
            <v xml:space="preserve">CANTIDAD </v>
          </cell>
          <cell r="G1342" t="str">
            <v xml:space="preserve">V. UNITARIO </v>
          </cell>
          <cell r="H1342" t="str">
            <v>V. PARCIAL</v>
          </cell>
          <cell r="R1342">
            <v>0</v>
          </cell>
        </row>
        <row r="1343">
          <cell r="C1343" t="str">
            <v>3.20.</v>
          </cell>
          <cell r="D1343" t="str">
            <v>SUMINISTRO DE TUBERIAS Y ELEMENTOS DE ACUEDUCTO Y ALCANTARILLADO</v>
          </cell>
          <cell r="L1343" t="str">
            <v/>
          </cell>
          <cell r="M1343" t="str">
            <v/>
          </cell>
          <cell r="N1343" t="str">
            <v/>
          </cell>
          <cell r="O1343" t="str">
            <v/>
          </cell>
          <cell r="R1343" t="str">
            <v/>
          </cell>
          <cell r="S1343" t="str">
            <v/>
          </cell>
          <cell r="T1343" t="str">
            <v/>
          </cell>
          <cell r="U1343" t="str">
            <v/>
          </cell>
          <cell r="V1343" t="str">
            <v/>
          </cell>
          <cell r="W1343" t="str">
            <v/>
          </cell>
        </row>
        <row r="1344">
          <cell r="C1344" t="str">
            <v>3.20.1.1</v>
          </cell>
          <cell r="D1344" t="str">
            <v>Suministro de Tuberias de Acueducto</v>
          </cell>
          <cell r="L1344" t="str">
            <v/>
          </cell>
          <cell r="M1344" t="str">
            <v/>
          </cell>
          <cell r="N1344" t="str">
            <v/>
          </cell>
          <cell r="O1344" t="str">
            <v/>
          </cell>
          <cell r="R1344" t="str">
            <v/>
          </cell>
          <cell r="S1344" t="str">
            <v/>
          </cell>
          <cell r="T1344" t="str">
            <v/>
          </cell>
          <cell r="U1344" t="str">
            <v/>
          </cell>
          <cell r="V1344" t="str">
            <v/>
          </cell>
          <cell r="W1344" t="str">
            <v/>
          </cell>
        </row>
        <row r="1345">
          <cell r="C1345" t="str">
            <v>3.20.1.1.2</v>
          </cell>
          <cell r="D1345" t="str">
            <v>Suministro de Tuberías de acueducto de hierro de fundición dúctil</v>
          </cell>
          <cell r="L1345" t="str">
            <v/>
          </cell>
          <cell r="M1345" t="str">
            <v/>
          </cell>
          <cell r="N1345" t="str">
            <v/>
          </cell>
          <cell r="O1345" t="str">
            <v/>
          </cell>
          <cell r="R1345" t="str">
            <v/>
          </cell>
          <cell r="S1345" t="str">
            <v/>
          </cell>
          <cell r="T1345" t="str">
            <v/>
          </cell>
          <cell r="U1345" t="str">
            <v/>
          </cell>
          <cell r="V1345" t="str">
            <v/>
          </cell>
          <cell r="W1345" t="str">
            <v/>
          </cell>
        </row>
        <row r="1346">
          <cell r="C1346" t="str">
            <v>3.20.1.1.2.7</v>
          </cell>
          <cell r="D1346" t="str">
            <v>Tubería de HD de 600 mm PN 10</v>
          </cell>
          <cell r="E1346" t="str">
            <v>m</v>
          </cell>
          <cell r="F1346">
            <v>66</v>
          </cell>
          <cell r="G1346">
            <v>500939.04</v>
          </cell>
          <cell r="H1346">
            <v>33061976.639999997</v>
          </cell>
          <cell r="I1346">
            <v>8.916038999005039</v>
          </cell>
          <cell r="J1346">
            <v>66</v>
          </cell>
          <cell r="K1346">
            <v>-66</v>
          </cell>
          <cell r="L1346">
            <v>0</v>
          </cell>
          <cell r="M1346">
            <v>33061976.639999997</v>
          </cell>
          <cell r="N1346">
            <v>-33061976.639999997</v>
          </cell>
          <cell r="O1346">
            <v>0</v>
          </cell>
          <cell r="R1346">
            <v>0</v>
          </cell>
          <cell r="S1346">
            <v>0</v>
          </cell>
          <cell r="T1346">
            <v>0</v>
          </cell>
          <cell r="U1346">
            <v>0</v>
          </cell>
          <cell r="V1346">
            <v>0</v>
          </cell>
          <cell r="W1346">
            <v>0</v>
          </cell>
        </row>
        <row r="1347">
          <cell r="C1347" t="str">
            <v>3.20.1.1.3</v>
          </cell>
          <cell r="D1347" t="str">
            <v>Suministro de Tuberías de acueducto de poliester reforzado con fibra de vidrio (GRP)</v>
          </cell>
          <cell r="I1347" t="str">
            <v/>
          </cell>
          <cell r="L1347" t="str">
            <v/>
          </cell>
          <cell r="M1347" t="str">
            <v/>
          </cell>
          <cell r="N1347" t="str">
            <v/>
          </cell>
          <cell r="O1347" t="str">
            <v/>
          </cell>
          <cell r="R1347" t="str">
            <v/>
          </cell>
          <cell r="S1347" t="str">
            <v/>
          </cell>
          <cell r="T1347" t="str">
            <v/>
          </cell>
          <cell r="U1347" t="str">
            <v/>
          </cell>
          <cell r="V1347" t="str">
            <v/>
          </cell>
          <cell r="W1347" t="str">
            <v/>
          </cell>
        </row>
        <row r="1348">
          <cell r="C1348" t="str">
            <v>3.20.1.1.3.2</v>
          </cell>
          <cell r="D1348" t="str">
            <v>Tubería de GRP de 400 mm</v>
          </cell>
          <cell r="E1348" t="str">
            <v>m</v>
          </cell>
          <cell r="F1348">
            <v>6</v>
          </cell>
          <cell r="G1348">
            <v>89000</v>
          </cell>
          <cell r="H1348">
            <v>534000</v>
          </cell>
          <cell r="I1348">
            <v>0.1440072648199866</v>
          </cell>
          <cell r="J1348">
            <v>6</v>
          </cell>
          <cell r="K1348">
            <v>-6</v>
          </cell>
          <cell r="L1348">
            <v>0</v>
          </cell>
          <cell r="M1348">
            <v>534000</v>
          </cell>
          <cell r="N1348">
            <v>-534000</v>
          </cell>
          <cell r="O1348">
            <v>0</v>
          </cell>
          <cell r="R1348">
            <v>0</v>
          </cell>
          <cell r="S1348">
            <v>0</v>
          </cell>
          <cell r="T1348">
            <v>0</v>
          </cell>
          <cell r="U1348">
            <v>0</v>
          </cell>
          <cell r="V1348">
            <v>0</v>
          </cell>
          <cell r="W1348">
            <v>0</v>
          </cell>
        </row>
        <row r="1349">
          <cell r="C1349" t="str">
            <v>3.20.1.1.3.5</v>
          </cell>
          <cell r="D1349" t="str">
            <v>Tubería de GRP de 600 mm (de 12 m cada tubo)</v>
          </cell>
          <cell r="E1349" t="str">
            <v>m</v>
          </cell>
          <cell r="F1349">
            <v>978</v>
          </cell>
          <cell r="G1349">
            <v>240130.20799999998</v>
          </cell>
          <cell r="H1349">
            <v>234847343.42399999</v>
          </cell>
          <cell r="I1349">
            <v>63.332815686760881</v>
          </cell>
          <cell r="J1349">
            <v>978</v>
          </cell>
          <cell r="K1349">
            <v>-978</v>
          </cell>
          <cell r="L1349">
            <v>0</v>
          </cell>
          <cell r="M1349">
            <v>234847343.42399999</v>
          </cell>
          <cell r="N1349">
            <v>-234847343.42399999</v>
          </cell>
          <cell r="O1349">
            <v>0</v>
          </cell>
          <cell r="R1349">
            <v>0</v>
          </cell>
          <cell r="S1349">
            <v>0</v>
          </cell>
          <cell r="T1349">
            <v>0</v>
          </cell>
          <cell r="U1349">
            <v>0</v>
          </cell>
          <cell r="V1349">
            <v>0</v>
          </cell>
          <cell r="W1349">
            <v>0</v>
          </cell>
        </row>
        <row r="1350">
          <cell r="C1350" t="str">
            <v>3.20.1.2.1</v>
          </cell>
          <cell r="D1350" t="str">
            <v xml:space="preserve">Suministro de válvula de compuerta brida x brida norma ISO PN 10 </v>
          </cell>
          <cell r="I1350" t="str">
            <v/>
          </cell>
          <cell r="K1350">
            <v>0</v>
          </cell>
          <cell r="L1350" t="str">
            <v/>
          </cell>
          <cell r="M1350" t="str">
            <v/>
          </cell>
          <cell r="N1350" t="str">
            <v/>
          </cell>
          <cell r="O1350" t="str">
            <v/>
          </cell>
          <cell r="R1350" t="str">
            <v/>
          </cell>
          <cell r="S1350" t="str">
            <v/>
          </cell>
          <cell r="T1350" t="str">
            <v/>
          </cell>
          <cell r="U1350" t="str">
            <v/>
          </cell>
          <cell r="V1350" t="str">
            <v/>
          </cell>
          <cell r="W1350" t="str">
            <v/>
          </cell>
        </row>
        <row r="1351">
          <cell r="C1351" t="str">
            <v>3.20.1.2.1.3</v>
          </cell>
          <cell r="D1351" t="str">
            <v>d = 100 mm (4")</v>
          </cell>
          <cell r="E1351" t="str">
            <v>un</v>
          </cell>
          <cell r="F1351">
            <v>1</v>
          </cell>
          <cell r="G1351">
            <v>434118.40000000002</v>
          </cell>
          <cell r="H1351">
            <v>434118.40000000002</v>
          </cell>
          <cell r="I1351">
            <v>0.11707154193263834</v>
          </cell>
          <cell r="J1351">
            <v>1</v>
          </cell>
          <cell r="K1351">
            <v>-1</v>
          </cell>
          <cell r="L1351">
            <v>0</v>
          </cell>
          <cell r="M1351">
            <v>434118.40000000002</v>
          </cell>
          <cell r="N1351">
            <v>-434118.40000000002</v>
          </cell>
          <cell r="O1351">
            <v>0</v>
          </cell>
          <cell r="R1351">
            <v>0</v>
          </cell>
          <cell r="S1351">
            <v>0</v>
          </cell>
          <cell r="T1351">
            <v>0</v>
          </cell>
          <cell r="U1351">
            <v>0</v>
          </cell>
          <cell r="V1351">
            <v>0</v>
          </cell>
          <cell r="W1351">
            <v>0</v>
          </cell>
        </row>
        <row r="1352">
          <cell r="C1352" t="str">
            <v>3.20.1.2.3</v>
          </cell>
          <cell r="D1352" t="str">
            <v>Suministro de válvula de mariposa brida x brida norma ISO PN  16</v>
          </cell>
          <cell r="I1352" t="str">
            <v/>
          </cell>
          <cell r="K1352">
            <v>0</v>
          </cell>
          <cell r="L1352" t="str">
            <v/>
          </cell>
          <cell r="M1352" t="str">
            <v/>
          </cell>
          <cell r="N1352" t="str">
            <v/>
          </cell>
          <cell r="O1352" t="str">
            <v/>
          </cell>
          <cell r="R1352" t="str">
            <v/>
          </cell>
          <cell r="S1352" t="str">
            <v/>
          </cell>
          <cell r="T1352" t="str">
            <v/>
          </cell>
          <cell r="U1352" t="str">
            <v/>
          </cell>
          <cell r="V1352" t="str">
            <v/>
          </cell>
          <cell r="W1352" t="str">
            <v/>
          </cell>
        </row>
        <row r="1353">
          <cell r="C1353" t="str">
            <v>3.20.1.2.3.4</v>
          </cell>
          <cell r="D1353" t="str">
            <v>d = 400 mm (16")</v>
          </cell>
          <cell r="E1353" t="str">
            <v>un</v>
          </cell>
          <cell r="F1353">
            <v>2</v>
          </cell>
          <cell r="G1353">
            <v>8619472.7999999989</v>
          </cell>
          <cell r="H1353">
            <v>17238945.599999998</v>
          </cell>
          <cell r="I1353">
            <v>4.6489389592444619</v>
          </cell>
          <cell r="J1353">
            <v>2</v>
          </cell>
          <cell r="K1353">
            <v>-2</v>
          </cell>
          <cell r="L1353">
            <v>0</v>
          </cell>
          <cell r="M1353">
            <v>17238945.599999998</v>
          </cell>
          <cell r="N1353">
            <v>-17238945.599999998</v>
          </cell>
          <cell r="O1353">
            <v>0</v>
          </cell>
          <cell r="R1353">
            <v>0</v>
          </cell>
          <cell r="S1353">
            <v>0</v>
          </cell>
          <cell r="T1353">
            <v>0</v>
          </cell>
          <cell r="U1353">
            <v>0</v>
          </cell>
          <cell r="V1353">
            <v>0</v>
          </cell>
          <cell r="W1353">
            <v>0</v>
          </cell>
        </row>
        <row r="1354">
          <cell r="C1354" t="str">
            <v>3.20.1.2.7</v>
          </cell>
          <cell r="D1354" t="str">
            <v xml:space="preserve">Suministro de ventosa de triple acción norma ISO PN 10 </v>
          </cell>
          <cell r="I1354" t="str">
            <v/>
          </cell>
          <cell r="K1354">
            <v>0</v>
          </cell>
          <cell r="L1354" t="str">
            <v/>
          </cell>
          <cell r="M1354" t="str">
            <v/>
          </cell>
          <cell r="N1354" t="str">
            <v/>
          </cell>
          <cell r="O1354" t="str">
            <v/>
          </cell>
          <cell r="R1354" t="str">
            <v/>
          </cell>
          <cell r="S1354" t="str">
            <v/>
          </cell>
          <cell r="T1354" t="str">
            <v/>
          </cell>
          <cell r="U1354" t="str">
            <v/>
          </cell>
          <cell r="V1354" t="str">
            <v/>
          </cell>
          <cell r="W1354" t="str">
            <v/>
          </cell>
        </row>
        <row r="1355">
          <cell r="C1355" t="str">
            <v>3.20.1.2.7.3</v>
          </cell>
          <cell r="D1355" t="str">
            <v>d = 100 mm (4")</v>
          </cell>
          <cell r="E1355" t="str">
            <v>un</v>
          </cell>
          <cell r="F1355">
            <v>1</v>
          </cell>
          <cell r="G1355">
            <v>1443785.3</v>
          </cell>
          <cell r="H1355">
            <v>1443785.3</v>
          </cell>
          <cell r="I1355">
            <v>0.38935500382079369</v>
          </cell>
          <cell r="J1355">
            <v>1</v>
          </cell>
          <cell r="K1355">
            <v>-1</v>
          </cell>
          <cell r="L1355">
            <v>0</v>
          </cell>
          <cell r="M1355">
            <v>1443785.3</v>
          </cell>
          <cell r="N1355">
            <v>-1443785.3</v>
          </cell>
          <cell r="O1355">
            <v>0</v>
          </cell>
          <cell r="R1355">
            <v>0</v>
          </cell>
          <cell r="S1355">
            <v>0</v>
          </cell>
          <cell r="T1355">
            <v>0</v>
          </cell>
          <cell r="U1355">
            <v>0</v>
          </cell>
          <cell r="V1355">
            <v>0</v>
          </cell>
          <cell r="W1355">
            <v>0</v>
          </cell>
        </row>
        <row r="1356">
          <cell r="C1356" t="str">
            <v>3.20.1.2.15</v>
          </cell>
          <cell r="D1356" t="str">
            <v>Suministro de brida ciega HD norma ISO PN 16</v>
          </cell>
          <cell r="I1356" t="str">
            <v/>
          </cell>
          <cell r="K1356">
            <v>0</v>
          </cell>
          <cell r="L1356" t="str">
            <v/>
          </cell>
          <cell r="M1356" t="str">
            <v/>
          </cell>
          <cell r="N1356" t="str">
            <v/>
          </cell>
          <cell r="O1356" t="str">
            <v/>
          </cell>
          <cell r="R1356" t="str">
            <v/>
          </cell>
          <cell r="S1356" t="str">
            <v/>
          </cell>
          <cell r="T1356" t="str">
            <v/>
          </cell>
          <cell r="U1356" t="str">
            <v/>
          </cell>
          <cell r="V1356" t="str">
            <v/>
          </cell>
          <cell r="W1356" t="str">
            <v/>
          </cell>
        </row>
        <row r="1357">
          <cell r="C1357" t="str">
            <v>3.20.1.2.15.11</v>
          </cell>
          <cell r="D1357" t="str">
            <v>d = 600 mm (24")</v>
          </cell>
          <cell r="E1357" t="str">
            <v>un</v>
          </cell>
          <cell r="F1357">
            <v>1</v>
          </cell>
          <cell r="G1357">
            <v>1718134</v>
          </cell>
          <cell r="H1357">
            <v>1718134</v>
          </cell>
          <cell r="I1357">
            <v>0.46334040811652227</v>
          </cell>
          <cell r="J1357">
            <v>1</v>
          </cell>
          <cell r="K1357">
            <v>-1</v>
          </cell>
          <cell r="L1357">
            <v>0</v>
          </cell>
          <cell r="M1357">
            <v>1718134</v>
          </cell>
          <cell r="N1357">
            <v>-1718134</v>
          </cell>
          <cell r="O1357">
            <v>0</v>
          </cell>
          <cell r="R1357">
            <v>0</v>
          </cell>
          <cell r="S1357">
            <v>0</v>
          </cell>
          <cell r="T1357">
            <v>0</v>
          </cell>
          <cell r="U1357">
            <v>0</v>
          </cell>
          <cell r="V1357">
            <v>0</v>
          </cell>
          <cell r="W1357">
            <v>0</v>
          </cell>
        </row>
        <row r="1358">
          <cell r="C1358" t="str">
            <v>3.20.1.2.30</v>
          </cell>
          <cell r="D1358" t="str">
            <v>Codo 90° BxB HD Norma ISO PN 10</v>
          </cell>
          <cell r="I1358" t="str">
            <v/>
          </cell>
          <cell r="K1358">
            <v>0</v>
          </cell>
          <cell r="L1358" t="str">
            <v/>
          </cell>
          <cell r="M1358" t="str">
            <v/>
          </cell>
          <cell r="N1358" t="str">
            <v/>
          </cell>
          <cell r="O1358" t="str">
            <v/>
          </cell>
          <cell r="R1358" t="str">
            <v/>
          </cell>
          <cell r="S1358" t="str">
            <v/>
          </cell>
          <cell r="T1358" t="str">
            <v/>
          </cell>
          <cell r="U1358" t="str">
            <v/>
          </cell>
          <cell r="V1358" t="str">
            <v/>
          </cell>
          <cell r="W1358" t="str">
            <v/>
          </cell>
        </row>
        <row r="1359">
          <cell r="C1359" t="str">
            <v>3.20.1.2.30.7</v>
          </cell>
          <cell r="D1359" t="str">
            <v>d = 600 mm (24")</v>
          </cell>
          <cell r="E1359" t="str">
            <v>un</v>
          </cell>
          <cell r="F1359">
            <v>2</v>
          </cell>
          <cell r="G1359">
            <v>6148000</v>
          </cell>
          <cell r="H1359">
            <v>12296000</v>
          </cell>
          <cell r="I1359">
            <v>3.3159425622220136</v>
          </cell>
          <cell r="J1359">
            <v>2</v>
          </cell>
          <cell r="K1359">
            <v>-2</v>
          </cell>
          <cell r="L1359">
            <v>0</v>
          </cell>
          <cell r="M1359">
            <v>12296000</v>
          </cell>
          <cell r="N1359">
            <v>-12296000</v>
          </cell>
          <cell r="O1359">
            <v>0</v>
          </cell>
          <cell r="R1359">
            <v>0</v>
          </cell>
          <cell r="S1359">
            <v>0</v>
          </cell>
          <cell r="T1359">
            <v>0</v>
          </cell>
          <cell r="U1359">
            <v>0</v>
          </cell>
          <cell r="V1359">
            <v>0</v>
          </cell>
          <cell r="W1359">
            <v>0</v>
          </cell>
        </row>
        <row r="1360">
          <cell r="C1360" t="str">
            <v>3.20.1.2.40</v>
          </cell>
          <cell r="D1360" t="str">
            <v>Codo 45° JA x JA HD Norma ISO PN 10</v>
          </cell>
          <cell r="I1360" t="str">
            <v/>
          </cell>
          <cell r="K1360">
            <v>0</v>
          </cell>
          <cell r="L1360" t="str">
            <v/>
          </cell>
          <cell r="M1360" t="str">
            <v/>
          </cell>
          <cell r="N1360" t="str">
            <v/>
          </cell>
          <cell r="O1360" t="str">
            <v/>
          </cell>
          <cell r="R1360" t="str">
            <v/>
          </cell>
          <cell r="S1360" t="str">
            <v/>
          </cell>
          <cell r="T1360" t="str">
            <v/>
          </cell>
          <cell r="U1360" t="str">
            <v/>
          </cell>
          <cell r="V1360" t="str">
            <v/>
          </cell>
          <cell r="W1360" t="str">
            <v/>
          </cell>
        </row>
        <row r="1361">
          <cell r="C1361" t="str">
            <v>3.20.1.2.40.7</v>
          </cell>
          <cell r="D1361" t="str">
            <v>d = 600 mm (24")</v>
          </cell>
          <cell r="E1361" t="str">
            <v>un</v>
          </cell>
          <cell r="F1361">
            <v>2</v>
          </cell>
          <cell r="G1361">
            <v>3455554.16</v>
          </cell>
          <cell r="H1361">
            <v>6911108.3200000003</v>
          </cell>
          <cell r="I1361">
            <v>1.8637636817188254</v>
          </cell>
          <cell r="J1361">
            <v>2</v>
          </cell>
          <cell r="K1361">
            <v>-2</v>
          </cell>
          <cell r="L1361">
            <v>0</v>
          </cell>
          <cell r="M1361">
            <v>6911108.3200000003</v>
          </cell>
          <cell r="N1361">
            <v>-6911108.3200000003</v>
          </cell>
          <cell r="O1361">
            <v>0</v>
          </cell>
          <cell r="R1361">
            <v>0</v>
          </cell>
          <cell r="S1361">
            <v>0</v>
          </cell>
          <cell r="T1361">
            <v>0</v>
          </cell>
          <cell r="U1361">
            <v>0</v>
          </cell>
          <cell r="V1361">
            <v>0</v>
          </cell>
          <cell r="W1361">
            <v>0</v>
          </cell>
        </row>
        <row r="1362">
          <cell r="C1362" t="str">
            <v>3.20.1.2.58</v>
          </cell>
          <cell r="D1362" t="str">
            <v>Reducción B x B HD. Norma ISO. PN 10</v>
          </cell>
          <cell r="I1362" t="str">
            <v/>
          </cell>
          <cell r="K1362">
            <v>0</v>
          </cell>
          <cell r="L1362" t="str">
            <v/>
          </cell>
          <cell r="M1362" t="str">
            <v/>
          </cell>
          <cell r="N1362" t="str">
            <v/>
          </cell>
          <cell r="O1362" t="str">
            <v/>
          </cell>
          <cell r="R1362" t="str">
            <v/>
          </cell>
          <cell r="S1362" t="str">
            <v/>
          </cell>
          <cell r="T1362" t="str">
            <v/>
          </cell>
          <cell r="U1362" t="str">
            <v/>
          </cell>
          <cell r="V1362" t="str">
            <v/>
          </cell>
          <cell r="W1362" t="str">
            <v/>
          </cell>
        </row>
        <row r="1363">
          <cell r="C1363" t="str">
            <v>3.20.1.2.58.31</v>
          </cell>
          <cell r="D1363" t="str">
            <v>d = 600 x 400 mm</v>
          </cell>
          <cell r="E1363" t="str">
            <v>un</v>
          </cell>
          <cell r="F1363">
            <v>2</v>
          </cell>
          <cell r="G1363">
            <v>4640000</v>
          </cell>
          <cell r="H1363">
            <v>9280000</v>
          </cell>
          <cell r="I1363">
            <v>2.5025981601675578</v>
          </cell>
          <cell r="J1363">
            <v>2</v>
          </cell>
          <cell r="K1363">
            <v>-2</v>
          </cell>
          <cell r="L1363">
            <v>0</v>
          </cell>
          <cell r="M1363">
            <v>9280000</v>
          </cell>
          <cell r="N1363">
            <v>-9280000</v>
          </cell>
          <cell r="O1363">
            <v>0</v>
          </cell>
          <cell r="R1363">
            <v>0</v>
          </cell>
          <cell r="S1363">
            <v>0</v>
          </cell>
          <cell r="T1363">
            <v>0</v>
          </cell>
          <cell r="U1363">
            <v>0</v>
          </cell>
          <cell r="V1363">
            <v>0</v>
          </cell>
          <cell r="W1363">
            <v>0</v>
          </cell>
        </row>
        <row r="1364">
          <cell r="C1364" t="str">
            <v>3.20.1.2.62</v>
          </cell>
          <cell r="D1364" t="str">
            <v>Suministro de Tee B x B x B HD. Norma ISO. PN 10</v>
          </cell>
          <cell r="I1364" t="str">
            <v/>
          </cell>
          <cell r="K1364">
            <v>0</v>
          </cell>
          <cell r="L1364" t="str">
            <v/>
          </cell>
          <cell r="M1364" t="str">
            <v/>
          </cell>
          <cell r="N1364" t="str">
            <v/>
          </cell>
          <cell r="O1364" t="str">
            <v/>
          </cell>
          <cell r="R1364" t="str">
            <v/>
          </cell>
          <cell r="S1364" t="str">
            <v/>
          </cell>
          <cell r="T1364" t="str">
            <v/>
          </cell>
          <cell r="U1364" t="str">
            <v/>
          </cell>
          <cell r="V1364" t="str">
            <v/>
          </cell>
          <cell r="W1364" t="str">
            <v/>
          </cell>
        </row>
        <row r="1365">
          <cell r="C1365" t="str">
            <v>3.20.1.2.62.40</v>
          </cell>
          <cell r="D1365" t="str">
            <v>Tee 600 x 600 x 600 mm</v>
          </cell>
          <cell r="E1365" t="str">
            <v>un</v>
          </cell>
          <cell r="F1365">
            <v>1</v>
          </cell>
          <cell r="G1365">
            <v>10542834</v>
          </cell>
          <cell r="H1365">
            <v>10542834</v>
          </cell>
          <cell r="I1365">
            <v>2.8431548460508589</v>
          </cell>
          <cell r="J1365">
            <v>1</v>
          </cell>
          <cell r="K1365">
            <v>-1</v>
          </cell>
          <cell r="L1365">
            <v>0</v>
          </cell>
          <cell r="M1365">
            <v>10542834</v>
          </cell>
          <cell r="N1365">
            <v>-10542834</v>
          </cell>
          <cell r="O1365">
            <v>0</v>
          </cell>
          <cell r="R1365">
            <v>0</v>
          </cell>
          <cell r="S1365">
            <v>0</v>
          </cell>
          <cell r="T1365">
            <v>0</v>
          </cell>
          <cell r="U1365">
            <v>0</v>
          </cell>
          <cell r="V1365">
            <v>0</v>
          </cell>
          <cell r="W1365">
            <v>0</v>
          </cell>
        </row>
        <row r="1366">
          <cell r="C1366" t="str">
            <v>3.20.1.2.67</v>
          </cell>
          <cell r="D1366" t="str">
            <v>Suministro de Niples bridados (Brida espigo y lisos)</v>
          </cell>
          <cell r="I1366" t="str">
            <v/>
          </cell>
          <cell r="K1366">
            <v>0</v>
          </cell>
          <cell r="L1366" t="str">
            <v/>
          </cell>
          <cell r="M1366" t="str">
            <v/>
          </cell>
          <cell r="N1366" t="str">
            <v/>
          </cell>
          <cell r="O1366" t="str">
            <v/>
          </cell>
          <cell r="R1366" t="str">
            <v/>
          </cell>
          <cell r="S1366" t="str">
            <v/>
          </cell>
          <cell r="T1366" t="str">
            <v/>
          </cell>
          <cell r="U1366" t="str">
            <v/>
          </cell>
          <cell r="V1366" t="str">
            <v/>
          </cell>
          <cell r="W1366" t="str">
            <v/>
          </cell>
        </row>
        <row r="1367">
          <cell r="C1367" t="str">
            <v>3.20.1.2.67.1</v>
          </cell>
          <cell r="D1367" t="str">
            <v>L &lt;= 1 m</v>
          </cell>
          <cell r="I1367" t="str">
            <v/>
          </cell>
          <cell r="K1367">
            <v>0</v>
          </cell>
          <cell r="L1367" t="str">
            <v/>
          </cell>
          <cell r="M1367" t="str">
            <v/>
          </cell>
          <cell r="N1367" t="str">
            <v/>
          </cell>
          <cell r="O1367" t="str">
            <v/>
          </cell>
          <cell r="R1367" t="str">
            <v/>
          </cell>
          <cell r="S1367" t="str">
            <v/>
          </cell>
          <cell r="T1367" t="str">
            <v/>
          </cell>
          <cell r="U1367" t="str">
            <v/>
          </cell>
          <cell r="V1367" t="str">
            <v/>
          </cell>
          <cell r="W1367" t="str">
            <v/>
          </cell>
        </row>
        <row r="1368">
          <cell r="C1368" t="str">
            <v>3.20.1.2.67.1.1</v>
          </cell>
          <cell r="D1368" t="str">
            <v>d = 600 mm Brida x Espigo. Norma ISO. PN 10. L=1.0 m.</v>
          </cell>
          <cell r="E1368" t="str">
            <v>un</v>
          </cell>
          <cell r="F1368">
            <v>1</v>
          </cell>
          <cell r="G1368">
            <v>2616380</v>
          </cell>
          <cell r="H1368">
            <v>2616380</v>
          </cell>
          <cell r="I1368">
            <v>0.70557626878224078</v>
          </cell>
          <cell r="J1368">
            <v>1</v>
          </cell>
          <cell r="K1368">
            <v>-1</v>
          </cell>
          <cell r="L1368">
            <v>0</v>
          </cell>
          <cell r="M1368">
            <v>2616380</v>
          </cell>
          <cell r="N1368">
            <v>-2616380</v>
          </cell>
          <cell r="O1368">
            <v>0</v>
          </cell>
          <cell r="R1368">
            <v>0</v>
          </cell>
          <cell r="S1368">
            <v>0</v>
          </cell>
          <cell r="T1368">
            <v>0</v>
          </cell>
          <cell r="U1368">
            <v>0</v>
          </cell>
          <cell r="V1368">
            <v>0</v>
          </cell>
          <cell r="W1368">
            <v>0</v>
          </cell>
        </row>
        <row r="1369">
          <cell r="C1369" t="str">
            <v>3.20.2.11</v>
          </cell>
          <cell r="D1369" t="str">
            <v>Suministro de Codos GRP, SN 5000 N/m2, PN 6</v>
          </cell>
          <cell r="I1369" t="str">
            <v/>
          </cell>
          <cell r="K1369">
            <v>0</v>
          </cell>
          <cell r="L1369" t="str">
            <v/>
          </cell>
          <cell r="M1369" t="str">
            <v/>
          </cell>
          <cell r="N1369" t="str">
            <v/>
          </cell>
          <cell r="O1369" t="str">
            <v/>
          </cell>
          <cell r="R1369" t="str">
            <v/>
          </cell>
          <cell r="S1369" t="str">
            <v/>
          </cell>
          <cell r="T1369" t="str">
            <v/>
          </cell>
          <cell r="U1369" t="str">
            <v/>
          </cell>
          <cell r="V1369" t="str">
            <v/>
          </cell>
          <cell r="W1369" t="str">
            <v/>
          </cell>
        </row>
        <row r="1370">
          <cell r="C1370" t="str">
            <v>3.20.2.11.4</v>
          </cell>
          <cell r="D1370" t="str">
            <v>d = 600 mm (Entre 3° y 30°), incluye 3 acoples por codo</v>
          </cell>
          <cell r="E1370" t="str">
            <v>un</v>
          </cell>
          <cell r="F1370">
            <v>3</v>
          </cell>
          <cell r="G1370">
            <v>380000</v>
          </cell>
          <cell r="H1370">
            <v>1140000</v>
          </cell>
          <cell r="I1370">
            <v>0.30743123950334222</v>
          </cell>
          <cell r="J1370">
            <v>3</v>
          </cell>
          <cell r="K1370">
            <v>-3</v>
          </cell>
          <cell r="L1370">
            <v>0</v>
          </cell>
          <cell r="M1370">
            <v>1140000</v>
          </cell>
          <cell r="N1370">
            <v>-1140000</v>
          </cell>
          <cell r="O1370">
            <v>0</v>
          </cell>
          <cell r="R1370">
            <v>0</v>
          </cell>
          <cell r="S1370">
            <v>0</v>
          </cell>
          <cell r="T1370">
            <v>0</v>
          </cell>
          <cell r="U1370">
            <v>0</v>
          </cell>
          <cell r="V1370">
            <v>0</v>
          </cell>
          <cell r="W1370">
            <v>0</v>
          </cell>
        </row>
        <row r="1371">
          <cell r="C1371" t="str">
            <v>3.20.2.11.5</v>
          </cell>
          <cell r="D1371" t="str">
            <v>d = 600 mm (Entre 61° y 90°), incluye 3 acoples por codo</v>
          </cell>
          <cell r="E1371" t="str">
            <v>un</v>
          </cell>
          <cell r="F1371">
            <v>4</v>
          </cell>
          <cell r="G1371">
            <v>800000</v>
          </cell>
          <cell r="H1371">
            <v>3200000</v>
          </cell>
          <cell r="I1371">
            <v>0.86296488281639927</v>
          </cell>
          <cell r="J1371">
            <v>4</v>
          </cell>
          <cell r="K1371">
            <v>-4</v>
          </cell>
          <cell r="L1371">
            <v>0</v>
          </cell>
          <cell r="M1371">
            <v>3200000</v>
          </cell>
          <cell r="N1371">
            <v>-3200000</v>
          </cell>
          <cell r="O1371">
            <v>0</v>
          </cell>
          <cell r="R1371">
            <v>0</v>
          </cell>
          <cell r="S1371">
            <v>0</v>
          </cell>
          <cell r="T1371">
            <v>0</v>
          </cell>
          <cell r="U1371">
            <v>0</v>
          </cell>
          <cell r="V1371">
            <v>0</v>
          </cell>
          <cell r="W1371">
            <v>0</v>
          </cell>
        </row>
        <row r="1372">
          <cell r="C1372" t="str">
            <v>3.20.2.12</v>
          </cell>
          <cell r="D1372" t="str">
            <v>Suministro de Tee GRP, Esp. x Esp. x Brida, SN 5000 N/m2, PN 6</v>
          </cell>
          <cell r="I1372" t="str">
            <v/>
          </cell>
          <cell r="K1372">
            <v>0</v>
          </cell>
          <cell r="L1372" t="str">
            <v/>
          </cell>
          <cell r="M1372" t="str">
            <v/>
          </cell>
          <cell r="N1372" t="str">
            <v/>
          </cell>
          <cell r="O1372" t="str">
            <v/>
          </cell>
          <cell r="R1372" t="str">
            <v/>
          </cell>
          <cell r="S1372" t="str">
            <v/>
          </cell>
          <cell r="T1372" t="str">
            <v/>
          </cell>
          <cell r="U1372" t="str">
            <v/>
          </cell>
          <cell r="V1372" t="str">
            <v/>
          </cell>
          <cell r="W1372" t="str">
            <v/>
          </cell>
        </row>
        <row r="1373">
          <cell r="C1373" t="str">
            <v>3.20.2.12.4</v>
          </cell>
          <cell r="D1373" t="str">
            <v>d = 600 x 600 x 100 mm, incluye 5 acoples. (Ventosa)</v>
          </cell>
          <cell r="E1373" t="str">
            <v>un</v>
          </cell>
          <cell r="F1373">
            <v>1</v>
          </cell>
          <cell r="G1373">
            <v>700000</v>
          </cell>
          <cell r="H1373">
            <v>700000</v>
          </cell>
          <cell r="I1373">
            <v>0.18877356811608731</v>
          </cell>
          <cell r="J1373">
            <v>1</v>
          </cell>
          <cell r="K1373">
            <v>-1</v>
          </cell>
          <cell r="L1373">
            <v>0</v>
          </cell>
          <cell r="M1373">
            <v>700000</v>
          </cell>
          <cell r="N1373">
            <v>-700000</v>
          </cell>
          <cell r="O1373">
            <v>0</v>
          </cell>
          <cell r="R1373">
            <v>0</v>
          </cell>
          <cell r="S1373">
            <v>0</v>
          </cell>
          <cell r="T1373">
            <v>0</v>
          </cell>
          <cell r="U1373">
            <v>0</v>
          </cell>
          <cell r="V1373">
            <v>0</v>
          </cell>
          <cell r="W1373">
            <v>0</v>
          </cell>
        </row>
        <row r="1374">
          <cell r="C1374" t="str">
            <v>3.20.2.12.5</v>
          </cell>
          <cell r="D1374" t="str">
            <v>d = 600 x 600 x 400 mm, incluye 3 acoples por tee</v>
          </cell>
          <cell r="E1374" t="str">
            <v>un</v>
          </cell>
          <cell r="F1374">
            <v>1</v>
          </cell>
          <cell r="G1374">
            <v>2100000</v>
          </cell>
          <cell r="H1374">
            <v>2100000</v>
          </cell>
          <cell r="I1374">
            <v>0.56632070434826198</v>
          </cell>
          <cell r="J1374">
            <v>1</v>
          </cell>
          <cell r="K1374">
            <v>-1</v>
          </cell>
          <cell r="L1374">
            <v>0</v>
          </cell>
          <cell r="M1374">
            <v>2100000</v>
          </cell>
          <cell r="N1374">
            <v>-2100000</v>
          </cell>
          <cell r="O1374">
            <v>0</v>
          </cell>
          <cell r="R1374">
            <v>0</v>
          </cell>
          <cell r="S1374">
            <v>0</v>
          </cell>
          <cell r="T1374">
            <v>0</v>
          </cell>
          <cell r="U1374">
            <v>0</v>
          </cell>
          <cell r="V1374">
            <v>0</v>
          </cell>
          <cell r="W1374">
            <v>0</v>
          </cell>
        </row>
        <row r="1375">
          <cell r="C1375" t="str">
            <v>3.20.2.12.6</v>
          </cell>
          <cell r="D1375" t="str">
            <v>d = 600 x 600 x 600 mm, incluye 3 acoples por tee</v>
          </cell>
          <cell r="E1375" t="str">
            <v>un</v>
          </cell>
          <cell r="F1375">
            <v>1</v>
          </cell>
          <cell r="G1375">
            <v>6000000</v>
          </cell>
          <cell r="H1375">
            <v>6000000</v>
          </cell>
          <cell r="I1375">
            <v>1.6180591552807484</v>
          </cell>
          <cell r="J1375">
            <v>1</v>
          </cell>
          <cell r="K1375">
            <v>-1</v>
          </cell>
          <cell r="L1375">
            <v>0</v>
          </cell>
          <cell r="M1375">
            <v>6000000</v>
          </cell>
          <cell r="N1375">
            <v>-6000000</v>
          </cell>
          <cell r="O1375">
            <v>0</v>
          </cell>
          <cell r="R1375">
            <v>0</v>
          </cell>
          <cell r="S1375">
            <v>0</v>
          </cell>
          <cell r="T1375">
            <v>0</v>
          </cell>
          <cell r="U1375">
            <v>0</v>
          </cell>
          <cell r="V1375">
            <v>0</v>
          </cell>
          <cell r="W1375">
            <v>0</v>
          </cell>
        </row>
        <row r="1376">
          <cell r="C1376" t="str">
            <v>3.20.2.14</v>
          </cell>
          <cell r="D1376" t="str">
            <v>Suministro Niple GRP Brida x Espigo, SN 5000 N/m2, PN 6</v>
          </cell>
          <cell r="I1376" t="str">
            <v/>
          </cell>
          <cell r="K1376">
            <v>0</v>
          </cell>
          <cell r="L1376" t="str">
            <v/>
          </cell>
          <cell r="M1376" t="str">
            <v/>
          </cell>
          <cell r="N1376" t="str">
            <v/>
          </cell>
          <cell r="O1376" t="str">
            <v/>
          </cell>
          <cell r="R1376" t="str">
            <v/>
          </cell>
          <cell r="S1376" t="str">
            <v/>
          </cell>
          <cell r="T1376" t="str">
            <v/>
          </cell>
          <cell r="U1376" t="str">
            <v/>
          </cell>
          <cell r="V1376" t="str">
            <v/>
          </cell>
          <cell r="W1376" t="str">
            <v/>
          </cell>
        </row>
        <row r="1377">
          <cell r="C1377" t="str">
            <v>3.20.2.14.2</v>
          </cell>
          <cell r="D1377" t="str">
            <v>d = 400 mm, incluye transporte</v>
          </cell>
          <cell r="E1377" t="str">
            <v>un</v>
          </cell>
          <cell r="F1377">
            <v>1</v>
          </cell>
          <cell r="G1377">
            <v>980000</v>
          </cell>
          <cell r="H1377">
            <v>980000</v>
          </cell>
          <cell r="I1377">
            <v>0.26428299536252225</v>
          </cell>
          <cell r="J1377">
            <v>1</v>
          </cell>
          <cell r="K1377">
            <v>-1</v>
          </cell>
          <cell r="L1377">
            <v>0</v>
          </cell>
          <cell r="M1377">
            <v>980000</v>
          </cell>
          <cell r="N1377">
            <v>-980000</v>
          </cell>
          <cell r="O1377">
            <v>0</v>
          </cell>
          <cell r="R1377">
            <v>0</v>
          </cell>
          <cell r="S1377">
            <v>0</v>
          </cell>
          <cell r="T1377">
            <v>0</v>
          </cell>
          <cell r="U1377">
            <v>0</v>
          </cell>
          <cell r="V1377">
            <v>0</v>
          </cell>
          <cell r="W1377">
            <v>0</v>
          </cell>
        </row>
        <row r="1378">
          <cell r="C1378" t="str">
            <v>3.20.2.14.4</v>
          </cell>
          <cell r="D1378" t="str">
            <v>d = 600 mm, incluye transporte</v>
          </cell>
          <cell r="E1378" t="str">
            <v>un</v>
          </cell>
          <cell r="F1378">
            <v>2</v>
          </cell>
          <cell r="G1378">
            <v>1980000</v>
          </cell>
          <cell r="H1378">
            <v>3960000</v>
          </cell>
          <cell r="I1378">
            <v>1.067919042485294</v>
          </cell>
          <cell r="J1378">
            <v>2</v>
          </cell>
          <cell r="K1378">
            <v>-2</v>
          </cell>
          <cell r="L1378">
            <v>0</v>
          </cell>
          <cell r="M1378">
            <v>3960000</v>
          </cell>
          <cell r="N1378">
            <v>-3960000</v>
          </cell>
          <cell r="O1378">
            <v>0</v>
          </cell>
          <cell r="R1378">
            <v>0</v>
          </cell>
          <cell r="S1378">
            <v>0</v>
          </cell>
          <cell r="T1378">
            <v>0</v>
          </cell>
          <cell r="U1378">
            <v>0</v>
          </cell>
          <cell r="V1378">
            <v>0</v>
          </cell>
          <cell r="W1378">
            <v>0</v>
          </cell>
        </row>
        <row r="1379">
          <cell r="C1379" t="str">
            <v>3.20.2.15</v>
          </cell>
          <cell r="D1379" t="str">
            <v>Suministro Acople GRP, PN 10, SN N/m2</v>
          </cell>
          <cell r="I1379" t="str">
            <v/>
          </cell>
          <cell r="K1379">
            <v>0</v>
          </cell>
          <cell r="L1379" t="str">
            <v/>
          </cell>
          <cell r="M1379" t="str">
            <v/>
          </cell>
          <cell r="N1379" t="str">
            <v/>
          </cell>
          <cell r="O1379" t="str">
            <v/>
          </cell>
          <cell r="R1379" t="str">
            <v/>
          </cell>
          <cell r="S1379" t="str">
            <v/>
          </cell>
          <cell r="T1379" t="str">
            <v/>
          </cell>
          <cell r="U1379" t="str">
            <v/>
          </cell>
          <cell r="V1379" t="str">
            <v/>
          </cell>
          <cell r="W1379" t="str">
            <v/>
          </cell>
        </row>
        <row r="1380">
          <cell r="C1380" t="str">
            <v>3.20.2.15.2</v>
          </cell>
          <cell r="D1380" t="str">
            <v>d = 400 mm, incluye transporte</v>
          </cell>
          <cell r="E1380" t="str">
            <v>un</v>
          </cell>
          <cell r="F1380">
            <v>2</v>
          </cell>
          <cell r="G1380">
            <v>115000</v>
          </cell>
          <cell r="H1380">
            <v>230000</v>
          </cell>
          <cell r="I1380">
            <v>6.2025600952428685E-2</v>
          </cell>
          <cell r="J1380">
            <v>2</v>
          </cell>
          <cell r="K1380">
            <v>-2</v>
          </cell>
          <cell r="L1380">
            <v>0</v>
          </cell>
          <cell r="M1380">
            <v>230000</v>
          </cell>
          <cell r="N1380">
            <v>-230000</v>
          </cell>
          <cell r="O1380">
            <v>0</v>
          </cell>
          <cell r="R1380">
            <v>0</v>
          </cell>
          <cell r="S1380">
            <v>0</v>
          </cell>
          <cell r="T1380">
            <v>0</v>
          </cell>
          <cell r="U1380">
            <v>0</v>
          </cell>
          <cell r="V1380">
            <v>0</v>
          </cell>
          <cell r="W1380">
            <v>0</v>
          </cell>
        </row>
        <row r="1381">
          <cell r="C1381" t="str">
            <v>3.20.2.15.5</v>
          </cell>
          <cell r="D1381" t="str">
            <v>d = 600 mm, incluye transporte</v>
          </cell>
          <cell r="E1381" t="str">
            <v>un</v>
          </cell>
          <cell r="F1381">
            <v>83</v>
          </cell>
          <cell r="G1381">
            <v>260000</v>
          </cell>
          <cell r="H1381">
            <v>21580000</v>
          </cell>
          <cell r="I1381">
            <v>5.819619428493092</v>
          </cell>
          <cell r="J1381">
            <v>83</v>
          </cell>
          <cell r="K1381">
            <v>-83</v>
          </cell>
          <cell r="L1381">
            <v>0</v>
          </cell>
          <cell r="M1381">
            <v>21580000</v>
          </cell>
          <cell r="N1381">
            <v>-21580000</v>
          </cell>
          <cell r="O1381">
            <v>0</v>
          </cell>
          <cell r="R1381">
            <v>0</v>
          </cell>
          <cell r="S1381">
            <v>0</v>
          </cell>
          <cell r="T1381">
            <v>0</v>
          </cell>
          <cell r="U1381">
            <v>0</v>
          </cell>
          <cell r="V1381">
            <v>0</v>
          </cell>
          <cell r="W1381">
            <v>0</v>
          </cell>
        </row>
        <row r="1382">
          <cell r="D1382" t="str">
            <v>COSTO SUMINISTRO</v>
          </cell>
          <cell r="H1382">
            <v>370814625.68400002</v>
          </cell>
          <cell r="L1382" t="str">
            <v/>
          </cell>
          <cell r="M1382">
            <v>370814625.68400002</v>
          </cell>
          <cell r="N1382">
            <v>-370814625.68400002</v>
          </cell>
          <cell r="O1382">
            <v>0</v>
          </cell>
          <cell r="R1382" t="str">
            <v/>
          </cell>
          <cell r="S1382">
            <v>0</v>
          </cell>
          <cell r="T1382">
            <v>0</v>
          </cell>
          <cell r="U1382">
            <v>0</v>
          </cell>
          <cell r="V1382" t="str">
            <v/>
          </cell>
          <cell r="W1382">
            <v>0</v>
          </cell>
        </row>
        <row r="1383">
          <cell r="D1383" t="str">
            <v>A,I,U, 12%</v>
          </cell>
          <cell r="E1383">
            <v>0.12</v>
          </cell>
          <cell r="H1383">
            <v>44497755.082079999</v>
          </cell>
          <cell r="L1383">
            <v>0</v>
          </cell>
          <cell r="M1383">
            <v>44497755.082079999</v>
          </cell>
          <cell r="N1383">
            <v>-44497755.082079999</v>
          </cell>
          <cell r="O1383">
            <v>0</v>
          </cell>
          <cell r="R1383">
            <v>0</v>
          </cell>
          <cell r="S1383">
            <v>0</v>
          </cell>
          <cell r="T1383">
            <v>0</v>
          </cell>
          <cell r="U1383">
            <v>0</v>
          </cell>
          <cell r="W1383">
            <v>0</v>
          </cell>
        </row>
        <row r="1384">
          <cell r="B1384" t="str">
            <v>TO26</v>
          </cell>
          <cell r="D1384" t="str">
            <v>COSTO TOTAL SUMINISTRO</v>
          </cell>
          <cell r="H1384">
            <v>415312381</v>
          </cell>
          <cell r="L1384" t="str">
            <v/>
          </cell>
          <cell r="M1384">
            <v>415312381</v>
          </cell>
          <cell r="N1384">
            <v>-415312381</v>
          </cell>
          <cell r="O1384">
            <v>0</v>
          </cell>
          <cell r="R1384" t="str">
            <v/>
          </cell>
          <cell r="S1384">
            <v>0</v>
          </cell>
          <cell r="T1384">
            <v>0</v>
          </cell>
          <cell r="U1384">
            <v>0</v>
          </cell>
          <cell r="V1384" t="str">
            <v/>
          </cell>
          <cell r="W1384">
            <v>0</v>
          </cell>
        </row>
        <row r="1385">
          <cell r="B1385" t="str">
            <v>T26A</v>
          </cell>
          <cell r="C1385" t="str">
            <v>SUMINISTRO - TUBERIA DE ADUCCION EN TERRAPLEN, HD Ø 500 mm (1385)</v>
          </cell>
          <cell r="L1385" t="str">
            <v/>
          </cell>
          <cell r="M1385" t="str">
            <v/>
          </cell>
          <cell r="N1385" t="str">
            <v/>
          </cell>
          <cell r="O1385" t="str">
            <v/>
          </cell>
        </row>
        <row r="1386">
          <cell r="C1386" t="str">
            <v xml:space="preserve">ITEM </v>
          </cell>
          <cell r="D1386" t="str">
            <v xml:space="preserve">DESCRIPCION </v>
          </cell>
          <cell r="E1386" t="str">
            <v xml:space="preserve">UNIDAD </v>
          </cell>
          <cell r="F1386" t="str">
            <v xml:space="preserve">CANTIDAD </v>
          </cell>
          <cell r="G1386" t="str">
            <v xml:space="preserve">V. UNITARIO </v>
          </cell>
          <cell r="H1386" t="str">
            <v>V. PARCIAL</v>
          </cell>
          <cell r="L1386">
            <v>0</v>
          </cell>
        </row>
        <row r="1387">
          <cell r="C1387" t="str">
            <v>3.20.</v>
          </cell>
          <cell r="D1387" t="str">
            <v>SUMINISTRO DE TUBERIAS Y ELEMENTOS DE ACUEDUCTO Y ALCANTARILLADO</v>
          </cell>
          <cell r="L1387" t="str">
            <v/>
          </cell>
          <cell r="M1387" t="str">
            <v/>
          </cell>
          <cell r="N1387" t="str">
            <v/>
          </cell>
          <cell r="O1387" t="str">
            <v/>
          </cell>
        </row>
        <row r="1388">
          <cell r="C1388" t="str">
            <v>3.20.1.1</v>
          </cell>
          <cell r="D1388" t="str">
            <v>Suministro de Tuberias de Acueducto</v>
          </cell>
          <cell r="L1388" t="str">
            <v/>
          </cell>
          <cell r="M1388" t="str">
            <v/>
          </cell>
          <cell r="N1388" t="str">
            <v/>
          </cell>
          <cell r="O1388" t="str">
            <v/>
          </cell>
        </row>
        <row r="1389">
          <cell r="C1389" t="str">
            <v>3.20.1.1.2</v>
          </cell>
          <cell r="D1389" t="str">
            <v>Suministro de Tuberías de acueducto de hierro de fundición dúctil</v>
          </cell>
          <cell r="L1389" t="str">
            <v/>
          </cell>
          <cell r="M1389" t="str">
            <v/>
          </cell>
          <cell r="N1389" t="str">
            <v/>
          </cell>
          <cell r="O1389" t="str">
            <v/>
          </cell>
        </row>
        <row r="1390">
          <cell r="C1390" t="str">
            <v>3.20.1.2.1</v>
          </cell>
          <cell r="D1390" t="str">
            <v xml:space="preserve">Suministro de válvula de compuerta brida x brida norma ISO PN 10 </v>
          </cell>
          <cell r="I1390" t="str">
            <v/>
          </cell>
          <cell r="L1390" t="str">
            <v/>
          </cell>
          <cell r="M1390" t="str">
            <v/>
          </cell>
          <cell r="N1390" t="str">
            <v/>
          </cell>
          <cell r="O1390" t="str">
            <v/>
          </cell>
        </row>
        <row r="1391">
          <cell r="C1391" t="str">
            <v>3.20.1.2.1.3</v>
          </cell>
          <cell r="D1391" t="str">
            <v>d = 100 mm (4")</v>
          </cell>
          <cell r="E1391" t="str">
            <v>un</v>
          </cell>
          <cell r="G1391">
            <v>434118.40000000002</v>
          </cell>
          <cell r="H1391">
            <v>0</v>
          </cell>
          <cell r="I1391">
            <v>0</v>
          </cell>
          <cell r="K1391">
            <v>15</v>
          </cell>
          <cell r="L1391">
            <v>15</v>
          </cell>
          <cell r="M1391">
            <v>0</v>
          </cell>
          <cell r="N1391">
            <v>6511776</v>
          </cell>
          <cell r="O1391">
            <v>6511776</v>
          </cell>
        </row>
        <row r="1392">
          <cell r="C1392" t="str">
            <v>3.20.1.2.3</v>
          </cell>
          <cell r="D1392" t="str">
            <v>Suministro de válvula de mariposa brida x brida norma ISO PN  16</v>
          </cell>
          <cell r="I1392" t="str">
            <v/>
          </cell>
          <cell r="L1392" t="str">
            <v/>
          </cell>
          <cell r="M1392" t="str">
            <v/>
          </cell>
          <cell r="N1392" t="str">
            <v/>
          </cell>
          <cell r="O1392" t="str">
            <v/>
          </cell>
        </row>
        <row r="1393">
          <cell r="C1393" t="str">
            <v>3.20.1.2.3.4</v>
          </cell>
          <cell r="D1393" t="str">
            <v>d = 400 mm (16")</v>
          </cell>
          <cell r="E1393" t="str">
            <v>un</v>
          </cell>
          <cell r="G1393">
            <v>8619472.7999999989</v>
          </cell>
          <cell r="H1393">
            <v>0</v>
          </cell>
          <cell r="I1393">
            <v>0</v>
          </cell>
          <cell r="K1393">
            <v>2</v>
          </cell>
          <cell r="L1393">
            <v>2</v>
          </cell>
          <cell r="M1393">
            <v>0</v>
          </cell>
          <cell r="N1393">
            <v>17238945.599999998</v>
          </cell>
          <cell r="O1393">
            <v>17238945.599999998</v>
          </cell>
        </row>
        <row r="1394">
          <cell r="C1394" t="str">
            <v>3.20.1.2.7</v>
          </cell>
          <cell r="D1394" t="str">
            <v xml:space="preserve">Suministro de ventosa de triple acción norma ISO PN 10 </v>
          </cell>
          <cell r="I1394" t="str">
            <v/>
          </cell>
          <cell r="L1394" t="str">
            <v/>
          </cell>
          <cell r="M1394" t="str">
            <v/>
          </cell>
          <cell r="N1394" t="str">
            <v/>
          </cell>
          <cell r="O1394" t="str">
            <v/>
          </cell>
        </row>
        <row r="1395">
          <cell r="C1395" t="str">
            <v>3.20.1.2.7.3</v>
          </cell>
          <cell r="D1395" t="str">
            <v>d = 100 mm (4")</v>
          </cell>
          <cell r="E1395" t="str">
            <v>un</v>
          </cell>
          <cell r="G1395">
            <v>1443785.3</v>
          </cell>
          <cell r="H1395">
            <v>0</v>
          </cell>
          <cell r="I1395">
            <v>0</v>
          </cell>
          <cell r="K1395">
            <v>10</v>
          </cell>
          <cell r="L1395">
            <v>10</v>
          </cell>
          <cell r="M1395">
            <v>0</v>
          </cell>
          <cell r="N1395">
            <v>14437853</v>
          </cell>
          <cell r="O1395">
            <v>14437853</v>
          </cell>
        </row>
        <row r="1396">
          <cell r="D1396" t="str">
            <v>ITEMES NUEVOS</v>
          </cell>
          <cell r="L1396" t="str">
            <v/>
          </cell>
          <cell r="M1396" t="str">
            <v/>
          </cell>
          <cell r="N1396" t="str">
            <v/>
          </cell>
          <cell r="O1396" t="str">
            <v/>
          </cell>
        </row>
        <row r="1397">
          <cell r="C1397" t="str">
            <v>3.20.1.1</v>
          </cell>
          <cell r="D1397" t="str">
            <v>Suministro de Tuberias de Acueducto</v>
          </cell>
          <cell r="L1397" t="str">
            <v/>
          </cell>
          <cell r="M1397" t="str">
            <v/>
          </cell>
          <cell r="N1397" t="str">
            <v/>
          </cell>
          <cell r="O1397" t="str">
            <v/>
          </cell>
        </row>
        <row r="1398">
          <cell r="C1398" t="str">
            <v>3.20.1.1.1</v>
          </cell>
          <cell r="D1398" t="str">
            <v>Suministro de tubería de acueducto de polietileno de alta densidad PEAD</v>
          </cell>
        </row>
        <row r="1399">
          <cell r="C1399" t="str">
            <v>3.20.1.1.1.2</v>
          </cell>
          <cell r="D1399" t="str">
            <v>Tubería PEAD 100 mm PN 10 PE 100</v>
          </cell>
          <cell r="E1399" t="str">
            <v>m</v>
          </cell>
          <cell r="G1399">
            <v>18000</v>
          </cell>
          <cell r="K1399">
            <v>100</v>
          </cell>
          <cell r="L1399">
            <v>100</v>
          </cell>
          <cell r="M1399">
            <v>0</v>
          </cell>
          <cell r="N1399">
            <v>1800000</v>
          </cell>
          <cell r="O1399">
            <v>1800000</v>
          </cell>
        </row>
        <row r="1400">
          <cell r="C1400" t="str">
            <v>3.20.1.1.2</v>
          </cell>
          <cell r="D1400" t="str">
            <v xml:space="preserve">Suministro de Tuberías de acueducto de hierro de fundición dúctil </v>
          </cell>
          <cell r="L1400" t="str">
            <v/>
          </cell>
          <cell r="M1400" t="str">
            <v/>
          </cell>
          <cell r="N1400" t="str">
            <v/>
          </cell>
          <cell r="O1400" t="str">
            <v/>
          </cell>
        </row>
        <row r="1401">
          <cell r="C1401" t="str">
            <v>3.20.1.1.2.6</v>
          </cell>
          <cell r="D1401" t="str">
            <v>Tubería de HD de 500 mm PN 10</v>
          </cell>
          <cell r="E1401" t="str">
            <v>m</v>
          </cell>
          <cell r="G1401">
            <v>389760</v>
          </cell>
          <cell r="K1401">
            <v>4554</v>
          </cell>
          <cell r="L1401">
            <v>4554</v>
          </cell>
          <cell r="M1401">
            <v>0</v>
          </cell>
          <cell r="N1401">
            <v>1774967040</v>
          </cell>
          <cell r="O1401">
            <v>1774967040</v>
          </cell>
        </row>
        <row r="1402">
          <cell r="C1402" t="str">
            <v>3.20.1.2</v>
          </cell>
          <cell r="D1402" t="str">
            <v>Elementos de Acueducto</v>
          </cell>
          <cell r="L1402" t="str">
            <v/>
          </cell>
          <cell r="M1402" t="str">
            <v/>
          </cell>
          <cell r="N1402" t="str">
            <v/>
          </cell>
          <cell r="O1402" t="str">
            <v/>
          </cell>
        </row>
        <row r="1403">
          <cell r="C1403" t="str">
            <v>3.20.1.2.3</v>
          </cell>
          <cell r="D1403" t="str">
            <v>Suministro de válvula de mariposa  brida x brida norma ISO PN 16</v>
          </cell>
          <cell r="L1403" t="str">
            <v/>
          </cell>
          <cell r="M1403" t="str">
            <v/>
          </cell>
          <cell r="N1403" t="str">
            <v/>
          </cell>
          <cell r="O1403" t="str">
            <v/>
          </cell>
        </row>
        <row r="1404">
          <cell r="C1404" t="str">
            <v>3.20.1.2.3.6</v>
          </cell>
          <cell r="D1404" t="str">
            <v>d = 500 mm (20")</v>
          </cell>
          <cell r="E1404" t="str">
            <v>un</v>
          </cell>
          <cell r="G1404">
            <v>11425422.9</v>
          </cell>
          <cell r="K1404">
            <v>5</v>
          </cell>
          <cell r="L1404">
            <v>5</v>
          </cell>
          <cell r="M1404">
            <v>0</v>
          </cell>
          <cell r="N1404">
            <v>57127114.5</v>
          </cell>
          <cell r="O1404">
            <v>57127114.5</v>
          </cell>
        </row>
        <row r="1405">
          <cell r="B1405" t="str">
            <v>N</v>
          </cell>
          <cell r="C1405" t="str">
            <v>3.20.1.2.15</v>
          </cell>
          <cell r="D1405" t="str">
            <v>Suministro de brida ciega HD norma ISO PN 16</v>
          </cell>
          <cell r="L1405" t="str">
            <v/>
          </cell>
          <cell r="M1405" t="str">
            <v/>
          </cell>
          <cell r="N1405" t="str">
            <v/>
          </cell>
          <cell r="O1405" t="str">
            <v/>
          </cell>
        </row>
        <row r="1406">
          <cell r="C1406" t="str">
            <v>3.20.1.2.15.10</v>
          </cell>
          <cell r="D1406" t="str">
            <v>d = 500 mm (20")</v>
          </cell>
          <cell r="E1406" t="str">
            <v>un</v>
          </cell>
          <cell r="G1406">
            <v>1216724</v>
          </cell>
          <cell r="K1406">
            <v>1</v>
          </cell>
          <cell r="L1406">
            <v>1</v>
          </cell>
          <cell r="M1406">
            <v>0</v>
          </cell>
          <cell r="N1406">
            <v>1216724</v>
          </cell>
          <cell r="O1406">
            <v>1216724</v>
          </cell>
        </row>
        <row r="1407">
          <cell r="C1407" t="str">
            <v>3.20.1.2.18</v>
          </cell>
          <cell r="D1407" t="str">
            <v>Suministro de unión de desmontaje Norma ISO PN16</v>
          </cell>
          <cell r="L1407" t="str">
            <v/>
          </cell>
          <cell r="M1407" t="str">
            <v/>
          </cell>
          <cell r="N1407" t="str">
            <v/>
          </cell>
          <cell r="O1407" t="str">
            <v/>
          </cell>
        </row>
        <row r="1408">
          <cell r="C1408" t="str">
            <v>3.20.1.2.18.6</v>
          </cell>
          <cell r="D1408" t="str">
            <v>d = 500 mm (20")</v>
          </cell>
          <cell r="E1408" t="str">
            <v>un</v>
          </cell>
          <cell r="G1408">
            <v>2684385</v>
          </cell>
          <cell r="K1408">
            <v>5</v>
          </cell>
          <cell r="L1408">
            <v>5</v>
          </cell>
          <cell r="M1408">
            <v>0</v>
          </cell>
          <cell r="N1408">
            <v>13421925</v>
          </cell>
          <cell r="O1408">
            <v>13421925</v>
          </cell>
        </row>
        <row r="1409">
          <cell r="C1409" t="str">
            <v>3.20.1.2.30</v>
          </cell>
          <cell r="D1409" t="str">
            <v>Codo 90° BxB HD Norma ISO PN 10</v>
          </cell>
          <cell r="L1409" t="str">
            <v/>
          </cell>
          <cell r="M1409" t="str">
            <v/>
          </cell>
          <cell r="N1409" t="str">
            <v/>
          </cell>
          <cell r="O1409" t="str">
            <v/>
          </cell>
        </row>
        <row r="1410">
          <cell r="C1410" t="str">
            <v>3.20.1.2.30.6</v>
          </cell>
          <cell r="D1410" t="str">
            <v>d = 500 mm (20")</v>
          </cell>
          <cell r="E1410" t="str">
            <v>un</v>
          </cell>
          <cell r="G1410">
            <v>4354176</v>
          </cell>
          <cell r="K1410">
            <v>2</v>
          </cell>
          <cell r="L1410">
            <v>2</v>
          </cell>
          <cell r="M1410">
            <v>0</v>
          </cell>
          <cell r="N1410">
            <v>8708352</v>
          </cell>
          <cell r="O1410">
            <v>8708352</v>
          </cell>
        </row>
        <row r="1411">
          <cell r="C1411" t="str">
            <v>3.20.1.2.38</v>
          </cell>
          <cell r="D1411" t="str">
            <v>Codo 90° JA x JA HD Norma ISO PN 10</v>
          </cell>
          <cell r="L1411" t="str">
            <v/>
          </cell>
          <cell r="M1411" t="str">
            <v/>
          </cell>
          <cell r="N1411" t="str">
            <v/>
          </cell>
          <cell r="O1411" t="str">
            <v/>
          </cell>
        </row>
        <row r="1412">
          <cell r="C1412" t="str">
            <v>3.20.1.2.38.6</v>
          </cell>
          <cell r="D1412" t="str">
            <v>d = 500 mm (20")</v>
          </cell>
          <cell r="E1412" t="str">
            <v>un</v>
          </cell>
          <cell r="G1412">
            <v>3537438.56</v>
          </cell>
          <cell r="K1412">
            <v>1</v>
          </cell>
          <cell r="L1412">
            <v>1</v>
          </cell>
          <cell r="M1412">
            <v>0</v>
          </cell>
          <cell r="N1412">
            <v>3537438.56</v>
          </cell>
          <cell r="O1412">
            <v>3537438.56</v>
          </cell>
        </row>
        <row r="1413">
          <cell r="C1413" t="str">
            <v>3.20.1.2.40</v>
          </cell>
          <cell r="D1413" t="str">
            <v>Codo 45° JA x JA HD Norma ISO PN 10</v>
          </cell>
          <cell r="L1413" t="str">
            <v/>
          </cell>
          <cell r="M1413" t="str">
            <v/>
          </cell>
          <cell r="N1413" t="str">
            <v/>
          </cell>
          <cell r="O1413" t="str">
            <v/>
          </cell>
        </row>
        <row r="1414">
          <cell r="C1414" t="str">
            <v>3.20.1.2.40.6</v>
          </cell>
          <cell r="D1414" t="str">
            <v>d = 500 mm (20")</v>
          </cell>
          <cell r="E1414" t="str">
            <v>un</v>
          </cell>
          <cell r="G1414">
            <v>2538439.6</v>
          </cell>
          <cell r="K1414">
            <v>5</v>
          </cell>
          <cell r="L1414">
            <v>5</v>
          </cell>
          <cell r="M1414">
            <v>0</v>
          </cell>
          <cell r="N1414">
            <v>12692198</v>
          </cell>
          <cell r="O1414">
            <v>12692198</v>
          </cell>
        </row>
        <row r="1415">
          <cell r="C1415" t="str">
            <v>3.20.1.2.42</v>
          </cell>
          <cell r="D1415" t="str">
            <v>Codo 22 ½° JA x JA HD Norma ISO PN 10</v>
          </cell>
          <cell r="L1415" t="str">
            <v/>
          </cell>
          <cell r="M1415" t="str">
            <v/>
          </cell>
          <cell r="N1415" t="str">
            <v/>
          </cell>
          <cell r="O1415" t="str">
            <v/>
          </cell>
        </row>
        <row r="1416">
          <cell r="C1416" t="str">
            <v>3.20.1.2.42.6</v>
          </cell>
          <cell r="D1416" t="str">
            <v>d = 500 mm (20")</v>
          </cell>
          <cell r="E1416" t="str">
            <v>un</v>
          </cell>
          <cell r="G1416">
            <v>1883358.6</v>
          </cell>
          <cell r="K1416">
            <v>12</v>
          </cell>
          <cell r="L1416">
            <v>12</v>
          </cell>
          <cell r="M1416">
            <v>0</v>
          </cell>
          <cell r="N1416">
            <v>22600303.200000003</v>
          </cell>
          <cell r="O1416">
            <v>22600303.200000003</v>
          </cell>
        </row>
        <row r="1417">
          <cell r="C1417" t="str">
            <v>3.20.1.2.44</v>
          </cell>
          <cell r="D1417" t="str">
            <v>Codo 11 ¼° JA x JA HD Norma ISO PN 10</v>
          </cell>
          <cell r="L1417" t="str">
            <v/>
          </cell>
          <cell r="M1417" t="str">
            <v/>
          </cell>
          <cell r="N1417" t="str">
            <v/>
          </cell>
          <cell r="O1417" t="str">
            <v/>
          </cell>
        </row>
        <row r="1418">
          <cell r="C1418" t="str">
            <v>3.20.1.2.44.6</v>
          </cell>
          <cell r="D1418" t="str">
            <v>d = 500 mm (20")</v>
          </cell>
          <cell r="E1418" t="str">
            <v>un</v>
          </cell>
          <cell r="G1418">
            <v>1874515.6879999998</v>
          </cell>
          <cell r="K1418">
            <v>10</v>
          </cell>
          <cell r="L1418">
            <v>10</v>
          </cell>
          <cell r="M1418">
            <v>0</v>
          </cell>
          <cell r="N1418">
            <v>18745156.879999999</v>
          </cell>
          <cell r="O1418">
            <v>18745156.879999999</v>
          </cell>
        </row>
        <row r="1419">
          <cell r="B1419" t="str">
            <v>N</v>
          </cell>
          <cell r="C1419" t="str">
            <v>3.20.1.2.54</v>
          </cell>
          <cell r="D1419" t="str">
            <v>Unión Brida Enchufe. Norma ISO. PN10 (Maxidaptor)</v>
          </cell>
          <cell r="L1419" t="str">
            <v/>
          </cell>
          <cell r="M1419" t="str">
            <v/>
          </cell>
          <cell r="N1419" t="str">
            <v/>
          </cell>
          <cell r="O1419" t="str">
            <v/>
          </cell>
        </row>
        <row r="1420">
          <cell r="C1420" t="str">
            <v>3.20.1.2.54.6</v>
          </cell>
          <cell r="D1420" t="str">
            <v>d = 500 mm (20")</v>
          </cell>
          <cell r="E1420" t="str">
            <v>un</v>
          </cell>
          <cell r="G1420">
            <v>1782189.2</v>
          </cell>
          <cell r="K1420">
            <v>12</v>
          </cell>
          <cell r="L1420">
            <v>12</v>
          </cell>
          <cell r="M1420">
            <v>0</v>
          </cell>
          <cell r="N1420">
            <v>21386270.399999999</v>
          </cell>
          <cell r="O1420">
            <v>21386270.399999999</v>
          </cell>
        </row>
        <row r="1421">
          <cell r="B1421" t="str">
            <v>N</v>
          </cell>
          <cell r="C1421" t="str">
            <v>3.20.1.2.58</v>
          </cell>
          <cell r="D1421" t="str">
            <v>Reducción B x B HD. Norma ISO. PN 10</v>
          </cell>
          <cell r="L1421" t="str">
            <v/>
          </cell>
          <cell r="M1421" t="str">
            <v/>
          </cell>
          <cell r="N1421" t="str">
            <v/>
          </cell>
          <cell r="O1421" t="str">
            <v/>
          </cell>
        </row>
        <row r="1422">
          <cell r="C1422" t="str">
            <v>3.20.1.2.60</v>
          </cell>
          <cell r="D1422" t="str">
            <v>Suministro de Tee JA x JA x B HD. Norma ISO. PN 10</v>
          </cell>
          <cell r="L1422" t="str">
            <v/>
          </cell>
          <cell r="M1422" t="str">
            <v/>
          </cell>
          <cell r="N1422" t="str">
            <v/>
          </cell>
          <cell r="O1422" t="str">
            <v/>
          </cell>
        </row>
        <row r="1423">
          <cell r="C1423" t="str">
            <v>3.20.1.2.60.29</v>
          </cell>
          <cell r="D1423" t="str">
            <v>Tee 500 x 500 x 100 mm</v>
          </cell>
          <cell r="E1423" t="str">
            <v>un</v>
          </cell>
          <cell r="G1423">
            <v>2502001.4712</v>
          </cell>
          <cell r="K1423">
            <v>15</v>
          </cell>
          <cell r="L1423">
            <v>15</v>
          </cell>
          <cell r="M1423">
            <v>0</v>
          </cell>
          <cell r="N1423">
            <v>37530022.068000004</v>
          </cell>
          <cell r="O1423">
            <v>37530022.068000004</v>
          </cell>
        </row>
        <row r="1424">
          <cell r="C1424" t="str">
            <v>3.20.1.2.72</v>
          </cell>
          <cell r="D1424" t="str">
            <v>Suministro de adaptadores topebrida de polietileno D=110 mm</v>
          </cell>
        </row>
        <row r="1425">
          <cell r="C1425" t="str">
            <v>3.20.1.2.72.4</v>
          </cell>
          <cell r="D1425" t="str">
            <v>Adaptadores topebrida de polietileno D=110 mm</v>
          </cell>
          <cell r="E1425" t="str">
            <v>un</v>
          </cell>
          <cell r="G1425">
            <v>31720.2</v>
          </cell>
          <cell r="K1425">
            <v>5</v>
          </cell>
          <cell r="L1425">
            <v>5</v>
          </cell>
          <cell r="M1425">
            <v>0</v>
          </cell>
          <cell r="N1425">
            <v>158601</v>
          </cell>
          <cell r="O1425">
            <v>158601</v>
          </cell>
        </row>
        <row r="1426">
          <cell r="C1426" t="str">
            <v>3.20.1.2.73</v>
          </cell>
          <cell r="D1426" t="str">
            <v>Suministro de brida metálica para adaptador tope de polietileno morma ISO</v>
          </cell>
        </row>
        <row r="1427">
          <cell r="C1427" t="str">
            <v>3.20.1.2.73.4</v>
          </cell>
          <cell r="D1427" t="str">
            <v>Brida metálica para adptador tope de polietileno D=110 mm</v>
          </cell>
          <cell r="E1427" t="str">
            <v>un</v>
          </cell>
          <cell r="G1427">
            <v>41412</v>
          </cell>
          <cell r="K1427">
            <v>5</v>
          </cell>
          <cell r="L1427">
            <v>5</v>
          </cell>
          <cell r="M1427">
            <v>0</v>
          </cell>
          <cell r="N1427">
            <v>207060</v>
          </cell>
          <cell r="O1427">
            <v>207060</v>
          </cell>
        </row>
        <row r="1428">
          <cell r="D1428" t="str">
            <v>COSTO SUMINISTRO</v>
          </cell>
          <cell r="H1428">
            <v>0</v>
          </cell>
          <cell r="L1428" t="str">
            <v/>
          </cell>
          <cell r="M1428">
            <v>0</v>
          </cell>
          <cell r="N1428">
            <v>2012286780.2080002</v>
          </cell>
          <cell r="O1428">
            <v>2012286780.2080002</v>
          </cell>
        </row>
        <row r="1429">
          <cell r="D1429" t="str">
            <v>A,I,U, 12%</v>
          </cell>
          <cell r="E1429">
            <v>0.12</v>
          </cell>
          <cell r="H1429">
            <v>0</v>
          </cell>
          <cell r="M1429">
            <v>0</v>
          </cell>
          <cell r="N1429">
            <v>241474413.62496001</v>
          </cell>
          <cell r="O1429">
            <v>241474413.62496001</v>
          </cell>
        </row>
        <row r="1430">
          <cell r="B1430" t="str">
            <v>TO26A</v>
          </cell>
          <cell r="D1430" t="str">
            <v>COSTO TOTAL SUMINISTRO</v>
          </cell>
          <cell r="H1430">
            <v>0</v>
          </cell>
          <cell r="L1430" t="str">
            <v/>
          </cell>
          <cell r="M1430">
            <v>0</v>
          </cell>
          <cell r="N1430">
            <v>2253761194</v>
          </cell>
          <cell r="O1430">
            <v>2253761194</v>
          </cell>
        </row>
        <row r="1433">
          <cell r="B1433" t="str">
            <v>T27</v>
          </cell>
          <cell r="C1433" t="str">
            <v>PRESUPUESTO OBRA CIVIL - TUBERIA DE ADUCCION (1433)</v>
          </cell>
          <cell r="L1433" t="str">
            <v/>
          </cell>
          <cell r="M1433" t="str">
            <v/>
          </cell>
          <cell r="N1433" t="str">
            <v/>
          </cell>
          <cell r="O1433" t="str">
            <v/>
          </cell>
          <cell r="R1433" t="str">
            <v/>
          </cell>
          <cell r="S1433" t="str">
            <v/>
          </cell>
          <cell r="T1433" t="str">
            <v/>
          </cell>
          <cell r="U1433" t="str">
            <v/>
          </cell>
          <cell r="V1433" t="str">
            <v/>
          </cell>
          <cell r="W1433" t="str">
            <v/>
          </cell>
        </row>
        <row r="1434">
          <cell r="C1434" t="str">
            <v xml:space="preserve">ITEM </v>
          </cell>
          <cell r="D1434" t="str">
            <v xml:space="preserve">DESCRIPCION </v>
          </cell>
          <cell r="E1434" t="str">
            <v xml:space="preserve">UNIDAD </v>
          </cell>
          <cell r="F1434" t="str">
            <v xml:space="preserve">CANTIDAD </v>
          </cell>
          <cell r="G1434" t="str">
            <v xml:space="preserve">V. UNITARIO </v>
          </cell>
          <cell r="H1434" t="str">
            <v>V. PARCIAL</v>
          </cell>
          <cell r="R1434">
            <v>0</v>
          </cell>
        </row>
        <row r="1435">
          <cell r="C1435" t="str">
            <v>3.1</v>
          </cell>
          <cell r="D1435" t="str">
            <v>SEÑALIZACION Y SEGURIDAD EN LA OBRA</v>
          </cell>
          <cell r="L1435" t="str">
            <v/>
          </cell>
          <cell r="M1435" t="str">
            <v/>
          </cell>
          <cell r="N1435" t="str">
            <v/>
          </cell>
          <cell r="O1435" t="str">
            <v/>
          </cell>
          <cell r="R1435" t="str">
            <v/>
          </cell>
          <cell r="S1435" t="str">
            <v/>
          </cell>
          <cell r="T1435" t="str">
            <v/>
          </cell>
          <cell r="U1435" t="str">
            <v/>
          </cell>
          <cell r="V1435" t="str">
            <v/>
          </cell>
          <cell r="W1435" t="str">
            <v/>
          </cell>
        </row>
        <row r="1436">
          <cell r="C1436" t="str">
            <v>3.1.1</v>
          </cell>
          <cell r="D1436" t="str">
            <v>Señalización de la obra</v>
          </cell>
          <cell r="L1436" t="str">
            <v/>
          </cell>
          <cell r="M1436" t="str">
            <v/>
          </cell>
          <cell r="N1436" t="str">
            <v/>
          </cell>
          <cell r="O1436" t="str">
            <v/>
          </cell>
          <cell r="R1436" t="str">
            <v/>
          </cell>
          <cell r="S1436" t="str">
            <v/>
          </cell>
          <cell r="T1436" t="str">
            <v/>
          </cell>
          <cell r="U1436" t="str">
            <v/>
          </cell>
          <cell r="V1436" t="str">
            <v/>
          </cell>
          <cell r="W1436" t="str">
            <v/>
          </cell>
        </row>
        <row r="1437">
          <cell r="C1437" t="str">
            <v>3.1.1.1</v>
          </cell>
          <cell r="D1437" t="str">
            <v>Soporte para cinta demarcadora. Esquema No.1</v>
          </cell>
          <cell r="E1437" t="str">
            <v>un</v>
          </cell>
          <cell r="F1437">
            <v>40</v>
          </cell>
          <cell r="G1437">
            <v>10100</v>
          </cell>
          <cell r="H1437">
            <v>404000</v>
          </cell>
          <cell r="I1437">
            <v>0.35332934899102431</v>
          </cell>
          <cell r="J1437">
            <v>40</v>
          </cell>
          <cell r="K1437">
            <v>-40</v>
          </cell>
          <cell r="L1437">
            <v>0</v>
          </cell>
          <cell r="M1437">
            <v>404000</v>
          </cell>
          <cell r="N1437">
            <v>-404000</v>
          </cell>
          <cell r="O1437">
            <v>0</v>
          </cell>
          <cell r="R1437">
            <v>0</v>
          </cell>
          <cell r="S1437">
            <v>0</v>
          </cell>
          <cell r="T1437">
            <v>0</v>
          </cell>
          <cell r="U1437">
            <v>0</v>
          </cell>
          <cell r="V1437">
            <v>0</v>
          </cell>
          <cell r="W1437">
            <v>0</v>
          </cell>
        </row>
        <row r="1438">
          <cell r="C1438" t="str">
            <v>3.1.1.2</v>
          </cell>
          <cell r="D1438" t="str">
            <v>Cinta demarcadora, sin soportes. Esquema No. 2</v>
          </cell>
          <cell r="E1438" t="str">
            <v>m</v>
          </cell>
          <cell r="F1438">
            <v>2100</v>
          </cell>
          <cell r="G1438">
            <v>830</v>
          </cell>
          <cell r="H1438">
            <v>1743000</v>
          </cell>
          <cell r="I1438">
            <v>1.5243887507211766</v>
          </cell>
          <cell r="J1438">
            <v>2100</v>
          </cell>
          <cell r="K1438">
            <v>-2100</v>
          </cell>
          <cell r="L1438">
            <v>0</v>
          </cell>
          <cell r="M1438">
            <v>1743000</v>
          </cell>
          <cell r="N1438">
            <v>-1743000</v>
          </cell>
          <cell r="O1438">
            <v>0</v>
          </cell>
          <cell r="R1438">
            <v>0</v>
          </cell>
          <cell r="S1438">
            <v>0</v>
          </cell>
          <cell r="T1438">
            <v>0</v>
          </cell>
          <cell r="U1438">
            <v>0</v>
          </cell>
          <cell r="V1438">
            <v>0</v>
          </cell>
          <cell r="W1438">
            <v>0</v>
          </cell>
        </row>
        <row r="1439">
          <cell r="C1439" t="str">
            <v>3.1.1.3</v>
          </cell>
          <cell r="D1439" t="str">
            <v>Vallas móviles. Barreras</v>
          </cell>
          <cell r="I1439" t="str">
            <v/>
          </cell>
          <cell r="K1439">
            <v>0</v>
          </cell>
          <cell r="L1439" t="str">
            <v/>
          </cell>
          <cell r="M1439" t="str">
            <v/>
          </cell>
          <cell r="N1439" t="str">
            <v/>
          </cell>
          <cell r="O1439" t="str">
            <v/>
          </cell>
          <cell r="R1439" t="str">
            <v/>
          </cell>
          <cell r="S1439" t="str">
            <v/>
          </cell>
          <cell r="T1439" t="str">
            <v/>
          </cell>
          <cell r="U1439" t="str">
            <v/>
          </cell>
          <cell r="V1439" t="str">
            <v/>
          </cell>
          <cell r="W1439" t="str">
            <v/>
          </cell>
        </row>
        <row r="1440">
          <cell r="C1440" t="str">
            <v>3.1.1.3.2</v>
          </cell>
          <cell r="D1440" t="str">
            <v>Valla móvil Tipo 2. Valla plegable. Esquema No. 4</v>
          </cell>
          <cell r="E1440" t="str">
            <v>un</v>
          </cell>
          <cell r="F1440">
            <v>2</v>
          </cell>
          <cell r="G1440">
            <v>162000</v>
          </cell>
          <cell r="H1440">
            <v>324000</v>
          </cell>
          <cell r="I1440">
            <v>0.28336314127002943</v>
          </cell>
          <cell r="J1440">
            <v>2</v>
          </cell>
          <cell r="K1440">
            <v>-2</v>
          </cell>
          <cell r="L1440">
            <v>0</v>
          </cell>
          <cell r="M1440">
            <v>324000</v>
          </cell>
          <cell r="N1440">
            <v>-324000</v>
          </cell>
          <cell r="O1440">
            <v>0</v>
          </cell>
          <cell r="R1440">
            <v>0</v>
          </cell>
          <cell r="S1440">
            <v>0</v>
          </cell>
          <cell r="T1440">
            <v>0</v>
          </cell>
          <cell r="U1440">
            <v>0</v>
          </cell>
          <cell r="V1440">
            <v>0</v>
          </cell>
          <cell r="W1440">
            <v>0</v>
          </cell>
        </row>
        <row r="1441">
          <cell r="C1441" t="str">
            <v>3.1.1.3.3</v>
          </cell>
          <cell r="D1441" t="str">
            <v>Valla móvil Tipo 3. Barrera Tubular. Esquema No.5</v>
          </cell>
          <cell r="E1441" t="str">
            <v>un</v>
          </cell>
          <cell r="F1441">
            <v>2</v>
          </cell>
          <cell r="G1441">
            <v>150000</v>
          </cell>
          <cell r="H1441">
            <v>300000</v>
          </cell>
          <cell r="I1441">
            <v>0.26237327895373092</v>
          </cell>
          <cell r="J1441">
            <v>2</v>
          </cell>
          <cell r="K1441">
            <v>-2</v>
          </cell>
          <cell r="L1441">
            <v>0</v>
          </cell>
          <cell r="M1441">
            <v>300000</v>
          </cell>
          <cell r="N1441">
            <v>-300000</v>
          </cell>
          <cell r="O1441">
            <v>0</v>
          </cell>
          <cell r="R1441">
            <v>0</v>
          </cell>
          <cell r="S1441">
            <v>0</v>
          </cell>
          <cell r="T1441">
            <v>0</v>
          </cell>
          <cell r="U1441">
            <v>0</v>
          </cell>
          <cell r="V1441">
            <v>0</v>
          </cell>
          <cell r="W1441">
            <v>0</v>
          </cell>
        </row>
        <row r="1442">
          <cell r="C1442" t="str">
            <v>3.1.1.3.4</v>
          </cell>
          <cell r="D1442" t="str">
            <v>Valla móvil Tipo 4. Valla doble cara. Esquema No. 6</v>
          </cell>
          <cell r="E1442" t="str">
            <v>un</v>
          </cell>
          <cell r="F1442">
            <v>2</v>
          </cell>
          <cell r="G1442">
            <v>155000</v>
          </cell>
          <cell r="H1442">
            <v>310000</v>
          </cell>
          <cell r="I1442">
            <v>0.2711190549188553</v>
          </cell>
          <cell r="J1442">
            <v>2</v>
          </cell>
          <cell r="K1442">
            <v>-2</v>
          </cell>
          <cell r="L1442">
            <v>0</v>
          </cell>
          <cell r="M1442">
            <v>310000</v>
          </cell>
          <cell r="N1442">
            <v>-310000</v>
          </cell>
          <cell r="O1442">
            <v>0</v>
          </cell>
          <cell r="R1442">
            <v>0</v>
          </cell>
          <cell r="S1442">
            <v>0</v>
          </cell>
          <cell r="T1442">
            <v>0</v>
          </cell>
          <cell r="U1442">
            <v>0</v>
          </cell>
          <cell r="V1442">
            <v>0</v>
          </cell>
          <cell r="W1442">
            <v>0</v>
          </cell>
        </row>
        <row r="1443">
          <cell r="C1443" t="str">
            <v>3.1.1.4</v>
          </cell>
          <cell r="D1443" t="str">
            <v>Avisos preventivos fijos. Esquemas Nos. 10,11,12,13, y 14</v>
          </cell>
          <cell r="E1443" t="str">
            <v>un</v>
          </cell>
          <cell r="F1443">
            <v>6</v>
          </cell>
          <cell r="G1443">
            <v>215000</v>
          </cell>
          <cell r="H1443">
            <v>1290000</v>
          </cell>
          <cell r="I1443">
            <v>1.1282050995010431</v>
          </cell>
          <cell r="J1443">
            <v>6</v>
          </cell>
          <cell r="K1443">
            <v>-6</v>
          </cell>
          <cell r="L1443">
            <v>0</v>
          </cell>
          <cell r="M1443">
            <v>1290000</v>
          </cell>
          <cell r="N1443">
            <v>-1290000</v>
          </cell>
          <cell r="O1443">
            <v>0</v>
          </cell>
          <cell r="R1443">
            <v>0</v>
          </cell>
          <cell r="S1443">
            <v>0</v>
          </cell>
          <cell r="T1443">
            <v>0</v>
          </cell>
          <cell r="U1443">
            <v>0</v>
          </cell>
          <cell r="V1443">
            <v>0</v>
          </cell>
          <cell r="W1443">
            <v>0</v>
          </cell>
        </row>
        <row r="1444">
          <cell r="C1444" t="str">
            <v>3.1.1.5</v>
          </cell>
          <cell r="D1444" t="str">
            <v>Caneca reflectiva. Esquema No. 15</v>
          </cell>
          <cell r="E1444" t="str">
            <v>un</v>
          </cell>
          <cell r="F1444">
            <v>2</v>
          </cell>
          <cell r="G1444">
            <v>129000</v>
          </cell>
          <cell r="H1444">
            <v>258000</v>
          </cell>
          <cell r="I1444">
            <v>0.2256410199002086</v>
          </cell>
          <cell r="J1444">
            <v>2</v>
          </cell>
          <cell r="K1444">
            <v>-2</v>
          </cell>
          <cell r="L1444">
            <v>0</v>
          </cell>
          <cell r="M1444">
            <v>258000</v>
          </cell>
          <cell r="N1444">
            <v>-258000</v>
          </cell>
          <cell r="O1444">
            <v>0</v>
          </cell>
          <cell r="R1444">
            <v>0</v>
          </cell>
          <cell r="S1444">
            <v>0</v>
          </cell>
          <cell r="T1444">
            <v>0</v>
          </cell>
          <cell r="U1444">
            <v>0</v>
          </cell>
          <cell r="V1444">
            <v>0</v>
          </cell>
          <cell r="W1444">
            <v>0</v>
          </cell>
        </row>
        <row r="1445">
          <cell r="C1445" t="str">
            <v>3.2</v>
          </cell>
          <cell r="D1445" t="str">
            <v>DEMOLICIONES</v>
          </cell>
          <cell r="I1445" t="str">
            <v/>
          </cell>
          <cell r="K1445">
            <v>0</v>
          </cell>
          <cell r="L1445" t="str">
            <v/>
          </cell>
          <cell r="M1445" t="str">
            <v/>
          </cell>
          <cell r="N1445" t="str">
            <v/>
          </cell>
          <cell r="O1445" t="str">
            <v/>
          </cell>
          <cell r="R1445" t="str">
            <v/>
          </cell>
          <cell r="S1445" t="str">
            <v/>
          </cell>
          <cell r="T1445" t="str">
            <v/>
          </cell>
          <cell r="U1445" t="str">
            <v/>
          </cell>
          <cell r="V1445" t="str">
            <v/>
          </cell>
          <cell r="W1445" t="str">
            <v/>
          </cell>
        </row>
        <row r="1446">
          <cell r="C1446" t="str">
            <v>3.2.2</v>
          </cell>
          <cell r="D1446" t="str">
            <v>Demolición de anden</v>
          </cell>
          <cell r="I1446" t="str">
            <v/>
          </cell>
          <cell r="K1446">
            <v>0</v>
          </cell>
          <cell r="L1446" t="str">
            <v/>
          </cell>
          <cell r="M1446" t="str">
            <v/>
          </cell>
          <cell r="N1446" t="str">
            <v/>
          </cell>
          <cell r="O1446" t="str">
            <v/>
          </cell>
          <cell r="R1446" t="str">
            <v/>
          </cell>
          <cell r="S1446" t="str">
            <v/>
          </cell>
          <cell r="T1446" t="str">
            <v/>
          </cell>
          <cell r="U1446" t="str">
            <v/>
          </cell>
          <cell r="V1446" t="str">
            <v/>
          </cell>
          <cell r="W1446" t="str">
            <v/>
          </cell>
        </row>
        <row r="1447">
          <cell r="C1447" t="str">
            <v>3.2.2.1</v>
          </cell>
          <cell r="D1447" t="str">
            <v>Demolicion de anden con mona</v>
          </cell>
          <cell r="E1447" t="str">
            <v>m2</v>
          </cell>
          <cell r="F1447">
            <v>20</v>
          </cell>
          <cell r="G1447">
            <v>10050</v>
          </cell>
          <cell r="H1447">
            <v>201000</v>
          </cell>
          <cell r="I1447">
            <v>0.17579009689899971</v>
          </cell>
          <cell r="J1447">
            <v>20</v>
          </cell>
          <cell r="K1447">
            <v>-20</v>
          </cell>
          <cell r="L1447">
            <v>0</v>
          </cell>
          <cell r="M1447">
            <v>201000</v>
          </cell>
          <cell r="N1447">
            <v>-201000</v>
          </cell>
          <cell r="O1447">
            <v>0</v>
          </cell>
          <cell r="R1447">
            <v>0</v>
          </cell>
          <cell r="S1447">
            <v>0</v>
          </cell>
          <cell r="T1447">
            <v>0</v>
          </cell>
          <cell r="U1447">
            <v>0</v>
          </cell>
          <cell r="V1447">
            <v>0</v>
          </cell>
          <cell r="W1447">
            <v>0</v>
          </cell>
        </row>
        <row r="1448">
          <cell r="C1448" t="str">
            <v>3.3</v>
          </cell>
          <cell r="D1448" t="str">
            <v>EXCAVACIONES Y ENTIBADOS</v>
          </cell>
          <cell r="I1448" t="str">
            <v/>
          </cell>
          <cell r="K1448">
            <v>0</v>
          </cell>
          <cell r="L1448" t="str">
            <v/>
          </cell>
          <cell r="M1448" t="str">
            <v/>
          </cell>
          <cell r="N1448" t="str">
            <v/>
          </cell>
          <cell r="O1448" t="str">
            <v/>
          </cell>
          <cell r="R1448" t="str">
            <v/>
          </cell>
          <cell r="S1448" t="str">
            <v/>
          </cell>
          <cell r="T1448" t="str">
            <v/>
          </cell>
          <cell r="U1448" t="str">
            <v/>
          </cell>
          <cell r="V1448" t="str">
            <v/>
          </cell>
          <cell r="W1448" t="str">
            <v/>
          </cell>
        </row>
        <row r="1449">
          <cell r="C1449" t="str">
            <v>3.3.2</v>
          </cell>
          <cell r="D1449" t="str">
            <v>Excavación en zanja para redes de alcantarillado y acueducto</v>
          </cell>
          <cell r="I1449" t="str">
            <v/>
          </cell>
          <cell r="K1449">
            <v>0</v>
          </cell>
          <cell r="L1449" t="str">
            <v/>
          </cell>
          <cell r="M1449" t="str">
            <v/>
          </cell>
          <cell r="N1449" t="str">
            <v/>
          </cell>
          <cell r="O1449" t="str">
            <v/>
          </cell>
          <cell r="R1449" t="str">
            <v/>
          </cell>
          <cell r="S1449" t="str">
            <v/>
          </cell>
          <cell r="T1449" t="str">
            <v/>
          </cell>
          <cell r="U1449" t="str">
            <v/>
          </cell>
          <cell r="V1449" t="str">
            <v/>
          </cell>
          <cell r="W1449" t="str">
            <v/>
          </cell>
        </row>
        <row r="1450">
          <cell r="C1450" t="str">
            <v>3.3.2.1</v>
          </cell>
          <cell r="D1450" t="str">
            <v>Excavación a mano en material común, roca descompuesta, a cualquier profundidad y bajo cualquier condición de humedad. Incluye retiro a lugar autorizado.</v>
          </cell>
          <cell r="E1450" t="str">
            <v>m3</v>
          </cell>
          <cell r="F1450">
            <v>2100</v>
          </cell>
          <cell r="G1450">
            <v>10800</v>
          </cell>
          <cell r="H1450">
            <v>22680000</v>
          </cell>
          <cell r="I1450">
            <v>19.835419888902059</v>
          </cell>
          <cell r="J1450">
            <v>2100</v>
          </cell>
          <cell r="K1450">
            <v>-2100</v>
          </cell>
          <cell r="L1450">
            <v>0</v>
          </cell>
          <cell r="M1450">
            <v>22680000</v>
          </cell>
          <cell r="N1450">
            <v>-22680000</v>
          </cell>
          <cell r="O1450">
            <v>0</v>
          </cell>
          <cell r="R1450">
            <v>0</v>
          </cell>
          <cell r="S1450">
            <v>0</v>
          </cell>
          <cell r="T1450">
            <v>0</v>
          </cell>
          <cell r="U1450">
            <v>0</v>
          </cell>
          <cell r="V1450">
            <v>0</v>
          </cell>
          <cell r="W1450">
            <v>0</v>
          </cell>
        </row>
        <row r="1451">
          <cell r="C1451" t="str">
            <v>3.4</v>
          </cell>
          <cell r="D1451" t="str">
            <v>INSTALACION Y CIMENTACION DE TUBERIA</v>
          </cell>
          <cell r="I1451" t="str">
            <v/>
          </cell>
          <cell r="K1451">
            <v>0</v>
          </cell>
          <cell r="L1451" t="str">
            <v/>
          </cell>
          <cell r="M1451" t="str">
            <v/>
          </cell>
          <cell r="N1451" t="str">
            <v/>
          </cell>
          <cell r="O1451" t="str">
            <v/>
          </cell>
          <cell r="R1451" t="str">
            <v/>
          </cell>
          <cell r="S1451" t="str">
            <v/>
          </cell>
          <cell r="T1451" t="str">
            <v/>
          </cell>
          <cell r="U1451" t="str">
            <v/>
          </cell>
          <cell r="V1451" t="str">
            <v/>
          </cell>
          <cell r="W1451" t="str">
            <v/>
          </cell>
        </row>
        <row r="1452">
          <cell r="C1452" t="str">
            <v>3.4.4</v>
          </cell>
          <cell r="D1452" t="str">
            <v>Instalación de tuberías de acueducto</v>
          </cell>
          <cell r="I1452" t="str">
            <v/>
          </cell>
          <cell r="K1452">
            <v>0</v>
          </cell>
          <cell r="L1452" t="str">
            <v/>
          </cell>
          <cell r="M1452" t="str">
            <v/>
          </cell>
          <cell r="N1452" t="str">
            <v/>
          </cell>
          <cell r="O1452" t="str">
            <v/>
          </cell>
          <cell r="R1452" t="str">
            <v/>
          </cell>
          <cell r="S1452" t="str">
            <v/>
          </cell>
          <cell r="T1452" t="str">
            <v/>
          </cell>
          <cell r="U1452" t="str">
            <v/>
          </cell>
          <cell r="V1452" t="str">
            <v/>
          </cell>
          <cell r="W1452" t="str">
            <v/>
          </cell>
        </row>
        <row r="1453">
          <cell r="C1453" t="str">
            <v>3.4.4.3</v>
          </cell>
          <cell r="D1453" t="str">
            <v>Instalación de Tubería y accesorios de poliester reforzado con fibra de vidrio (GRP) para acueducto</v>
          </cell>
          <cell r="I1453" t="str">
            <v/>
          </cell>
          <cell r="K1453">
            <v>0</v>
          </cell>
          <cell r="L1453" t="str">
            <v/>
          </cell>
          <cell r="M1453" t="str">
            <v/>
          </cell>
          <cell r="N1453" t="str">
            <v/>
          </cell>
          <cell r="O1453" t="str">
            <v/>
          </cell>
          <cell r="R1453" t="str">
            <v/>
          </cell>
          <cell r="S1453" t="str">
            <v/>
          </cell>
          <cell r="T1453" t="str">
            <v/>
          </cell>
          <cell r="U1453" t="str">
            <v/>
          </cell>
          <cell r="V1453" t="str">
            <v/>
          </cell>
          <cell r="W1453" t="str">
            <v/>
          </cell>
        </row>
        <row r="1454">
          <cell r="C1454" t="str">
            <v>3.4.4.3.5</v>
          </cell>
          <cell r="D1454" t="str">
            <v>Tubería de GRP de 600 mm</v>
          </cell>
          <cell r="E1454" t="str">
            <v>m</v>
          </cell>
          <cell r="F1454">
            <v>1044</v>
          </cell>
          <cell r="G1454">
            <v>14000</v>
          </cell>
          <cell r="H1454">
            <v>14616000</v>
          </cell>
          <cell r="I1454">
            <v>12.78282615062577</v>
          </cell>
          <cell r="J1454">
            <v>1044</v>
          </cell>
          <cell r="K1454">
            <v>-1044</v>
          </cell>
          <cell r="L1454">
            <v>0</v>
          </cell>
          <cell r="M1454">
            <v>14616000</v>
          </cell>
          <cell r="N1454">
            <v>-14616000</v>
          </cell>
          <cell r="O1454">
            <v>0</v>
          </cell>
          <cell r="R1454">
            <v>0</v>
          </cell>
          <cell r="S1454">
            <v>0</v>
          </cell>
          <cell r="T1454">
            <v>0</v>
          </cell>
          <cell r="U1454">
            <v>0</v>
          </cell>
          <cell r="V1454">
            <v>0</v>
          </cell>
          <cell r="W1454">
            <v>0</v>
          </cell>
        </row>
        <row r="1455">
          <cell r="C1455" t="str">
            <v>3.4.8</v>
          </cell>
          <cell r="D1455" t="str">
            <v>Cimentación de tuberías</v>
          </cell>
          <cell r="I1455" t="str">
            <v/>
          </cell>
          <cell r="K1455">
            <v>0</v>
          </cell>
          <cell r="L1455" t="str">
            <v/>
          </cell>
          <cell r="M1455" t="str">
            <v/>
          </cell>
          <cell r="N1455" t="str">
            <v/>
          </cell>
          <cell r="O1455" t="str">
            <v/>
          </cell>
          <cell r="R1455" t="str">
            <v/>
          </cell>
          <cell r="S1455" t="str">
            <v/>
          </cell>
          <cell r="T1455" t="str">
            <v/>
          </cell>
          <cell r="U1455" t="str">
            <v/>
          </cell>
          <cell r="V1455" t="str">
            <v/>
          </cell>
          <cell r="W1455" t="str">
            <v/>
          </cell>
        </row>
        <row r="1456">
          <cell r="C1456" t="str">
            <v>3.4.8.2</v>
          </cell>
          <cell r="D1456" t="str">
            <v>Cimentación de tubería con arena compactada al 70% de la densidad relativa máxima</v>
          </cell>
          <cell r="E1456" t="str">
            <v>m3</v>
          </cell>
          <cell r="F1456">
            <v>600</v>
          </cell>
          <cell r="G1456">
            <v>31000</v>
          </cell>
          <cell r="H1456">
            <v>18600000</v>
          </cell>
          <cell r="I1456">
            <v>16.267143295131316</v>
          </cell>
          <cell r="J1456">
            <v>600</v>
          </cell>
          <cell r="K1456">
            <v>-600</v>
          </cell>
          <cell r="L1456">
            <v>0</v>
          </cell>
          <cell r="M1456">
            <v>18600000</v>
          </cell>
          <cell r="N1456">
            <v>-18600000</v>
          </cell>
          <cell r="O1456">
            <v>0</v>
          </cell>
          <cell r="R1456">
            <v>0</v>
          </cell>
          <cell r="S1456">
            <v>0</v>
          </cell>
          <cell r="T1456">
            <v>0</v>
          </cell>
          <cell r="U1456">
            <v>0</v>
          </cell>
          <cell r="V1456">
            <v>0</v>
          </cell>
          <cell r="W1456">
            <v>0</v>
          </cell>
        </row>
        <row r="1457">
          <cell r="C1457" t="str">
            <v>3.4.8.4</v>
          </cell>
          <cell r="D1457" t="str">
            <v>Cimentación de tubería con concreto de 17,5 Mpa. ( 2500 psi ) de central de mezclas</v>
          </cell>
          <cell r="E1457" t="str">
            <v>m3</v>
          </cell>
          <cell r="F1457">
            <v>10</v>
          </cell>
          <cell r="G1457">
            <v>208850</v>
          </cell>
          <cell r="H1457">
            <v>2088500</v>
          </cell>
          <cell r="I1457">
            <v>1.8265553103162235</v>
          </cell>
          <cell r="J1457">
            <v>10</v>
          </cell>
          <cell r="K1457">
            <v>-10</v>
          </cell>
          <cell r="L1457">
            <v>0</v>
          </cell>
          <cell r="M1457">
            <v>2088500</v>
          </cell>
          <cell r="N1457">
            <v>-2088500</v>
          </cell>
          <cell r="O1457">
            <v>0</v>
          </cell>
          <cell r="R1457">
            <v>0</v>
          </cell>
          <cell r="S1457">
            <v>0</v>
          </cell>
          <cell r="T1457">
            <v>0</v>
          </cell>
          <cell r="U1457">
            <v>0</v>
          </cell>
          <cell r="V1457">
            <v>0</v>
          </cell>
          <cell r="W1457">
            <v>0</v>
          </cell>
        </row>
        <row r="1458">
          <cell r="C1458" t="str">
            <v>3.5</v>
          </cell>
          <cell r="D1458" t="str">
            <v>RELLENOS</v>
          </cell>
          <cell r="I1458" t="str">
            <v/>
          </cell>
          <cell r="K1458">
            <v>0</v>
          </cell>
          <cell r="L1458" t="str">
            <v/>
          </cell>
          <cell r="M1458" t="str">
            <v/>
          </cell>
          <cell r="N1458" t="str">
            <v/>
          </cell>
          <cell r="O1458" t="str">
            <v/>
          </cell>
          <cell r="R1458" t="str">
            <v/>
          </cell>
          <cell r="S1458" t="str">
            <v/>
          </cell>
          <cell r="T1458" t="str">
            <v/>
          </cell>
          <cell r="U1458" t="str">
            <v/>
          </cell>
          <cell r="V1458" t="str">
            <v/>
          </cell>
          <cell r="W1458" t="str">
            <v/>
          </cell>
        </row>
        <row r="1459">
          <cell r="C1459" t="str">
            <v>3.5.1</v>
          </cell>
          <cell r="D1459" t="str">
            <v>Relleno de Zanjas y obras de mampostería</v>
          </cell>
          <cell r="I1459" t="str">
            <v/>
          </cell>
          <cell r="K1459">
            <v>0</v>
          </cell>
          <cell r="L1459" t="str">
            <v/>
          </cell>
          <cell r="M1459" t="str">
            <v/>
          </cell>
          <cell r="N1459" t="str">
            <v/>
          </cell>
          <cell r="O1459" t="str">
            <v/>
          </cell>
          <cell r="R1459" t="str">
            <v/>
          </cell>
          <cell r="S1459" t="str">
            <v/>
          </cell>
          <cell r="T1459" t="str">
            <v/>
          </cell>
          <cell r="U1459" t="str">
            <v/>
          </cell>
          <cell r="V1459" t="str">
            <v/>
          </cell>
          <cell r="W1459" t="str">
            <v/>
          </cell>
        </row>
        <row r="1460">
          <cell r="C1460" t="str">
            <v>3.5.1.1</v>
          </cell>
          <cell r="D1460" t="str">
            <v>Rellenos de Zanjas y obras de mampostería con material seleccionado de sitio, compactado al 90% del Proctor Modificado</v>
          </cell>
          <cell r="E1460" t="str">
            <v>m3</v>
          </cell>
          <cell r="F1460">
            <v>1200</v>
          </cell>
          <cell r="G1460">
            <v>9800</v>
          </cell>
          <cell r="H1460">
            <v>11760000</v>
          </cell>
          <cell r="I1460">
            <v>10.285032534986252</v>
          </cell>
          <cell r="J1460">
            <v>1200</v>
          </cell>
          <cell r="K1460">
            <v>-1200</v>
          </cell>
          <cell r="L1460">
            <v>0</v>
          </cell>
          <cell r="M1460">
            <v>11760000</v>
          </cell>
          <cell r="N1460">
            <v>-11760000</v>
          </cell>
          <cell r="O1460">
            <v>0</v>
          </cell>
          <cell r="R1460">
            <v>0</v>
          </cell>
          <cell r="S1460">
            <v>0</v>
          </cell>
          <cell r="T1460">
            <v>0</v>
          </cell>
          <cell r="U1460">
            <v>0</v>
          </cell>
          <cell r="V1460">
            <v>0</v>
          </cell>
          <cell r="W1460">
            <v>0</v>
          </cell>
        </row>
        <row r="1461">
          <cell r="C1461" t="str">
            <v>3.5.1.2</v>
          </cell>
          <cell r="D1461" t="str">
            <v>Rellenos de Zanjas y obras de mampostería con material seleccionado de cantera, compactado al 95% del Proctor Modifiicado</v>
          </cell>
          <cell r="E1461" t="str">
            <v>m3</v>
          </cell>
          <cell r="F1461">
            <v>100</v>
          </cell>
          <cell r="G1461">
            <v>27000</v>
          </cell>
          <cell r="H1461">
            <v>2700000</v>
          </cell>
          <cell r="I1461">
            <v>2.3613595105835783</v>
          </cell>
          <cell r="J1461">
            <v>100</v>
          </cell>
          <cell r="K1461">
            <v>-100</v>
          </cell>
          <cell r="L1461">
            <v>0</v>
          </cell>
          <cell r="M1461">
            <v>2700000</v>
          </cell>
          <cell r="N1461">
            <v>-2700000</v>
          </cell>
          <cell r="O1461">
            <v>0</v>
          </cell>
          <cell r="R1461">
            <v>0</v>
          </cell>
          <cell r="S1461">
            <v>0</v>
          </cell>
          <cell r="T1461">
            <v>0</v>
          </cell>
          <cell r="U1461">
            <v>0</v>
          </cell>
          <cell r="V1461">
            <v>0</v>
          </cell>
          <cell r="W1461">
            <v>0</v>
          </cell>
        </row>
        <row r="1462">
          <cell r="C1462" t="str">
            <v>3.5.5</v>
          </cell>
          <cell r="D1462" t="str">
            <v>EXPLANEACIÓN Y RELLENOS PARA ESTRUCTURAS Y OBRAS ARQUITECTÓNICAS</v>
          </cell>
          <cell r="I1462" t="str">
            <v/>
          </cell>
          <cell r="K1462">
            <v>0</v>
          </cell>
          <cell r="L1462" t="str">
            <v/>
          </cell>
          <cell r="M1462" t="str">
            <v/>
          </cell>
          <cell r="N1462" t="str">
            <v/>
          </cell>
          <cell r="O1462" t="str">
            <v/>
          </cell>
          <cell r="R1462" t="str">
            <v/>
          </cell>
          <cell r="S1462" t="str">
            <v/>
          </cell>
          <cell r="T1462" t="str">
            <v/>
          </cell>
          <cell r="U1462" t="str">
            <v/>
          </cell>
          <cell r="V1462" t="str">
            <v/>
          </cell>
          <cell r="W1462" t="str">
            <v/>
          </cell>
        </row>
        <row r="1463">
          <cell r="C1463" t="str">
            <v>3.5.5.1</v>
          </cell>
          <cell r="D1463" t="str">
            <v>Explaneación y relleno de explanada compactado al 95% del proctor modificado, con material seleccionado de cantera</v>
          </cell>
          <cell r="E1463" t="str">
            <v>m3</v>
          </cell>
          <cell r="F1463">
            <v>56</v>
          </cell>
          <cell r="G1463">
            <v>20448</v>
          </cell>
          <cell r="H1463">
            <v>1145088</v>
          </cell>
          <cell r="I1463">
            <v>1.0014683108352329</v>
          </cell>
          <cell r="J1463">
            <v>56</v>
          </cell>
          <cell r="K1463">
            <v>-56</v>
          </cell>
          <cell r="L1463">
            <v>0</v>
          </cell>
          <cell r="M1463">
            <v>1145088</v>
          </cell>
          <cell r="N1463">
            <v>-1145088</v>
          </cell>
          <cell r="O1463">
            <v>0</v>
          </cell>
          <cell r="R1463">
            <v>0</v>
          </cell>
          <cell r="S1463">
            <v>0</v>
          </cell>
          <cell r="T1463">
            <v>0</v>
          </cell>
          <cell r="U1463">
            <v>0</v>
          </cell>
          <cell r="V1463">
            <v>0</v>
          </cell>
          <cell r="W1463">
            <v>0</v>
          </cell>
        </row>
        <row r="1464">
          <cell r="C1464" t="str">
            <v>3.5.5.3</v>
          </cell>
          <cell r="D1464" t="str">
            <v>Conformación de terraplén con piedra caliza, diámetro medio de la piedra 0.2m</v>
          </cell>
          <cell r="E1464" t="str">
            <v>m3</v>
          </cell>
          <cell r="F1464">
            <v>304</v>
          </cell>
          <cell r="G1464">
            <v>36508</v>
          </cell>
          <cell r="H1464">
            <v>11098432</v>
          </cell>
          <cell r="I1464">
            <v>9.706439983616713</v>
          </cell>
          <cell r="J1464">
            <v>304</v>
          </cell>
          <cell r="K1464">
            <v>-304</v>
          </cell>
          <cell r="L1464">
            <v>0</v>
          </cell>
          <cell r="M1464">
            <v>11098432</v>
          </cell>
          <cell r="N1464">
            <v>-11098432</v>
          </cell>
          <cell r="O1464">
            <v>0</v>
          </cell>
          <cell r="R1464">
            <v>0</v>
          </cell>
          <cell r="S1464">
            <v>0</v>
          </cell>
          <cell r="T1464">
            <v>0</v>
          </cell>
          <cell r="U1464">
            <v>0</v>
          </cell>
          <cell r="V1464">
            <v>0</v>
          </cell>
          <cell r="W1464">
            <v>0</v>
          </cell>
        </row>
        <row r="1465">
          <cell r="C1465" t="str">
            <v>3.6</v>
          </cell>
          <cell r="D1465" t="str">
            <v>CONSTRUCCION DE PAVIMENTOS</v>
          </cell>
          <cell r="I1465" t="str">
            <v/>
          </cell>
          <cell r="K1465">
            <v>0</v>
          </cell>
          <cell r="L1465" t="str">
            <v/>
          </cell>
          <cell r="M1465" t="str">
            <v/>
          </cell>
          <cell r="N1465" t="str">
            <v/>
          </cell>
          <cell r="O1465" t="str">
            <v/>
          </cell>
          <cell r="R1465" t="str">
            <v/>
          </cell>
          <cell r="S1465" t="str">
            <v/>
          </cell>
          <cell r="T1465" t="str">
            <v/>
          </cell>
          <cell r="U1465" t="str">
            <v/>
          </cell>
          <cell r="V1465" t="str">
            <v/>
          </cell>
          <cell r="W1465" t="str">
            <v/>
          </cell>
        </row>
        <row r="1466">
          <cell r="C1466" t="str">
            <v>3.6.4</v>
          </cell>
          <cell r="D1466" t="str">
            <v>Construcción de Andenes, Bordillos y Cunetas</v>
          </cell>
          <cell r="I1466" t="str">
            <v/>
          </cell>
          <cell r="K1466">
            <v>0</v>
          </cell>
          <cell r="L1466" t="str">
            <v/>
          </cell>
          <cell r="M1466" t="str">
            <v/>
          </cell>
          <cell r="N1466" t="str">
            <v/>
          </cell>
          <cell r="O1466" t="str">
            <v/>
          </cell>
          <cell r="R1466" t="str">
            <v/>
          </cell>
          <cell r="S1466" t="str">
            <v/>
          </cell>
          <cell r="T1466" t="str">
            <v/>
          </cell>
          <cell r="U1466" t="str">
            <v/>
          </cell>
          <cell r="V1466" t="str">
            <v/>
          </cell>
          <cell r="W1466" t="str">
            <v/>
          </cell>
        </row>
        <row r="1467">
          <cell r="C1467" t="str">
            <v>3.6.4.1</v>
          </cell>
          <cell r="D1467" t="str">
            <v>Construcción de Andenes</v>
          </cell>
          <cell r="I1467" t="str">
            <v/>
          </cell>
          <cell r="K1467">
            <v>0</v>
          </cell>
          <cell r="L1467" t="str">
            <v/>
          </cell>
          <cell r="M1467" t="str">
            <v/>
          </cell>
          <cell r="N1467" t="str">
            <v/>
          </cell>
          <cell r="O1467" t="str">
            <v/>
          </cell>
          <cell r="R1467" t="str">
            <v/>
          </cell>
          <cell r="S1467" t="str">
            <v/>
          </cell>
          <cell r="T1467" t="str">
            <v/>
          </cell>
          <cell r="U1467" t="str">
            <v/>
          </cell>
          <cell r="V1467" t="str">
            <v/>
          </cell>
          <cell r="W1467" t="str">
            <v/>
          </cell>
        </row>
        <row r="1468">
          <cell r="C1468" t="str">
            <v>3.6.4.1.3</v>
          </cell>
          <cell r="D1468" t="str">
            <v>Construcción de anden de concreto f'c 21,0 Mpa (3000 psi) e = 0.10 m, Tamaño Máximo del agregado: 25 mm (1") de central de mezclas</v>
          </cell>
          <cell r="E1468" t="str">
            <v>m2</v>
          </cell>
          <cell r="F1468">
            <v>20</v>
          </cell>
          <cell r="G1468">
            <v>33000</v>
          </cell>
          <cell r="H1468">
            <v>660000</v>
          </cell>
          <cell r="I1468">
            <v>0.57722121369820811</v>
          </cell>
          <cell r="J1468">
            <v>20</v>
          </cell>
          <cell r="K1468">
            <v>-20</v>
          </cell>
          <cell r="L1468">
            <v>0</v>
          </cell>
          <cell r="M1468">
            <v>660000</v>
          </cell>
          <cell r="N1468">
            <v>-660000</v>
          </cell>
          <cell r="O1468">
            <v>0</v>
          </cell>
          <cell r="R1468">
            <v>0</v>
          </cell>
          <cell r="S1468">
            <v>0</v>
          </cell>
          <cell r="T1468">
            <v>0</v>
          </cell>
          <cell r="U1468">
            <v>0</v>
          </cell>
          <cell r="V1468">
            <v>0</v>
          </cell>
          <cell r="W1468">
            <v>0</v>
          </cell>
        </row>
        <row r="1469">
          <cell r="C1469" t="str">
            <v>3.7</v>
          </cell>
          <cell r="D1469" t="str">
            <v>CONSTRUCCIÓN DE OBRAS ACCESORIAS</v>
          </cell>
          <cell r="I1469" t="str">
            <v/>
          </cell>
          <cell r="K1469">
            <v>0</v>
          </cell>
          <cell r="L1469" t="str">
            <v/>
          </cell>
          <cell r="M1469" t="str">
            <v/>
          </cell>
          <cell r="N1469" t="str">
            <v/>
          </cell>
          <cell r="O1469" t="str">
            <v/>
          </cell>
          <cell r="R1469" t="str">
            <v/>
          </cell>
          <cell r="S1469" t="str">
            <v/>
          </cell>
          <cell r="T1469" t="str">
            <v/>
          </cell>
          <cell r="U1469" t="str">
            <v/>
          </cell>
          <cell r="V1469" t="str">
            <v/>
          </cell>
          <cell r="W1469" t="str">
            <v/>
          </cell>
        </row>
        <row r="1470">
          <cell r="C1470" t="str">
            <v>3.7.8</v>
          </cell>
          <cell r="D1470" t="str">
            <v>Caja de Válvulas y bajantes de operación</v>
          </cell>
          <cell r="I1470" t="str">
            <v/>
          </cell>
          <cell r="K1470">
            <v>0</v>
          </cell>
          <cell r="L1470" t="str">
            <v/>
          </cell>
          <cell r="M1470" t="str">
            <v/>
          </cell>
          <cell r="N1470" t="str">
            <v/>
          </cell>
          <cell r="O1470" t="str">
            <v/>
          </cell>
          <cell r="R1470" t="str">
            <v/>
          </cell>
          <cell r="S1470" t="str">
            <v/>
          </cell>
          <cell r="T1470" t="str">
            <v/>
          </cell>
          <cell r="U1470" t="str">
            <v/>
          </cell>
          <cell r="V1470" t="str">
            <v/>
          </cell>
          <cell r="W1470" t="str">
            <v/>
          </cell>
        </row>
        <row r="1471">
          <cell r="C1471" t="str">
            <v>3.7.8.1</v>
          </cell>
          <cell r="D1471" t="str">
            <v>Cajas de válvulas</v>
          </cell>
          <cell r="I1471" t="str">
            <v/>
          </cell>
          <cell r="K1471">
            <v>0</v>
          </cell>
          <cell r="L1471" t="str">
            <v/>
          </cell>
          <cell r="M1471" t="str">
            <v/>
          </cell>
          <cell r="N1471" t="str">
            <v/>
          </cell>
          <cell r="O1471" t="str">
            <v/>
          </cell>
          <cell r="R1471" t="str">
            <v/>
          </cell>
          <cell r="S1471" t="str">
            <v/>
          </cell>
          <cell r="T1471" t="str">
            <v/>
          </cell>
          <cell r="U1471" t="str">
            <v/>
          </cell>
          <cell r="V1471" t="str">
            <v/>
          </cell>
          <cell r="W1471" t="str">
            <v/>
          </cell>
        </row>
        <row r="1472">
          <cell r="C1472" t="str">
            <v>3.7.8.1.2</v>
          </cell>
          <cell r="D1472" t="str">
            <v>Para 2,00 m &lt; H &lt;= 3,00 m</v>
          </cell>
          <cell r="I1472" t="str">
            <v/>
          </cell>
          <cell r="K1472">
            <v>0</v>
          </cell>
          <cell r="L1472" t="str">
            <v/>
          </cell>
          <cell r="M1472" t="str">
            <v/>
          </cell>
          <cell r="N1472" t="str">
            <v/>
          </cell>
          <cell r="O1472" t="str">
            <v/>
          </cell>
          <cell r="R1472" t="str">
            <v/>
          </cell>
          <cell r="S1472" t="str">
            <v/>
          </cell>
          <cell r="T1472" t="str">
            <v/>
          </cell>
          <cell r="U1472" t="str">
            <v/>
          </cell>
          <cell r="V1472" t="str">
            <v/>
          </cell>
          <cell r="W1472" t="str">
            <v/>
          </cell>
        </row>
        <row r="1473">
          <cell r="C1473" t="str">
            <v>3.7.8.1.2.2</v>
          </cell>
          <cell r="D1473" t="str">
            <v>Caja de mampostería reforzada para tuberías entre 450 mm (18") y 600 mm (24")</v>
          </cell>
          <cell r="E1473" t="str">
            <v>un</v>
          </cell>
          <cell r="F1473">
            <v>1</v>
          </cell>
          <cell r="G1473">
            <v>2871600</v>
          </cell>
          <cell r="H1473">
            <v>2871600</v>
          </cell>
          <cell r="I1473">
            <v>2.5114370261451127</v>
          </cell>
          <cell r="J1473">
            <v>1</v>
          </cell>
          <cell r="K1473">
            <v>-1</v>
          </cell>
          <cell r="L1473">
            <v>0</v>
          </cell>
          <cell r="M1473">
            <v>2871600</v>
          </cell>
          <cell r="N1473">
            <v>-2871600</v>
          </cell>
          <cell r="O1473">
            <v>0</v>
          </cell>
          <cell r="R1473">
            <v>0</v>
          </cell>
          <cell r="S1473">
            <v>0</v>
          </cell>
          <cell r="T1473">
            <v>0</v>
          </cell>
          <cell r="U1473">
            <v>0</v>
          </cell>
          <cell r="V1473">
            <v>0</v>
          </cell>
          <cell r="W1473">
            <v>0</v>
          </cell>
        </row>
        <row r="1474">
          <cell r="C1474" t="str">
            <v>3.7.12</v>
          </cell>
          <cell r="D1474" t="str">
            <v>Concreto para anclajes</v>
          </cell>
          <cell r="I1474" t="str">
            <v/>
          </cell>
          <cell r="K1474">
            <v>0</v>
          </cell>
          <cell r="L1474" t="str">
            <v/>
          </cell>
          <cell r="M1474" t="str">
            <v/>
          </cell>
          <cell r="N1474" t="str">
            <v/>
          </cell>
          <cell r="O1474" t="str">
            <v/>
          </cell>
          <cell r="R1474" t="str">
            <v/>
          </cell>
          <cell r="S1474" t="str">
            <v/>
          </cell>
          <cell r="T1474" t="str">
            <v/>
          </cell>
          <cell r="U1474" t="str">
            <v/>
          </cell>
          <cell r="V1474" t="str">
            <v/>
          </cell>
          <cell r="W1474" t="str">
            <v/>
          </cell>
        </row>
        <row r="1475">
          <cell r="C1475" t="str">
            <v>3.7.12.1</v>
          </cell>
          <cell r="D1475" t="str">
            <v>Concreto para anclajes f'c=17,5 Mpa (2500 psi)</v>
          </cell>
          <cell r="E1475" t="str">
            <v>m3</v>
          </cell>
          <cell r="F1475">
            <v>100</v>
          </cell>
          <cell r="G1475">
            <v>208850</v>
          </cell>
          <cell r="H1475">
            <v>20885000</v>
          </cell>
          <cell r="I1475">
            <v>18.265553103162237</v>
          </cell>
          <cell r="J1475">
            <v>100</v>
          </cell>
          <cell r="K1475">
            <v>-100</v>
          </cell>
          <cell r="L1475">
            <v>0</v>
          </cell>
          <cell r="M1475">
            <v>20885000</v>
          </cell>
          <cell r="N1475">
            <v>-20885000</v>
          </cell>
          <cell r="O1475">
            <v>0</v>
          </cell>
          <cell r="R1475">
            <v>0</v>
          </cell>
          <cell r="S1475">
            <v>0</v>
          </cell>
          <cell r="T1475">
            <v>0</v>
          </cell>
          <cell r="U1475">
            <v>0</v>
          </cell>
          <cell r="V1475">
            <v>0</v>
          </cell>
          <cell r="W1475">
            <v>0</v>
          </cell>
        </row>
        <row r="1476">
          <cell r="C1476" t="str">
            <v>3.8</v>
          </cell>
          <cell r="D1476" t="str">
            <v>INSTALACION DE ELEMENTOS DE ACUEDUCTO Y ALCANTARILLADO</v>
          </cell>
          <cell r="I1476" t="str">
            <v/>
          </cell>
          <cell r="K1476">
            <v>0</v>
          </cell>
          <cell r="L1476" t="str">
            <v/>
          </cell>
          <cell r="M1476" t="str">
            <v/>
          </cell>
          <cell r="N1476" t="str">
            <v/>
          </cell>
          <cell r="O1476" t="str">
            <v/>
          </cell>
          <cell r="R1476" t="str">
            <v/>
          </cell>
          <cell r="S1476" t="str">
            <v/>
          </cell>
          <cell r="T1476" t="str">
            <v/>
          </cell>
          <cell r="U1476" t="str">
            <v/>
          </cell>
          <cell r="V1476" t="str">
            <v/>
          </cell>
          <cell r="W1476" t="str">
            <v/>
          </cell>
        </row>
        <row r="1477">
          <cell r="C1477" t="str">
            <v>3.8.1</v>
          </cell>
          <cell r="D1477" t="str">
            <v>Elementos de Acueducto</v>
          </cell>
          <cell r="I1477" t="str">
            <v/>
          </cell>
          <cell r="K1477">
            <v>0</v>
          </cell>
          <cell r="L1477" t="str">
            <v/>
          </cell>
          <cell r="M1477" t="str">
            <v/>
          </cell>
          <cell r="N1477" t="str">
            <v/>
          </cell>
          <cell r="O1477" t="str">
            <v/>
          </cell>
          <cell r="R1477" t="str">
            <v/>
          </cell>
          <cell r="S1477" t="str">
            <v/>
          </cell>
          <cell r="T1477" t="str">
            <v/>
          </cell>
          <cell r="U1477" t="str">
            <v/>
          </cell>
          <cell r="V1477" t="str">
            <v/>
          </cell>
          <cell r="W1477" t="str">
            <v/>
          </cell>
        </row>
        <row r="1478">
          <cell r="C1478" t="str">
            <v>3.8.1.1</v>
          </cell>
          <cell r="D1478" t="str">
            <v xml:space="preserve">Instalación de válvula de compuerta brida x brida norma ISO PN 10, Incluye el suministro e instalación de tornilleria y empaquetadura para el montaje </v>
          </cell>
          <cell r="I1478" t="str">
            <v/>
          </cell>
          <cell r="K1478">
            <v>0</v>
          </cell>
          <cell r="L1478" t="str">
            <v/>
          </cell>
          <cell r="M1478" t="str">
            <v/>
          </cell>
          <cell r="N1478" t="str">
            <v/>
          </cell>
          <cell r="O1478" t="str">
            <v/>
          </cell>
          <cell r="R1478" t="str">
            <v/>
          </cell>
          <cell r="S1478" t="str">
            <v/>
          </cell>
          <cell r="T1478" t="str">
            <v/>
          </cell>
          <cell r="U1478" t="str">
            <v/>
          </cell>
          <cell r="V1478" t="str">
            <v/>
          </cell>
          <cell r="W1478" t="str">
            <v/>
          </cell>
        </row>
        <row r="1479">
          <cell r="C1479" t="str">
            <v>3.8.1.1.3</v>
          </cell>
          <cell r="D1479" t="str">
            <v>d = 100 mm (4")</v>
          </cell>
          <cell r="E1479" t="str">
            <v>un</v>
          </cell>
          <cell r="F1479">
            <v>1</v>
          </cell>
          <cell r="G1479">
            <v>18892</v>
          </cell>
          <cell r="H1479">
            <v>18892</v>
          </cell>
          <cell r="I1479">
            <v>1.6522519953312949E-2</v>
          </cell>
          <cell r="J1479">
            <v>1</v>
          </cell>
          <cell r="K1479">
            <v>-1</v>
          </cell>
          <cell r="L1479">
            <v>0</v>
          </cell>
          <cell r="M1479">
            <v>18892</v>
          </cell>
          <cell r="N1479">
            <v>-18892</v>
          </cell>
          <cell r="O1479">
            <v>0</v>
          </cell>
          <cell r="R1479">
            <v>0</v>
          </cell>
          <cell r="S1479">
            <v>0</v>
          </cell>
          <cell r="T1479">
            <v>0</v>
          </cell>
          <cell r="U1479">
            <v>0</v>
          </cell>
          <cell r="V1479">
            <v>0</v>
          </cell>
          <cell r="W1479">
            <v>0</v>
          </cell>
        </row>
        <row r="1480">
          <cell r="C1480" t="str">
            <v>3.8.1.2</v>
          </cell>
          <cell r="D1480" t="str">
            <v>Instalación de válvula de mariposa brida x brida norma ISO PN 10, Incluye el suministro e instalación de tornilleria y empaquetadura para el montaje</v>
          </cell>
          <cell r="I1480" t="str">
            <v/>
          </cell>
          <cell r="K1480">
            <v>0</v>
          </cell>
          <cell r="L1480" t="str">
            <v/>
          </cell>
          <cell r="M1480" t="str">
            <v/>
          </cell>
          <cell r="N1480" t="str">
            <v/>
          </cell>
          <cell r="O1480" t="str">
            <v/>
          </cell>
          <cell r="R1480" t="str">
            <v/>
          </cell>
          <cell r="S1480" t="str">
            <v/>
          </cell>
          <cell r="T1480" t="str">
            <v/>
          </cell>
          <cell r="U1480" t="str">
            <v/>
          </cell>
          <cell r="V1480" t="str">
            <v/>
          </cell>
          <cell r="W1480" t="str">
            <v/>
          </cell>
        </row>
        <row r="1481">
          <cell r="C1481" t="str">
            <v>3.8.1.2.4</v>
          </cell>
          <cell r="D1481" t="str">
            <v>d = 400 mm (16")</v>
          </cell>
          <cell r="E1481" t="str">
            <v>un</v>
          </cell>
          <cell r="F1481">
            <v>2</v>
          </cell>
          <cell r="G1481">
            <v>173700</v>
          </cell>
          <cell r="H1481">
            <v>347400</v>
          </cell>
          <cell r="I1481">
            <v>0.30382825702842042</v>
          </cell>
          <cell r="J1481">
            <v>2</v>
          </cell>
          <cell r="K1481">
            <v>-2</v>
          </cell>
          <cell r="L1481">
            <v>0</v>
          </cell>
          <cell r="M1481">
            <v>347400</v>
          </cell>
          <cell r="N1481">
            <v>-347400</v>
          </cell>
          <cell r="O1481">
            <v>0</v>
          </cell>
          <cell r="R1481">
            <v>0</v>
          </cell>
          <cell r="S1481">
            <v>0</v>
          </cell>
          <cell r="T1481">
            <v>0</v>
          </cell>
          <cell r="U1481">
            <v>0</v>
          </cell>
          <cell r="V1481">
            <v>0</v>
          </cell>
          <cell r="W1481">
            <v>0</v>
          </cell>
        </row>
        <row r="1482">
          <cell r="C1482" t="str">
            <v>3.8.1.7</v>
          </cell>
          <cell r="D1482" t="str">
            <v>Instalación de ventosa de triple acción norma ISO PN 10, Incluye el suministro e instalación de tornilleria y empaquetadura para el montaje</v>
          </cell>
          <cell r="I1482" t="str">
            <v/>
          </cell>
          <cell r="K1482">
            <v>0</v>
          </cell>
          <cell r="L1482" t="str">
            <v/>
          </cell>
          <cell r="M1482" t="str">
            <v/>
          </cell>
          <cell r="N1482" t="str">
            <v/>
          </cell>
          <cell r="O1482" t="str">
            <v/>
          </cell>
          <cell r="R1482" t="str">
            <v/>
          </cell>
          <cell r="S1482" t="str">
            <v/>
          </cell>
          <cell r="T1482" t="str">
            <v/>
          </cell>
          <cell r="U1482" t="str">
            <v/>
          </cell>
          <cell r="V1482" t="str">
            <v/>
          </cell>
          <cell r="W1482" t="str">
            <v/>
          </cell>
        </row>
        <row r="1483">
          <cell r="C1483" t="str">
            <v>3.8.1.7.3</v>
          </cell>
          <cell r="D1483" t="str">
            <v>d = 100 mm (4")</v>
          </cell>
          <cell r="E1483" t="str">
            <v>un</v>
          </cell>
          <cell r="F1483">
            <v>1</v>
          </cell>
          <cell r="G1483">
            <v>40000</v>
          </cell>
          <cell r="H1483">
            <v>40000</v>
          </cell>
          <cell r="I1483">
            <v>3.498310386049746E-2</v>
          </cell>
          <cell r="J1483">
            <v>1</v>
          </cell>
          <cell r="K1483">
            <v>-1</v>
          </cell>
          <cell r="L1483">
            <v>0</v>
          </cell>
          <cell r="M1483">
            <v>40000</v>
          </cell>
          <cell r="N1483">
            <v>-40000</v>
          </cell>
          <cell r="O1483">
            <v>0</v>
          </cell>
          <cell r="R1483">
            <v>0</v>
          </cell>
          <cell r="S1483">
            <v>0</v>
          </cell>
          <cell r="T1483">
            <v>0</v>
          </cell>
          <cell r="U1483">
            <v>0</v>
          </cell>
          <cell r="V1483">
            <v>0</v>
          </cell>
          <cell r="W1483">
            <v>0</v>
          </cell>
        </row>
        <row r="1484">
          <cell r="D1484" t="str">
            <v>COSTO TOTAL DIRECTO</v>
          </cell>
          <cell r="H1484">
            <v>114340912</v>
          </cell>
          <cell r="L1484" t="str">
            <v/>
          </cell>
          <cell r="M1484">
            <v>114340912</v>
          </cell>
          <cell r="N1484">
            <v>-114340912</v>
          </cell>
          <cell r="O1484">
            <v>0</v>
          </cell>
          <cell r="R1484" t="str">
            <v/>
          </cell>
          <cell r="S1484">
            <v>0</v>
          </cell>
          <cell r="T1484">
            <v>0</v>
          </cell>
          <cell r="U1484">
            <v>0</v>
          </cell>
          <cell r="V1484" t="str">
            <v/>
          </cell>
          <cell r="W1484">
            <v>0</v>
          </cell>
        </row>
        <row r="1485">
          <cell r="D1485" t="str">
            <v>A,I,U, 25%</v>
          </cell>
          <cell r="E1485">
            <v>0.25</v>
          </cell>
          <cell r="H1485">
            <v>28585228</v>
          </cell>
          <cell r="M1485">
            <v>28585228</v>
          </cell>
          <cell r="N1485">
            <v>-28585228</v>
          </cell>
          <cell r="O1485">
            <v>0</v>
          </cell>
          <cell r="R1485">
            <v>0</v>
          </cell>
          <cell r="S1485">
            <v>0</v>
          </cell>
          <cell r="T1485">
            <v>0</v>
          </cell>
          <cell r="U1485">
            <v>0</v>
          </cell>
          <cell r="W1485">
            <v>0</v>
          </cell>
        </row>
        <row r="1486">
          <cell r="B1486" t="str">
            <v>TO27</v>
          </cell>
          <cell r="D1486" t="str">
            <v>COSTO TOTAL OBRA CIVIL</v>
          </cell>
          <cell r="H1486">
            <v>142926140</v>
          </cell>
          <cell r="M1486">
            <v>142926140</v>
          </cell>
          <cell r="N1486">
            <v>-142926140</v>
          </cell>
          <cell r="O1486">
            <v>0</v>
          </cell>
          <cell r="R1486" t="str">
            <v/>
          </cell>
          <cell r="S1486">
            <v>0</v>
          </cell>
          <cell r="T1486">
            <v>0</v>
          </cell>
          <cell r="U1486">
            <v>0</v>
          </cell>
          <cell r="V1486" t="str">
            <v/>
          </cell>
          <cell r="W1486">
            <v>0</v>
          </cell>
        </row>
        <row r="1488">
          <cell r="B1488" t="str">
            <v>T27A</v>
          </cell>
          <cell r="C1488" t="str">
            <v>PRESUPUESTO OBRA CIVIL - TUBERIA DE ADUCCION EN TERRAPLEN (1488)</v>
          </cell>
          <cell r="M1488" t="str">
            <v/>
          </cell>
          <cell r="N1488" t="str">
            <v/>
          </cell>
          <cell r="O1488" t="str">
            <v/>
          </cell>
        </row>
        <row r="1489">
          <cell r="C1489" t="str">
            <v xml:space="preserve">ITEM </v>
          </cell>
          <cell r="D1489" t="str">
            <v xml:space="preserve">DESCRIPCION </v>
          </cell>
          <cell r="E1489" t="str">
            <v xml:space="preserve">UNIDAD </v>
          </cell>
          <cell r="F1489" t="str">
            <v xml:space="preserve">CANTIDAD </v>
          </cell>
          <cell r="G1489" t="str">
            <v xml:space="preserve">V. UNITARIO </v>
          </cell>
          <cell r="H1489" t="str">
            <v>V. PARCIAL</v>
          </cell>
        </row>
        <row r="1490">
          <cell r="C1490" t="str">
            <v>3.1</v>
          </cell>
          <cell r="D1490" t="str">
            <v>SEÑALIZACION Y SEGURIDAD EN LA OBRA</v>
          </cell>
          <cell r="L1490" t="str">
            <v/>
          </cell>
          <cell r="M1490" t="str">
            <v/>
          </cell>
          <cell r="N1490" t="str">
            <v/>
          </cell>
          <cell r="O1490" t="str">
            <v/>
          </cell>
        </row>
        <row r="1491">
          <cell r="C1491" t="str">
            <v>3.1.1</v>
          </cell>
          <cell r="D1491" t="str">
            <v>Señalización de la obra</v>
          </cell>
          <cell r="L1491" t="str">
            <v/>
          </cell>
          <cell r="M1491" t="str">
            <v/>
          </cell>
          <cell r="N1491" t="str">
            <v/>
          </cell>
          <cell r="O1491" t="str">
            <v/>
          </cell>
        </row>
        <row r="1492">
          <cell r="C1492" t="str">
            <v>3.1.1.1</v>
          </cell>
          <cell r="D1492" t="str">
            <v>Soporte para cinta demarcadora. Esquema No.1</v>
          </cell>
          <cell r="E1492" t="str">
            <v>un</v>
          </cell>
          <cell r="G1492">
            <v>10100</v>
          </cell>
          <cell r="I1492">
            <v>0</v>
          </cell>
          <cell r="K1492">
            <v>220</v>
          </cell>
          <cell r="L1492">
            <v>220</v>
          </cell>
          <cell r="M1492">
            <v>0</v>
          </cell>
          <cell r="N1492">
            <v>2222000</v>
          </cell>
          <cell r="O1492">
            <v>2222000</v>
          </cell>
        </row>
        <row r="1493">
          <cell r="C1493" t="str">
            <v>3.1.1.2</v>
          </cell>
          <cell r="D1493" t="str">
            <v>Cinta demarcadora, sin soportes. Esquema No. 2</v>
          </cell>
          <cell r="E1493" t="str">
            <v>m</v>
          </cell>
          <cell r="G1493">
            <v>830</v>
          </cell>
          <cell r="I1493">
            <v>0</v>
          </cell>
          <cell r="K1493">
            <v>11000</v>
          </cell>
          <cell r="L1493">
            <v>11000</v>
          </cell>
          <cell r="M1493">
            <v>0</v>
          </cell>
          <cell r="N1493">
            <v>9130000</v>
          </cell>
          <cell r="O1493">
            <v>9130000</v>
          </cell>
        </row>
        <row r="1494">
          <cell r="C1494" t="str">
            <v>3.1.1.3</v>
          </cell>
          <cell r="D1494" t="str">
            <v>Vallas móviles. Barreras</v>
          </cell>
          <cell r="I1494" t="str">
            <v/>
          </cell>
          <cell r="K1494" t="str">
            <v/>
          </cell>
          <cell r="L1494" t="str">
            <v/>
          </cell>
          <cell r="M1494" t="str">
            <v/>
          </cell>
          <cell r="N1494" t="str">
            <v/>
          </cell>
          <cell r="O1494" t="str">
            <v/>
          </cell>
        </row>
        <row r="1495">
          <cell r="C1495" t="str">
            <v>3.1.1.3.2</v>
          </cell>
          <cell r="D1495" t="str">
            <v>Valla móvil Tipo 2. Valla plegable. Esquema No. 4</v>
          </cell>
          <cell r="E1495" t="str">
            <v>un</v>
          </cell>
          <cell r="G1495">
            <v>162000</v>
          </cell>
          <cell r="I1495">
            <v>0</v>
          </cell>
          <cell r="K1495">
            <v>2</v>
          </cell>
          <cell r="L1495">
            <v>2</v>
          </cell>
          <cell r="M1495">
            <v>0</v>
          </cell>
          <cell r="N1495">
            <v>324000</v>
          </cell>
          <cell r="O1495">
            <v>324000</v>
          </cell>
        </row>
        <row r="1496">
          <cell r="C1496" t="str">
            <v>3.1.1.3.3</v>
          </cell>
          <cell r="D1496" t="str">
            <v>Valla móvil Tipo 3. Barrera Tubular. Esquema No.5</v>
          </cell>
          <cell r="E1496" t="str">
            <v>un</v>
          </cell>
          <cell r="G1496">
            <v>150000</v>
          </cell>
          <cell r="I1496">
            <v>0</v>
          </cell>
          <cell r="K1496">
            <v>2</v>
          </cell>
          <cell r="L1496">
            <v>2</v>
          </cell>
          <cell r="M1496">
            <v>0</v>
          </cell>
          <cell r="N1496">
            <v>300000</v>
          </cell>
          <cell r="O1496">
            <v>300000</v>
          </cell>
        </row>
        <row r="1497">
          <cell r="C1497" t="str">
            <v>3.1.1.3.4</v>
          </cell>
          <cell r="D1497" t="str">
            <v>Valla móvil Tipo 4. Valla doble cara. Esquema No. 6</v>
          </cell>
          <cell r="E1497" t="str">
            <v>un</v>
          </cell>
          <cell r="G1497">
            <v>155000</v>
          </cell>
          <cell r="I1497">
            <v>0</v>
          </cell>
          <cell r="K1497">
            <v>2</v>
          </cell>
          <cell r="L1497">
            <v>2</v>
          </cell>
          <cell r="M1497">
            <v>0</v>
          </cell>
          <cell r="N1497">
            <v>310000</v>
          </cell>
          <cell r="O1497">
            <v>310000</v>
          </cell>
        </row>
        <row r="1498">
          <cell r="C1498" t="str">
            <v>3.1.1.4</v>
          </cell>
          <cell r="D1498" t="str">
            <v>Avisos preventivos fijos. Esquemas Nos. 10,11,12,13, y 14</v>
          </cell>
          <cell r="E1498" t="str">
            <v>un</v>
          </cell>
          <cell r="G1498">
            <v>215000</v>
          </cell>
          <cell r="I1498">
            <v>0</v>
          </cell>
          <cell r="K1498">
            <v>6</v>
          </cell>
          <cell r="L1498">
            <v>6</v>
          </cell>
          <cell r="M1498">
            <v>0</v>
          </cell>
          <cell r="N1498">
            <v>1290000</v>
          </cell>
          <cell r="O1498">
            <v>1290000</v>
          </cell>
        </row>
        <row r="1499">
          <cell r="C1499" t="str">
            <v>3.1.1.5</v>
          </cell>
          <cell r="D1499" t="str">
            <v>Caneca reflectiva. Esquema No. 15</v>
          </cell>
          <cell r="E1499" t="str">
            <v>un</v>
          </cell>
          <cell r="G1499">
            <v>129000</v>
          </cell>
          <cell r="I1499">
            <v>0</v>
          </cell>
          <cell r="K1499">
            <v>2</v>
          </cell>
          <cell r="L1499">
            <v>2</v>
          </cell>
          <cell r="M1499">
            <v>0</v>
          </cell>
          <cell r="N1499">
            <v>258000</v>
          </cell>
          <cell r="O1499">
            <v>258000</v>
          </cell>
        </row>
        <row r="1500">
          <cell r="C1500" t="str">
            <v>3.3</v>
          </cell>
          <cell r="D1500" t="str">
            <v>EXCAVACIONES Y ENTIBADOS</v>
          </cell>
          <cell r="I1500" t="str">
            <v/>
          </cell>
          <cell r="K1500" t="str">
            <v/>
          </cell>
          <cell r="L1500" t="str">
            <v/>
          </cell>
          <cell r="M1500" t="str">
            <v/>
          </cell>
          <cell r="N1500" t="str">
            <v/>
          </cell>
          <cell r="O1500" t="str">
            <v/>
          </cell>
        </row>
        <row r="1501">
          <cell r="C1501" t="str">
            <v>3.3.2</v>
          </cell>
          <cell r="D1501" t="str">
            <v>Excavación en zanja para redes de alcantarillado y acueducto</v>
          </cell>
          <cell r="I1501" t="str">
            <v/>
          </cell>
          <cell r="K1501" t="str">
            <v/>
          </cell>
          <cell r="L1501" t="str">
            <v/>
          </cell>
          <cell r="M1501" t="str">
            <v/>
          </cell>
          <cell r="N1501" t="str">
            <v/>
          </cell>
          <cell r="O1501" t="str">
            <v/>
          </cell>
        </row>
        <row r="1502">
          <cell r="C1502" t="str">
            <v>3.3.2.1</v>
          </cell>
          <cell r="D1502" t="str">
            <v>Excavación a mano en material común, roca descompuesta, a cualquier profundidad y bajo cualquier condición de humedad. Incluye retiro a lugar autorizado.</v>
          </cell>
          <cell r="E1502" t="str">
            <v>m3</v>
          </cell>
          <cell r="G1502">
            <v>10800</v>
          </cell>
          <cell r="I1502">
            <v>0</v>
          </cell>
          <cell r="K1502">
            <v>8500</v>
          </cell>
          <cell r="L1502">
            <v>8500</v>
          </cell>
          <cell r="M1502">
            <v>0</v>
          </cell>
          <cell r="N1502">
            <v>91800000</v>
          </cell>
          <cell r="O1502">
            <v>91800000</v>
          </cell>
        </row>
        <row r="1503">
          <cell r="C1503" t="str">
            <v>3.4</v>
          </cell>
          <cell r="D1503" t="str">
            <v>INSTALACION Y CIMENTACION DE TUBERIA</v>
          </cell>
          <cell r="I1503" t="str">
            <v/>
          </cell>
          <cell r="K1503" t="str">
            <v/>
          </cell>
          <cell r="L1503" t="str">
            <v/>
          </cell>
          <cell r="M1503" t="str">
            <v/>
          </cell>
          <cell r="N1503" t="str">
            <v/>
          </cell>
          <cell r="O1503" t="str">
            <v/>
          </cell>
        </row>
        <row r="1504">
          <cell r="C1504" t="str">
            <v>3.4.4</v>
          </cell>
          <cell r="D1504" t="str">
            <v>Instalación de tuberías de acueducto</v>
          </cell>
          <cell r="I1504" t="str">
            <v/>
          </cell>
          <cell r="K1504" t="str">
            <v/>
          </cell>
          <cell r="L1504" t="str">
            <v/>
          </cell>
          <cell r="M1504" t="str">
            <v/>
          </cell>
          <cell r="N1504" t="str">
            <v/>
          </cell>
          <cell r="O1504" t="str">
            <v/>
          </cell>
        </row>
        <row r="1505">
          <cell r="C1505" t="str">
            <v>3.4.8</v>
          </cell>
          <cell r="D1505" t="str">
            <v>Cimentación de tuberías</v>
          </cell>
          <cell r="I1505" t="str">
            <v/>
          </cell>
          <cell r="K1505" t="str">
            <v/>
          </cell>
          <cell r="L1505" t="str">
            <v/>
          </cell>
          <cell r="M1505" t="str">
            <v/>
          </cell>
          <cell r="N1505" t="str">
            <v/>
          </cell>
          <cell r="O1505" t="str">
            <v/>
          </cell>
        </row>
        <row r="1506">
          <cell r="C1506" t="str">
            <v>3.4.8.2</v>
          </cell>
          <cell r="D1506" t="str">
            <v>Cimentación de tubería con arena compactada al 70% de la densidad relativa máxima</v>
          </cell>
          <cell r="E1506" t="str">
            <v>m3</v>
          </cell>
          <cell r="G1506">
            <v>31000</v>
          </cell>
          <cell r="I1506">
            <v>0</v>
          </cell>
          <cell r="K1506">
            <v>455</v>
          </cell>
          <cell r="L1506">
            <v>455</v>
          </cell>
          <cell r="M1506">
            <v>0</v>
          </cell>
          <cell r="N1506">
            <v>14105000</v>
          </cell>
          <cell r="O1506">
            <v>14105000</v>
          </cell>
        </row>
        <row r="1507">
          <cell r="C1507" t="str">
            <v>3.4.8.4</v>
          </cell>
          <cell r="D1507" t="str">
            <v>Cimentación de tubería con concreto de 17,5 Mpa. ( 2500 psi ) de central de mezclas</v>
          </cell>
          <cell r="E1507" t="str">
            <v>m3</v>
          </cell>
          <cell r="G1507">
            <v>208850</v>
          </cell>
          <cell r="I1507">
            <v>0</v>
          </cell>
          <cell r="K1507">
            <v>50</v>
          </cell>
          <cell r="L1507">
            <v>50</v>
          </cell>
          <cell r="M1507">
            <v>0</v>
          </cell>
          <cell r="N1507">
            <v>10442500</v>
          </cell>
          <cell r="O1507">
            <v>10442500</v>
          </cell>
        </row>
        <row r="1508">
          <cell r="C1508" t="str">
            <v>3.5</v>
          </cell>
          <cell r="D1508" t="str">
            <v>RELLENOS</v>
          </cell>
          <cell r="I1508" t="str">
            <v/>
          </cell>
          <cell r="K1508" t="str">
            <v/>
          </cell>
          <cell r="L1508" t="str">
            <v/>
          </cell>
          <cell r="M1508" t="str">
            <v/>
          </cell>
          <cell r="N1508" t="str">
            <v/>
          </cell>
          <cell r="O1508" t="str">
            <v/>
          </cell>
        </row>
        <row r="1509">
          <cell r="C1509" t="str">
            <v>3.5.1</v>
          </cell>
          <cell r="D1509" t="str">
            <v>Relleno de Zanjas y obras de mampostería</v>
          </cell>
          <cell r="I1509" t="str">
            <v/>
          </cell>
          <cell r="K1509" t="str">
            <v/>
          </cell>
          <cell r="L1509" t="str">
            <v/>
          </cell>
          <cell r="M1509" t="str">
            <v/>
          </cell>
          <cell r="N1509" t="str">
            <v/>
          </cell>
          <cell r="O1509" t="str">
            <v/>
          </cell>
        </row>
        <row r="1510">
          <cell r="C1510" t="str">
            <v>3.5.1.1</v>
          </cell>
          <cell r="D1510" t="str">
            <v>Rellenos de Zanjas y obras de mampostería con material seleccionado de sitio, compactado al 90% del Proctor Modificado</v>
          </cell>
          <cell r="E1510" t="str">
            <v>m3</v>
          </cell>
          <cell r="G1510">
            <v>9800</v>
          </cell>
          <cell r="I1510">
            <v>0</v>
          </cell>
          <cell r="K1510">
            <v>7170</v>
          </cell>
          <cell r="L1510">
            <v>7170</v>
          </cell>
          <cell r="M1510">
            <v>0</v>
          </cell>
          <cell r="N1510">
            <v>70266000</v>
          </cell>
          <cell r="O1510">
            <v>70266000</v>
          </cell>
        </row>
        <row r="1511">
          <cell r="C1511" t="str">
            <v>3.5.1.2</v>
          </cell>
          <cell r="D1511" t="str">
            <v>Rellenos de Zanjas y obras de mampostería con material seleccionado de cantera, compactado al 95% del Proctor Modifiicado</v>
          </cell>
          <cell r="E1511" t="str">
            <v>m3</v>
          </cell>
          <cell r="G1511">
            <v>27000</v>
          </cell>
          <cell r="I1511">
            <v>0</v>
          </cell>
          <cell r="K1511">
            <v>1000</v>
          </cell>
          <cell r="L1511">
            <v>1000</v>
          </cell>
          <cell r="M1511">
            <v>0</v>
          </cell>
          <cell r="N1511">
            <v>27000000</v>
          </cell>
          <cell r="O1511">
            <v>27000000</v>
          </cell>
        </row>
        <row r="1512">
          <cell r="C1512" t="str">
            <v>3.5.5</v>
          </cell>
          <cell r="D1512" t="str">
            <v>EXPLANEACIÓN Y RELLENOS PARA ESTRUCTURAS Y OBRAS ARQUITECTÓNICAS</v>
          </cell>
          <cell r="I1512" t="str">
            <v/>
          </cell>
          <cell r="K1512" t="str">
            <v/>
          </cell>
          <cell r="L1512" t="str">
            <v/>
          </cell>
          <cell r="M1512" t="str">
            <v/>
          </cell>
          <cell r="N1512" t="str">
            <v/>
          </cell>
          <cell r="O1512" t="str">
            <v/>
          </cell>
        </row>
        <row r="1513">
          <cell r="C1513" t="str">
            <v>3.5.5.1</v>
          </cell>
          <cell r="D1513" t="str">
            <v>Explaneación y relleno de explanada compactado al 95% del proctor modificado, con material seleccionado de cantera</v>
          </cell>
          <cell r="E1513" t="str">
            <v>m3</v>
          </cell>
          <cell r="G1513">
            <v>20448</v>
          </cell>
          <cell r="I1513">
            <v>0</v>
          </cell>
          <cell r="K1513">
            <v>320</v>
          </cell>
          <cell r="L1513">
            <v>320</v>
          </cell>
          <cell r="M1513">
            <v>0</v>
          </cell>
          <cell r="N1513">
            <v>6543360</v>
          </cell>
          <cell r="O1513">
            <v>6543360</v>
          </cell>
        </row>
        <row r="1514">
          <cell r="C1514" t="str">
            <v>3.5.5.3</v>
          </cell>
          <cell r="D1514" t="str">
            <v>Conformación de terraplén con piedra caliza, diámetro medio de la piedra 0.2m</v>
          </cell>
          <cell r="E1514" t="str">
            <v>m2</v>
          </cell>
          <cell r="G1514">
            <v>36508</v>
          </cell>
          <cell r="I1514">
            <v>0</v>
          </cell>
          <cell r="K1514">
            <v>100</v>
          </cell>
          <cell r="L1514">
            <v>100</v>
          </cell>
          <cell r="M1514">
            <v>0</v>
          </cell>
          <cell r="N1514">
            <v>3650800</v>
          </cell>
          <cell r="O1514">
            <v>3650800</v>
          </cell>
        </row>
        <row r="1515">
          <cell r="C1515" t="str">
            <v>3.6</v>
          </cell>
          <cell r="D1515" t="str">
            <v>CONSTRUCCION DE PAVIMENTOS</v>
          </cell>
          <cell r="I1515" t="str">
            <v/>
          </cell>
          <cell r="K1515" t="str">
            <v/>
          </cell>
          <cell r="L1515" t="str">
            <v/>
          </cell>
          <cell r="M1515" t="str">
            <v/>
          </cell>
          <cell r="N1515" t="str">
            <v/>
          </cell>
          <cell r="O1515" t="str">
            <v/>
          </cell>
        </row>
        <row r="1516">
          <cell r="B1516" t="str">
            <v>N</v>
          </cell>
          <cell r="D1516" t="str">
            <v>Sub-base para adecuacion de carreteable</v>
          </cell>
          <cell r="E1516" t="str">
            <v>m3</v>
          </cell>
          <cell r="G1516">
            <v>56486</v>
          </cell>
          <cell r="K1516">
            <v>2025</v>
          </cell>
          <cell r="L1516">
            <v>2025</v>
          </cell>
          <cell r="M1516">
            <v>0</v>
          </cell>
          <cell r="N1516">
            <v>114384150</v>
          </cell>
          <cell r="O1516">
            <v>114384150</v>
          </cell>
        </row>
        <row r="1517">
          <cell r="C1517" t="str">
            <v>3.6.4</v>
          </cell>
          <cell r="D1517" t="str">
            <v>Construcción de Andenes, Bordillos y Cunetas</v>
          </cell>
          <cell r="I1517" t="str">
            <v/>
          </cell>
          <cell r="K1517" t="str">
            <v/>
          </cell>
          <cell r="L1517" t="str">
            <v/>
          </cell>
          <cell r="M1517" t="str">
            <v/>
          </cell>
          <cell r="N1517" t="str">
            <v/>
          </cell>
          <cell r="O1517" t="str">
            <v/>
          </cell>
        </row>
        <row r="1518">
          <cell r="C1518" t="str">
            <v>3.6.4.1</v>
          </cell>
          <cell r="D1518" t="str">
            <v>Construcción de Andenes</v>
          </cell>
          <cell r="I1518" t="str">
            <v/>
          </cell>
          <cell r="K1518" t="str">
            <v/>
          </cell>
          <cell r="L1518" t="str">
            <v/>
          </cell>
          <cell r="M1518" t="str">
            <v/>
          </cell>
          <cell r="N1518" t="str">
            <v/>
          </cell>
          <cell r="O1518" t="str">
            <v/>
          </cell>
        </row>
        <row r="1519">
          <cell r="C1519" t="str">
            <v>3.6.4.1.3</v>
          </cell>
          <cell r="D1519" t="str">
            <v>Construcción de anden de concreto f'c 21,0 Mpa (3000 psi) e = 0.10 m, Tamaño Máximo del agregado: 25 mm (1") de central de mezclas</v>
          </cell>
          <cell r="E1519" t="str">
            <v>m2</v>
          </cell>
          <cell r="G1519">
            <v>33000</v>
          </cell>
          <cell r="I1519">
            <v>0</v>
          </cell>
          <cell r="K1519">
            <v>20</v>
          </cell>
          <cell r="L1519">
            <v>20</v>
          </cell>
          <cell r="M1519">
            <v>0</v>
          </cell>
          <cell r="N1519">
            <v>660000</v>
          </cell>
          <cell r="O1519">
            <v>660000</v>
          </cell>
        </row>
        <row r="1520">
          <cell r="C1520" t="str">
            <v>3.7</v>
          </cell>
          <cell r="D1520" t="str">
            <v>CONSTRUCCIÓN DE OBRAS ACCESORIAS</v>
          </cell>
          <cell r="I1520" t="str">
            <v/>
          </cell>
          <cell r="K1520" t="str">
            <v/>
          </cell>
          <cell r="L1520" t="str">
            <v/>
          </cell>
          <cell r="M1520" t="str">
            <v/>
          </cell>
          <cell r="N1520" t="str">
            <v/>
          </cell>
          <cell r="O1520" t="str">
            <v/>
          </cell>
        </row>
        <row r="1521">
          <cell r="C1521" t="str">
            <v>3.7.8</v>
          </cell>
          <cell r="D1521" t="str">
            <v>Caja de Válvulas y bajantes de operación</v>
          </cell>
          <cell r="I1521" t="str">
            <v/>
          </cell>
          <cell r="K1521" t="str">
            <v/>
          </cell>
          <cell r="L1521" t="str">
            <v/>
          </cell>
          <cell r="M1521" t="str">
            <v/>
          </cell>
          <cell r="N1521" t="str">
            <v/>
          </cell>
          <cell r="O1521" t="str">
            <v/>
          </cell>
        </row>
        <row r="1522">
          <cell r="C1522" t="str">
            <v>3.7.8.1</v>
          </cell>
          <cell r="D1522" t="str">
            <v>Cajas de válvulas</v>
          </cell>
          <cell r="I1522" t="str">
            <v/>
          </cell>
          <cell r="K1522" t="str">
            <v/>
          </cell>
          <cell r="L1522" t="str">
            <v/>
          </cell>
          <cell r="M1522" t="str">
            <v/>
          </cell>
          <cell r="N1522" t="str">
            <v/>
          </cell>
          <cell r="O1522" t="str">
            <v/>
          </cell>
        </row>
        <row r="1523">
          <cell r="C1523" t="str">
            <v>3.7.8.1.2</v>
          </cell>
          <cell r="D1523" t="str">
            <v>Para 2,00 m &lt; H &lt;= 3,00 m</v>
          </cell>
          <cell r="I1523" t="str">
            <v/>
          </cell>
          <cell r="K1523" t="str">
            <v/>
          </cell>
          <cell r="L1523" t="str">
            <v/>
          </cell>
          <cell r="M1523" t="str">
            <v/>
          </cell>
          <cell r="N1523" t="str">
            <v/>
          </cell>
          <cell r="O1523" t="str">
            <v/>
          </cell>
        </row>
        <row r="1524">
          <cell r="C1524" t="str">
            <v>3.7.8.1.2.2</v>
          </cell>
          <cell r="D1524" t="str">
            <v>Caja de mampostería reforzada para tuberías entre 450 mm (18") y 600 mm (24")</v>
          </cell>
          <cell r="E1524" t="str">
            <v>un</v>
          </cell>
          <cell r="G1524">
            <v>2871600</v>
          </cell>
          <cell r="I1524">
            <v>0</v>
          </cell>
          <cell r="K1524">
            <v>12</v>
          </cell>
          <cell r="L1524">
            <v>12</v>
          </cell>
          <cell r="M1524">
            <v>0</v>
          </cell>
          <cell r="N1524">
            <v>34459200</v>
          </cell>
          <cell r="O1524">
            <v>34459200</v>
          </cell>
        </row>
        <row r="1525">
          <cell r="C1525" t="str">
            <v>3.7.12</v>
          </cell>
          <cell r="D1525" t="str">
            <v>Concreto para anclajes</v>
          </cell>
          <cell r="I1525" t="str">
            <v/>
          </cell>
          <cell r="K1525" t="str">
            <v/>
          </cell>
          <cell r="L1525" t="str">
            <v/>
          </cell>
          <cell r="M1525" t="str">
            <v/>
          </cell>
          <cell r="N1525" t="str">
            <v/>
          </cell>
          <cell r="O1525" t="str">
            <v/>
          </cell>
        </row>
        <row r="1526">
          <cell r="C1526" t="str">
            <v>3.7.12.1</v>
          </cell>
          <cell r="D1526" t="str">
            <v>Concreto para anclajes f'c=17,5 Mpa (2500 psi)</v>
          </cell>
          <cell r="E1526" t="str">
            <v>m3</v>
          </cell>
          <cell r="G1526">
            <v>208850</v>
          </cell>
          <cell r="I1526">
            <v>0</v>
          </cell>
          <cell r="K1526">
            <v>80</v>
          </cell>
          <cell r="L1526">
            <v>80</v>
          </cell>
          <cell r="M1526">
            <v>0</v>
          </cell>
          <cell r="N1526">
            <v>16708000</v>
          </cell>
          <cell r="O1526">
            <v>16708000</v>
          </cell>
        </row>
        <row r="1527">
          <cell r="C1527" t="str">
            <v>3.8</v>
          </cell>
          <cell r="D1527" t="str">
            <v>INSTALACION DE ELEMENTOS DE ACUEDUCTO Y ALCANTARILLADO</v>
          </cell>
          <cell r="I1527" t="str">
            <v/>
          </cell>
          <cell r="K1527" t="str">
            <v/>
          </cell>
          <cell r="L1527" t="str">
            <v/>
          </cell>
          <cell r="M1527" t="str">
            <v/>
          </cell>
          <cell r="N1527" t="str">
            <v/>
          </cell>
          <cell r="O1527" t="str">
            <v/>
          </cell>
        </row>
        <row r="1528">
          <cell r="C1528" t="str">
            <v>3.8.1</v>
          </cell>
          <cell r="D1528" t="str">
            <v>Elementos de Acueducto</v>
          </cell>
          <cell r="I1528" t="str">
            <v/>
          </cell>
          <cell r="K1528" t="str">
            <v/>
          </cell>
          <cell r="L1528" t="str">
            <v/>
          </cell>
          <cell r="M1528" t="str">
            <v/>
          </cell>
          <cell r="N1528" t="str">
            <v/>
          </cell>
          <cell r="O1528" t="str">
            <v/>
          </cell>
        </row>
        <row r="1529">
          <cell r="C1529" t="str">
            <v>3.8.1.1</v>
          </cell>
          <cell r="D1529" t="str">
            <v xml:space="preserve">Instalación de válvula de compuerta brida x brida norma ISO PN 10, Incluye el suministro e instalación de tornilleria y empaquetadura para el montaje </v>
          </cell>
          <cell r="I1529" t="str">
            <v/>
          </cell>
          <cell r="K1529" t="str">
            <v/>
          </cell>
          <cell r="L1529" t="str">
            <v/>
          </cell>
          <cell r="M1529" t="str">
            <v/>
          </cell>
          <cell r="N1529" t="str">
            <v/>
          </cell>
          <cell r="O1529" t="str">
            <v/>
          </cell>
        </row>
        <row r="1530">
          <cell r="C1530" t="str">
            <v>3.8.1.1.3</v>
          </cell>
          <cell r="D1530" t="str">
            <v>d = 100 mm (4")</v>
          </cell>
          <cell r="E1530" t="str">
            <v>un</v>
          </cell>
          <cell r="G1530">
            <v>18892</v>
          </cell>
          <cell r="I1530">
            <v>0</v>
          </cell>
          <cell r="K1530">
            <v>15</v>
          </cell>
          <cell r="L1530">
            <v>15</v>
          </cell>
          <cell r="M1530">
            <v>0</v>
          </cell>
          <cell r="N1530">
            <v>283380</v>
          </cell>
          <cell r="O1530">
            <v>283380</v>
          </cell>
        </row>
        <row r="1531">
          <cell r="C1531" t="str">
            <v>3.8.1.2</v>
          </cell>
          <cell r="D1531" t="str">
            <v>Instalación de válvula de mariposa brida x brida norma ISO PN 10, Incluye el suministro e instalación de tornilleria y empaquetadura para el montaje</v>
          </cell>
          <cell r="I1531" t="str">
            <v/>
          </cell>
          <cell r="K1531" t="str">
            <v/>
          </cell>
          <cell r="L1531" t="str">
            <v/>
          </cell>
          <cell r="M1531" t="str">
            <v/>
          </cell>
          <cell r="N1531" t="str">
            <v/>
          </cell>
          <cell r="O1531" t="str">
            <v/>
          </cell>
        </row>
        <row r="1532">
          <cell r="C1532" t="str">
            <v>3.8.1.2.4</v>
          </cell>
          <cell r="D1532" t="str">
            <v>d = 400 mm (16")</v>
          </cell>
          <cell r="E1532" t="str">
            <v>un</v>
          </cell>
          <cell r="G1532">
            <v>173700</v>
          </cell>
          <cell r="I1532">
            <v>0</v>
          </cell>
          <cell r="K1532">
            <v>2</v>
          </cell>
          <cell r="L1532">
            <v>2</v>
          </cell>
          <cell r="M1532">
            <v>0</v>
          </cell>
          <cell r="N1532">
            <v>347400</v>
          </cell>
          <cell r="O1532">
            <v>347400</v>
          </cell>
        </row>
        <row r="1533">
          <cell r="C1533" t="str">
            <v>3.8.1.7</v>
          </cell>
          <cell r="D1533" t="str">
            <v>Instalación de ventosa de triple acción norma ISO PN 10, Incluye el suministro e instalación de tornilleria y empaquetadura para el montaje</v>
          </cell>
          <cell r="I1533" t="str">
            <v/>
          </cell>
          <cell r="K1533" t="str">
            <v/>
          </cell>
          <cell r="L1533" t="str">
            <v/>
          </cell>
          <cell r="M1533" t="str">
            <v/>
          </cell>
          <cell r="N1533" t="str">
            <v/>
          </cell>
          <cell r="O1533" t="str">
            <v/>
          </cell>
        </row>
        <row r="1534">
          <cell r="C1534" t="str">
            <v>3.8.1.7.3</v>
          </cell>
          <cell r="D1534" t="str">
            <v>d = 100 mm (4")</v>
          </cell>
          <cell r="E1534" t="str">
            <v>un</v>
          </cell>
          <cell r="G1534">
            <v>40000</v>
          </cell>
          <cell r="I1534">
            <v>0</v>
          </cell>
          <cell r="K1534">
            <v>10</v>
          </cell>
          <cell r="L1534">
            <v>10</v>
          </cell>
          <cell r="M1534">
            <v>0</v>
          </cell>
          <cell r="N1534">
            <v>400000</v>
          </cell>
          <cell r="O1534">
            <v>400000</v>
          </cell>
        </row>
        <row r="1535">
          <cell r="D1535" t="str">
            <v>ITEMES NUEVOS</v>
          </cell>
          <cell r="K1535" t="str">
            <v/>
          </cell>
          <cell r="L1535" t="str">
            <v/>
          </cell>
          <cell r="M1535" t="str">
            <v/>
          </cell>
          <cell r="N1535" t="str">
            <v/>
          </cell>
          <cell r="O1535" t="str">
            <v/>
          </cell>
        </row>
        <row r="1536">
          <cell r="C1536" t="str">
            <v>3.8.1.2</v>
          </cell>
          <cell r="D1536" t="str">
            <v>Instalación de válvula de mariposa brida x brida norma ISO PN 10, Incluye el suministro e instalación de tornilleria y empaquetadura para el montaje</v>
          </cell>
          <cell r="K1536" t="str">
            <v/>
          </cell>
          <cell r="L1536" t="str">
            <v/>
          </cell>
          <cell r="M1536" t="str">
            <v/>
          </cell>
          <cell r="N1536" t="str">
            <v/>
          </cell>
          <cell r="O1536" t="str">
            <v/>
          </cell>
        </row>
        <row r="1537">
          <cell r="C1537" t="str">
            <v>3.8.1.2.6</v>
          </cell>
          <cell r="D1537" t="str">
            <v>d = 500 mm (20")</v>
          </cell>
          <cell r="E1537" t="str">
            <v>un</v>
          </cell>
          <cell r="G1537">
            <v>233850</v>
          </cell>
          <cell r="K1537">
            <v>5</v>
          </cell>
          <cell r="L1537">
            <v>5</v>
          </cell>
          <cell r="M1537">
            <v>0</v>
          </cell>
          <cell r="N1537">
            <v>1169250</v>
          </cell>
          <cell r="O1537">
            <v>1169250</v>
          </cell>
        </row>
        <row r="1538">
          <cell r="C1538" t="str">
            <v>3.4.4.1</v>
          </cell>
          <cell r="D1538" t="str">
            <v>Instalación de Tuberías de polietileno de alta densidad (PEAD) y accesorios, para acueducto</v>
          </cell>
        </row>
        <row r="1539">
          <cell r="C1539" t="str">
            <v>3.4.4.1.2</v>
          </cell>
          <cell r="D1539" t="str">
            <v>Tubería PEAD 110 mm</v>
          </cell>
          <cell r="E1539" t="str">
            <v>m</v>
          </cell>
          <cell r="G1539">
            <v>4925</v>
          </cell>
          <cell r="K1539">
            <v>100</v>
          </cell>
          <cell r="L1539">
            <v>100</v>
          </cell>
          <cell r="M1539">
            <v>0</v>
          </cell>
          <cell r="N1539">
            <v>492500</v>
          </cell>
          <cell r="O1539">
            <v>492500</v>
          </cell>
        </row>
        <row r="1540">
          <cell r="C1540" t="str">
            <v>3.4.4.2</v>
          </cell>
          <cell r="D1540" t="str">
            <v>Instalación de Tubería de hierro de fundición dúctil, incluídos accesorios</v>
          </cell>
          <cell r="K1540" t="str">
            <v/>
          </cell>
          <cell r="L1540" t="str">
            <v/>
          </cell>
          <cell r="M1540" t="str">
            <v/>
          </cell>
          <cell r="N1540" t="str">
            <v/>
          </cell>
          <cell r="O1540" t="str">
            <v/>
          </cell>
        </row>
        <row r="1541">
          <cell r="C1541" t="str">
            <v>3.4.4.2.6</v>
          </cell>
          <cell r="D1541" t="str">
            <v>Tubería de HD de 500 mm</v>
          </cell>
          <cell r="E1541" t="str">
            <v>m</v>
          </cell>
          <cell r="G1541">
            <v>15000</v>
          </cell>
          <cell r="K1541">
            <v>4554</v>
          </cell>
          <cell r="L1541">
            <v>4554</v>
          </cell>
          <cell r="M1541">
            <v>0</v>
          </cell>
          <cell r="N1541">
            <v>68310000</v>
          </cell>
          <cell r="O1541">
            <v>68310000</v>
          </cell>
        </row>
        <row r="1542">
          <cell r="B1542" t="str">
            <v>N</v>
          </cell>
          <cell r="C1542" t="str">
            <v>3.4.4.2.4</v>
          </cell>
          <cell r="D1542" t="str">
            <v>Tubería de HD de 400 mm</v>
          </cell>
          <cell r="E1542" t="str">
            <v>m</v>
          </cell>
          <cell r="G1542">
            <v>15000</v>
          </cell>
          <cell r="L1542">
            <v>0</v>
          </cell>
          <cell r="M1542">
            <v>0</v>
          </cell>
          <cell r="N1542">
            <v>0</v>
          </cell>
          <cell r="O1542">
            <v>0</v>
          </cell>
        </row>
        <row r="1543">
          <cell r="C1543" t="str">
            <v>3.7.3.2.1.5</v>
          </cell>
          <cell r="D1543" t="str">
            <v>Concreto para estructuras f´c=21 Mpa (3000 PSI)</v>
          </cell>
          <cell r="E1543" t="str">
            <v>m3</v>
          </cell>
          <cell r="G1543">
            <v>355100</v>
          </cell>
          <cell r="K1543">
            <v>50</v>
          </cell>
          <cell r="L1543">
            <v>50</v>
          </cell>
          <cell r="M1543">
            <v>0</v>
          </cell>
          <cell r="N1543">
            <v>17755000</v>
          </cell>
          <cell r="O1543">
            <v>17755000</v>
          </cell>
        </row>
        <row r="1544">
          <cell r="C1544" t="str">
            <v>3.7.3.3.1</v>
          </cell>
          <cell r="D1544" t="str">
            <v>Suministro, figurado e instalación de acero de refuerzo 420 Mpa (60000 Psi) según planos y especificaciones de diseño</v>
          </cell>
          <cell r="E1544" t="str">
            <v>kg</v>
          </cell>
          <cell r="G1544">
            <v>2740</v>
          </cell>
          <cell r="K1544">
            <v>4133.45</v>
          </cell>
          <cell r="L1544">
            <v>4133.45</v>
          </cell>
          <cell r="M1544">
            <v>0</v>
          </cell>
          <cell r="N1544">
            <v>11325653</v>
          </cell>
          <cell r="O1544">
            <v>11325653</v>
          </cell>
        </row>
        <row r="1545">
          <cell r="B1545" t="str">
            <v>N</v>
          </cell>
          <cell r="D1545" t="str">
            <v>Suministro e instalacion encamisado en tuberia PVC 700 mm</v>
          </cell>
          <cell r="E1545" t="str">
            <v>ml</v>
          </cell>
          <cell r="G1545">
            <v>600631</v>
          </cell>
          <cell r="K1545">
            <v>50</v>
          </cell>
          <cell r="L1545">
            <v>50</v>
          </cell>
          <cell r="M1545">
            <v>0</v>
          </cell>
          <cell r="N1545">
            <v>30031550</v>
          </cell>
          <cell r="O1545">
            <v>30031550</v>
          </cell>
        </row>
        <row r="1546">
          <cell r="C1546" t="str">
            <v>3.7.8.2</v>
          </cell>
          <cell r="D1546" t="str">
            <v>Instalación tubo de operación para válvulas entre 80 mm y 200 mm</v>
          </cell>
          <cell r="E1546" t="str">
            <v>un</v>
          </cell>
          <cell r="G1546">
            <v>50000</v>
          </cell>
          <cell r="K1546">
            <v>5</v>
          </cell>
          <cell r="L1546">
            <v>5</v>
          </cell>
          <cell r="M1546">
            <v>0</v>
          </cell>
          <cell r="N1546">
            <v>250000</v>
          </cell>
          <cell r="O1546">
            <v>250000</v>
          </cell>
        </row>
        <row r="1548">
          <cell r="D1548" t="str">
            <v>COSTO TOTAL DIRECTO</v>
          </cell>
          <cell r="H1548">
            <v>0</v>
          </cell>
          <cell r="L1548" t="str">
            <v/>
          </cell>
          <cell r="M1548">
            <v>0</v>
          </cell>
          <cell r="N1548">
            <v>534217743</v>
          </cell>
          <cell r="O1548">
            <v>534217743</v>
          </cell>
        </row>
        <row r="1549">
          <cell r="D1549" t="str">
            <v>A,I,U, 25%</v>
          </cell>
          <cell r="E1549">
            <v>0.25</v>
          </cell>
          <cell r="H1549">
            <v>0</v>
          </cell>
          <cell r="M1549">
            <v>0</v>
          </cell>
          <cell r="N1549">
            <v>133554435.75</v>
          </cell>
          <cell r="O1549">
            <v>133554435.75</v>
          </cell>
        </row>
        <row r="1550">
          <cell r="B1550" t="str">
            <v>TO27A</v>
          </cell>
          <cell r="D1550" t="str">
            <v>COSTO TOTAL OBRA CIVIL</v>
          </cell>
          <cell r="H1550">
            <v>0</v>
          </cell>
          <cell r="M1550">
            <v>0</v>
          </cell>
          <cell r="N1550">
            <v>667772179</v>
          </cell>
          <cell r="O1550">
            <v>667772179</v>
          </cell>
        </row>
        <row r="1554">
          <cell r="B1554" t="str">
            <v>T28</v>
          </cell>
          <cell r="C1554" t="str">
            <v>PRESUPUESTO SUMINISTRO - TUBERIA DE CONDUCCION Ø 500 mm (1554)</v>
          </cell>
          <cell r="M1554" t="str">
            <v/>
          </cell>
          <cell r="N1554" t="str">
            <v/>
          </cell>
          <cell r="O1554" t="str">
            <v/>
          </cell>
          <cell r="R1554" t="str">
            <v/>
          </cell>
          <cell r="S1554" t="str">
            <v/>
          </cell>
          <cell r="T1554" t="str">
            <v/>
          </cell>
          <cell r="U1554" t="str">
            <v/>
          </cell>
          <cell r="V1554" t="str">
            <v/>
          </cell>
          <cell r="W1554" t="str">
            <v/>
          </cell>
        </row>
        <row r="1555">
          <cell r="C1555" t="str">
            <v xml:space="preserve">ITEM </v>
          </cell>
          <cell r="D1555" t="str">
            <v xml:space="preserve">DESCRIPCION </v>
          </cell>
          <cell r="E1555" t="str">
            <v xml:space="preserve">UNIDAD </v>
          </cell>
          <cell r="F1555" t="str">
            <v>CANT</v>
          </cell>
          <cell r="G1555" t="str">
            <v>V. UNITARIO</v>
          </cell>
          <cell r="H1555" t="str">
            <v xml:space="preserve"> V. PARCIAL</v>
          </cell>
          <cell r="I1555" t="str">
            <v>%</v>
          </cell>
          <cell r="R1555">
            <v>0</v>
          </cell>
        </row>
        <row r="1556">
          <cell r="C1556">
            <v>3.2</v>
          </cell>
          <cell r="D1556" t="str">
            <v>SUMINISTRO DE TUBERIAS Y ELEMENTOS DE ACUEDUCTO Y ALCANTARILLADO</v>
          </cell>
          <cell r="L1556" t="str">
            <v/>
          </cell>
          <cell r="M1556" t="str">
            <v/>
          </cell>
          <cell r="N1556" t="str">
            <v/>
          </cell>
          <cell r="O1556" t="str">
            <v/>
          </cell>
          <cell r="R1556" t="str">
            <v/>
          </cell>
          <cell r="S1556" t="str">
            <v/>
          </cell>
          <cell r="T1556" t="str">
            <v/>
          </cell>
          <cell r="U1556" t="str">
            <v/>
          </cell>
          <cell r="V1556" t="str">
            <v/>
          </cell>
          <cell r="W1556" t="str">
            <v/>
          </cell>
        </row>
        <row r="1557">
          <cell r="C1557" t="str">
            <v>3.20.1</v>
          </cell>
          <cell r="D1557" t="str">
            <v>SUMINISTRO DE TUBERIAS Y ELEMENTOS DE ACUEDUCTO</v>
          </cell>
          <cell r="L1557" t="str">
            <v/>
          </cell>
          <cell r="M1557" t="str">
            <v/>
          </cell>
          <cell r="N1557" t="str">
            <v/>
          </cell>
          <cell r="O1557" t="str">
            <v/>
          </cell>
          <cell r="R1557" t="str">
            <v/>
          </cell>
          <cell r="S1557" t="str">
            <v/>
          </cell>
          <cell r="T1557" t="str">
            <v/>
          </cell>
          <cell r="U1557" t="str">
            <v/>
          </cell>
          <cell r="V1557" t="str">
            <v/>
          </cell>
          <cell r="W1557" t="str">
            <v/>
          </cell>
        </row>
        <row r="1558">
          <cell r="C1558" t="str">
            <v>3.20.1.1</v>
          </cell>
          <cell r="D1558" t="str">
            <v>Suministro de Tuberias de Acueducto</v>
          </cell>
          <cell r="L1558" t="str">
            <v/>
          </cell>
          <cell r="M1558" t="str">
            <v/>
          </cell>
          <cell r="N1558" t="str">
            <v/>
          </cell>
          <cell r="O1558" t="str">
            <v/>
          </cell>
          <cell r="R1558" t="str">
            <v/>
          </cell>
          <cell r="S1558" t="str">
            <v/>
          </cell>
          <cell r="T1558" t="str">
            <v/>
          </cell>
          <cell r="U1558" t="str">
            <v/>
          </cell>
          <cell r="V1558" t="str">
            <v/>
          </cell>
          <cell r="W1558" t="str">
            <v/>
          </cell>
        </row>
        <row r="1559">
          <cell r="C1559" t="str">
            <v>3.20.1.1.1</v>
          </cell>
          <cell r="D1559" t="str">
            <v>Suministro de tuberías de acueducto de polietileno de alta densidad (PEAD)</v>
          </cell>
          <cell r="L1559" t="str">
            <v/>
          </cell>
          <cell r="M1559" t="str">
            <v/>
          </cell>
          <cell r="N1559" t="str">
            <v/>
          </cell>
          <cell r="O1559" t="str">
            <v/>
          </cell>
          <cell r="R1559" t="str">
            <v/>
          </cell>
          <cell r="S1559" t="str">
            <v/>
          </cell>
          <cell r="T1559" t="str">
            <v/>
          </cell>
          <cell r="U1559" t="str">
            <v/>
          </cell>
          <cell r="V1559" t="str">
            <v/>
          </cell>
          <cell r="W1559" t="str">
            <v/>
          </cell>
        </row>
        <row r="1560">
          <cell r="C1560" t="str">
            <v>3.20.1.1.1.1</v>
          </cell>
          <cell r="D1560" t="str">
            <v>Tuberías PEAD 90mm PN 10 PE 100</v>
          </cell>
          <cell r="E1560" t="str">
            <v>m</v>
          </cell>
          <cell r="F1560">
            <v>20</v>
          </cell>
          <cell r="G1560">
            <v>12000</v>
          </cell>
          <cell r="H1560">
            <v>240000</v>
          </cell>
          <cell r="I1560">
            <v>2.631685766453935E-3</v>
          </cell>
          <cell r="J1560">
            <v>20</v>
          </cell>
          <cell r="L1560">
            <v>20</v>
          </cell>
          <cell r="M1560">
            <v>240000</v>
          </cell>
          <cell r="N1560">
            <v>0</v>
          </cell>
          <cell r="O1560">
            <v>240000</v>
          </cell>
          <cell r="R1560">
            <v>0</v>
          </cell>
          <cell r="S1560">
            <v>0</v>
          </cell>
          <cell r="T1560">
            <v>0</v>
          </cell>
          <cell r="U1560">
            <v>0</v>
          </cell>
          <cell r="V1560">
            <v>20</v>
          </cell>
          <cell r="W1560">
            <v>240000</v>
          </cell>
        </row>
        <row r="1561">
          <cell r="C1561" t="str">
            <v>3.20.1.1.1.2</v>
          </cell>
          <cell r="D1561" t="str">
            <v>Tuberías PEAD 110mm PN 10 PE 100</v>
          </cell>
          <cell r="E1561" t="str">
            <v>m</v>
          </cell>
          <cell r="F1561">
            <v>300</v>
          </cell>
          <cell r="G1561">
            <v>18000</v>
          </cell>
          <cell r="H1561">
            <v>5400000</v>
          </cell>
          <cell r="I1561">
            <v>5.9212929745213534E-2</v>
          </cell>
          <cell r="J1561">
            <v>300</v>
          </cell>
          <cell r="L1561">
            <v>300</v>
          </cell>
          <cell r="M1561">
            <v>5400000</v>
          </cell>
          <cell r="N1561">
            <v>0</v>
          </cell>
          <cell r="O1561">
            <v>5400000</v>
          </cell>
          <cell r="R1561">
            <v>0</v>
          </cell>
          <cell r="S1561">
            <v>0</v>
          </cell>
          <cell r="T1561">
            <v>0</v>
          </cell>
          <cell r="U1561">
            <v>0</v>
          </cell>
          <cell r="V1561">
            <v>300</v>
          </cell>
          <cell r="W1561">
            <v>5400000</v>
          </cell>
        </row>
        <row r="1562">
          <cell r="C1562" t="str">
            <v>3.20.1.1.1.3</v>
          </cell>
          <cell r="D1562" t="str">
            <v>Tuberías PEAD 160mm PN 10 PE 100</v>
          </cell>
          <cell r="E1562" t="str">
            <v>m</v>
          </cell>
          <cell r="F1562">
            <v>100</v>
          </cell>
          <cell r="G1562">
            <v>45773.948000000004</v>
          </cell>
          <cell r="H1562">
            <v>4577394.8000000007</v>
          </cell>
          <cell r="I1562">
            <v>5.0192769760834401E-2</v>
          </cell>
          <cell r="J1562">
            <v>100</v>
          </cell>
          <cell r="L1562">
            <v>100</v>
          </cell>
          <cell r="M1562">
            <v>4577394.8000000007</v>
          </cell>
          <cell r="N1562">
            <v>0</v>
          </cell>
          <cell r="O1562">
            <v>4577394.8000000007</v>
          </cell>
          <cell r="R1562">
            <v>0</v>
          </cell>
          <cell r="S1562">
            <v>0</v>
          </cell>
          <cell r="T1562">
            <v>0</v>
          </cell>
          <cell r="U1562">
            <v>0</v>
          </cell>
          <cell r="V1562">
            <v>100</v>
          </cell>
          <cell r="W1562">
            <v>4577394.8000000007</v>
          </cell>
        </row>
        <row r="1563">
          <cell r="C1563" t="str">
            <v>3.20.1.2</v>
          </cell>
          <cell r="D1563" t="str">
            <v>Suministro de Elementos de Acueducto</v>
          </cell>
          <cell r="I1563" t="str">
            <v/>
          </cell>
          <cell r="L1563" t="str">
            <v/>
          </cell>
          <cell r="M1563" t="str">
            <v/>
          </cell>
          <cell r="N1563" t="str">
            <v/>
          </cell>
          <cell r="O1563" t="str">
            <v/>
          </cell>
          <cell r="R1563" t="str">
            <v/>
          </cell>
          <cell r="S1563" t="str">
            <v/>
          </cell>
          <cell r="T1563" t="str">
            <v/>
          </cell>
          <cell r="U1563" t="str">
            <v/>
          </cell>
          <cell r="V1563" t="str">
            <v/>
          </cell>
          <cell r="W1563" t="str">
            <v/>
          </cell>
        </row>
        <row r="1564">
          <cell r="C1564" t="str">
            <v>3.20.1.2.8</v>
          </cell>
          <cell r="D1564" t="str">
            <v>Válvulas de control hidráulico</v>
          </cell>
          <cell r="I1564" t="str">
            <v/>
          </cell>
          <cell r="L1564" t="str">
            <v/>
          </cell>
          <cell r="M1564" t="str">
            <v/>
          </cell>
          <cell r="N1564" t="str">
            <v/>
          </cell>
          <cell r="O1564" t="str">
            <v/>
          </cell>
          <cell r="R1564" t="str">
            <v/>
          </cell>
          <cell r="S1564" t="str">
            <v/>
          </cell>
          <cell r="T1564" t="str">
            <v/>
          </cell>
          <cell r="U1564" t="str">
            <v/>
          </cell>
          <cell r="V1564" t="str">
            <v/>
          </cell>
          <cell r="W1564" t="str">
            <v/>
          </cell>
        </row>
        <row r="1565">
          <cell r="C1565" t="str">
            <v>3.20.1.2.8.2</v>
          </cell>
          <cell r="D1565" t="str">
            <v>Suministro de válvula reguladora de presión incuye suministro de tornilleria empaquetadura y pilotaje norma ISO PN 16</v>
          </cell>
          <cell r="I1565" t="str">
            <v/>
          </cell>
          <cell r="L1565" t="str">
            <v/>
          </cell>
          <cell r="M1565" t="str">
            <v/>
          </cell>
          <cell r="N1565" t="str">
            <v/>
          </cell>
          <cell r="O1565" t="str">
            <v/>
          </cell>
          <cell r="R1565" t="str">
            <v/>
          </cell>
          <cell r="S1565" t="str">
            <v/>
          </cell>
          <cell r="T1565" t="str">
            <v/>
          </cell>
          <cell r="U1565" t="str">
            <v/>
          </cell>
          <cell r="V1565" t="str">
            <v/>
          </cell>
          <cell r="W1565" t="str">
            <v/>
          </cell>
        </row>
        <row r="1566">
          <cell r="C1566" t="str">
            <v>3.20.1.2.8.2.1</v>
          </cell>
          <cell r="D1566" t="str">
            <v>d = 80 mm (3")</v>
          </cell>
          <cell r="E1566" t="str">
            <v>un</v>
          </cell>
          <cell r="F1566">
            <v>2</v>
          </cell>
          <cell r="G1566">
            <v>2700000</v>
          </cell>
          <cell r="H1566">
            <v>5400000</v>
          </cell>
          <cell r="I1566">
            <v>5.9212929745213534E-2</v>
          </cell>
          <cell r="J1566">
            <v>2</v>
          </cell>
          <cell r="L1566">
            <v>2</v>
          </cell>
          <cell r="M1566">
            <v>5400000</v>
          </cell>
          <cell r="N1566">
            <v>0</v>
          </cell>
          <cell r="O1566">
            <v>5400000</v>
          </cell>
          <cell r="R1566">
            <v>0</v>
          </cell>
          <cell r="S1566">
            <v>0</v>
          </cell>
          <cell r="T1566">
            <v>0</v>
          </cell>
          <cell r="U1566">
            <v>0</v>
          </cell>
          <cell r="V1566">
            <v>2</v>
          </cell>
          <cell r="W1566">
            <v>5400000</v>
          </cell>
        </row>
        <row r="1567">
          <cell r="C1567" t="str">
            <v>3.20.1.2.8.5</v>
          </cell>
          <cell r="D1567" t="str">
            <v>Suministro de válvula para control de altitud incluye suministro de tornilleria empaquetadura y pilotaje norma ISO PN 10</v>
          </cell>
          <cell r="I1567" t="str">
            <v/>
          </cell>
          <cell r="L1567" t="str">
            <v/>
          </cell>
          <cell r="M1567" t="str">
            <v/>
          </cell>
          <cell r="N1567" t="str">
            <v/>
          </cell>
          <cell r="O1567" t="str">
            <v/>
          </cell>
          <cell r="R1567" t="str">
            <v/>
          </cell>
          <cell r="S1567" t="str">
            <v/>
          </cell>
          <cell r="T1567" t="str">
            <v/>
          </cell>
          <cell r="U1567" t="str">
            <v/>
          </cell>
          <cell r="V1567" t="str">
            <v/>
          </cell>
          <cell r="W1567" t="str">
            <v/>
          </cell>
        </row>
        <row r="1568">
          <cell r="C1568" t="str">
            <v>3.20.1.2.8.5.1</v>
          </cell>
          <cell r="D1568" t="str">
            <v>d = 80 mm (3")</v>
          </cell>
          <cell r="E1568" t="str">
            <v>un</v>
          </cell>
          <cell r="F1568">
            <v>1</v>
          </cell>
          <cell r="G1568">
            <v>3800000</v>
          </cell>
          <cell r="H1568">
            <v>3800000</v>
          </cell>
          <cell r="I1568">
            <v>4.1668357968853965E-2</v>
          </cell>
          <cell r="J1568">
            <v>1</v>
          </cell>
          <cell r="L1568">
            <v>1</v>
          </cell>
          <cell r="M1568">
            <v>3800000</v>
          </cell>
          <cell r="N1568">
            <v>0</v>
          </cell>
          <cell r="O1568">
            <v>3800000</v>
          </cell>
          <cell r="R1568">
            <v>0</v>
          </cell>
          <cell r="S1568">
            <v>0</v>
          </cell>
          <cell r="T1568">
            <v>0</v>
          </cell>
          <cell r="U1568">
            <v>0</v>
          </cell>
          <cell r="V1568">
            <v>1</v>
          </cell>
          <cell r="W1568">
            <v>3800000</v>
          </cell>
        </row>
        <row r="1569">
          <cell r="C1569" t="str">
            <v>3.20.1.2.14</v>
          </cell>
          <cell r="D1569" t="str">
            <v>Suministro de filtro en Yee. Brida x Brida Norma ISO PN 16</v>
          </cell>
          <cell r="I1569" t="str">
            <v/>
          </cell>
          <cell r="L1569" t="str">
            <v/>
          </cell>
          <cell r="M1569" t="str">
            <v/>
          </cell>
          <cell r="N1569" t="str">
            <v/>
          </cell>
          <cell r="O1569" t="str">
            <v/>
          </cell>
          <cell r="R1569" t="str">
            <v/>
          </cell>
          <cell r="S1569" t="str">
            <v/>
          </cell>
          <cell r="T1569" t="str">
            <v/>
          </cell>
          <cell r="U1569" t="str">
            <v/>
          </cell>
          <cell r="V1569" t="str">
            <v/>
          </cell>
          <cell r="W1569" t="str">
            <v/>
          </cell>
        </row>
        <row r="1570">
          <cell r="C1570" t="str">
            <v>3.20.1.2.14.3</v>
          </cell>
          <cell r="D1570" t="str">
            <v>d = 160 mm (6")</v>
          </cell>
          <cell r="E1570" t="str">
            <v>un</v>
          </cell>
          <cell r="F1570">
            <v>2</v>
          </cell>
          <cell r="G1570">
            <v>937177.92</v>
          </cell>
          <cell r="H1570">
            <v>1874355.84</v>
          </cell>
          <cell r="I1570">
            <v>2.0552981605824205E-2</v>
          </cell>
          <cell r="J1570">
            <v>2</v>
          </cell>
          <cell r="L1570">
            <v>2</v>
          </cell>
          <cell r="M1570">
            <v>1874355.84</v>
          </cell>
          <cell r="N1570">
            <v>0</v>
          </cell>
          <cell r="O1570">
            <v>1874355.84</v>
          </cell>
          <cell r="R1570">
            <v>0</v>
          </cell>
          <cell r="S1570">
            <v>0</v>
          </cell>
          <cell r="T1570">
            <v>0</v>
          </cell>
          <cell r="U1570">
            <v>0</v>
          </cell>
          <cell r="V1570">
            <v>2</v>
          </cell>
          <cell r="W1570">
            <v>1874355.84</v>
          </cell>
        </row>
        <row r="1571">
          <cell r="C1571" t="str">
            <v>3.20.1.2.15</v>
          </cell>
          <cell r="D1571" t="str">
            <v>Suministro de brida ciega HD norma ISO PN 16</v>
          </cell>
          <cell r="I1571" t="str">
            <v/>
          </cell>
          <cell r="L1571" t="str">
            <v/>
          </cell>
          <cell r="M1571" t="str">
            <v/>
          </cell>
          <cell r="N1571" t="str">
            <v/>
          </cell>
          <cell r="O1571" t="str">
            <v/>
          </cell>
          <cell r="R1571" t="str">
            <v/>
          </cell>
          <cell r="S1571" t="str">
            <v/>
          </cell>
          <cell r="T1571" t="str">
            <v/>
          </cell>
          <cell r="U1571" t="str">
            <v/>
          </cell>
          <cell r="V1571" t="str">
            <v/>
          </cell>
          <cell r="W1571" t="str">
            <v/>
          </cell>
        </row>
        <row r="1572">
          <cell r="C1572" t="str">
            <v>3.20.1.2.15.1</v>
          </cell>
          <cell r="D1572" t="str">
            <v>d = 90 mm (3")</v>
          </cell>
          <cell r="E1572" t="str">
            <v>un</v>
          </cell>
          <cell r="F1572">
            <v>1</v>
          </cell>
          <cell r="G1572">
            <v>39661.56</v>
          </cell>
          <cell r="H1572">
            <v>39661.56</v>
          </cell>
          <cell r="I1572">
            <v>4.3490317886399468E-4</v>
          </cell>
          <cell r="J1572">
            <v>1</v>
          </cell>
          <cell r="L1572">
            <v>1</v>
          </cell>
          <cell r="M1572">
            <v>39661.56</v>
          </cell>
          <cell r="N1572">
            <v>0</v>
          </cell>
          <cell r="O1572">
            <v>39661.56</v>
          </cell>
          <cell r="R1572">
            <v>0</v>
          </cell>
          <cell r="S1572">
            <v>0</v>
          </cell>
          <cell r="T1572">
            <v>0</v>
          </cell>
          <cell r="U1572">
            <v>0</v>
          </cell>
          <cell r="V1572">
            <v>1</v>
          </cell>
          <cell r="W1572">
            <v>39661.56</v>
          </cell>
        </row>
        <row r="1573">
          <cell r="C1573" t="str">
            <v>3.20.1.2.30</v>
          </cell>
          <cell r="D1573" t="str">
            <v>Codo 90° BxB HD Norma ISO PN 10</v>
          </cell>
          <cell r="I1573" t="str">
            <v/>
          </cell>
          <cell r="L1573" t="str">
            <v/>
          </cell>
          <cell r="M1573" t="str">
            <v/>
          </cell>
          <cell r="N1573" t="str">
            <v/>
          </cell>
          <cell r="O1573" t="str">
            <v/>
          </cell>
          <cell r="R1573" t="str">
            <v/>
          </cell>
          <cell r="S1573" t="str">
            <v/>
          </cell>
          <cell r="T1573" t="str">
            <v/>
          </cell>
          <cell r="U1573" t="str">
            <v/>
          </cell>
          <cell r="V1573" t="str">
            <v/>
          </cell>
          <cell r="W1573" t="str">
            <v/>
          </cell>
        </row>
        <row r="1574">
          <cell r="C1574" t="str">
            <v>3.20.1.2.30.17</v>
          </cell>
          <cell r="D1574" t="str">
            <v>d = 80 mm (3")</v>
          </cell>
          <cell r="E1574" t="str">
            <v>un</v>
          </cell>
          <cell r="F1574">
            <v>1</v>
          </cell>
          <cell r="G1574">
            <v>86652</v>
          </cell>
          <cell r="H1574">
            <v>86652</v>
          </cell>
          <cell r="I1574">
            <v>9.5017014597819326E-4</v>
          </cell>
          <cell r="J1574">
            <v>1</v>
          </cell>
          <cell r="L1574">
            <v>1</v>
          </cell>
          <cell r="M1574">
            <v>86652</v>
          </cell>
          <cell r="N1574">
            <v>0</v>
          </cell>
          <cell r="O1574">
            <v>86652</v>
          </cell>
          <cell r="R1574">
            <v>0</v>
          </cell>
          <cell r="S1574">
            <v>0</v>
          </cell>
          <cell r="T1574">
            <v>0</v>
          </cell>
          <cell r="U1574">
            <v>0</v>
          </cell>
          <cell r="V1574">
            <v>1</v>
          </cell>
          <cell r="W1574">
            <v>86652</v>
          </cell>
        </row>
        <row r="1575">
          <cell r="C1575" t="str">
            <v>3.20.1.2.63</v>
          </cell>
          <cell r="D1575" t="str">
            <v>Suministro de Tee B x B x B HD. Norma ISO. PN 16</v>
          </cell>
          <cell r="I1575" t="str">
            <v/>
          </cell>
          <cell r="L1575" t="str">
            <v/>
          </cell>
          <cell r="M1575" t="str">
            <v/>
          </cell>
          <cell r="N1575" t="str">
            <v/>
          </cell>
          <cell r="O1575" t="str">
            <v/>
          </cell>
          <cell r="R1575" t="str">
            <v/>
          </cell>
          <cell r="S1575" t="str">
            <v/>
          </cell>
          <cell r="T1575" t="str">
            <v/>
          </cell>
          <cell r="U1575" t="str">
            <v/>
          </cell>
          <cell r="V1575" t="str">
            <v/>
          </cell>
          <cell r="W1575" t="str">
            <v/>
          </cell>
        </row>
        <row r="1576">
          <cell r="C1576" t="str">
            <v>3.20.1.2.63.30</v>
          </cell>
          <cell r="D1576" t="str">
            <v>Tee 500 x 500 x 150 mm</v>
          </cell>
          <cell r="E1576" t="str">
            <v>un</v>
          </cell>
          <cell r="F1576">
            <v>2</v>
          </cell>
          <cell r="G1576">
            <v>4033389.6</v>
          </cell>
          <cell r="H1576">
            <v>8066779.2000000002</v>
          </cell>
          <cell r="I1576">
            <v>8.8455116674027737E-2</v>
          </cell>
          <cell r="J1576">
            <v>2</v>
          </cell>
          <cell r="L1576">
            <v>2</v>
          </cell>
          <cell r="M1576">
            <v>8066779.2000000002</v>
          </cell>
          <cell r="N1576">
            <v>0</v>
          </cell>
          <cell r="O1576">
            <v>8066779.2000000002</v>
          </cell>
          <cell r="R1576">
            <v>0</v>
          </cell>
          <cell r="S1576">
            <v>0</v>
          </cell>
          <cell r="T1576">
            <v>0</v>
          </cell>
          <cell r="U1576">
            <v>0</v>
          </cell>
          <cell r="V1576">
            <v>2</v>
          </cell>
          <cell r="W1576">
            <v>8066779.2000000002</v>
          </cell>
        </row>
        <row r="1577">
          <cell r="C1577" t="str">
            <v>3.20.1.2.63.72</v>
          </cell>
          <cell r="D1577" t="str">
            <v>Tee 80 x 80 x 80 mm</v>
          </cell>
          <cell r="E1577" t="str">
            <v>un</v>
          </cell>
          <cell r="F1577">
            <v>1</v>
          </cell>
          <cell r="G1577">
            <v>143840</v>
          </cell>
          <cell r="H1577">
            <v>143840</v>
          </cell>
          <cell r="I1577">
            <v>1.577257002694725E-3</v>
          </cell>
          <cell r="J1577">
            <v>1</v>
          </cell>
          <cell r="L1577">
            <v>1</v>
          </cell>
          <cell r="M1577">
            <v>143840</v>
          </cell>
          <cell r="N1577">
            <v>0</v>
          </cell>
          <cell r="O1577">
            <v>143840</v>
          </cell>
          <cell r="R1577">
            <v>0</v>
          </cell>
          <cell r="S1577">
            <v>0</v>
          </cell>
          <cell r="T1577">
            <v>0</v>
          </cell>
          <cell r="U1577">
            <v>0</v>
          </cell>
          <cell r="V1577">
            <v>1</v>
          </cell>
          <cell r="W1577">
            <v>143840</v>
          </cell>
        </row>
        <row r="1578">
          <cell r="C1578" t="str">
            <v>3.20.1.2.68</v>
          </cell>
          <cell r="D1578" t="str">
            <v>Suministro de Codos de polietileno PE 100 PN 10 a tope</v>
          </cell>
          <cell r="I1578" t="str">
            <v/>
          </cell>
          <cell r="L1578" t="str">
            <v/>
          </cell>
          <cell r="M1578" t="str">
            <v/>
          </cell>
          <cell r="N1578" t="str">
            <v/>
          </cell>
          <cell r="O1578" t="str">
            <v/>
          </cell>
          <cell r="R1578" t="str">
            <v/>
          </cell>
          <cell r="S1578" t="str">
            <v/>
          </cell>
          <cell r="T1578" t="str">
            <v/>
          </cell>
          <cell r="U1578" t="str">
            <v/>
          </cell>
          <cell r="V1578" t="str">
            <v/>
          </cell>
          <cell r="W1578" t="str">
            <v/>
          </cell>
        </row>
        <row r="1579">
          <cell r="C1579" t="str">
            <v>3.20.1.2.68.7</v>
          </cell>
          <cell r="D1579" t="str">
            <v>Codo de Polietileno 160mm X 45°</v>
          </cell>
          <cell r="E1579" t="str">
            <v>un</v>
          </cell>
          <cell r="F1579">
            <v>8</v>
          </cell>
          <cell r="G1579">
            <v>137042.4</v>
          </cell>
          <cell r="H1579">
            <v>1096339.2</v>
          </cell>
          <cell r="I1579">
            <v>1.202175111602289E-2</v>
          </cell>
          <cell r="J1579">
            <v>8</v>
          </cell>
          <cell r="L1579">
            <v>8</v>
          </cell>
          <cell r="M1579">
            <v>1096339.2</v>
          </cell>
          <cell r="N1579">
            <v>0</v>
          </cell>
          <cell r="O1579">
            <v>1096339.2</v>
          </cell>
          <cell r="R1579">
            <v>0</v>
          </cell>
          <cell r="S1579">
            <v>0</v>
          </cell>
          <cell r="T1579">
            <v>0</v>
          </cell>
          <cell r="U1579">
            <v>0</v>
          </cell>
          <cell r="V1579">
            <v>8</v>
          </cell>
          <cell r="W1579">
            <v>1096339.2</v>
          </cell>
        </row>
        <row r="1580">
          <cell r="C1580" t="str">
            <v>3.20.1.2.68.8</v>
          </cell>
          <cell r="D1580" t="str">
            <v>Codo de Polietileno 110mm X 90°</v>
          </cell>
          <cell r="E1580" t="str">
            <v>un</v>
          </cell>
          <cell r="F1580">
            <v>4</v>
          </cell>
          <cell r="G1580">
            <v>60320</v>
          </cell>
          <cell r="H1580">
            <v>241280</v>
          </cell>
          <cell r="I1580">
            <v>2.6457214238750225E-3</v>
          </cell>
          <cell r="J1580">
            <v>4</v>
          </cell>
          <cell r="L1580">
            <v>4</v>
          </cell>
          <cell r="M1580">
            <v>241280</v>
          </cell>
          <cell r="N1580">
            <v>0</v>
          </cell>
          <cell r="O1580">
            <v>241280</v>
          </cell>
          <cell r="R1580">
            <v>0</v>
          </cell>
          <cell r="S1580">
            <v>0</v>
          </cell>
          <cell r="T1580">
            <v>0</v>
          </cell>
          <cell r="U1580">
            <v>0</v>
          </cell>
          <cell r="V1580">
            <v>4</v>
          </cell>
          <cell r="W1580">
            <v>241280</v>
          </cell>
        </row>
        <row r="1581">
          <cell r="C1581" t="str">
            <v>3.20.1.2.69</v>
          </cell>
          <cell r="D1581" t="str">
            <v>Suministro de Tees de polietileno PE 100 PN 10 a tope</v>
          </cell>
          <cell r="I1581" t="str">
            <v/>
          </cell>
          <cell r="L1581" t="str">
            <v/>
          </cell>
          <cell r="M1581" t="str">
            <v/>
          </cell>
          <cell r="N1581" t="str">
            <v/>
          </cell>
          <cell r="O1581" t="str">
            <v/>
          </cell>
          <cell r="R1581" t="str">
            <v/>
          </cell>
          <cell r="S1581" t="str">
            <v/>
          </cell>
          <cell r="T1581" t="str">
            <v/>
          </cell>
          <cell r="U1581" t="str">
            <v/>
          </cell>
          <cell r="V1581" t="str">
            <v/>
          </cell>
          <cell r="W1581" t="str">
            <v/>
          </cell>
        </row>
        <row r="1582">
          <cell r="C1582" t="str">
            <v>3.20.1.2.69.10</v>
          </cell>
          <cell r="D1582" t="str">
            <v>Tee de Polietileno 160mm X160mm X160mm</v>
          </cell>
          <cell r="E1582" t="str">
            <v>un</v>
          </cell>
          <cell r="F1582">
            <v>1</v>
          </cell>
          <cell r="G1582">
            <v>208800</v>
          </cell>
          <cell r="H1582">
            <v>208800</v>
          </cell>
          <cell r="I1582">
            <v>2.2895666168149232E-3</v>
          </cell>
          <cell r="J1582">
            <v>1</v>
          </cell>
          <cell r="L1582">
            <v>1</v>
          </cell>
          <cell r="M1582">
            <v>208800</v>
          </cell>
          <cell r="N1582">
            <v>0</v>
          </cell>
          <cell r="O1582">
            <v>208800</v>
          </cell>
          <cell r="R1582">
            <v>0</v>
          </cell>
          <cell r="S1582">
            <v>0</v>
          </cell>
          <cell r="T1582">
            <v>0</v>
          </cell>
          <cell r="U1582">
            <v>0</v>
          </cell>
          <cell r="V1582">
            <v>1</v>
          </cell>
          <cell r="W1582">
            <v>208800</v>
          </cell>
        </row>
        <row r="1583">
          <cell r="C1583" t="str">
            <v>3.20.1.2.69.12</v>
          </cell>
          <cell r="D1583" t="str">
            <v>Tee de Polietileno 160mm X160mm X90mm</v>
          </cell>
          <cell r="E1583" t="str">
            <v>un</v>
          </cell>
          <cell r="F1583">
            <v>2</v>
          </cell>
          <cell r="G1583">
            <v>303920</v>
          </cell>
          <cell r="H1583">
            <v>607840</v>
          </cell>
          <cell r="I1583">
            <v>6.6651828178389983E-3</v>
          </cell>
          <cell r="J1583">
            <v>2</v>
          </cell>
          <cell r="L1583">
            <v>2</v>
          </cell>
          <cell r="M1583">
            <v>607840</v>
          </cell>
          <cell r="N1583">
            <v>0</v>
          </cell>
          <cell r="O1583">
            <v>607840</v>
          </cell>
          <cell r="R1583">
            <v>0</v>
          </cell>
          <cell r="S1583">
            <v>0</v>
          </cell>
          <cell r="T1583">
            <v>0</v>
          </cell>
          <cell r="U1583">
            <v>0</v>
          </cell>
          <cell r="V1583">
            <v>2</v>
          </cell>
          <cell r="W1583">
            <v>607840</v>
          </cell>
        </row>
        <row r="1584">
          <cell r="C1584" t="str">
            <v>3.20.1.2.69.13</v>
          </cell>
          <cell r="D1584" t="str">
            <v>Tee de Polietileno 110mm X110mm X110mm</v>
          </cell>
          <cell r="E1584" t="str">
            <v>un</v>
          </cell>
          <cell r="F1584">
            <v>4</v>
          </cell>
          <cell r="G1584">
            <v>63800</v>
          </cell>
          <cell r="H1584">
            <v>255200</v>
          </cell>
          <cell r="I1584">
            <v>2.7983591983293506E-3</v>
          </cell>
          <cell r="J1584">
            <v>4</v>
          </cell>
          <cell r="L1584">
            <v>4</v>
          </cell>
          <cell r="M1584">
            <v>255200</v>
          </cell>
          <cell r="N1584">
            <v>0</v>
          </cell>
          <cell r="O1584">
            <v>255200</v>
          </cell>
          <cell r="R1584">
            <v>0</v>
          </cell>
          <cell r="S1584">
            <v>0</v>
          </cell>
          <cell r="T1584">
            <v>0</v>
          </cell>
          <cell r="U1584">
            <v>0</v>
          </cell>
          <cell r="V1584">
            <v>4</v>
          </cell>
          <cell r="W1584">
            <v>255200</v>
          </cell>
        </row>
        <row r="1585">
          <cell r="C1585" t="str">
            <v>3.20.1.2.70</v>
          </cell>
          <cell r="D1585" t="str">
            <v>Suministro de Reducción de Polietileno PE 100 PN 10 a tope</v>
          </cell>
          <cell r="I1585" t="str">
            <v/>
          </cell>
          <cell r="L1585" t="str">
            <v/>
          </cell>
          <cell r="M1585" t="str">
            <v/>
          </cell>
          <cell r="N1585" t="str">
            <v/>
          </cell>
          <cell r="O1585" t="str">
            <v/>
          </cell>
          <cell r="R1585" t="str">
            <v/>
          </cell>
          <cell r="S1585" t="str">
            <v/>
          </cell>
          <cell r="T1585" t="str">
            <v/>
          </cell>
          <cell r="U1585" t="str">
            <v/>
          </cell>
          <cell r="V1585" t="str">
            <v/>
          </cell>
          <cell r="W1585" t="str">
            <v/>
          </cell>
        </row>
        <row r="1586">
          <cell r="C1586" t="str">
            <v>3.20.1.2.70.8</v>
          </cell>
          <cell r="D1586" t="str">
            <v>Reduccion Polietileno 160mm X 110mm</v>
          </cell>
          <cell r="E1586" t="str">
            <v>un</v>
          </cell>
          <cell r="F1586">
            <v>1</v>
          </cell>
          <cell r="G1586">
            <v>92220</v>
          </cell>
          <cell r="H1586">
            <v>92220</v>
          </cell>
          <cell r="I1586">
            <v>1.0112252557599245E-3</v>
          </cell>
          <cell r="J1586">
            <v>1</v>
          </cell>
          <cell r="L1586">
            <v>1</v>
          </cell>
          <cell r="M1586">
            <v>92220</v>
          </cell>
          <cell r="N1586">
            <v>0</v>
          </cell>
          <cell r="O1586">
            <v>92220</v>
          </cell>
          <cell r="R1586">
            <v>0</v>
          </cell>
          <cell r="S1586">
            <v>0</v>
          </cell>
          <cell r="T1586">
            <v>0</v>
          </cell>
          <cell r="U1586">
            <v>0</v>
          </cell>
          <cell r="V1586">
            <v>1</v>
          </cell>
          <cell r="W1586">
            <v>92220</v>
          </cell>
        </row>
        <row r="1587">
          <cell r="C1587" t="str">
            <v>3.20.1.2.70.10</v>
          </cell>
          <cell r="D1587" t="str">
            <v>Reduccion Polietileno 110mm X 90mm</v>
          </cell>
          <cell r="E1587" t="str">
            <v>un</v>
          </cell>
          <cell r="F1587">
            <v>4</v>
          </cell>
          <cell r="G1587">
            <v>32494</v>
          </cell>
          <cell r="H1587">
            <v>129976</v>
          </cell>
          <cell r="I1587">
            <v>1.4252332882525693E-3</v>
          </cell>
          <cell r="J1587">
            <v>4</v>
          </cell>
          <cell r="L1587">
            <v>4</v>
          </cell>
          <cell r="M1587">
            <v>129976</v>
          </cell>
          <cell r="N1587">
            <v>0</v>
          </cell>
          <cell r="O1587">
            <v>129976</v>
          </cell>
          <cell r="R1587">
            <v>0</v>
          </cell>
          <cell r="S1587">
            <v>0</v>
          </cell>
          <cell r="T1587">
            <v>0</v>
          </cell>
          <cell r="U1587">
            <v>0</v>
          </cell>
          <cell r="V1587">
            <v>4</v>
          </cell>
          <cell r="W1587">
            <v>129976</v>
          </cell>
        </row>
        <row r="1588">
          <cell r="C1588" t="str">
            <v>3.20.1.2.72</v>
          </cell>
          <cell r="D1588" t="str">
            <v>Suministro de Adaptadores Tope Brida de Polietileno sin brida PN 10</v>
          </cell>
          <cell r="I1588" t="str">
            <v/>
          </cell>
          <cell r="L1588" t="str">
            <v/>
          </cell>
          <cell r="M1588" t="str">
            <v/>
          </cell>
          <cell r="N1588" t="str">
            <v/>
          </cell>
          <cell r="O1588" t="str">
            <v/>
          </cell>
          <cell r="R1588" t="str">
            <v/>
          </cell>
          <cell r="S1588" t="str">
            <v/>
          </cell>
          <cell r="T1588" t="str">
            <v/>
          </cell>
          <cell r="U1588" t="str">
            <v/>
          </cell>
          <cell r="V1588" t="str">
            <v/>
          </cell>
          <cell r="W1588" t="str">
            <v/>
          </cell>
        </row>
        <row r="1589">
          <cell r="C1589" t="str">
            <v>3.20.1.2.72.3</v>
          </cell>
          <cell r="D1589" t="str">
            <v>Adaptadores Tope Brida de Polietileno Diametro 160mm</v>
          </cell>
          <cell r="E1589" t="str">
            <v>un</v>
          </cell>
          <cell r="F1589">
            <v>16</v>
          </cell>
          <cell r="G1589">
            <v>56855.08</v>
          </cell>
          <cell r="H1589">
            <v>909681.28</v>
          </cell>
          <cell r="I1589">
            <v>9.9749803191066522E-3</v>
          </cell>
          <cell r="J1589">
            <v>16</v>
          </cell>
          <cell r="L1589">
            <v>16</v>
          </cell>
          <cell r="M1589">
            <v>909681.28</v>
          </cell>
          <cell r="N1589">
            <v>0</v>
          </cell>
          <cell r="O1589">
            <v>909681.28</v>
          </cell>
          <cell r="R1589">
            <v>0</v>
          </cell>
          <cell r="S1589">
            <v>0</v>
          </cell>
          <cell r="T1589">
            <v>0</v>
          </cell>
          <cell r="U1589">
            <v>0</v>
          </cell>
          <cell r="V1589">
            <v>16</v>
          </cell>
          <cell r="W1589">
            <v>909681.28</v>
          </cell>
        </row>
        <row r="1590">
          <cell r="C1590" t="str">
            <v>3.20.1.2.72.4</v>
          </cell>
          <cell r="D1590" t="str">
            <v>Adaptadores Tope Brida de Polietileno Diametro 110mm</v>
          </cell>
          <cell r="E1590" t="str">
            <v>un</v>
          </cell>
          <cell r="F1590">
            <v>16</v>
          </cell>
          <cell r="G1590">
            <v>31720.2</v>
          </cell>
          <cell r="H1590">
            <v>507523.2</v>
          </cell>
          <cell r="I1590">
            <v>5.5651732566048074E-3</v>
          </cell>
          <cell r="J1590">
            <v>16</v>
          </cell>
          <cell r="L1590">
            <v>16</v>
          </cell>
          <cell r="M1590">
            <v>507523.2</v>
          </cell>
          <cell r="N1590">
            <v>0</v>
          </cell>
          <cell r="O1590">
            <v>507523.2</v>
          </cell>
          <cell r="R1590">
            <v>0</v>
          </cell>
          <cell r="S1590">
            <v>0</v>
          </cell>
          <cell r="T1590">
            <v>0</v>
          </cell>
          <cell r="U1590">
            <v>0</v>
          </cell>
          <cell r="V1590">
            <v>16</v>
          </cell>
          <cell r="W1590">
            <v>507523.2</v>
          </cell>
        </row>
        <row r="1591">
          <cell r="C1591" t="str">
            <v>3.20.1.2.72.5</v>
          </cell>
          <cell r="D1591" t="str">
            <v>Adaptadores Tope Brida de Polietileno Diametro 90mm</v>
          </cell>
          <cell r="E1591" t="str">
            <v>un</v>
          </cell>
          <cell r="F1591">
            <v>14</v>
          </cell>
          <cell r="G1591">
            <v>24839.08</v>
          </cell>
          <cell r="H1591">
            <v>347747.12</v>
          </cell>
          <cell r="I1591">
            <v>3.8131714417889515E-3</v>
          </cell>
          <cell r="J1591">
            <v>14</v>
          </cell>
          <cell r="L1591">
            <v>14</v>
          </cell>
          <cell r="M1591">
            <v>347747.12</v>
          </cell>
          <cell r="N1591">
            <v>0</v>
          </cell>
          <cell r="O1591">
            <v>347747.12</v>
          </cell>
          <cell r="R1591">
            <v>0</v>
          </cell>
          <cell r="S1591">
            <v>0</v>
          </cell>
          <cell r="T1591">
            <v>0</v>
          </cell>
          <cell r="U1591">
            <v>0</v>
          </cell>
          <cell r="V1591">
            <v>14</v>
          </cell>
          <cell r="W1591">
            <v>347747.12</v>
          </cell>
        </row>
        <row r="1592">
          <cell r="C1592" t="str">
            <v>3.20.1.2.73</v>
          </cell>
          <cell r="D1592" t="str">
            <v>Suministro de Brida Metálica para Adaptador Tope de Polietileno Norma Iso</v>
          </cell>
          <cell r="I1592" t="str">
            <v/>
          </cell>
          <cell r="L1592" t="str">
            <v/>
          </cell>
          <cell r="M1592" t="str">
            <v/>
          </cell>
          <cell r="N1592" t="str">
            <v/>
          </cell>
          <cell r="O1592" t="str">
            <v/>
          </cell>
          <cell r="R1592" t="str">
            <v/>
          </cell>
          <cell r="S1592" t="str">
            <v/>
          </cell>
          <cell r="T1592" t="str">
            <v/>
          </cell>
          <cell r="U1592" t="str">
            <v/>
          </cell>
          <cell r="V1592" t="str">
            <v/>
          </cell>
          <cell r="W1592" t="str">
            <v/>
          </cell>
        </row>
        <row r="1593">
          <cell r="C1593" t="str">
            <v>3.20.1.2.73.3</v>
          </cell>
          <cell r="D1593" t="str">
            <v>Brida Metalica para Adaptador Tope de Polietileno Diametro 160</v>
          </cell>
          <cell r="E1593" t="str">
            <v>un</v>
          </cell>
          <cell r="F1593">
            <v>16</v>
          </cell>
          <cell r="G1593">
            <v>52374</v>
          </cell>
          <cell r="H1593">
            <v>837984</v>
          </cell>
          <cell r="I1593">
            <v>9.1887940221505593E-3</v>
          </cell>
          <cell r="J1593">
            <v>16</v>
          </cell>
          <cell r="L1593">
            <v>16</v>
          </cell>
          <cell r="M1593">
            <v>837984</v>
          </cell>
          <cell r="N1593">
            <v>0</v>
          </cell>
          <cell r="O1593">
            <v>837984</v>
          </cell>
          <cell r="R1593">
            <v>0</v>
          </cell>
          <cell r="S1593">
            <v>0</v>
          </cell>
          <cell r="T1593">
            <v>0</v>
          </cell>
          <cell r="U1593">
            <v>0</v>
          </cell>
          <cell r="V1593">
            <v>16</v>
          </cell>
          <cell r="W1593">
            <v>837984</v>
          </cell>
        </row>
        <row r="1594">
          <cell r="C1594" t="str">
            <v>3.20.1.2.73.4</v>
          </cell>
          <cell r="D1594" t="str">
            <v>Brida Metalica para Adaptador Tope de Polietileno Diametro 110</v>
          </cell>
          <cell r="E1594" t="str">
            <v>un</v>
          </cell>
          <cell r="F1594">
            <v>16</v>
          </cell>
          <cell r="G1594">
            <v>41412</v>
          </cell>
          <cell r="H1594">
            <v>662592</v>
          </cell>
          <cell r="I1594">
            <v>7.2655580640260224E-3</v>
          </cell>
          <cell r="J1594">
            <v>16</v>
          </cell>
          <cell r="L1594">
            <v>16</v>
          </cell>
          <cell r="M1594">
            <v>662592</v>
          </cell>
          <cell r="N1594">
            <v>0</v>
          </cell>
          <cell r="O1594">
            <v>662592</v>
          </cell>
          <cell r="R1594">
            <v>0</v>
          </cell>
          <cell r="S1594">
            <v>0</v>
          </cell>
          <cell r="T1594">
            <v>0</v>
          </cell>
          <cell r="U1594">
            <v>0</v>
          </cell>
          <cell r="V1594">
            <v>16</v>
          </cell>
          <cell r="W1594">
            <v>662592</v>
          </cell>
        </row>
        <row r="1595">
          <cell r="C1595" t="str">
            <v>3.20.1.2.73.5</v>
          </cell>
          <cell r="D1595" t="str">
            <v>Brida Metalica para Adaptador Tope de Polietileno Diametro 90</v>
          </cell>
          <cell r="E1595" t="str">
            <v>un</v>
          </cell>
          <cell r="F1595">
            <v>14</v>
          </cell>
          <cell r="G1595">
            <v>36192</v>
          </cell>
          <cell r="H1595">
            <v>506688</v>
          </cell>
          <cell r="I1595">
            <v>5.5560149901375472E-3</v>
          </cell>
          <cell r="J1595">
            <v>14</v>
          </cell>
          <cell r="L1595">
            <v>14</v>
          </cell>
          <cell r="M1595">
            <v>506688</v>
          </cell>
          <cell r="N1595">
            <v>0</v>
          </cell>
          <cell r="O1595">
            <v>506688</v>
          </cell>
          <cell r="R1595">
            <v>0</v>
          </cell>
          <cell r="S1595">
            <v>0</v>
          </cell>
          <cell r="T1595">
            <v>0</v>
          </cell>
          <cell r="U1595">
            <v>0</v>
          </cell>
          <cell r="V1595">
            <v>14</v>
          </cell>
          <cell r="W1595">
            <v>506688</v>
          </cell>
        </row>
        <row r="1596">
          <cell r="C1596" t="str">
            <v>3.20.1.2.73.7</v>
          </cell>
          <cell r="D1596" t="str">
            <v>Brida doble cámara para polietileno d = 90 mm.</v>
          </cell>
          <cell r="E1596" t="str">
            <v>un</v>
          </cell>
          <cell r="F1596">
            <v>2</v>
          </cell>
          <cell r="G1596">
            <v>136416</v>
          </cell>
          <cell r="H1596">
            <v>272832</v>
          </cell>
          <cell r="I1596">
            <v>2.9917003793048327E-3</v>
          </cell>
          <cell r="J1596">
            <v>2</v>
          </cell>
          <cell r="L1596">
            <v>2</v>
          </cell>
          <cell r="M1596">
            <v>272832</v>
          </cell>
          <cell r="N1596">
            <v>0</v>
          </cell>
          <cell r="O1596">
            <v>272832</v>
          </cell>
          <cell r="R1596">
            <v>0</v>
          </cell>
          <cell r="S1596">
            <v>0</v>
          </cell>
          <cell r="T1596">
            <v>0</v>
          </cell>
          <cell r="U1596">
            <v>0</v>
          </cell>
          <cell r="V1596">
            <v>2</v>
          </cell>
          <cell r="W1596">
            <v>272832</v>
          </cell>
        </row>
        <row r="1597">
          <cell r="C1597" t="str">
            <v>3.20.1.2.86</v>
          </cell>
          <cell r="D1597" t="str">
            <v>Suministro de válvulas y accesorios norma ISO PN 25 en HD y acero</v>
          </cell>
          <cell r="I1597" t="str">
            <v/>
          </cell>
          <cell r="L1597" t="str">
            <v/>
          </cell>
          <cell r="M1597" t="str">
            <v/>
          </cell>
          <cell r="N1597" t="str">
            <v/>
          </cell>
          <cell r="O1597" t="str">
            <v/>
          </cell>
          <cell r="R1597" t="str">
            <v/>
          </cell>
          <cell r="S1597" t="str">
            <v/>
          </cell>
          <cell r="T1597" t="str">
            <v/>
          </cell>
          <cell r="U1597" t="str">
            <v/>
          </cell>
          <cell r="V1597" t="str">
            <v/>
          </cell>
          <cell r="W1597" t="str">
            <v/>
          </cell>
        </row>
        <row r="1598">
          <cell r="C1598" t="str">
            <v>3.20.1.2.86.1</v>
          </cell>
          <cell r="D1598" t="str">
            <v>Suministro de válvula de compuerta brida x brida norma ISO PN 25</v>
          </cell>
          <cell r="I1598" t="str">
            <v/>
          </cell>
          <cell r="L1598" t="str">
            <v/>
          </cell>
          <cell r="M1598" t="str">
            <v/>
          </cell>
          <cell r="N1598" t="str">
            <v/>
          </cell>
          <cell r="O1598" t="str">
            <v/>
          </cell>
          <cell r="R1598" t="str">
            <v/>
          </cell>
          <cell r="S1598" t="str">
            <v/>
          </cell>
          <cell r="T1598" t="str">
            <v/>
          </cell>
          <cell r="U1598" t="str">
            <v/>
          </cell>
          <cell r="V1598" t="str">
            <v/>
          </cell>
          <cell r="W1598" t="str">
            <v/>
          </cell>
        </row>
        <row r="1599">
          <cell r="C1599" t="str">
            <v>3.20.1.2.86.1.2</v>
          </cell>
          <cell r="D1599" t="str">
            <v>d = 150 mm (6")</v>
          </cell>
          <cell r="E1599" t="str">
            <v>un</v>
          </cell>
          <cell r="F1599">
            <v>10</v>
          </cell>
          <cell r="G1599">
            <v>555686.40000000002</v>
          </cell>
          <cell r="H1599">
            <v>5556864</v>
          </cell>
          <cell r="I1599">
            <v>6.0932999562167821E-2</v>
          </cell>
          <cell r="J1599">
            <v>10</v>
          </cell>
          <cell r="L1599">
            <v>10</v>
          </cell>
          <cell r="M1599">
            <v>5556864</v>
          </cell>
          <cell r="N1599">
            <v>0</v>
          </cell>
          <cell r="O1599">
            <v>5556864</v>
          </cell>
          <cell r="Q1599">
            <v>1</v>
          </cell>
          <cell r="R1599">
            <v>1</v>
          </cell>
          <cell r="S1599">
            <v>0</v>
          </cell>
          <cell r="T1599">
            <v>555686.40000000002</v>
          </cell>
          <cell r="U1599">
            <v>555686.40000000002</v>
          </cell>
          <cell r="V1599">
            <v>9</v>
          </cell>
          <cell r="W1599">
            <v>5001177.6000000006</v>
          </cell>
        </row>
        <row r="1600">
          <cell r="C1600" t="str">
            <v>3.20.1.2.86.1.3</v>
          </cell>
          <cell r="D1600" t="str">
            <v>d = 100 mm (4")</v>
          </cell>
          <cell r="E1600" t="str">
            <v>un</v>
          </cell>
          <cell r="F1600">
            <v>29</v>
          </cell>
          <cell r="G1600">
            <v>434118.40000000002</v>
          </cell>
          <cell r="H1600">
            <v>12589433.600000001</v>
          </cell>
          <cell r="I1600">
            <v>0.13804763838682052</v>
          </cell>
          <cell r="J1600">
            <v>29</v>
          </cell>
          <cell r="L1600">
            <v>29</v>
          </cell>
          <cell r="M1600">
            <v>12589433.600000001</v>
          </cell>
          <cell r="N1600">
            <v>0</v>
          </cell>
          <cell r="O1600">
            <v>12589433.600000001</v>
          </cell>
          <cell r="Q1600">
            <v>19</v>
          </cell>
          <cell r="R1600">
            <v>19</v>
          </cell>
          <cell r="S1600">
            <v>0</v>
          </cell>
          <cell r="T1600">
            <v>8248249.6000000006</v>
          </cell>
          <cell r="U1600">
            <v>8248249.6000000006</v>
          </cell>
          <cell r="V1600">
            <v>10</v>
          </cell>
          <cell r="W1600">
            <v>4341184</v>
          </cell>
        </row>
        <row r="1601">
          <cell r="C1601" t="str">
            <v>3.20.1.2.86.1.4</v>
          </cell>
          <cell r="D1601" t="str">
            <v>d = 80 mm (3")</v>
          </cell>
          <cell r="E1601" t="str">
            <v>un</v>
          </cell>
          <cell r="F1601">
            <v>5</v>
          </cell>
          <cell r="G1601">
            <v>375932.8</v>
          </cell>
          <cell r="H1601">
            <v>1879664</v>
          </cell>
          <cell r="I1601">
            <v>2.0611187477149455E-2</v>
          </cell>
          <cell r="J1601">
            <v>5</v>
          </cell>
          <cell r="L1601">
            <v>5</v>
          </cell>
          <cell r="M1601">
            <v>1879664</v>
          </cell>
          <cell r="N1601">
            <v>0</v>
          </cell>
          <cell r="O1601">
            <v>1879664</v>
          </cell>
          <cell r="Q1601">
            <v>3</v>
          </cell>
          <cell r="R1601">
            <v>3</v>
          </cell>
          <cell r="S1601">
            <v>0</v>
          </cell>
          <cell r="T1601">
            <v>1127798.3999999999</v>
          </cell>
          <cell r="U1601">
            <v>1127798.3999999999</v>
          </cell>
          <cell r="V1601">
            <v>2</v>
          </cell>
          <cell r="W1601">
            <v>751865.6</v>
          </cell>
        </row>
        <row r="1602">
          <cell r="C1602" t="str">
            <v>3.20.1.2.86.2</v>
          </cell>
          <cell r="D1602" t="str">
            <v>Suministro de válvula de mariposa brida x brida norma ISO PN 25</v>
          </cell>
          <cell r="I1602" t="str">
            <v/>
          </cell>
          <cell r="L1602" t="str">
            <v/>
          </cell>
          <cell r="M1602" t="str">
            <v/>
          </cell>
          <cell r="N1602" t="str">
            <v/>
          </cell>
          <cell r="O1602" t="str">
            <v/>
          </cell>
          <cell r="R1602" t="str">
            <v/>
          </cell>
          <cell r="S1602" t="str">
            <v/>
          </cell>
          <cell r="T1602" t="str">
            <v/>
          </cell>
          <cell r="U1602" t="str">
            <v/>
          </cell>
          <cell r="V1602" t="str">
            <v/>
          </cell>
          <cell r="W1602" t="str">
            <v/>
          </cell>
        </row>
        <row r="1603">
          <cell r="C1603" t="str">
            <v>3.20.1.2.86.2.9</v>
          </cell>
          <cell r="D1603" t="str">
            <v>d = 500 mm (20")</v>
          </cell>
          <cell r="E1603" t="str">
            <v>un</v>
          </cell>
          <cell r="F1603">
            <v>4</v>
          </cell>
          <cell r="G1603">
            <v>11425422.9</v>
          </cell>
          <cell r="H1603">
            <v>45701691.600000001</v>
          </cell>
          <cell r="I1603">
            <v>0.50113538036078065</v>
          </cell>
          <cell r="J1603">
            <v>4</v>
          </cell>
          <cell r="L1603">
            <v>4</v>
          </cell>
          <cell r="M1603">
            <v>45701691.600000001</v>
          </cell>
          <cell r="N1603">
            <v>0</v>
          </cell>
          <cell r="O1603">
            <v>45701691.600000001</v>
          </cell>
          <cell r="Q1603">
            <v>0</v>
          </cell>
          <cell r="R1603">
            <v>0</v>
          </cell>
          <cell r="S1603">
            <v>0</v>
          </cell>
          <cell r="T1603">
            <v>0</v>
          </cell>
          <cell r="U1603">
            <v>0</v>
          </cell>
          <cell r="V1603">
            <v>4</v>
          </cell>
          <cell r="W1603">
            <v>45701691.600000001</v>
          </cell>
        </row>
        <row r="1604">
          <cell r="C1604" t="str">
            <v>3.20.1.2.86.6</v>
          </cell>
          <cell r="D1604" t="str">
            <v>Suministro de unión de desmontaje norma ISO PN 25</v>
          </cell>
          <cell r="I1604" t="str">
            <v/>
          </cell>
          <cell r="L1604" t="str">
            <v/>
          </cell>
          <cell r="M1604" t="str">
            <v/>
          </cell>
          <cell r="N1604" t="str">
            <v/>
          </cell>
          <cell r="O1604" t="str">
            <v/>
          </cell>
          <cell r="R1604" t="str">
            <v/>
          </cell>
          <cell r="S1604" t="str">
            <v/>
          </cell>
          <cell r="T1604" t="str">
            <v/>
          </cell>
          <cell r="U1604" t="str">
            <v/>
          </cell>
          <cell r="V1604" t="str">
            <v/>
          </cell>
          <cell r="W1604" t="str">
            <v/>
          </cell>
        </row>
        <row r="1605">
          <cell r="C1605" t="str">
            <v>3.20.1.2.86.6.9</v>
          </cell>
          <cell r="D1605" t="str">
            <v>d = 500 mm (20")</v>
          </cell>
          <cell r="E1605" t="str">
            <v>un</v>
          </cell>
          <cell r="F1605">
            <v>4</v>
          </cell>
          <cell r="G1605">
            <v>2684385</v>
          </cell>
          <cell r="H1605">
            <v>10737540</v>
          </cell>
          <cell r="I1605">
            <v>0.11774096326970743</v>
          </cell>
          <cell r="J1605">
            <v>4</v>
          </cell>
          <cell r="L1605">
            <v>4</v>
          </cell>
          <cell r="M1605">
            <v>10737540</v>
          </cell>
          <cell r="N1605">
            <v>0</v>
          </cell>
          <cell r="O1605">
            <v>10737540</v>
          </cell>
          <cell r="Q1605">
            <v>0</v>
          </cell>
          <cell r="R1605">
            <v>0</v>
          </cell>
          <cell r="S1605">
            <v>0</v>
          </cell>
          <cell r="T1605">
            <v>0</v>
          </cell>
          <cell r="U1605">
            <v>0</v>
          </cell>
          <cell r="V1605">
            <v>4</v>
          </cell>
          <cell r="W1605">
            <v>10737540</v>
          </cell>
        </row>
        <row r="1606">
          <cell r="C1606" t="str">
            <v>3.20.1.2.86.9</v>
          </cell>
          <cell r="D1606" t="str">
            <v>Unión Brida Enchufe. Norma ISO. PN 25</v>
          </cell>
          <cell r="I1606" t="str">
            <v/>
          </cell>
          <cell r="L1606" t="str">
            <v/>
          </cell>
          <cell r="M1606" t="str">
            <v/>
          </cell>
          <cell r="N1606" t="str">
            <v/>
          </cell>
          <cell r="O1606" t="str">
            <v/>
          </cell>
          <cell r="R1606" t="str">
            <v/>
          </cell>
          <cell r="S1606" t="str">
            <v/>
          </cell>
          <cell r="T1606" t="str">
            <v/>
          </cell>
          <cell r="U1606" t="str">
            <v/>
          </cell>
          <cell r="V1606" t="str">
            <v/>
          </cell>
          <cell r="W1606" t="str">
            <v/>
          </cell>
        </row>
        <row r="1607">
          <cell r="C1607" t="str">
            <v>3.20.1.2.86.9.1</v>
          </cell>
          <cell r="D1607" t="str">
            <v>d = 80 mm (3")</v>
          </cell>
          <cell r="E1607" t="str">
            <v>un</v>
          </cell>
          <cell r="F1607">
            <v>2</v>
          </cell>
          <cell r="G1607">
            <v>63800</v>
          </cell>
          <cell r="H1607">
            <v>127600</v>
          </cell>
          <cell r="I1607">
            <v>1.3991795991646753E-3</v>
          </cell>
          <cell r="J1607">
            <v>2</v>
          </cell>
          <cell r="L1607">
            <v>2</v>
          </cell>
          <cell r="M1607">
            <v>127600</v>
          </cell>
          <cell r="N1607">
            <v>0</v>
          </cell>
          <cell r="O1607">
            <v>127600</v>
          </cell>
          <cell r="R1607">
            <v>0</v>
          </cell>
          <cell r="S1607">
            <v>0</v>
          </cell>
          <cell r="T1607">
            <v>0</v>
          </cell>
          <cell r="U1607">
            <v>0</v>
          </cell>
          <cell r="V1607">
            <v>2</v>
          </cell>
          <cell r="W1607">
            <v>127600</v>
          </cell>
        </row>
        <row r="1608">
          <cell r="C1608" t="str">
            <v>3.20.1.2.86.9.10</v>
          </cell>
          <cell r="D1608" t="str">
            <v>d = 500 mm (20")</v>
          </cell>
          <cell r="E1608" t="str">
            <v>un</v>
          </cell>
          <cell r="F1608">
            <v>8</v>
          </cell>
          <cell r="G1608">
            <v>1782189.2</v>
          </cell>
          <cell r="H1608">
            <v>14257513.6</v>
          </cell>
          <cell r="I1608">
            <v>0.15633873169226417</v>
          </cell>
          <cell r="J1608">
            <v>8</v>
          </cell>
          <cell r="L1608">
            <v>8</v>
          </cell>
          <cell r="M1608">
            <v>14257513.6</v>
          </cell>
          <cell r="N1608">
            <v>0</v>
          </cell>
          <cell r="O1608">
            <v>14257513.6</v>
          </cell>
          <cell r="Q1608">
            <v>0</v>
          </cell>
          <cell r="R1608">
            <v>0</v>
          </cell>
          <cell r="S1608">
            <v>0</v>
          </cell>
          <cell r="T1608">
            <v>0</v>
          </cell>
          <cell r="U1608">
            <v>0</v>
          </cell>
          <cell r="V1608">
            <v>8</v>
          </cell>
          <cell r="W1608">
            <v>14257513.6</v>
          </cell>
        </row>
        <row r="1609">
          <cell r="C1609" t="str">
            <v>3.20.1.2.86.14</v>
          </cell>
          <cell r="D1609" t="str">
            <v>Suministro de ventosa de triple acción norma ISO PN 25</v>
          </cell>
          <cell r="I1609" t="str">
            <v/>
          </cell>
          <cell r="L1609" t="str">
            <v/>
          </cell>
          <cell r="M1609" t="str">
            <v/>
          </cell>
          <cell r="N1609" t="str">
            <v/>
          </cell>
          <cell r="O1609" t="str">
            <v/>
          </cell>
          <cell r="R1609" t="str">
            <v/>
          </cell>
          <cell r="S1609" t="str">
            <v/>
          </cell>
          <cell r="T1609" t="str">
            <v/>
          </cell>
          <cell r="U1609" t="str">
            <v/>
          </cell>
          <cell r="V1609" t="str">
            <v/>
          </cell>
          <cell r="W1609" t="str">
            <v/>
          </cell>
        </row>
        <row r="1610">
          <cell r="C1610" t="str">
            <v>3.20.1.2.86.14.2</v>
          </cell>
          <cell r="D1610" t="str">
            <v>d = 100 mm (4")</v>
          </cell>
          <cell r="E1610" t="str">
            <v>un</v>
          </cell>
          <cell r="F1610">
            <v>21</v>
          </cell>
          <cell r="G1610">
            <v>1443785.3</v>
          </cell>
          <cell r="H1610">
            <v>30319491.300000001</v>
          </cell>
          <cell r="I1610">
            <v>0.3324640570847246</v>
          </cell>
          <cell r="J1610">
            <v>21</v>
          </cell>
          <cell r="L1610">
            <v>21</v>
          </cell>
          <cell r="M1610">
            <v>30319491.300000001</v>
          </cell>
          <cell r="N1610">
            <v>0</v>
          </cell>
          <cell r="O1610">
            <v>30319491.300000001</v>
          </cell>
          <cell r="Q1610">
            <v>0</v>
          </cell>
          <cell r="R1610">
            <v>0</v>
          </cell>
          <cell r="S1610">
            <v>0</v>
          </cell>
          <cell r="T1610">
            <v>0</v>
          </cell>
          <cell r="U1610">
            <v>0</v>
          </cell>
          <cell r="V1610">
            <v>21</v>
          </cell>
          <cell r="W1610">
            <v>30319491.300000001</v>
          </cell>
        </row>
        <row r="1611">
          <cell r="C1611" t="str">
            <v>3.20.1.2.87</v>
          </cell>
          <cell r="D1611" t="str">
            <v>Suministro de accesorios hierro dúctil Junta Automática. Presión de trabajo 22 bares y presión con golpe de ariete 30 bares</v>
          </cell>
          <cell r="I1611" t="str">
            <v/>
          </cell>
          <cell r="L1611" t="str">
            <v/>
          </cell>
          <cell r="M1611" t="str">
            <v/>
          </cell>
          <cell r="N1611" t="str">
            <v/>
          </cell>
          <cell r="O1611" t="str">
            <v/>
          </cell>
          <cell r="R1611" t="str">
            <v/>
          </cell>
          <cell r="S1611" t="str">
            <v/>
          </cell>
          <cell r="T1611" t="str">
            <v/>
          </cell>
          <cell r="U1611" t="str">
            <v/>
          </cell>
          <cell r="V1611" t="str">
            <v/>
          </cell>
          <cell r="W1611" t="str">
            <v/>
          </cell>
        </row>
        <row r="1612">
          <cell r="C1612" t="str">
            <v>3.20.1.2.87.1</v>
          </cell>
          <cell r="D1612" t="str">
            <v>Unión universal en HD</v>
          </cell>
          <cell r="I1612" t="str">
            <v/>
          </cell>
          <cell r="L1612" t="str">
            <v/>
          </cell>
          <cell r="M1612" t="str">
            <v/>
          </cell>
          <cell r="N1612" t="str">
            <v/>
          </cell>
          <cell r="O1612" t="str">
            <v/>
          </cell>
          <cell r="R1612" t="str">
            <v/>
          </cell>
          <cell r="S1612" t="str">
            <v/>
          </cell>
          <cell r="T1612" t="str">
            <v/>
          </cell>
          <cell r="U1612" t="str">
            <v/>
          </cell>
          <cell r="V1612" t="str">
            <v/>
          </cell>
          <cell r="W1612" t="str">
            <v/>
          </cell>
        </row>
        <row r="1613">
          <cell r="C1613" t="str">
            <v>3.20.1.2.87.1.1</v>
          </cell>
          <cell r="D1613" t="str">
            <v>d = 500 mm (20")</v>
          </cell>
          <cell r="E1613" t="str">
            <v>un</v>
          </cell>
          <cell r="F1613">
            <v>5</v>
          </cell>
          <cell r="G1613">
            <v>1405641.6</v>
          </cell>
          <cell r="H1613">
            <v>7028208</v>
          </cell>
          <cell r="I1613">
            <v>7.7066812321990322E-2</v>
          </cell>
          <cell r="J1613">
            <v>5</v>
          </cell>
          <cell r="L1613">
            <v>5</v>
          </cell>
          <cell r="M1613">
            <v>7028208</v>
          </cell>
          <cell r="N1613">
            <v>0</v>
          </cell>
          <cell r="O1613">
            <v>7028208</v>
          </cell>
          <cell r="Q1613">
            <v>0</v>
          </cell>
          <cell r="R1613">
            <v>0</v>
          </cell>
          <cell r="S1613">
            <v>0</v>
          </cell>
          <cell r="T1613">
            <v>0</v>
          </cell>
          <cell r="U1613">
            <v>0</v>
          </cell>
          <cell r="V1613">
            <v>5</v>
          </cell>
          <cell r="W1613">
            <v>7028208</v>
          </cell>
        </row>
        <row r="1614">
          <cell r="C1614" t="str">
            <v>3.20.1.2.87.2</v>
          </cell>
          <cell r="D1614" t="str">
            <v>Codo 90° JA x JA HD</v>
          </cell>
          <cell r="I1614" t="str">
            <v/>
          </cell>
          <cell r="L1614" t="str">
            <v/>
          </cell>
          <cell r="M1614" t="str">
            <v/>
          </cell>
          <cell r="N1614" t="str">
            <v/>
          </cell>
          <cell r="O1614" t="str">
            <v/>
          </cell>
          <cell r="R1614" t="str">
            <v/>
          </cell>
          <cell r="S1614" t="str">
            <v/>
          </cell>
          <cell r="T1614" t="str">
            <v/>
          </cell>
          <cell r="U1614" t="str">
            <v/>
          </cell>
          <cell r="V1614" t="str">
            <v/>
          </cell>
          <cell r="W1614" t="str">
            <v/>
          </cell>
        </row>
        <row r="1615">
          <cell r="C1615" t="str">
            <v>3.20.1.2.87.2.10</v>
          </cell>
          <cell r="D1615" t="str">
            <v>d = 500 mm (20")</v>
          </cell>
          <cell r="E1615" t="str">
            <v>un</v>
          </cell>
          <cell r="F1615">
            <v>3</v>
          </cell>
          <cell r="G1615">
            <v>3537438.56</v>
          </cell>
          <cell r="H1615">
            <v>10612315.68</v>
          </cell>
          <cell r="I1615">
            <v>0.11636783385071628</v>
          </cell>
          <cell r="J1615">
            <v>3</v>
          </cell>
          <cell r="L1615">
            <v>3</v>
          </cell>
          <cell r="M1615">
            <v>10612315.68</v>
          </cell>
          <cell r="N1615">
            <v>0</v>
          </cell>
          <cell r="O1615">
            <v>10612315.68</v>
          </cell>
          <cell r="Q1615">
            <v>2</v>
          </cell>
          <cell r="R1615">
            <v>2</v>
          </cell>
          <cell r="S1615">
            <v>0</v>
          </cell>
          <cell r="T1615">
            <v>7074877.1200000001</v>
          </cell>
          <cell r="U1615">
            <v>7074877.1200000001</v>
          </cell>
          <cell r="V1615">
            <v>1</v>
          </cell>
          <cell r="W1615">
            <v>3537438.56</v>
          </cell>
        </row>
        <row r="1616">
          <cell r="C1616" t="str">
            <v>3.20.1.2.87.3</v>
          </cell>
          <cell r="D1616" t="str">
            <v>Codo 45° JA x JA HD</v>
          </cell>
          <cell r="I1616" t="str">
            <v/>
          </cell>
          <cell r="L1616" t="str">
            <v/>
          </cell>
          <cell r="M1616" t="str">
            <v/>
          </cell>
          <cell r="N1616" t="str">
            <v/>
          </cell>
          <cell r="O1616" t="str">
            <v/>
          </cell>
          <cell r="R1616" t="str">
            <v/>
          </cell>
          <cell r="S1616" t="str">
            <v/>
          </cell>
          <cell r="T1616" t="str">
            <v/>
          </cell>
          <cell r="U1616" t="str">
            <v/>
          </cell>
          <cell r="V1616" t="str">
            <v/>
          </cell>
          <cell r="W1616" t="str">
            <v/>
          </cell>
        </row>
        <row r="1617">
          <cell r="C1617" t="str">
            <v>3.20.1.2.87.3.10</v>
          </cell>
          <cell r="D1617" t="str">
            <v>d = 500 mm (20")</v>
          </cell>
          <cell r="E1617" t="str">
            <v>un</v>
          </cell>
          <cell r="F1617">
            <v>14</v>
          </cell>
          <cell r="G1617">
            <v>2538439.6</v>
          </cell>
          <cell r="H1617">
            <v>35538154.399999999</v>
          </cell>
          <cell r="I1617">
            <v>0.3896885629188428</v>
          </cell>
          <cell r="J1617">
            <v>14</v>
          </cell>
          <cell r="L1617">
            <v>14</v>
          </cell>
          <cell r="M1617">
            <v>35538154.399999999</v>
          </cell>
          <cell r="N1617">
            <v>0</v>
          </cell>
          <cell r="O1617">
            <v>35538154.399999999</v>
          </cell>
          <cell r="Q1617">
            <v>14</v>
          </cell>
          <cell r="R1617">
            <v>14</v>
          </cell>
          <cell r="S1617">
            <v>0</v>
          </cell>
          <cell r="T1617">
            <v>35538154.399999999</v>
          </cell>
          <cell r="U1617">
            <v>35538154.399999999</v>
          </cell>
          <cell r="V1617">
            <v>0</v>
          </cell>
          <cell r="W1617">
            <v>0</v>
          </cell>
        </row>
        <row r="1618">
          <cell r="C1618" t="str">
            <v>3.20.1.2.87.4</v>
          </cell>
          <cell r="D1618" t="str">
            <v>Codo 22 ½° JA x JA HD</v>
          </cell>
          <cell r="I1618" t="str">
            <v/>
          </cell>
          <cell r="L1618" t="str">
            <v/>
          </cell>
          <cell r="M1618" t="str">
            <v/>
          </cell>
          <cell r="N1618" t="str">
            <v/>
          </cell>
          <cell r="O1618" t="str">
            <v/>
          </cell>
          <cell r="R1618" t="str">
            <v/>
          </cell>
          <cell r="S1618" t="str">
            <v/>
          </cell>
          <cell r="T1618" t="str">
            <v/>
          </cell>
          <cell r="U1618" t="str">
            <v/>
          </cell>
          <cell r="V1618" t="str">
            <v/>
          </cell>
          <cell r="W1618" t="str">
            <v/>
          </cell>
        </row>
        <row r="1619">
          <cell r="C1619" t="str">
            <v>3.20.1.2.87.4.10</v>
          </cell>
          <cell r="D1619" t="str">
            <v>d = 500 mm (20")</v>
          </cell>
          <cell r="E1619" t="str">
            <v>un</v>
          </cell>
          <cell r="F1619">
            <v>32</v>
          </cell>
          <cell r="G1619">
            <v>1883358.6</v>
          </cell>
          <cell r="H1619">
            <v>60267475.200000003</v>
          </cell>
          <cell r="I1619">
            <v>0.66085440276648133</v>
          </cell>
          <cell r="J1619">
            <v>32</v>
          </cell>
          <cell r="L1619">
            <v>32</v>
          </cell>
          <cell r="M1619">
            <v>60267475.200000003</v>
          </cell>
          <cell r="N1619">
            <v>0</v>
          </cell>
          <cell r="O1619">
            <v>60267475.200000003</v>
          </cell>
          <cell r="Q1619">
            <v>32</v>
          </cell>
          <cell r="R1619">
            <v>32</v>
          </cell>
          <cell r="S1619">
            <v>0</v>
          </cell>
          <cell r="T1619">
            <v>60267475.200000003</v>
          </cell>
          <cell r="U1619">
            <v>60267475.200000003</v>
          </cell>
          <cell r="V1619">
            <v>0</v>
          </cell>
          <cell r="W1619">
            <v>0</v>
          </cell>
        </row>
        <row r="1620">
          <cell r="C1620" t="str">
            <v>3.20.1.2.87.5</v>
          </cell>
          <cell r="D1620" t="str">
            <v>Codo 11 ¼° JA x JA HD</v>
          </cell>
          <cell r="I1620" t="str">
            <v/>
          </cell>
          <cell r="L1620" t="str">
            <v/>
          </cell>
          <cell r="M1620" t="str">
            <v/>
          </cell>
          <cell r="N1620" t="str">
            <v/>
          </cell>
          <cell r="O1620" t="str">
            <v/>
          </cell>
          <cell r="R1620" t="str">
            <v/>
          </cell>
          <cell r="S1620" t="str">
            <v/>
          </cell>
          <cell r="T1620" t="str">
            <v/>
          </cell>
          <cell r="U1620" t="str">
            <v/>
          </cell>
          <cell r="V1620" t="str">
            <v/>
          </cell>
          <cell r="W1620" t="str">
            <v/>
          </cell>
        </row>
        <row r="1621">
          <cell r="C1621" t="str">
            <v>3.20.1.2.87.5.10</v>
          </cell>
          <cell r="D1621" t="str">
            <v>d = 500 mm (20")</v>
          </cell>
          <cell r="E1621" t="str">
            <v>un</v>
          </cell>
          <cell r="F1621">
            <v>27</v>
          </cell>
          <cell r="G1621">
            <v>1874515.6879999998</v>
          </cell>
          <cell r="H1621">
            <v>50611923.575999998</v>
          </cell>
          <cell r="I1621">
            <v>0.55497782869922307</v>
          </cell>
          <cell r="J1621">
            <v>27</v>
          </cell>
          <cell r="L1621">
            <v>27</v>
          </cell>
          <cell r="M1621">
            <v>50611923.575999998</v>
          </cell>
          <cell r="N1621">
            <v>0</v>
          </cell>
          <cell r="O1621">
            <v>50611923.575999998</v>
          </cell>
          <cell r="Q1621">
            <v>23</v>
          </cell>
          <cell r="R1621">
            <v>23</v>
          </cell>
          <cell r="S1621">
            <v>0</v>
          </cell>
          <cell r="T1621">
            <v>43113860.823999994</v>
          </cell>
          <cell r="U1621">
            <v>43113860.823999994</v>
          </cell>
          <cell r="V1621">
            <v>4</v>
          </cell>
          <cell r="W1621">
            <v>7498062.7519999994</v>
          </cell>
        </row>
        <row r="1622">
          <cell r="C1622" t="str">
            <v>3.20.1.2.87.6</v>
          </cell>
          <cell r="D1622" t="str">
            <v>Suministro de Tee JA x JA x B HD</v>
          </cell>
          <cell r="I1622" t="str">
            <v/>
          </cell>
          <cell r="L1622" t="str">
            <v/>
          </cell>
          <cell r="M1622" t="str">
            <v/>
          </cell>
          <cell r="N1622" t="str">
            <v/>
          </cell>
          <cell r="O1622" t="str">
            <v/>
          </cell>
          <cell r="R1622" t="str">
            <v/>
          </cell>
          <cell r="S1622" t="str">
            <v/>
          </cell>
          <cell r="T1622" t="str">
            <v/>
          </cell>
          <cell r="U1622" t="str">
            <v/>
          </cell>
          <cell r="V1622" t="str">
            <v/>
          </cell>
          <cell r="W1622" t="str">
            <v/>
          </cell>
        </row>
        <row r="1623">
          <cell r="C1623" t="str">
            <v>3.20.1.2.87.6.2</v>
          </cell>
          <cell r="D1623" t="str">
            <v>Tee 500 x 500 x 100 mm. Brida Norma ISO PN 25</v>
          </cell>
          <cell r="E1623" t="str">
            <v>un</v>
          </cell>
          <cell r="F1623">
            <v>21</v>
          </cell>
          <cell r="G1623">
            <v>2502001.4712</v>
          </cell>
          <cell r="H1623">
            <v>52542030.895199999</v>
          </cell>
          <cell r="I1623">
            <v>0.57614214519783635</v>
          </cell>
          <cell r="J1623">
            <v>21</v>
          </cell>
          <cell r="L1623">
            <v>21</v>
          </cell>
          <cell r="M1623">
            <v>52542030.895199999</v>
          </cell>
          <cell r="N1623">
            <v>0</v>
          </cell>
          <cell r="O1623">
            <v>52542030.895199999</v>
          </cell>
          <cell r="Q1623">
            <v>17</v>
          </cell>
          <cell r="R1623">
            <v>17</v>
          </cell>
          <cell r="S1623">
            <v>0</v>
          </cell>
          <cell r="T1623">
            <v>42534025.010399997</v>
          </cell>
          <cell r="U1623">
            <v>42534025.010399997</v>
          </cell>
          <cell r="V1623">
            <v>4</v>
          </cell>
          <cell r="W1623">
            <v>10008005.8848</v>
          </cell>
        </row>
        <row r="1624">
          <cell r="C1624" t="str">
            <v>3.20.1.2.87.6.3</v>
          </cell>
          <cell r="D1624" t="str">
            <v>Tee 500 x 500 x 150 mm. Brida Norma ISO PN 25</v>
          </cell>
          <cell r="E1624" t="str">
            <v>un</v>
          </cell>
          <cell r="F1624">
            <v>10</v>
          </cell>
          <cell r="G1624">
            <v>2740285.0751999998</v>
          </cell>
          <cell r="H1624">
            <v>27402850.751999997</v>
          </cell>
          <cell r="I1624">
            <v>0.30048205118458288</v>
          </cell>
          <cell r="J1624">
            <v>10</v>
          </cell>
          <cell r="L1624">
            <v>10</v>
          </cell>
          <cell r="M1624">
            <v>27402850.751999997</v>
          </cell>
          <cell r="N1624">
            <v>0</v>
          </cell>
          <cell r="O1624">
            <v>27402850.751999997</v>
          </cell>
          <cell r="Q1624">
            <v>4</v>
          </cell>
          <cell r="R1624">
            <v>4</v>
          </cell>
          <cell r="S1624">
            <v>0</v>
          </cell>
          <cell r="T1624">
            <v>10961140.300799999</v>
          </cell>
          <cell r="U1624">
            <v>10961140.300799999</v>
          </cell>
          <cell r="V1624">
            <v>6</v>
          </cell>
          <cell r="W1624">
            <v>16441710.451199999</v>
          </cell>
        </row>
        <row r="1625">
          <cell r="C1625" t="str">
            <v>3.20.1.2.88</v>
          </cell>
          <cell r="D1625" t="str">
            <v>Suministro de Tuberías de acueducto de hierro de fundición dúctil. Presión de trabajo 22 bares y presión con golpe de ariete 30 bares</v>
          </cell>
          <cell r="I1625" t="str">
            <v/>
          </cell>
          <cell r="L1625" t="str">
            <v/>
          </cell>
          <cell r="M1625" t="str">
            <v/>
          </cell>
          <cell r="N1625" t="str">
            <v/>
          </cell>
          <cell r="O1625" t="str">
            <v/>
          </cell>
          <cell r="R1625" t="str">
            <v/>
          </cell>
          <cell r="S1625" t="str">
            <v/>
          </cell>
          <cell r="T1625" t="str">
            <v/>
          </cell>
          <cell r="U1625" t="str">
            <v/>
          </cell>
          <cell r="V1625" t="str">
            <v/>
          </cell>
          <cell r="W1625" t="str">
            <v/>
          </cell>
        </row>
        <row r="1626">
          <cell r="C1626" t="str">
            <v>3.20.1.2.88.1</v>
          </cell>
          <cell r="D1626" t="str">
            <v>Tubería de HD de 500 mm.</v>
          </cell>
          <cell r="E1626" t="str">
            <v>m</v>
          </cell>
          <cell r="F1626">
            <v>22368</v>
          </cell>
          <cell r="G1626">
            <v>389760</v>
          </cell>
          <cell r="H1626">
            <v>8718151680</v>
          </cell>
          <cell r="I1626">
            <v>95.597648691843588</v>
          </cell>
          <cell r="J1626">
            <v>22368</v>
          </cell>
          <cell r="K1626">
            <v>-350</v>
          </cell>
          <cell r="L1626">
            <v>22018</v>
          </cell>
          <cell r="M1626">
            <v>8718151680</v>
          </cell>
          <cell r="N1626">
            <v>-136416000</v>
          </cell>
          <cell r="O1626">
            <v>8581735680</v>
          </cell>
          <cell r="Q1626">
            <v>5000</v>
          </cell>
          <cell r="R1626">
            <v>5000</v>
          </cell>
          <cell r="S1626">
            <v>0</v>
          </cell>
          <cell r="T1626">
            <v>1948800000</v>
          </cell>
          <cell r="U1626">
            <v>1948800000</v>
          </cell>
          <cell r="V1626">
            <v>17018</v>
          </cell>
          <cell r="W1626">
            <v>6632935680</v>
          </cell>
        </row>
        <row r="1627">
          <cell r="D1627" t="str">
            <v>COSTO SUMINISTRO</v>
          </cell>
          <cell r="H1627">
            <v>9119629822.8031998</v>
          </cell>
          <cell r="L1627" t="str">
            <v/>
          </cell>
          <cell r="M1627">
            <v>9119629822.8031998</v>
          </cell>
          <cell r="N1627">
            <v>-136416000</v>
          </cell>
          <cell r="O1627">
            <v>8983213822.8031998</v>
          </cell>
          <cell r="R1627" t="str">
            <v/>
          </cell>
          <cell r="S1627">
            <v>0</v>
          </cell>
          <cell r="T1627">
            <v>2158221267.2551999</v>
          </cell>
          <cell r="U1627">
            <v>2158221267.2551999</v>
          </cell>
          <cell r="W1627">
            <v>6824992555.5480003</v>
          </cell>
        </row>
        <row r="1628">
          <cell r="D1628" t="str">
            <v>A,I,U, 12%</v>
          </cell>
          <cell r="E1628">
            <v>0.12</v>
          </cell>
          <cell r="H1628">
            <v>1094355578.7363839</v>
          </cell>
          <cell r="M1628">
            <v>1094355578.7363839</v>
          </cell>
          <cell r="N1628">
            <v>-16369920</v>
          </cell>
          <cell r="O1628">
            <v>1077985658.7363839</v>
          </cell>
          <cell r="R1628">
            <v>0</v>
          </cell>
          <cell r="S1628">
            <v>0</v>
          </cell>
          <cell r="T1628">
            <v>258986552.07062399</v>
          </cell>
          <cell r="U1628">
            <v>258986552.07062399</v>
          </cell>
          <cell r="W1628">
            <v>818999106.66576004</v>
          </cell>
        </row>
        <row r="1629">
          <cell r="B1629" t="str">
            <v>TO28</v>
          </cell>
          <cell r="D1629" t="str">
            <v>COSTO TOTAL SUMINISTRO</v>
          </cell>
          <cell r="H1629">
            <v>10213985402</v>
          </cell>
          <cell r="M1629">
            <v>10213985402</v>
          </cell>
          <cell r="N1629">
            <v>-152785920</v>
          </cell>
          <cell r="O1629">
            <v>10061199482</v>
          </cell>
          <cell r="R1629" t="str">
            <v/>
          </cell>
          <cell r="S1629">
            <v>0</v>
          </cell>
          <cell r="T1629">
            <v>2417207819</v>
          </cell>
          <cell r="U1629">
            <v>2417207819</v>
          </cell>
          <cell r="V1629" t="str">
            <v/>
          </cell>
          <cell r="W1629">
            <v>7643991662</v>
          </cell>
        </row>
        <row r="1630">
          <cell r="B1630" t="str">
            <v>T29</v>
          </cell>
          <cell r="C1630" t="str">
            <v>PRESUPUESTO OBRA CIVIL - TUBERIA DE CONDUCCION Ø 500 mm (1630)</v>
          </cell>
          <cell r="R1630" t="str">
            <v/>
          </cell>
        </row>
        <row r="1631">
          <cell r="C1631" t="str">
            <v xml:space="preserve">ITEM </v>
          </cell>
          <cell r="D1631" t="str">
            <v xml:space="preserve">DESCRIPCION </v>
          </cell>
          <cell r="E1631" t="str">
            <v xml:space="preserve">UNIDAD </v>
          </cell>
          <cell r="F1631" t="str">
            <v xml:space="preserve">CANTIDAD </v>
          </cell>
          <cell r="G1631" t="str">
            <v xml:space="preserve">V. UNITARIO </v>
          </cell>
          <cell r="H1631" t="str">
            <v>V. PARCIAL</v>
          </cell>
          <cell r="R1631">
            <v>0</v>
          </cell>
        </row>
        <row r="1632">
          <cell r="C1632" t="str">
            <v>3.1</v>
          </cell>
          <cell r="D1632" t="str">
            <v>SEÑALIZACION Y SEGURIDAD EN LA OBRA</v>
          </cell>
          <cell r="L1632" t="str">
            <v/>
          </cell>
          <cell r="M1632" t="str">
            <v/>
          </cell>
          <cell r="N1632" t="str">
            <v/>
          </cell>
          <cell r="O1632" t="str">
            <v/>
          </cell>
          <cell r="R1632" t="str">
            <v/>
          </cell>
          <cell r="S1632" t="str">
            <v/>
          </cell>
          <cell r="T1632" t="str">
            <v/>
          </cell>
          <cell r="U1632" t="str">
            <v/>
          </cell>
          <cell r="V1632" t="str">
            <v/>
          </cell>
          <cell r="W1632" t="str">
            <v/>
          </cell>
        </row>
        <row r="1633">
          <cell r="C1633" t="str">
            <v>3.1.1</v>
          </cell>
          <cell r="D1633" t="str">
            <v>Señalización de la obra</v>
          </cell>
          <cell r="L1633" t="str">
            <v/>
          </cell>
          <cell r="M1633" t="str">
            <v/>
          </cell>
          <cell r="N1633" t="str">
            <v/>
          </cell>
          <cell r="O1633" t="str">
            <v/>
          </cell>
          <cell r="R1633" t="str">
            <v/>
          </cell>
          <cell r="S1633" t="str">
            <v/>
          </cell>
          <cell r="T1633" t="str">
            <v/>
          </cell>
          <cell r="U1633" t="str">
            <v/>
          </cell>
          <cell r="V1633" t="str">
            <v/>
          </cell>
          <cell r="W1633" t="str">
            <v/>
          </cell>
        </row>
        <row r="1634">
          <cell r="C1634" t="str">
            <v>3.1.1.1</v>
          </cell>
          <cell r="D1634" t="str">
            <v>Soporte para cinta demarcadora. Esquema No.1</v>
          </cell>
          <cell r="E1634" t="str">
            <v>un</v>
          </cell>
          <cell r="F1634">
            <v>925</v>
          </cell>
          <cell r="G1634">
            <v>10100</v>
          </cell>
          <cell r="H1634">
            <v>9342500</v>
          </cell>
          <cell r="I1634">
            <v>0.61957437501211665</v>
          </cell>
          <cell r="J1634">
            <v>925</v>
          </cell>
          <cell r="L1634">
            <v>925</v>
          </cell>
          <cell r="M1634">
            <v>9342500</v>
          </cell>
          <cell r="N1634">
            <v>0</v>
          </cell>
          <cell r="O1634">
            <v>9342500</v>
          </cell>
          <cell r="R1634">
            <v>0</v>
          </cell>
          <cell r="S1634">
            <v>0</v>
          </cell>
          <cell r="T1634">
            <v>0</v>
          </cell>
          <cell r="U1634">
            <v>0</v>
          </cell>
          <cell r="V1634">
            <v>925</v>
          </cell>
          <cell r="W1634">
            <v>9342500</v>
          </cell>
        </row>
        <row r="1635">
          <cell r="C1635" t="str">
            <v>3.1.1.2</v>
          </cell>
          <cell r="D1635" t="str">
            <v>Cinta demarcadora, sin soportes. Esquema No. 2</v>
          </cell>
          <cell r="E1635" t="str">
            <v>m</v>
          </cell>
          <cell r="F1635">
            <v>46000</v>
          </cell>
          <cell r="G1635">
            <v>830</v>
          </cell>
          <cell r="H1635">
            <v>38180000</v>
          </cell>
          <cell r="I1635">
            <v>2.5320149465306518</v>
          </cell>
          <cell r="J1635">
            <v>46000</v>
          </cell>
          <cell r="L1635">
            <v>46000</v>
          </cell>
          <cell r="M1635">
            <v>38180000</v>
          </cell>
          <cell r="N1635">
            <v>0</v>
          </cell>
          <cell r="O1635">
            <v>38180000</v>
          </cell>
          <cell r="R1635">
            <v>0</v>
          </cell>
          <cell r="S1635">
            <v>0</v>
          </cell>
          <cell r="T1635">
            <v>0</v>
          </cell>
          <cell r="U1635">
            <v>0</v>
          </cell>
          <cell r="V1635">
            <v>46000</v>
          </cell>
          <cell r="W1635">
            <v>38180000</v>
          </cell>
        </row>
        <row r="1636">
          <cell r="C1636" t="str">
            <v>3.1.1.3</v>
          </cell>
          <cell r="D1636" t="str">
            <v>Vallas móviles. Barreras</v>
          </cell>
          <cell r="I1636" t="str">
            <v/>
          </cell>
          <cell r="L1636" t="str">
            <v/>
          </cell>
          <cell r="M1636" t="str">
            <v/>
          </cell>
          <cell r="N1636" t="str">
            <v/>
          </cell>
          <cell r="O1636" t="str">
            <v/>
          </cell>
          <cell r="R1636" t="str">
            <v/>
          </cell>
          <cell r="S1636" t="str">
            <v/>
          </cell>
          <cell r="T1636" t="str">
            <v/>
          </cell>
          <cell r="U1636" t="str">
            <v/>
          </cell>
          <cell r="V1636" t="str">
            <v/>
          </cell>
          <cell r="W1636" t="str">
            <v/>
          </cell>
        </row>
        <row r="1637">
          <cell r="C1637" t="str">
            <v>3.1.1.3.2</v>
          </cell>
          <cell r="D1637" t="str">
            <v>Valla móvil Tipo 2. Valla plegable. Esquema No. 4</v>
          </cell>
          <cell r="E1637" t="str">
            <v>un</v>
          </cell>
          <cell r="F1637">
            <v>10</v>
          </cell>
          <cell r="G1637">
            <v>162000</v>
          </cell>
          <cell r="H1637">
            <v>1620000</v>
          </cell>
          <cell r="I1637">
            <v>0.10743489296437024</v>
          </cell>
          <cell r="J1637">
            <v>10</v>
          </cell>
          <cell r="L1637">
            <v>10</v>
          </cell>
          <cell r="M1637">
            <v>1620000</v>
          </cell>
          <cell r="N1637">
            <v>0</v>
          </cell>
          <cell r="O1637">
            <v>1620000</v>
          </cell>
          <cell r="R1637">
            <v>0</v>
          </cell>
          <cell r="S1637">
            <v>0</v>
          </cell>
          <cell r="T1637">
            <v>0</v>
          </cell>
          <cell r="U1637">
            <v>0</v>
          </cell>
          <cell r="V1637">
            <v>10</v>
          </cell>
          <cell r="W1637">
            <v>1620000</v>
          </cell>
        </row>
        <row r="1638">
          <cell r="C1638" t="str">
            <v>3.1.1.3.3</v>
          </cell>
          <cell r="D1638" t="str">
            <v>Valla móvil Tipo 3. Barrera Tubular. Esquema No.5</v>
          </cell>
          <cell r="E1638" t="str">
            <v>un</v>
          </cell>
          <cell r="F1638">
            <v>5</v>
          </cell>
          <cell r="G1638">
            <v>150000</v>
          </cell>
          <cell r="H1638">
            <v>750000</v>
          </cell>
          <cell r="I1638">
            <v>4.9738376372393631E-2</v>
          </cell>
          <cell r="J1638">
            <v>5</v>
          </cell>
          <cell r="L1638">
            <v>5</v>
          </cell>
          <cell r="M1638">
            <v>750000</v>
          </cell>
          <cell r="N1638">
            <v>0</v>
          </cell>
          <cell r="O1638">
            <v>750000</v>
          </cell>
          <cell r="R1638">
            <v>0</v>
          </cell>
          <cell r="S1638">
            <v>0</v>
          </cell>
          <cell r="T1638">
            <v>0</v>
          </cell>
          <cell r="U1638">
            <v>0</v>
          </cell>
          <cell r="V1638">
            <v>5</v>
          </cell>
          <cell r="W1638">
            <v>750000</v>
          </cell>
        </row>
        <row r="1639">
          <cell r="C1639" t="str">
            <v>3.1.1.3.4</v>
          </cell>
          <cell r="D1639" t="str">
            <v>Valla móvil Tipo 4. Valla doble cara. Esquema No. 6</v>
          </cell>
          <cell r="E1639" t="str">
            <v>un</v>
          </cell>
          <cell r="F1639">
            <v>10</v>
          </cell>
          <cell r="G1639">
            <v>155000</v>
          </cell>
          <cell r="H1639">
            <v>1550000</v>
          </cell>
          <cell r="I1639">
            <v>0.10279264450294684</v>
          </cell>
          <cell r="J1639">
            <v>10</v>
          </cell>
          <cell r="L1639">
            <v>10</v>
          </cell>
          <cell r="M1639">
            <v>1550000</v>
          </cell>
          <cell r="N1639">
            <v>0</v>
          </cell>
          <cell r="O1639">
            <v>1550000</v>
          </cell>
          <cell r="R1639">
            <v>0</v>
          </cell>
          <cell r="S1639">
            <v>0</v>
          </cell>
          <cell r="T1639">
            <v>0</v>
          </cell>
          <cell r="U1639">
            <v>0</v>
          </cell>
          <cell r="V1639">
            <v>10</v>
          </cell>
          <cell r="W1639">
            <v>1550000</v>
          </cell>
        </row>
        <row r="1640">
          <cell r="C1640" t="str">
            <v>3.1.1.4</v>
          </cell>
          <cell r="D1640" t="str">
            <v>Avisos preventivos fijos. Esquemas Nos. 10,11,12,13, y 14</v>
          </cell>
          <cell r="E1640" t="str">
            <v>un</v>
          </cell>
          <cell r="F1640">
            <v>6</v>
          </cell>
          <cell r="G1640">
            <v>215000</v>
          </cell>
          <cell r="H1640">
            <v>1290000</v>
          </cell>
          <cell r="I1640">
            <v>8.5550007360517044E-2</v>
          </cell>
          <cell r="J1640">
            <v>6</v>
          </cell>
          <cell r="L1640">
            <v>6</v>
          </cell>
          <cell r="M1640">
            <v>1290000</v>
          </cell>
          <cell r="N1640">
            <v>0</v>
          </cell>
          <cell r="O1640">
            <v>1290000</v>
          </cell>
          <cell r="R1640">
            <v>0</v>
          </cell>
          <cell r="S1640">
            <v>0</v>
          </cell>
          <cell r="T1640">
            <v>0</v>
          </cell>
          <cell r="U1640">
            <v>0</v>
          </cell>
          <cell r="V1640">
            <v>6</v>
          </cell>
          <cell r="W1640">
            <v>1290000</v>
          </cell>
        </row>
        <row r="1641">
          <cell r="C1641" t="str">
            <v>3.1.1.5</v>
          </cell>
          <cell r="D1641" t="str">
            <v>Caneca reflectiva. Esquema No. 15</v>
          </cell>
          <cell r="E1641" t="str">
            <v>un</v>
          </cell>
          <cell r="F1641">
            <v>4</v>
          </cell>
          <cell r="G1641">
            <v>129000</v>
          </cell>
          <cell r="H1641">
            <v>516000</v>
          </cell>
          <cell r="I1641">
            <v>3.4220002944206823E-2</v>
          </cell>
          <cell r="J1641">
            <v>4</v>
          </cell>
          <cell r="L1641">
            <v>4</v>
          </cell>
          <cell r="M1641">
            <v>516000</v>
          </cell>
          <cell r="N1641">
            <v>0</v>
          </cell>
          <cell r="O1641">
            <v>516000</v>
          </cell>
          <cell r="R1641">
            <v>0</v>
          </cell>
          <cell r="S1641">
            <v>0</v>
          </cell>
          <cell r="T1641">
            <v>0</v>
          </cell>
          <cell r="U1641">
            <v>0</v>
          </cell>
          <cell r="V1641">
            <v>4</v>
          </cell>
          <cell r="W1641">
            <v>516000</v>
          </cell>
        </row>
        <row r="1642">
          <cell r="C1642" t="str">
            <v>3.2</v>
          </cell>
          <cell r="D1642" t="str">
            <v>DEMOLICIONES</v>
          </cell>
          <cell r="I1642" t="str">
            <v/>
          </cell>
          <cell r="L1642" t="str">
            <v/>
          </cell>
          <cell r="M1642" t="str">
            <v/>
          </cell>
          <cell r="N1642" t="str">
            <v/>
          </cell>
          <cell r="O1642" t="str">
            <v/>
          </cell>
          <cell r="R1642" t="str">
            <v/>
          </cell>
          <cell r="S1642" t="str">
            <v/>
          </cell>
          <cell r="T1642" t="str">
            <v/>
          </cell>
          <cell r="U1642" t="str">
            <v/>
          </cell>
          <cell r="V1642" t="str">
            <v/>
          </cell>
          <cell r="W1642" t="str">
            <v/>
          </cell>
        </row>
        <row r="1643">
          <cell r="C1643" t="str">
            <v>3.2.1</v>
          </cell>
          <cell r="D1643" t="str">
            <v>Demolicion de pavimentos</v>
          </cell>
          <cell r="I1643" t="str">
            <v/>
          </cell>
          <cell r="L1643" t="str">
            <v/>
          </cell>
          <cell r="M1643" t="str">
            <v/>
          </cell>
          <cell r="N1643" t="str">
            <v/>
          </cell>
          <cell r="O1643" t="str">
            <v/>
          </cell>
          <cell r="R1643" t="str">
            <v/>
          </cell>
          <cell r="S1643" t="str">
            <v/>
          </cell>
          <cell r="T1643" t="str">
            <v/>
          </cell>
          <cell r="U1643" t="str">
            <v/>
          </cell>
          <cell r="V1643" t="str">
            <v/>
          </cell>
          <cell r="W1643" t="str">
            <v/>
          </cell>
        </row>
        <row r="1644">
          <cell r="C1644" t="str">
            <v>3.2.1.1</v>
          </cell>
          <cell r="D1644" t="str">
            <v>Demolicion de pavimento de concreto rígido</v>
          </cell>
          <cell r="I1644" t="str">
            <v/>
          </cell>
          <cell r="L1644" t="str">
            <v/>
          </cell>
          <cell r="M1644" t="str">
            <v/>
          </cell>
          <cell r="N1644" t="str">
            <v/>
          </cell>
          <cell r="O1644" t="str">
            <v/>
          </cell>
          <cell r="R1644" t="str">
            <v/>
          </cell>
          <cell r="S1644" t="str">
            <v/>
          </cell>
          <cell r="T1644" t="str">
            <v/>
          </cell>
          <cell r="U1644" t="str">
            <v/>
          </cell>
          <cell r="V1644" t="str">
            <v/>
          </cell>
          <cell r="W1644" t="str">
            <v/>
          </cell>
        </row>
        <row r="1645">
          <cell r="C1645" t="str">
            <v>3.2.1.1.1</v>
          </cell>
          <cell r="D1645" t="str">
            <v>Con mona (0,15 m&lt; e &lt;0,25 m)</v>
          </cell>
          <cell r="E1645" t="str">
            <v>m2</v>
          </cell>
          <cell r="F1645">
            <v>100</v>
          </cell>
          <cell r="G1645">
            <v>5000</v>
          </cell>
          <cell r="H1645">
            <v>500000</v>
          </cell>
          <cell r="I1645">
            <v>3.3158917581595761E-2</v>
          </cell>
          <cell r="J1645">
            <v>100</v>
          </cell>
          <cell r="L1645">
            <v>100</v>
          </cell>
          <cell r="M1645">
            <v>500000</v>
          </cell>
          <cell r="N1645">
            <v>0</v>
          </cell>
          <cell r="O1645">
            <v>500000</v>
          </cell>
          <cell r="R1645">
            <v>0</v>
          </cell>
          <cell r="S1645">
            <v>0</v>
          </cell>
          <cell r="T1645">
            <v>0</v>
          </cell>
          <cell r="U1645">
            <v>0</v>
          </cell>
          <cell r="V1645">
            <v>100</v>
          </cell>
          <cell r="W1645">
            <v>500000</v>
          </cell>
        </row>
        <row r="1646">
          <cell r="C1646" t="str">
            <v>3.2.1.1.2</v>
          </cell>
          <cell r="D1646" t="str">
            <v>Con compresor manual (0,15 m&lt; e &lt;0,25 m)</v>
          </cell>
          <cell r="E1646" t="str">
            <v>m2</v>
          </cell>
          <cell r="F1646">
            <v>1350</v>
          </cell>
          <cell r="G1646">
            <v>10050</v>
          </cell>
          <cell r="H1646">
            <v>13567500</v>
          </cell>
          <cell r="I1646">
            <v>0.89976722857660085</v>
          </cell>
          <cell r="J1646">
            <v>1350</v>
          </cell>
          <cell r="L1646">
            <v>1350</v>
          </cell>
          <cell r="M1646">
            <v>13567500</v>
          </cell>
          <cell r="N1646">
            <v>0</v>
          </cell>
          <cell r="O1646">
            <v>13567500</v>
          </cell>
          <cell r="R1646">
            <v>0</v>
          </cell>
          <cell r="S1646">
            <v>0</v>
          </cell>
          <cell r="T1646">
            <v>0</v>
          </cell>
          <cell r="U1646">
            <v>0</v>
          </cell>
          <cell r="V1646">
            <v>1350</v>
          </cell>
          <cell r="W1646">
            <v>13567500</v>
          </cell>
        </row>
        <row r="1647">
          <cell r="C1647" t="str">
            <v>3.2.1.2</v>
          </cell>
          <cell r="D1647" t="str">
            <v>Demolicion de pavimento asfáltico para cualquier espesor</v>
          </cell>
          <cell r="E1647" t="str">
            <v>m2</v>
          </cell>
          <cell r="F1647">
            <v>100</v>
          </cell>
          <cell r="G1647">
            <v>4000</v>
          </cell>
          <cell r="H1647">
            <v>400000</v>
          </cell>
          <cell r="I1647">
            <v>2.6527134065276604E-2</v>
          </cell>
          <cell r="J1647">
            <v>100</v>
          </cell>
          <cell r="L1647">
            <v>100</v>
          </cell>
          <cell r="M1647">
            <v>400000</v>
          </cell>
          <cell r="N1647">
            <v>0</v>
          </cell>
          <cell r="O1647">
            <v>400000</v>
          </cell>
          <cell r="R1647">
            <v>0</v>
          </cell>
          <cell r="S1647">
            <v>0</v>
          </cell>
          <cell r="T1647">
            <v>0</v>
          </cell>
          <cell r="U1647">
            <v>0</v>
          </cell>
          <cell r="V1647">
            <v>100</v>
          </cell>
          <cell r="W1647">
            <v>400000</v>
          </cell>
        </row>
        <row r="1648">
          <cell r="C1648" t="str">
            <v>3.2.2</v>
          </cell>
          <cell r="D1648" t="str">
            <v>Demolición de anden</v>
          </cell>
          <cell r="I1648" t="str">
            <v/>
          </cell>
          <cell r="L1648" t="str">
            <v/>
          </cell>
          <cell r="M1648" t="str">
            <v/>
          </cell>
          <cell r="N1648" t="str">
            <v/>
          </cell>
          <cell r="O1648" t="str">
            <v/>
          </cell>
          <cell r="R1648" t="str">
            <v/>
          </cell>
          <cell r="S1648" t="str">
            <v/>
          </cell>
          <cell r="T1648" t="str">
            <v/>
          </cell>
          <cell r="U1648" t="str">
            <v/>
          </cell>
          <cell r="V1648" t="str">
            <v/>
          </cell>
          <cell r="W1648" t="str">
            <v/>
          </cell>
        </row>
        <row r="1649">
          <cell r="C1649" t="str">
            <v>3.2.2.1</v>
          </cell>
          <cell r="D1649" t="str">
            <v>Demolicion de anden con mona</v>
          </cell>
          <cell r="E1649" t="str">
            <v>m2</v>
          </cell>
          <cell r="F1649">
            <v>150</v>
          </cell>
          <cell r="G1649">
            <v>1820</v>
          </cell>
          <cell r="H1649">
            <v>273000</v>
          </cell>
          <cell r="I1649">
            <v>1.8104768999551282E-2</v>
          </cell>
          <cell r="J1649">
            <v>150</v>
          </cell>
          <cell r="L1649">
            <v>150</v>
          </cell>
          <cell r="M1649">
            <v>273000</v>
          </cell>
          <cell r="N1649">
            <v>0</v>
          </cell>
          <cell r="O1649">
            <v>273000</v>
          </cell>
          <cell r="R1649">
            <v>0</v>
          </cell>
          <cell r="S1649">
            <v>0</v>
          </cell>
          <cell r="T1649">
            <v>0</v>
          </cell>
          <cell r="U1649">
            <v>0</v>
          </cell>
          <cell r="V1649">
            <v>150</v>
          </cell>
          <cell r="W1649">
            <v>273000</v>
          </cell>
        </row>
        <row r="1650">
          <cell r="C1650" t="str">
            <v>3.3</v>
          </cell>
          <cell r="D1650" t="str">
            <v>EXCAVACIONES Y ENTIBADOS</v>
          </cell>
          <cell r="I1650" t="str">
            <v/>
          </cell>
          <cell r="L1650" t="str">
            <v/>
          </cell>
          <cell r="M1650" t="str">
            <v/>
          </cell>
          <cell r="N1650" t="str">
            <v/>
          </cell>
          <cell r="O1650" t="str">
            <v/>
          </cell>
          <cell r="R1650" t="str">
            <v/>
          </cell>
          <cell r="S1650" t="str">
            <v/>
          </cell>
          <cell r="T1650" t="str">
            <v/>
          </cell>
          <cell r="U1650" t="str">
            <v/>
          </cell>
          <cell r="V1650" t="str">
            <v/>
          </cell>
          <cell r="W1650" t="str">
            <v/>
          </cell>
        </row>
        <row r="1651">
          <cell r="C1651" t="str">
            <v>3.3.2</v>
          </cell>
          <cell r="D1651" t="str">
            <v>Excavación en zanja para redes de alcantarillado y acueducto</v>
          </cell>
          <cell r="I1651" t="str">
            <v/>
          </cell>
          <cell r="L1651" t="str">
            <v/>
          </cell>
          <cell r="M1651" t="str">
            <v/>
          </cell>
          <cell r="N1651" t="str">
            <v/>
          </cell>
          <cell r="O1651" t="str">
            <v/>
          </cell>
          <cell r="R1651" t="str">
            <v/>
          </cell>
          <cell r="S1651" t="str">
            <v/>
          </cell>
          <cell r="T1651" t="str">
            <v/>
          </cell>
          <cell r="U1651" t="str">
            <v/>
          </cell>
          <cell r="V1651" t="str">
            <v/>
          </cell>
          <cell r="W1651" t="str">
            <v/>
          </cell>
        </row>
        <row r="1652">
          <cell r="C1652" t="str">
            <v>3.3.2.1</v>
          </cell>
          <cell r="D1652" t="str">
            <v>Excavación a mano en material común, roca descompuesta, a cualquier profundidad y bajo cualquier condición de humedad. Incluye retiro a lugar autorizado.</v>
          </cell>
          <cell r="E1652" t="str">
            <v>m3</v>
          </cell>
          <cell r="F1652">
            <v>12000</v>
          </cell>
          <cell r="G1652">
            <v>10800</v>
          </cell>
          <cell r="H1652">
            <v>129600000</v>
          </cell>
          <cell r="I1652">
            <v>8.5947914371496204</v>
          </cell>
          <cell r="J1652">
            <v>12000</v>
          </cell>
          <cell r="K1652">
            <v>-183</v>
          </cell>
          <cell r="L1652">
            <v>11817</v>
          </cell>
          <cell r="M1652">
            <v>129600000</v>
          </cell>
          <cell r="N1652">
            <v>-1976400</v>
          </cell>
          <cell r="O1652">
            <v>127623600</v>
          </cell>
          <cell r="R1652">
            <v>0</v>
          </cell>
          <cell r="S1652">
            <v>0</v>
          </cell>
          <cell r="T1652">
            <v>0</v>
          </cell>
          <cell r="U1652">
            <v>0</v>
          </cell>
          <cell r="V1652">
            <v>11817</v>
          </cell>
          <cell r="W1652">
            <v>127623600</v>
          </cell>
        </row>
        <row r="1653">
          <cell r="C1653" t="str">
            <v>3.3.2.2</v>
          </cell>
          <cell r="D1653" t="str">
            <v>Excavación a máquina en material común, roca descompuesta a cualquier profundidad y bajo cualquier condición de humedad. Incluye retiro a lugar autorizado.</v>
          </cell>
          <cell r="E1653" t="str">
            <v>m3</v>
          </cell>
          <cell r="F1653">
            <v>25190</v>
          </cell>
          <cell r="G1653">
            <v>8200</v>
          </cell>
          <cell r="H1653">
            <v>206558000</v>
          </cell>
          <cell r="I1653">
            <v>13.698479395638513</v>
          </cell>
          <cell r="J1653">
            <v>25190</v>
          </cell>
          <cell r="K1653">
            <v>-383</v>
          </cell>
          <cell r="L1653">
            <v>24807</v>
          </cell>
          <cell r="M1653">
            <v>206558000</v>
          </cell>
          <cell r="N1653">
            <v>-3140600</v>
          </cell>
          <cell r="O1653">
            <v>203417400</v>
          </cell>
          <cell r="Q1653">
            <v>5025.5999999999995</v>
          </cell>
          <cell r="R1653">
            <v>5025.5999999999995</v>
          </cell>
          <cell r="S1653">
            <v>0</v>
          </cell>
          <cell r="T1653">
            <v>41209919.999999993</v>
          </cell>
          <cell r="U1653">
            <v>41209919.999999993</v>
          </cell>
          <cell r="V1653">
            <v>19781.400000000001</v>
          </cell>
          <cell r="W1653">
            <v>162207480</v>
          </cell>
        </row>
        <row r="1654">
          <cell r="C1654" t="str">
            <v>3.3.7</v>
          </cell>
          <cell r="D1654" t="str">
            <v>Entibados y tablestacados</v>
          </cell>
          <cell r="I1654" t="str">
            <v/>
          </cell>
          <cell r="L1654" t="str">
            <v/>
          </cell>
          <cell r="M1654" t="str">
            <v/>
          </cell>
          <cell r="N1654" t="str">
            <v/>
          </cell>
          <cell r="O1654" t="str">
            <v/>
          </cell>
          <cell r="R1654" t="str">
            <v/>
          </cell>
          <cell r="S1654" t="str">
            <v/>
          </cell>
          <cell r="T1654" t="str">
            <v/>
          </cell>
          <cell r="U1654" t="str">
            <v/>
          </cell>
          <cell r="V1654" t="str">
            <v/>
          </cell>
          <cell r="W1654" t="str">
            <v/>
          </cell>
        </row>
        <row r="1655">
          <cell r="C1655" t="str">
            <v>3.3.7.2</v>
          </cell>
          <cell r="D1655" t="str">
            <v>Entibado abierto ó discontínuo</v>
          </cell>
          <cell r="I1655" t="str">
            <v/>
          </cell>
          <cell r="L1655" t="str">
            <v/>
          </cell>
          <cell r="M1655" t="str">
            <v/>
          </cell>
          <cell r="N1655" t="str">
            <v/>
          </cell>
          <cell r="O1655" t="str">
            <v/>
          </cell>
          <cell r="R1655" t="str">
            <v/>
          </cell>
          <cell r="S1655" t="str">
            <v/>
          </cell>
          <cell r="T1655" t="str">
            <v/>
          </cell>
          <cell r="U1655" t="str">
            <v/>
          </cell>
          <cell r="V1655" t="str">
            <v/>
          </cell>
          <cell r="W1655" t="str">
            <v/>
          </cell>
        </row>
        <row r="1656">
          <cell r="C1656" t="str">
            <v>3.3.7.2.1</v>
          </cell>
          <cell r="D1656" t="str">
            <v>Entibado tipo 1. Discontinuo de madera</v>
          </cell>
          <cell r="E1656" t="str">
            <v>m2</v>
          </cell>
          <cell r="F1656">
            <v>1320</v>
          </cell>
          <cell r="G1656">
            <v>20000</v>
          </cell>
          <cell r="H1656">
            <v>26400000</v>
          </cell>
          <cell r="I1656">
            <v>1.7507908483082559</v>
          </cell>
          <cell r="J1656">
            <v>1320</v>
          </cell>
          <cell r="L1656">
            <v>1320</v>
          </cell>
          <cell r="M1656">
            <v>26400000</v>
          </cell>
          <cell r="N1656">
            <v>0</v>
          </cell>
          <cell r="O1656">
            <v>26400000</v>
          </cell>
          <cell r="R1656">
            <v>0</v>
          </cell>
          <cell r="S1656">
            <v>0</v>
          </cell>
          <cell r="T1656">
            <v>0</v>
          </cell>
          <cell r="U1656">
            <v>0</v>
          </cell>
          <cell r="V1656">
            <v>1320</v>
          </cell>
          <cell r="W1656">
            <v>26400000</v>
          </cell>
        </row>
        <row r="1657">
          <cell r="C1657" t="str">
            <v>3.4</v>
          </cell>
          <cell r="D1657" t="str">
            <v>INSTALACION Y CIMENTACION DE TUBERIA</v>
          </cell>
          <cell r="I1657" t="str">
            <v/>
          </cell>
          <cell r="L1657" t="str">
            <v/>
          </cell>
          <cell r="M1657" t="str">
            <v/>
          </cell>
          <cell r="N1657" t="str">
            <v/>
          </cell>
          <cell r="O1657" t="str">
            <v/>
          </cell>
          <cell r="R1657" t="str">
            <v/>
          </cell>
          <cell r="S1657" t="str">
            <v/>
          </cell>
          <cell r="T1657" t="str">
            <v/>
          </cell>
          <cell r="U1657" t="str">
            <v/>
          </cell>
          <cell r="V1657" t="str">
            <v/>
          </cell>
          <cell r="W1657" t="str">
            <v/>
          </cell>
        </row>
        <row r="1658">
          <cell r="C1658" t="str">
            <v>3.4.4</v>
          </cell>
          <cell r="D1658" t="str">
            <v>Instalación de tuberías de acueducto</v>
          </cell>
          <cell r="I1658" t="str">
            <v/>
          </cell>
          <cell r="L1658" t="str">
            <v/>
          </cell>
          <cell r="M1658" t="str">
            <v/>
          </cell>
          <cell r="N1658" t="str">
            <v/>
          </cell>
          <cell r="O1658" t="str">
            <v/>
          </cell>
          <cell r="R1658" t="str">
            <v/>
          </cell>
          <cell r="S1658" t="str">
            <v/>
          </cell>
          <cell r="T1658" t="str">
            <v/>
          </cell>
          <cell r="U1658" t="str">
            <v/>
          </cell>
          <cell r="V1658" t="str">
            <v/>
          </cell>
          <cell r="W1658" t="str">
            <v/>
          </cell>
        </row>
        <row r="1659">
          <cell r="C1659" t="str">
            <v>3.4.4.1</v>
          </cell>
          <cell r="D1659" t="str">
            <v>Instalación de tuberías de polietileno de alta densidad (PEAD) y accesorios, para</v>
          </cell>
          <cell r="I1659" t="str">
            <v/>
          </cell>
          <cell r="L1659" t="str">
            <v/>
          </cell>
          <cell r="M1659" t="str">
            <v/>
          </cell>
          <cell r="N1659" t="str">
            <v/>
          </cell>
          <cell r="O1659" t="str">
            <v/>
          </cell>
          <cell r="R1659" t="str">
            <v/>
          </cell>
          <cell r="S1659" t="str">
            <v/>
          </cell>
          <cell r="T1659" t="str">
            <v/>
          </cell>
          <cell r="U1659" t="str">
            <v/>
          </cell>
          <cell r="V1659" t="str">
            <v/>
          </cell>
          <cell r="W1659" t="str">
            <v/>
          </cell>
        </row>
        <row r="1660">
          <cell r="C1660" t="str">
            <v>3.4.4.1.1</v>
          </cell>
          <cell r="D1660" t="str">
            <v>Tuberías PEAD 90mm</v>
          </cell>
          <cell r="E1660" t="str">
            <v>m</v>
          </cell>
          <cell r="F1660">
            <v>20</v>
          </cell>
          <cell r="G1660">
            <v>4375</v>
          </cell>
          <cell r="H1660">
            <v>87500</v>
          </cell>
          <cell r="I1660">
            <v>5.8028105767792566E-3</v>
          </cell>
          <cell r="J1660">
            <v>20</v>
          </cell>
          <cell r="L1660">
            <v>20</v>
          </cell>
          <cell r="M1660">
            <v>87500</v>
          </cell>
          <cell r="N1660">
            <v>0</v>
          </cell>
          <cell r="O1660">
            <v>87500</v>
          </cell>
          <cell r="R1660">
            <v>0</v>
          </cell>
          <cell r="S1660">
            <v>0</v>
          </cell>
          <cell r="T1660">
            <v>0</v>
          </cell>
          <cell r="U1660">
            <v>0</v>
          </cell>
          <cell r="V1660">
            <v>20</v>
          </cell>
          <cell r="W1660">
            <v>87500</v>
          </cell>
        </row>
        <row r="1661">
          <cell r="C1661" t="str">
            <v>3.4.4.1.2</v>
          </cell>
          <cell r="D1661" t="str">
            <v>Tuberías PEAD 110mm</v>
          </cell>
          <cell r="E1661" t="str">
            <v>m</v>
          </cell>
          <cell r="F1661">
            <v>300</v>
          </cell>
          <cell r="G1661">
            <v>4925</v>
          </cell>
          <cell r="H1661">
            <v>1477500</v>
          </cell>
          <cell r="I1661">
            <v>9.7984601453615455E-2</v>
          </cell>
          <cell r="J1661">
            <v>300</v>
          </cell>
          <cell r="L1661">
            <v>300</v>
          </cell>
          <cell r="M1661">
            <v>1477500</v>
          </cell>
          <cell r="N1661">
            <v>0</v>
          </cell>
          <cell r="O1661">
            <v>1477500</v>
          </cell>
          <cell r="R1661">
            <v>0</v>
          </cell>
          <cell r="S1661">
            <v>0</v>
          </cell>
          <cell r="T1661">
            <v>0</v>
          </cell>
          <cell r="U1661">
            <v>0</v>
          </cell>
          <cell r="V1661">
            <v>300</v>
          </cell>
          <cell r="W1661">
            <v>1477500</v>
          </cell>
        </row>
        <row r="1662">
          <cell r="C1662" t="str">
            <v>3.4.4.1.3</v>
          </cell>
          <cell r="D1662" t="str">
            <v>Tuberías PEAD 160mm</v>
          </cell>
          <cell r="E1662" t="str">
            <v>m</v>
          </cell>
          <cell r="F1662">
            <v>100</v>
          </cell>
          <cell r="G1662">
            <v>4850</v>
          </cell>
          <cell r="H1662">
            <v>485000</v>
          </cell>
          <cell r="I1662">
            <v>3.2164150054147883E-2</v>
          </cell>
          <cell r="J1662">
            <v>100</v>
          </cell>
          <cell r="L1662">
            <v>100</v>
          </cell>
          <cell r="M1662">
            <v>485000</v>
          </cell>
          <cell r="N1662">
            <v>0</v>
          </cell>
          <cell r="O1662">
            <v>485000</v>
          </cell>
          <cell r="R1662">
            <v>0</v>
          </cell>
          <cell r="S1662">
            <v>0</v>
          </cell>
          <cell r="T1662">
            <v>0</v>
          </cell>
          <cell r="U1662">
            <v>0</v>
          </cell>
          <cell r="V1662">
            <v>100</v>
          </cell>
          <cell r="W1662">
            <v>485000</v>
          </cell>
        </row>
        <row r="1663">
          <cell r="C1663" t="str">
            <v>3.4.4.2</v>
          </cell>
          <cell r="D1663" t="str">
            <v>Instalación de Tubería de hierro de fundición dúctil, incluídos accesorios</v>
          </cell>
          <cell r="I1663" t="str">
            <v/>
          </cell>
          <cell r="L1663" t="str">
            <v/>
          </cell>
          <cell r="M1663" t="str">
            <v/>
          </cell>
          <cell r="N1663" t="str">
            <v/>
          </cell>
          <cell r="O1663" t="str">
            <v/>
          </cell>
          <cell r="R1663" t="str">
            <v/>
          </cell>
          <cell r="S1663" t="str">
            <v/>
          </cell>
          <cell r="T1663" t="str">
            <v/>
          </cell>
          <cell r="U1663" t="str">
            <v/>
          </cell>
          <cell r="V1663" t="str">
            <v/>
          </cell>
          <cell r="W1663" t="str">
            <v/>
          </cell>
        </row>
        <row r="1664">
          <cell r="C1664" t="str">
            <v>3.4.4.2.6</v>
          </cell>
          <cell r="D1664" t="str">
            <v>Tubería de HD de 500 mm</v>
          </cell>
          <cell r="E1664" t="str">
            <v>m</v>
          </cell>
          <cell r="F1664">
            <v>22368</v>
          </cell>
          <cell r="G1664">
            <v>15000</v>
          </cell>
          <cell r="H1664">
            <v>335520000</v>
          </cell>
          <cell r="I1664">
            <v>22.250960053954017</v>
          </cell>
          <cell r="J1664">
            <v>22368</v>
          </cell>
          <cell r="K1664">
            <v>-350</v>
          </cell>
          <cell r="L1664">
            <v>22018</v>
          </cell>
          <cell r="M1664">
            <v>335520000</v>
          </cell>
          <cell r="N1664">
            <v>-5250000</v>
          </cell>
          <cell r="O1664">
            <v>330270000</v>
          </cell>
          <cell r="Q1664">
            <v>3490</v>
          </cell>
          <cell r="R1664">
            <v>3490</v>
          </cell>
          <cell r="S1664">
            <v>0</v>
          </cell>
          <cell r="T1664">
            <v>52350000</v>
          </cell>
          <cell r="U1664">
            <v>52350000</v>
          </cell>
          <cell r="V1664">
            <v>18528</v>
          </cell>
          <cell r="W1664">
            <v>277920000</v>
          </cell>
        </row>
        <row r="1665">
          <cell r="C1665" t="str">
            <v>3.4.5</v>
          </cell>
          <cell r="D1665" t="str">
            <v>Cruce con equipo mecánico de perforación horizontal (Topo)</v>
          </cell>
          <cell r="H1665">
            <v>0</v>
          </cell>
          <cell r="I1665" t="str">
            <v/>
          </cell>
          <cell r="L1665" t="str">
            <v/>
          </cell>
          <cell r="M1665" t="str">
            <v/>
          </cell>
          <cell r="N1665" t="str">
            <v/>
          </cell>
          <cell r="O1665" t="str">
            <v/>
          </cell>
          <cell r="R1665" t="str">
            <v/>
          </cell>
          <cell r="S1665" t="str">
            <v/>
          </cell>
          <cell r="T1665" t="str">
            <v/>
          </cell>
          <cell r="U1665" t="str">
            <v/>
          </cell>
          <cell r="V1665" t="str">
            <v/>
          </cell>
          <cell r="W1665" t="str">
            <v/>
          </cell>
        </row>
        <row r="1666">
          <cell r="C1666" t="str">
            <v>3.4.5.9</v>
          </cell>
          <cell r="D1666" t="str">
            <v>Cruce con equipo mecánico, percusion o rotacion, D= 700 mm</v>
          </cell>
          <cell r="E1666" t="str">
            <v>m</v>
          </cell>
          <cell r="F1666">
            <v>23</v>
          </cell>
          <cell r="G1666">
            <v>1350000</v>
          </cell>
          <cell r="H1666">
            <v>31050000</v>
          </cell>
          <cell r="I1666">
            <v>2.0591687818170961</v>
          </cell>
          <cell r="J1666">
            <v>23</v>
          </cell>
          <cell r="L1666">
            <v>23</v>
          </cell>
          <cell r="M1666">
            <v>31050000</v>
          </cell>
          <cell r="N1666">
            <v>0</v>
          </cell>
          <cell r="O1666">
            <v>31050000</v>
          </cell>
          <cell r="R1666">
            <v>0</v>
          </cell>
          <cell r="S1666">
            <v>0</v>
          </cell>
          <cell r="T1666">
            <v>0</v>
          </cell>
          <cell r="U1666">
            <v>0</v>
          </cell>
          <cell r="V1666">
            <v>23</v>
          </cell>
          <cell r="W1666">
            <v>31050000</v>
          </cell>
        </row>
        <row r="1667">
          <cell r="C1667" t="str">
            <v>3.4.8</v>
          </cell>
          <cell r="D1667" t="str">
            <v>Cimentación de tuberías</v>
          </cell>
          <cell r="H1667">
            <v>0</v>
          </cell>
          <cell r="I1667" t="str">
            <v/>
          </cell>
          <cell r="L1667" t="str">
            <v/>
          </cell>
          <cell r="M1667" t="str">
            <v/>
          </cell>
          <cell r="N1667" t="str">
            <v/>
          </cell>
          <cell r="O1667" t="str">
            <v/>
          </cell>
          <cell r="R1667" t="str">
            <v/>
          </cell>
          <cell r="S1667" t="str">
            <v/>
          </cell>
          <cell r="T1667" t="str">
            <v/>
          </cell>
          <cell r="U1667" t="str">
            <v/>
          </cell>
          <cell r="V1667" t="str">
            <v/>
          </cell>
          <cell r="W1667" t="str">
            <v/>
          </cell>
        </row>
        <row r="1668">
          <cell r="C1668" t="str">
            <v>3.4.8.2</v>
          </cell>
          <cell r="D1668" t="str">
            <v>Cimentación de tubería con arena compactada al 70% de la densidad relativa máxima</v>
          </cell>
          <cell r="E1668" t="str">
            <v>m3</v>
          </cell>
          <cell r="F1668">
            <v>5700</v>
          </cell>
          <cell r="G1668">
            <v>31000</v>
          </cell>
          <cell r="H1668">
            <v>176700000</v>
          </cell>
          <cell r="I1668">
            <v>11.718361473335939</v>
          </cell>
          <cell r="J1668">
            <v>5700</v>
          </cell>
          <cell r="L1668">
            <v>5700</v>
          </cell>
          <cell r="M1668">
            <v>176700000</v>
          </cell>
          <cell r="N1668">
            <v>0</v>
          </cell>
          <cell r="O1668">
            <v>176700000</v>
          </cell>
          <cell r="Q1668">
            <v>1208.8946871250002</v>
          </cell>
          <cell r="R1668">
            <v>1208.8946871250002</v>
          </cell>
          <cell r="S1668">
            <v>0</v>
          </cell>
          <cell r="T1668">
            <v>37475735.300875008</v>
          </cell>
          <cell r="U1668">
            <v>37475735.300875008</v>
          </cell>
          <cell r="V1668">
            <v>4491.105312875</v>
          </cell>
          <cell r="W1668">
            <v>139224264.69912499</v>
          </cell>
        </row>
        <row r="1669">
          <cell r="C1669" t="str">
            <v>3.4.8.4</v>
          </cell>
          <cell r="D1669" t="str">
            <v>Cimentación de tubería con concreto de 17,5 Mpa. ( 2500 psi ) de central de mezclas</v>
          </cell>
          <cell r="E1669" t="str">
            <v>m3</v>
          </cell>
          <cell r="F1669">
            <v>30</v>
          </cell>
          <cell r="G1669">
            <v>208850</v>
          </cell>
          <cell r="H1669">
            <v>6265500</v>
          </cell>
          <cell r="I1669">
            <v>0.41551439621497643</v>
          </cell>
          <cell r="J1669">
            <v>30</v>
          </cell>
          <cell r="L1669">
            <v>30</v>
          </cell>
          <cell r="M1669">
            <v>6265500</v>
          </cell>
          <cell r="N1669">
            <v>0</v>
          </cell>
          <cell r="O1669">
            <v>6265500</v>
          </cell>
          <cell r="R1669">
            <v>0</v>
          </cell>
          <cell r="S1669">
            <v>0</v>
          </cell>
          <cell r="T1669">
            <v>0</v>
          </cell>
          <cell r="U1669">
            <v>0</v>
          </cell>
          <cell r="V1669">
            <v>30</v>
          </cell>
          <cell r="W1669">
            <v>6265500</v>
          </cell>
        </row>
        <row r="1670">
          <cell r="C1670" t="str">
            <v>3.4.9</v>
          </cell>
          <cell r="D1670" t="str">
            <v>Empalme de tubería de acueducto proyectada</v>
          </cell>
          <cell r="I1670" t="str">
            <v/>
          </cell>
          <cell r="L1670" t="str">
            <v/>
          </cell>
          <cell r="M1670" t="str">
            <v/>
          </cell>
          <cell r="N1670" t="str">
            <v/>
          </cell>
          <cell r="O1670" t="str">
            <v/>
          </cell>
          <cell r="R1670" t="str">
            <v/>
          </cell>
          <cell r="S1670" t="str">
            <v/>
          </cell>
          <cell r="T1670" t="str">
            <v/>
          </cell>
          <cell r="U1670" t="str">
            <v/>
          </cell>
          <cell r="V1670" t="str">
            <v/>
          </cell>
          <cell r="W1670" t="str">
            <v/>
          </cell>
        </row>
        <row r="1671">
          <cell r="C1671" t="str">
            <v>3.4.9.1</v>
          </cell>
          <cell r="D1671" t="str">
            <v>Empalme de tubería de polietileno proyectada a tubería de polietileno existente</v>
          </cell>
          <cell r="I1671" t="str">
            <v/>
          </cell>
          <cell r="L1671" t="str">
            <v/>
          </cell>
          <cell r="M1671" t="str">
            <v/>
          </cell>
          <cell r="N1671" t="str">
            <v/>
          </cell>
          <cell r="O1671" t="str">
            <v/>
          </cell>
          <cell r="R1671" t="str">
            <v/>
          </cell>
          <cell r="S1671" t="str">
            <v/>
          </cell>
          <cell r="T1671" t="str">
            <v/>
          </cell>
          <cell r="U1671" t="str">
            <v/>
          </cell>
          <cell r="V1671" t="str">
            <v/>
          </cell>
          <cell r="W1671" t="str">
            <v/>
          </cell>
        </row>
        <row r="1672">
          <cell r="C1672" t="str">
            <v>3.4.9.1.1</v>
          </cell>
          <cell r="D1672" t="str">
            <v>Empalme de tubería polietileno Ø 160 mm a tubería polietileno Ø 160 mm existente, según detalle en plano, incluye instalación de accesorios y suministro y colocación de tornillería, arandela, tuercas y empaquetadura para montaje.</v>
          </cell>
          <cell r="E1672" t="str">
            <v>un</v>
          </cell>
          <cell r="F1672">
            <v>1</v>
          </cell>
          <cell r="G1672">
            <v>380000</v>
          </cell>
          <cell r="H1672">
            <v>380000</v>
          </cell>
          <cell r="I1672">
            <v>2.5200777362012775E-2</v>
          </cell>
          <cell r="J1672">
            <v>1</v>
          </cell>
          <cell r="L1672">
            <v>1</v>
          </cell>
          <cell r="M1672">
            <v>380000</v>
          </cell>
          <cell r="N1672">
            <v>0</v>
          </cell>
          <cell r="O1672">
            <v>380000</v>
          </cell>
          <cell r="R1672">
            <v>0</v>
          </cell>
          <cell r="S1672">
            <v>0</v>
          </cell>
          <cell r="T1672">
            <v>0</v>
          </cell>
          <cell r="U1672">
            <v>0</v>
          </cell>
          <cell r="V1672">
            <v>1</v>
          </cell>
          <cell r="W1672">
            <v>380000</v>
          </cell>
        </row>
        <row r="1673">
          <cell r="C1673" t="str">
            <v>3.4.9.2</v>
          </cell>
          <cell r="D1673" t="str">
            <v>Empalme de tubería de polietileno proyectada a tubería de PVC y AC existente</v>
          </cell>
          <cell r="I1673" t="str">
            <v/>
          </cell>
          <cell r="L1673" t="str">
            <v/>
          </cell>
          <cell r="M1673" t="str">
            <v/>
          </cell>
          <cell r="N1673" t="str">
            <v/>
          </cell>
          <cell r="O1673" t="str">
            <v/>
          </cell>
          <cell r="R1673" t="str">
            <v/>
          </cell>
          <cell r="S1673" t="str">
            <v/>
          </cell>
          <cell r="T1673" t="str">
            <v/>
          </cell>
          <cell r="U1673" t="str">
            <v/>
          </cell>
          <cell r="V1673" t="str">
            <v/>
          </cell>
          <cell r="W1673" t="str">
            <v/>
          </cell>
        </row>
        <row r="1674">
          <cell r="C1674" t="str">
            <v>3.4.9.2.1</v>
          </cell>
          <cell r="D1674" t="str">
            <v>Empalme de tubería polietileno Ø 110 mm a tubería PVC existente, según detalle en plano, incluye instalación de accesorios y suministro y colocación de tornillería, arandela, tuercas y empaquetadura para montaje.</v>
          </cell>
          <cell r="E1674" t="str">
            <v>un</v>
          </cell>
          <cell r="F1674">
            <v>3</v>
          </cell>
          <cell r="G1674">
            <v>320000</v>
          </cell>
          <cell r="H1674">
            <v>960000</v>
          </cell>
          <cell r="I1674">
            <v>6.3665121756663862E-2</v>
          </cell>
          <cell r="J1674">
            <v>3</v>
          </cell>
          <cell r="L1674">
            <v>3</v>
          </cell>
          <cell r="M1674">
            <v>960000</v>
          </cell>
          <cell r="N1674">
            <v>0</v>
          </cell>
          <cell r="O1674">
            <v>960000</v>
          </cell>
          <cell r="R1674">
            <v>0</v>
          </cell>
          <cell r="S1674">
            <v>0</v>
          </cell>
          <cell r="T1674">
            <v>0</v>
          </cell>
          <cell r="U1674">
            <v>0</v>
          </cell>
          <cell r="V1674">
            <v>3</v>
          </cell>
          <cell r="W1674">
            <v>960000</v>
          </cell>
        </row>
        <row r="1675">
          <cell r="C1675" t="str">
            <v>3.4.9.3</v>
          </cell>
          <cell r="D1675" t="str">
            <v>Empalme de tubería de HD proyectada a tubería de HD existente</v>
          </cell>
          <cell r="I1675" t="str">
            <v/>
          </cell>
          <cell r="L1675" t="str">
            <v/>
          </cell>
          <cell r="M1675" t="str">
            <v/>
          </cell>
          <cell r="N1675" t="str">
            <v/>
          </cell>
          <cell r="O1675" t="str">
            <v/>
          </cell>
          <cell r="R1675" t="str">
            <v/>
          </cell>
          <cell r="S1675" t="str">
            <v/>
          </cell>
          <cell r="T1675" t="str">
            <v/>
          </cell>
          <cell r="U1675" t="str">
            <v/>
          </cell>
          <cell r="V1675" t="str">
            <v/>
          </cell>
          <cell r="W1675" t="str">
            <v/>
          </cell>
        </row>
        <row r="1676">
          <cell r="C1676" t="str">
            <v>3.4.9.3.1</v>
          </cell>
          <cell r="D1676" t="str">
            <v>Empalme de tubería HD Ø 500 mm proyectada a tubería HD Ø 500 mm existente de acuerdo con detalle mostrado en plano, incluye instalación de accesorios y suministro y colocación de empaquetadura, tornillería, tuercas y arandelas para montaje.</v>
          </cell>
          <cell r="E1676" t="str">
            <v>un</v>
          </cell>
          <cell r="F1676">
            <v>1</v>
          </cell>
          <cell r="G1676">
            <v>2800000</v>
          </cell>
          <cell r="H1676">
            <v>2800000</v>
          </cell>
          <cell r="I1676">
            <v>0.18568993845693621</v>
          </cell>
          <cell r="J1676">
            <v>1</v>
          </cell>
          <cell r="L1676">
            <v>1</v>
          </cell>
          <cell r="M1676">
            <v>2800000</v>
          </cell>
          <cell r="N1676">
            <v>0</v>
          </cell>
          <cell r="O1676">
            <v>2800000</v>
          </cell>
          <cell r="R1676">
            <v>0</v>
          </cell>
          <cell r="S1676">
            <v>0</v>
          </cell>
          <cell r="T1676">
            <v>0</v>
          </cell>
          <cell r="U1676">
            <v>0</v>
          </cell>
          <cell r="V1676">
            <v>1</v>
          </cell>
          <cell r="W1676">
            <v>2800000</v>
          </cell>
        </row>
        <row r="1677">
          <cell r="C1677" t="str">
            <v>3.5</v>
          </cell>
          <cell r="D1677" t="str">
            <v>RELLENOS</v>
          </cell>
          <cell r="I1677" t="str">
            <v/>
          </cell>
          <cell r="L1677" t="str">
            <v/>
          </cell>
          <cell r="M1677" t="str">
            <v/>
          </cell>
          <cell r="N1677" t="str">
            <v/>
          </cell>
          <cell r="O1677" t="str">
            <v/>
          </cell>
          <cell r="R1677" t="str">
            <v/>
          </cell>
          <cell r="S1677" t="str">
            <v/>
          </cell>
          <cell r="T1677" t="str">
            <v/>
          </cell>
          <cell r="U1677" t="str">
            <v/>
          </cell>
          <cell r="V1677" t="str">
            <v/>
          </cell>
          <cell r="W1677" t="str">
            <v/>
          </cell>
        </row>
        <row r="1678">
          <cell r="C1678" t="str">
            <v>3.5.1</v>
          </cell>
          <cell r="D1678" t="str">
            <v>Relleno de Zanjas y obras de mampostería</v>
          </cell>
          <cell r="I1678" t="str">
            <v/>
          </cell>
          <cell r="L1678" t="str">
            <v/>
          </cell>
          <cell r="M1678" t="str">
            <v/>
          </cell>
          <cell r="N1678" t="str">
            <v/>
          </cell>
          <cell r="O1678" t="str">
            <v/>
          </cell>
          <cell r="R1678" t="str">
            <v/>
          </cell>
          <cell r="S1678" t="str">
            <v/>
          </cell>
          <cell r="T1678" t="str">
            <v/>
          </cell>
          <cell r="U1678" t="str">
            <v/>
          </cell>
          <cell r="V1678" t="str">
            <v/>
          </cell>
          <cell r="W1678" t="str">
            <v/>
          </cell>
        </row>
        <row r="1679">
          <cell r="C1679" t="str">
            <v>3.5.1.1</v>
          </cell>
          <cell r="D1679" t="str">
            <v>Rellenos de Zanjas y obras de mampostería con material seleccionado de sitio, compactado al 90% del Proctor Modificado</v>
          </cell>
          <cell r="E1679" t="str">
            <v>m3</v>
          </cell>
          <cell r="F1679">
            <v>24850</v>
          </cell>
          <cell r="G1679">
            <v>9800</v>
          </cell>
          <cell r="H1679">
            <v>243530000</v>
          </cell>
          <cell r="I1679">
            <v>16.150382397292027</v>
          </cell>
          <cell r="J1679">
            <v>24850</v>
          </cell>
          <cell r="K1679">
            <v>-378</v>
          </cell>
          <cell r="L1679">
            <v>24472</v>
          </cell>
          <cell r="M1679">
            <v>243530000</v>
          </cell>
          <cell r="N1679">
            <v>-3704400</v>
          </cell>
          <cell r="O1679">
            <v>239825600</v>
          </cell>
          <cell r="Q1679">
            <v>3046.7700000000004</v>
          </cell>
          <cell r="R1679">
            <v>3046.7700000000004</v>
          </cell>
          <cell r="S1679">
            <v>0</v>
          </cell>
          <cell r="T1679">
            <v>29858346.000000004</v>
          </cell>
          <cell r="U1679">
            <v>29858346.000000004</v>
          </cell>
          <cell r="V1679">
            <v>21425.23</v>
          </cell>
          <cell r="W1679">
            <v>209967254</v>
          </cell>
        </row>
        <row r="1680">
          <cell r="C1680" t="str">
            <v>3.5.1.2</v>
          </cell>
          <cell r="D1680" t="str">
            <v>Rellenos de Zanjas y obras de mampostería con material seleccionado de cantera, compactado al 95% del Proctor Modifiicado</v>
          </cell>
          <cell r="E1680" t="str">
            <v>m3</v>
          </cell>
          <cell r="F1680">
            <v>300</v>
          </cell>
          <cell r="G1680">
            <v>27000</v>
          </cell>
          <cell r="H1680">
            <v>8100000</v>
          </cell>
          <cell r="I1680">
            <v>0.53717446482185127</v>
          </cell>
          <cell r="J1680">
            <v>300</v>
          </cell>
          <cell r="L1680">
            <v>300</v>
          </cell>
          <cell r="M1680">
            <v>8100000</v>
          </cell>
          <cell r="N1680">
            <v>0</v>
          </cell>
          <cell r="O1680">
            <v>8100000</v>
          </cell>
          <cell r="R1680">
            <v>0</v>
          </cell>
          <cell r="S1680">
            <v>0</v>
          </cell>
          <cell r="T1680">
            <v>0</v>
          </cell>
          <cell r="U1680">
            <v>0</v>
          </cell>
          <cell r="V1680">
            <v>300</v>
          </cell>
          <cell r="W1680">
            <v>8100000</v>
          </cell>
        </row>
        <row r="1681">
          <cell r="C1681" t="str">
            <v>3.5.3</v>
          </cell>
          <cell r="D1681" t="str">
            <v>Conformación de sub-base Granular</v>
          </cell>
          <cell r="E1681" t="str">
            <v>m3</v>
          </cell>
          <cell r="F1681">
            <v>235</v>
          </cell>
          <cell r="G1681">
            <v>40000</v>
          </cell>
          <cell r="H1681">
            <v>9400000</v>
          </cell>
          <cell r="I1681">
            <v>0.62338765053400014</v>
          </cell>
          <cell r="J1681">
            <v>235</v>
          </cell>
          <cell r="L1681">
            <v>235</v>
          </cell>
          <cell r="M1681">
            <v>9400000</v>
          </cell>
          <cell r="N1681">
            <v>0</v>
          </cell>
          <cell r="O1681">
            <v>9400000</v>
          </cell>
          <cell r="R1681">
            <v>0</v>
          </cell>
          <cell r="S1681">
            <v>0</v>
          </cell>
          <cell r="T1681">
            <v>0</v>
          </cell>
          <cell r="U1681">
            <v>0</v>
          </cell>
          <cell r="V1681">
            <v>235</v>
          </cell>
          <cell r="W1681">
            <v>9400000</v>
          </cell>
        </row>
        <row r="1682">
          <cell r="C1682" t="str">
            <v>3.5.4</v>
          </cell>
          <cell r="D1682" t="str">
            <v>Conformación de base</v>
          </cell>
          <cell r="I1682" t="str">
            <v/>
          </cell>
          <cell r="L1682" t="str">
            <v/>
          </cell>
          <cell r="M1682" t="str">
            <v/>
          </cell>
          <cell r="N1682" t="str">
            <v/>
          </cell>
          <cell r="O1682" t="str">
            <v/>
          </cell>
          <cell r="R1682" t="str">
            <v/>
          </cell>
          <cell r="S1682" t="str">
            <v/>
          </cell>
          <cell r="T1682" t="str">
            <v/>
          </cell>
          <cell r="U1682" t="str">
            <v/>
          </cell>
          <cell r="V1682" t="str">
            <v/>
          </cell>
          <cell r="W1682" t="str">
            <v/>
          </cell>
        </row>
        <row r="1683">
          <cell r="C1683" t="str">
            <v>3.5.4.1</v>
          </cell>
          <cell r="D1683" t="str">
            <v>Conformación de base suelo cemento</v>
          </cell>
          <cell r="I1683" t="str">
            <v/>
          </cell>
          <cell r="L1683" t="str">
            <v/>
          </cell>
          <cell r="M1683" t="str">
            <v/>
          </cell>
          <cell r="N1683" t="str">
            <v/>
          </cell>
          <cell r="O1683" t="str">
            <v/>
          </cell>
          <cell r="R1683" t="str">
            <v/>
          </cell>
          <cell r="S1683" t="str">
            <v/>
          </cell>
          <cell r="T1683" t="str">
            <v/>
          </cell>
          <cell r="U1683" t="str">
            <v/>
          </cell>
          <cell r="V1683" t="str">
            <v/>
          </cell>
          <cell r="W1683" t="str">
            <v/>
          </cell>
        </row>
        <row r="1684">
          <cell r="C1684" t="str">
            <v>3.5.4.1.1</v>
          </cell>
          <cell r="D1684" t="str">
            <v>Base de suelo cemento procedente de central de mezclas f´c= 3,5 Mpa, con proporción de cemento del 6%</v>
          </cell>
          <cell r="E1684" t="str">
            <v>m3</v>
          </cell>
          <cell r="F1684">
            <v>235</v>
          </cell>
          <cell r="G1684">
            <v>92400</v>
          </cell>
          <cell r="H1684">
            <v>21714000</v>
          </cell>
          <cell r="I1684">
            <v>1.4400254727335404</v>
          </cell>
          <cell r="J1684">
            <v>235</v>
          </cell>
          <cell r="L1684">
            <v>235</v>
          </cell>
          <cell r="M1684">
            <v>21714000</v>
          </cell>
          <cell r="N1684">
            <v>0</v>
          </cell>
          <cell r="O1684">
            <v>21714000</v>
          </cell>
          <cell r="R1684">
            <v>0</v>
          </cell>
          <cell r="S1684">
            <v>0</v>
          </cell>
          <cell r="T1684">
            <v>0</v>
          </cell>
          <cell r="U1684">
            <v>0</v>
          </cell>
          <cell r="V1684">
            <v>235</v>
          </cell>
          <cell r="W1684">
            <v>21714000</v>
          </cell>
        </row>
        <row r="1685">
          <cell r="C1685" t="str">
            <v>3.6</v>
          </cell>
          <cell r="D1685" t="str">
            <v>CONSTRUCCION DE PAVIMENTOS</v>
          </cell>
          <cell r="I1685" t="str">
            <v/>
          </cell>
          <cell r="L1685" t="str">
            <v/>
          </cell>
          <cell r="M1685" t="str">
            <v/>
          </cell>
          <cell r="N1685" t="str">
            <v/>
          </cell>
          <cell r="O1685" t="str">
            <v/>
          </cell>
          <cell r="R1685" t="str">
            <v/>
          </cell>
          <cell r="S1685" t="str">
            <v/>
          </cell>
          <cell r="T1685" t="str">
            <v/>
          </cell>
          <cell r="U1685" t="str">
            <v/>
          </cell>
          <cell r="V1685" t="str">
            <v/>
          </cell>
          <cell r="W1685" t="str">
            <v/>
          </cell>
        </row>
        <row r="1686">
          <cell r="C1686" t="str">
            <v>3.6.1</v>
          </cell>
          <cell r="D1686" t="str">
            <v>Construcción de Pavimentos en concreto asfáltico</v>
          </cell>
          <cell r="I1686" t="str">
            <v/>
          </cell>
          <cell r="L1686" t="str">
            <v/>
          </cell>
          <cell r="M1686" t="str">
            <v/>
          </cell>
          <cell r="N1686" t="str">
            <v/>
          </cell>
          <cell r="O1686" t="str">
            <v/>
          </cell>
          <cell r="R1686" t="str">
            <v/>
          </cell>
          <cell r="S1686" t="str">
            <v/>
          </cell>
          <cell r="T1686" t="str">
            <v/>
          </cell>
          <cell r="U1686" t="str">
            <v/>
          </cell>
          <cell r="V1686" t="str">
            <v/>
          </cell>
          <cell r="W1686" t="str">
            <v/>
          </cell>
        </row>
        <row r="1687">
          <cell r="C1687" t="str">
            <v>3.6.1.2</v>
          </cell>
          <cell r="D1687" t="str">
            <v>Para reparcheos (Colocado y compactado con Motoniveladora y Minicompactador Micky)</v>
          </cell>
          <cell r="I1687" t="str">
            <v/>
          </cell>
          <cell r="L1687" t="str">
            <v/>
          </cell>
          <cell r="M1687" t="str">
            <v/>
          </cell>
          <cell r="N1687" t="str">
            <v/>
          </cell>
          <cell r="O1687" t="str">
            <v/>
          </cell>
          <cell r="R1687" t="str">
            <v/>
          </cell>
          <cell r="S1687" t="str">
            <v/>
          </cell>
          <cell r="T1687" t="str">
            <v/>
          </cell>
          <cell r="U1687" t="str">
            <v/>
          </cell>
          <cell r="V1687" t="str">
            <v/>
          </cell>
          <cell r="W1687" t="str">
            <v/>
          </cell>
        </row>
        <row r="1688">
          <cell r="C1688" t="str">
            <v>3.6.1.2.4</v>
          </cell>
          <cell r="D1688" t="str">
            <v>Pavimento de concreto asfáltico e = 0.10 m</v>
          </cell>
          <cell r="E1688" t="str">
            <v>m2</v>
          </cell>
          <cell r="F1688">
            <v>100</v>
          </cell>
          <cell r="G1688">
            <v>35000</v>
          </cell>
          <cell r="H1688">
            <v>3500000</v>
          </cell>
          <cell r="I1688">
            <v>0.23211242307117028</v>
          </cell>
          <cell r="J1688">
            <v>100</v>
          </cell>
          <cell r="L1688">
            <v>100</v>
          </cell>
          <cell r="M1688">
            <v>3500000</v>
          </cell>
          <cell r="N1688">
            <v>0</v>
          </cell>
          <cell r="O1688">
            <v>3500000</v>
          </cell>
          <cell r="R1688">
            <v>0</v>
          </cell>
          <cell r="S1688">
            <v>0</v>
          </cell>
          <cell r="T1688">
            <v>0</v>
          </cell>
          <cell r="U1688">
            <v>0</v>
          </cell>
          <cell r="V1688">
            <v>100</v>
          </cell>
          <cell r="W1688">
            <v>3500000</v>
          </cell>
        </row>
        <row r="1689">
          <cell r="C1689" t="str">
            <v>3.6.2</v>
          </cell>
          <cell r="D1689" t="str">
            <v>Construcción de Pavimento de Concreto para reparcheo</v>
          </cell>
          <cell r="I1689" t="str">
            <v/>
          </cell>
          <cell r="L1689" t="str">
            <v/>
          </cell>
          <cell r="M1689" t="str">
            <v/>
          </cell>
          <cell r="N1689" t="str">
            <v/>
          </cell>
          <cell r="O1689" t="str">
            <v/>
          </cell>
          <cell r="R1689" t="str">
            <v/>
          </cell>
          <cell r="S1689" t="str">
            <v/>
          </cell>
          <cell r="T1689" t="str">
            <v/>
          </cell>
          <cell r="U1689" t="str">
            <v/>
          </cell>
          <cell r="V1689" t="str">
            <v/>
          </cell>
          <cell r="W1689" t="str">
            <v/>
          </cell>
        </row>
        <row r="1690">
          <cell r="C1690" t="str">
            <v>3.6.2.2</v>
          </cell>
          <cell r="D1690" t="str">
            <v>Pavimento de concreto para reparcheo f'c = 21,0 Mpa (3000 psi), e = 0,20 m</v>
          </cell>
          <cell r="E1690" t="str">
            <v>m2</v>
          </cell>
          <cell r="F1690">
            <v>1450</v>
          </cell>
          <cell r="G1690">
            <v>57750</v>
          </cell>
          <cell r="H1690">
            <v>83737500</v>
          </cell>
          <cell r="I1690">
            <v>5.5532897219777491</v>
          </cell>
          <cell r="J1690">
            <v>1450</v>
          </cell>
          <cell r="L1690">
            <v>1450</v>
          </cell>
          <cell r="M1690">
            <v>83737500</v>
          </cell>
          <cell r="N1690">
            <v>0</v>
          </cell>
          <cell r="O1690">
            <v>83737500</v>
          </cell>
          <cell r="R1690">
            <v>0</v>
          </cell>
          <cell r="S1690">
            <v>0</v>
          </cell>
          <cell r="T1690">
            <v>0</v>
          </cell>
          <cell r="U1690">
            <v>0</v>
          </cell>
          <cell r="V1690">
            <v>1450</v>
          </cell>
          <cell r="W1690">
            <v>83737500</v>
          </cell>
        </row>
        <row r="1691">
          <cell r="C1691" t="str">
            <v>3.6.4</v>
          </cell>
          <cell r="D1691" t="str">
            <v>Construcción de Andenes, Bordillos y Cunetas</v>
          </cell>
          <cell r="I1691" t="str">
            <v/>
          </cell>
          <cell r="L1691" t="str">
            <v/>
          </cell>
          <cell r="M1691" t="str">
            <v/>
          </cell>
          <cell r="N1691" t="str">
            <v/>
          </cell>
          <cell r="O1691" t="str">
            <v/>
          </cell>
          <cell r="R1691" t="str">
            <v/>
          </cell>
          <cell r="S1691" t="str">
            <v/>
          </cell>
          <cell r="T1691" t="str">
            <v/>
          </cell>
          <cell r="U1691" t="str">
            <v/>
          </cell>
          <cell r="V1691" t="str">
            <v/>
          </cell>
          <cell r="W1691" t="str">
            <v/>
          </cell>
        </row>
        <row r="1692">
          <cell r="C1692" t="str">
            <v>3.6.4.1</v>
          </cell>
          <cell r="D1692" t="str">
            <v>Construcción de Andenes</v>
          </cell>
          <cell r="I1692" t="str">
            <v/>
          </cell>
          <cell r="L1692" t="str">
            <v/>
          </cell>
          <cell r="M1692" t="str">
            <v/>
          </cell>
          <cell r="N1692" t="str">
            <v/>
          </cell>
          <cell r="O1692" t="str">
            <v/>
          </cell>
          <cell r="R1692" t="str">
            <v/>
          </cell>
          <cell r="S1692" t="str">
            <v/>
          </cell>
          <cell r="T1692" t="str">
            <v/>
          </cell>
          <cell r="U1692" t="str">
            <v/>
          </cell>
          <cell r="V1692" t="str">
            <v/>
          </cell>
          <cell r="W1692" t="str">
            <v/>
          </cell>
        </row>
        <row r="1693">
          <cell r="C1693" t="str">
            <v>3.6.4.1.3</v>
          </cell>
          <cell r="D1693" t="str">
            <v>Construcción de anden de concreto f'c 21,0 Mpa (3000 psi) e = 0.10 m, Tamaño Máximo del agregado: 25 mm (1") de central de mezclas</v>
          </cell>
          <cell r="E1693" t="str">
            <v>m2</v>
          </cell>
          <cell r="F1693">
            <v>150</v>
          </cell>
          <cell r="G1693">
            <v>33000</v>
          </cell>
          <cell r="H1693">
            <v>4950000</v>
          </cell>
          <cell r="I1693">
            <v>0.32827328405779799</v>
          </cell>
          <cell r="J1693">
            <v>150</v>
          </cell>
          <cell r="L1693">
            <v>150</v>
          </cell>
          <cell r="M1693">
            <v>4950000</v>
          </cell>
          <cell r="N1693">
            <v>0</v>
          </cell>
          <cell r="O1693">
            <v>4950000</v>
          </cell>
          <cell r="R1693">
            <v>0</v>
          </cell>
          <cell r="S1693">
            <v>0</v>
          </cell>
          <cell r="T1693">
            <v>0</v>
          </cell>
          <cell r="U1693">
            <v>0</v>
          </cell>
          <cell r="V1693">
            <v>150</v>
          </cell>
          <cell r="W1693">
            <v>4950000</v>
          </cell>
        </row>
        <row r="1694">
          <cell r="C1694" t="str">
            <v>3.7</v>
          </cell>
          <cell r="D1694" t="str">
            <v>CONSTRUCCIÓN DE OBRAS ACCESORIAS</v>
          </cell>
          <cell r="I1694" t="str">
            <v/>
          </cell>
          <cell r="L1694" t="str">
            <v/>
          </cell>
          <cell r="M1694" t="str">
            <v/>
          </cell>
          <cell r="N1694" t="str">
            <v/>
          </cell>
          <cell r="O1694" t="str">
            <v/>
          </cell>
          <cell r="R1694" t="str">
            <v/>
          </cell>
          <cell r="S1694" t="str">
            <v/>
          </cell>
          <cell r="T1694" t="str">
            <v/>
          </cell>
          <cell r="U1694" t="str">
            <v/>
          </cell>
          <cell r="V1694" t="str">
            <v/>
          </cell>
          <cell r="W1694" t="str">
            <v/>
          </cell>
        </row>
        <row r="1695">
          <cell r="C1695" t="str">
            <v>3.7.8</v>
          </cell>
          <cell r="D1695" t="str">
            <v>Caja de Válvulas y bajantes de operación</v>
          </cell>
          <cell r="I1695" t="str">
            <v/>
          </cell>
          <cell r="L1695" t="str">
            <v/>
          </cell>
          <cell r="M1695" t="str">
            <v/>
          </cell>
          <cell r="N1695" t="str">
            <v/>
          </cell>
          <cell r="O1695" t="str">
            <v/>
          </cell>
          <cell r="R1695" t="str">
            <v/>
          </cell>
          <cell r="S1695" t="str">
            <v/>
          </cell>
          <cell r="T1695" t="str">
            <v/>
          </cell>
          <cell r="U1695" t="str">
            <v/>
          </cell>
          <cell r="V1695" t="str">
            <v/>
          </cell>
          <cell r="W1695" t="str">
            <v/>
          </cell>
        </row>
        <row r="1696">
          <cell r="C1696" t="str">
            <v>3.7.8.1</v>
          </cell>
          <cell r="D1696" t="str">
            <v>Cajas de válvulas</v>
          </cell>
          <cell r="I1696" t="str">
            <v/>
          </cell>
          <cell r="L1696" t="str">
            <v/>
          </cell>
          <cell r="M1696" t="str">
            <v/>
          </cell>
          <cell r="N1696" t="str">
            <v/>
          </cell>
          <cell r="O1696" t="str">
            <v/>
          </cell>
          <cell r="R1696" t="str">
            <v/>
          </cell>
          <cell r="S1696" t="str">
            <v/>
          </cell>
          <cell r="T1696" t="str">
            <v/>
          </cell>
          <cell r="U1696" t="str">
            <v/>
          </cell>
          <cell r="V1696" t="str">
            <v/>
          </cell>
          <cell r="W1696" t="str">
            <v/>
          </cell>
        </row>
        <row r="1697">
          <cell r="C1697" t="str">
            <v>3.7.8.1.2</v>
          </cell>
          <cell r="D1697" t="str">
            <v>Para 2,00 m &lt; H &lt;= 3,00 m</v>
          </cell>
          <cell r="I1697" t="str">
            <v/>
          </cell>
          <cell r="L1697" t="str">
            <v/>
          </cell>
          <cell r="M1697" t="str">
            <v/>
          </cell>
          <cell r="N1697" t="str">
            <v/>
          </cell>
          <cell r="O1697" t="str">
            <v/>
          </cell>
          <cell r="R1697" t="str">
            <v/>
          </cell>
          <cell r="S1697" t="str">
            <v/>
          </cell>
          <cell r="T1697" t="str">
            <v/>
          </cell>
          <cell r="U1697" t="str">
            <v/>
          </cell>
          <cell r="V1697" t="str">
            <v/>
          </cell>
          <cell r="W1697" t="str">
            <v/>
          </cell>
        </row>
        <row r="1698">
          <cell r="C1698" t="str">
            <v>3.7.8.1.2.2</v>
          </cell>
          <cell r="D1698" t="str">
            <v>Caja de mampostería reforzada para tuberías entre 450 mm (18") y 600 mm (24")</v>
          </cell>
          <cell r="E1698" t="str">
            <v>un</v>
          </cell>
          <cell r="F1698">
            <v>25</v>
          </cell>
          <cell r="G1698">
            <v>2871600</v>
          </cell>
          <cell r="H1698">
            <v>71790000</v>
          </cell>
          <cell r="I1698">
            <v>4.7609573863655186</v>
          </cell>
          <cell r="J1698">
            <v>25</v>
          </cell>
          <cell r="L1698">
            <v>25</v>
          </cell>
          <cell r="M1698">
            <v>71790000</v>
          </cell>
          <cell r="N1698">
            <v>0</v>
          </cell>
          <cell r="O1698">
            <v>71790000</v>
          </cell>
          <cell r="R1698">
            <v>0</v>
          </cell>
          <cell r="S1698">
            <v>0</v>
          </cell>
          <cell r="T1698">
            <v>0</v>
          </cell>
          <cell r="U1698">
            <v>0</v>
          </cell>
          <cell r="V1698">
            <v>25</v>
          </cell>
          <cell r="W1698">
            <v>71790000</v>
          </cell>
        </row>
        <row r="1699">
          <cell r="C1699" t="str">
            <v>3.7.8.2</v>
          </cell>
          <cell r="D1699" t="str">
            <v xml:space="preserve">Instalación tubo de operación para válvulas entre 80 mm y 200 mm </v>
          </cell>
          <cell r="E1699" t="str">
            <v>un</v>
          </cell>
          <cell r="F1699">
            <v>23</v>
          </cell>
          <cell r="G1699">
            <v>50000</v>
          </cell>
          <cell r="H1699">
            <v>1150000</v>
          </cell>
          <cell r="I1699">
            <v>7.6265510437670242E-2</v>
          </cell>
          <cell r="J1699">
            <v>23</v>
          </cell>
          <cell r="L1699">
            <v>23</v>
          </cell>
          <cell r="M1699">
            <v>1150000</v>
          </cell>
          <cell r="N1699">
            <v>0</v>
          </cell>
          <cell r="O1699">
            <v>1150000</v>
          </cell>
          <cell r="R1699">
            <v>0</v>
          </cell>
          <cell r="S1699">
            <v>0</v>
          </cell>
          <cell r="T1699">
            <v>0</v>
          </cell>
          <cell r="U1699">
            <v>0</v>
          </cell>
          <cell r="V1699">
            <v>23</v>
          </cell>
          <cell r="W1699">
            <v>1150000</v>
          </cell>
        </row>
        <row r="1700">
          <cell r="C1700" t="str">
            <v>3.7.9</v>
          </cell>
          <cell r="D1700" t="str">
            <v>Micromedición</v>
          </cell>
          <cell r="I1700" t="str">
            <v/>
          </cell>
          <cell r="L1700" t="str">
            <v/>
          </cell>
          <cell r="M1700" t="str">
            <v/>
          </cell>
          <cell r="N1700" t="str">
            <v/>
          </cell>
          <cell r="O1700" t="str">
            <v/>
          </cell>
          <cell r="R1700" t="str">
            <v/>
          </cell>
          <cell r="S1700" t="str">
            <v/>
          </cell>
          <cell r="T1700" t="str">
            <v/>
          </cell>
          <cell r="U1700" t="str">
            <v/>
          </cell>
          <cell r="V1700" t="str">
            <v/>
          </cell>
          <cell r="W1700" t="str">
            <v/>
          </cell>
        </row>
        <row r="1701">
          <cell r="C1701" t="str">
            <v>3.7.10</v>
          </cell>
          <cell r="D1701" t="str">
            <v>Cajas para elementos control perdidas</v>
          </cell>
          <cell r="I1701" t="str">
            <v/>
          </cell>
          <cell r="L1701" t="str">
            <v/>
          </cell>
          <cell r="M1701" t="str">
            <v/>
          </cell>
          <cell r="N1701" t="str">
            <v/>
          </cell>
          <cell r="O1701" t="str">
            <v/>
          </cell>
          <cell r="R1701" t="str">
            <v/>
          </cell>
          <cell r="S1701" t="str">
            <v/>
          </cell>
          <cell r="T1701" t="str">
            <v/>
          </cell>
          <cell r="U1701" t="str">
            <v/>
          </cell>
          <cell r="V1701" t="str">
            <v/>
          </cell>
          <cell r="W1701" t="str">
            <v/>
          </cell>
        </row>
        <row r="1702">
          <cell r="C1702" t="str">
            <v>3.7.10.8</v>
          </cell>
          <cell r="D1702" t="str">
            <v>Filtro y válvula reguladora instalados en tubería de 90 mm a 110 mm con 1,50 m &lt; h &lt;= 2,50 m</v>
          </cell>
          <cell r="E1702" t="str">
            <v>un</v>
          </cell>
          <cell r="F1702">
            <v>2</v>
          </cell>
          <cell r="G1702">
            <v>3800000</v>
          </cell>
          <cell r="H1702">
            <v>7600000</v>
          </cell>
          <cell r="I1702">
            <v>0.50401554724025543</v>
          </cell>
          <cell r="J1702">
            <v>2</v>
          </cell>
          <cell r="L1702">
            <v>2</v>
          </cell>
          <cell r="M1702">
            <v>7600000</v>
          </cell>
          <cell r="N1702">
            <v>0</v>
          </cell>
          <cell r="O1702">
            <v>7600000</v>
          </cell>
          <cell r="R1702">
            <v>0</v>
          </cell>
          <cell r="S1702">
            <v>0</v>
          </cell>
          <cell r="T1702">
            <v>0</v>
          </cell>
          <cell r="U1702">
            <v>0</v>
          </cell>
          <cell r="V1702">
            <v>2</v>
          </cell>
          <cell r="W1702">
            <v>7600000</v>
          </cell>
        </row>
        <row r="1703">
          <cell r="C1703" t="str">
            <v>3.7.12</v>
          </cell>
          <cell r="D1703" t="str">
            <v>Concreto para anclajes</v>
          </cell>
          <cell r="I1703" t="str">
            <v/>
          </cell>
          <cell r="L1703" t="str">
            <v/>
          </cell>
          <cell r="M1703" t="str">
            <v/>
          </cell>
          <cell r="N1703" t="str">
            <v/>
          </cell>
          <cell r="O1703" t="str">
            <v/>
          </cell>
          <cell r="R1703" t="str">
            <v/>
          </cell>
          <cell r="S1703" t="str">
            <v/>
          </cell>
          <cell r="T1703" t="str">
            <v/>
          </cell>
          <cell r="U1703" t="str">
            <v/>
          </cell>
          <cell r="V1703" t="str">
            <v/>
          </cell>
          <cell r="W1703" t="str">
            <v/>
          </cell>
        </row>
        <row r="1704">
          <cell r="C1704" t="str">
            <v>3.7.12.1</v>
          </cell>
          <cell r="D1704" t="str">
            <v>Concreto para anclajes f'c=17,5 Mpa (2500 psi)</v>
          </cell>
          <cell r="E1704" t="str">
            <v>m3</v>
          </cell>
          <cell r="F1704">
            <v>300</v>
          </cell>
          <cell r="G1704">
            <v>208850</v>
          </cell>
          <cell r="H1704">
            <v>62655000</v>
          </cell>
          <cell r="I1704">
            <v>4.1551439621497641</v>
          </cell>
          <cell r="J1704">
            <v>300</v>
          </cell>
          <cell r="L1704">
            <v>300</v>
          </cell>
          <cell r="M1704">
            <v>62655000</v>
          </cell>
          <cell r="N1704">
            <v>0</v>
          </cell>
          <cell r="O1704">
            <v>62655000</v>
          </cell>
          <cell r="R1704">
            <v>0</v>
          </cell>
          <cell r="S1704">
            <v>0</v>
          </cell>
          <cell r="T1704">
            <v>0</v>
          </cell>
          <cell r="U1704">
            <v>0</v>
          </cell>
          <cell r="V1704">
            <v>300</v>
          </cell>
          <cell r="W1704">
            <v>62655000</v>
          </cell>
        </row>
        <row r="1705">
          <cell r="C1705" t="str">
            <v>3.8</v>
          </cell>
          <cell r="D1705" t="str">
            <v>INSTALACION DE ELEMENTOS DE ACUEDUCTO Y ALCANTARILLADO</v>
          </cell>
          <cell r="I1705" t="str">
            <v/>
          </cell>
          <cell r="L1705" t="str">
            <v/>
          </cell>
          <cell r="M1705" t="str">
            <v/>
          </cell>
          <cell r="N1705" t="str">
            <v/>
          </cell>
          <cell r="O1705" t="str">
            <v/>
          </cell>
          <cell r="R1705" t="str">
            <v/>
          </cell>
          <cell r="S1705" t="str">
            <v/>
          </cell>
          <cell r="T1705" t="str">
            <v/>
          </cell>
          <cell r="U1705" t="str">
            <v/>
          </cell>
          <cell r="V1705" t="str">
            <v/>
          </cell>
          <cell r="W1705" t="str">
            <v/>
          </cell>
        </row>
        <row r="1706">
          <cell r="C1706" t="str">
            <v>3.8.1</v>
          </cell>
          <cell r="D1706" t="str">
            <v>Elementos de Acueducto</v>
          </cell>
          <cell r="I1706" t="str">
            <v/>
          </cell>
          <cell r="L1706" t="str">
            <v/>
          </cell>
          <cell r="M1706" t="str">
            <v/>
          </cell>
          <cell r="N1706" t="str">
            <v/>
          </cell>
          <cell r="O1706" t="str">
            <v/>
          </cell>
          <cell r="R1706" t="str">
            <v/>
          </cell>
          <cell r="S1706" t="str">
            <v/>
          </cell>
          <cell r="T1706" t="str">
            <v/>
          </cell>
          <cell r="U1706" t="str">
            <v/>
          </cell>
          <cell r="V1706" t="str">
            <v/>
          </cell>
          <cell r="W1706" t="str">
            <v/>
          </cell>
        </row>
        <row r="1707">
          <cell r="C1707" t="str">
            <v>3.8.1.1</v>
          </cell>
          <cell r="D1707" t="str">
            <v>Instalación de válvula de compuerta brida x brida norma ISO PN 10, Incluye el suministro e instalación de tornilleria y empaquetadura para el montaje</v>
          </cell>
          <cell r="I1707" t="str">
            <v/>
          </cell>
          <cell r="L1707" t="str">
            <v/>
          </cell>
          <cell r="M1707" t="str">
            <v/>
          </cell>
          <cell r="N1707" t="str">
            <v/>
          </cell>
          <cell r="O1707" t="str">
            <v/>
          </cell>
          <cell r="R1707" t="str">
            <v/>
          </cell>
          <cell r="S1707" t="str">
            <v/>
          </cell>
          <cell r="T1707" t="str">
            <v/>
          </cell>
          <cell r="U1707" t="str">
            <v/>
          </cell>
          <cell r="V1707" t="str">
            <v/>
          </cell>
          <cell r="W1707" t="str">
            <v/>
          </cell>
        </row>
        <row r="1708">
          <cell r="C1708" t="str">
            <v>3.8.1.1.2</v>
          </cell>
          <cell r="D1708" t="str">
            <v>d = 80 mm (3")</v>
          </cell>
          <cell r="E1708" t="str">
            <v>un</v>
          </cell>
          <cell r="F1708">
            <v>5</v>
          </cell>
          <cell r="G1708">
            <v>11845</v>
          </cell>
          <cell r="H1708">
            <v>59225</v>
          </cell>
          <cell r="I1708">
            <v>3.9276737875400172E-3</v>
          </cell>
          <cell r="J1708">
            <v>5</v>
          </cell>
          <cell r="L1708">
            <v>5</v>
          </cell>
          <cell r="M1708">
            <v>59225</v>
          </cell>
          <cell r="N1708">
            <v>0</v>
          </cell>
          <cell r="O1708">
            <v>59225</v>
          </cell>
          <cell r="R1708">
            <v>0</v>
          </cell>
          <cell r="S1708">
            <v>0</v>
          </cell>
          <cell r="T1708">
            <v>0</v>
          </cell>
          <cell r="U1708">
            <v>0</v>
          </cell>
          <cell r="V1708">
            <v>5</v>
          </cell>
          <cell r="W1708">
            <v>59225</v>
          </cell>
        </row>
        <row r="1709">
          <cell r="C1709" t="str">
            <v>3.8.1.1.3</v>
          </cell>
          <cell r="D1709" t="str">
            <v>d = 100 mm (4")</v>
          </cell>
          <cell r="E1709" t="str">
            <v>un</v>
          </cell>
          <cell r="F1709">
            <v>29</v>
          </cell>
          <cell r="G1709">
            <v>18892</v>
          </cell>
          <cell r="H1709">
            <v>547868</v>
          </cell>
          <cell r="I1709">
            <v>3.6333419715187408E-2</v>
          </cell>
          <cell r="J1709">
            <v>29</v>
          </cell>
          <cell r="L1709">
            <v>29</v>
          </cell>
          <cell r="M1709">
            <v>547868</v>
          </cell>
          <cell r="N1709">
            <v>0</v>
          </cell>
          <cell r="O1709">
            <v>547868</v>
          </cell>
          <cell r="R1709">
            <v>0</v>
          </cell>
          <cell r="S1709">
            <v>0</v>
          </cell>
          <cell r="T1709">
            <v>0</v>
          </cell>
          <cell r="U1709">
            <v>0</v>
          </cell>
          <cell r="V1709">
            <v>29</v>
          </cell>
          <cell r="W1709">
            <v>547868</v>
          </cell>
        </row>
        <row r="1710">
          <cell r="C1710" t="str">
            <v>3.8.1.1.4</v>
          </cell>
          <cell r="D1710" t="str">
            <v>d = 150 mm (6")</v>
          </cell>
          <cell r="E1710" t="str">
            <v>un</v>
          </cell>
          <cell r="F1710">
            <v>10</v>
          </cell>
          <cell r="G1710">
            <v>24850</v>
          </cell>
          <cell r="H1710">
            <v>248500</v>
          </cell>
          <cell r="I1710">
            <v>1.6479982038053089E-2</v>
          </cell>
          <cell r="J1710">
            <v>10</v>
          </cell>
          <cell r="L1710">
            <v>10</v>
          </cell>
          <cell r="M1710">
            <v>248500</v>
          </cell>
          <cell r="N1710">
            <v>0</v>
          </cell>
          <cell r="O1710">
            <v>248500</v>
          </cell>
          <cell r="R1710">
            <v>0</v>
          </cell>
          <cell r="S1710">
            <v>0</v>
          </cell>
          <cell r="T1710">
            <v>0</v>
          </cell>
          <cell r="U1710">
            <v>0</v>
          </cell>
          <cell r="V1710">
            <v>10</v>
          </cell>
          <cell r="W1710">
            <v>248500</v>
          </cell>
        </row>
        <row r="1711">
          <cell r="C1711" t="str">
            <v>3.8.1.2</v>
          </cell>
          <cell r="D1711" t="str">
            <v>Instalación de válvula de mariposa brida x brida norma ISO PN 10, Incluye el suministro e instalación de tornilleria y empaquetadura para el montaje</v>
          </cell>
          <cell r="I1711" t="str">
            <v/>
          </cell>
          <cell r="L1711" t="str">
            <v/>
          </cell>
          <cell r="M1711" t="str">
            <v/>
          </cell>
          <cell r="N1711" t="str">
            <v/>
          </cell>
          <cell r="O1711" t="str">
            <v/>
          </cell>
          <cell r="R1711" t="str">
            <v/>
          </cell>
          <cell r="S1711" t="str">
            <v/>
          </cell>
          <cell r="T1711" t="str">
            <v/>
          </cell>
          <cell r="U1711" t="str">
            <v/>
          </cell>
          <cell r="V1711" t="str">
            <v/>
          </cell>
          <cell r="W1711" t="str">
            <v/>
          </cell>
        </row>
        <row r="1712">
          <cell r="C1712" t="str">
            <v>3.8.1.2.6</v>
          </cell>
          <cell r="D1712" t="str">
            <v>d = 500 mm (20")</v>
          </cell>
          <cell r="E1712" t="str">
            <v>un</v>
          </cell>
          <cell r="F1712">
            <v>4</v>
          </cell>
          <cell r="G1712">
            <v>233850</v>
          </cell>
          <cell r="H1712">
            <v>935400</v>
          </cell>
          <cell r="I1712">
            <v>6.2033703011649337E-2</v>
          </cell>
          <cell r="J1712">
            <v>4</v>
          </cell>
          <cell r="L1712">
            <v>4</v>
          </cell>
          <cell r="M1712">
            <v>935400</v>
          </cell>
          <cell r="N1712">
            <v>0</v>
          </cell>
          <cell r="O1712">
            <v>935400</v>
          </cell>
          <cell r="R1712">
            <v>0</v>
          </cell>
          <cell r="S1712">
            <v>0</v>
          </cell>
          <cell r="T1712">
            <v>0</v>
          </cell>
          <cell r="U1712">
            <v>0</v>
          </cell>
          <cell r="V1712">
            <v>4</v>
          </cell>
          <cell r="W1712">
            <v>935400</v>
          </cell>
        </row>
        <row r="1713">
          <cell r="C1713" t="str">
            <v>3.8.1.7</v>
          </cell>
          <cell r="D1713" t="str">
            <v>Instalación de ventosa de triple acción norma ISO PN 10, Incluye el suministro e instalación de tornilleria y empaquetadura para el montaje</v>
          </cell>
          <cell r="I1713" t="str">
            <v/>
          </cell>
          <cell r="L1713" t="str">
            <v/>
          </cell>
          <cell r="M1713" t="str">
            <v/>
          </cell>
          <cell r="N1713" t="str">
            <v/>
          </cell>
          <cell r="O1713" t="str">
            <v/>
          </cell>
          <cell r="R1713" t="str">
            <v/>
          </cell>
          <cell r="S1713" t="str">
            <v/>
          </cell>
          <cell r="T1713" t="str">
            <v/>
          </cell>
          <cell r="U1713" t="str">
            <v/>
          </cell>
          <cell r="V1713" t="str">
            <v/>
          </cell>
          <cell r="W1713" t="str">
            <v/>
          </cell>
        </row>
        <row r="1714">
          <cell r="C1714" t="str">
            <v>3.8.1.7.3</v>
          </cell>
          <cell r="D1714" t="str">
            <v>d = 100 mm (4")</v>
          </cell>
          <cell r="E1714" t="str">
            <v>un</v>
          </cell>
          <cell r="F1714">
            <v>21</v>
          </cell>
          <cell r="G1714">
            <v>40000</v>
          </cell>
          <cell r="H1714">
            <v>840000</v>
          </cell>
          <cell r="I1714">
            <v>5.5706981537080875E-2</v>
          </cell>
          <cell r="J1714">
            <v>21</v>
          </cell>
          <cell r="L1714">
            <v>21</v>
          </cell>
          <cell r="M1714">
            <v>840000</v>
          </cell>
          <cell r="N1714">
            <v>0</v>
          </cell>
          <cell r="O1714">
            <v>840000</v>
          </cell>
          <cell r="R1714">
            <v>0</v>
          </cell>
          <cell r="S1714">
            <v>0</v>
          </cell>
          <cell r="T1714">
            <v>0</v>
          </cell>
          <cell r="U1714">
            <v>0</v>
          </cell>
          <cell r="V1714">
            <v>21</v>
          </cell>
          <cell r="W1714">
            <v>840000</v>
          </cell>
        </row>
        <row r="1715">
          <cell r="C1715" t="str">
            <v>3.8.1.8</v>
          </cell>
          <cell r="D1715" t="str">
            <v>Válvulas de control hidráulico</v>
          </cell>
          <cell r="I1715" t="str">
            <v/>
          </cell>
          <cell r="L1715" t="str">
            <v/>
          </cell>
          <cell r="M1715" t="str">
            <v/>
          </cell>
          <cell r="N1715" t="str">
            <v/>
          </cell>
          <cell r="O1715" t="str">
            <v/>
          </cell>
          <cell r="R1715" t="str">
            <v/>
          </cell>
          <cell r="S1715" t="str">
            <v/>
          </cell>
          <cell r="T1715" t="str">
            <v/>
          </cell>
          <cell r="U1715" t="str">
            <v/>
          </cell>
          <cell r="V1715" t="str">
            <v/>
          </cell>
          <cell r="W1715" t="str">
            <v/>
          </cell>
        </row>
        <row r="1716">
          <cell r="C1716" t="str">
            <v>3.8.1.8.2</v>
          </cell>
          <cell r="D1716" t="str">
            <v>Instalación de válvula reguladora de presión incuye suministro e Instalación de tornilleria, empaquetadura y pilotaje norma ISO PN 16</v>
          </cell>
          <cell r="I1716" t="str">
            <v/>
          </cell>
          <cell r="L1716" t="str">
            <v/>
          </cell>
          <cell r="M1716" t="str">
            <v/>
          </cell>
          <cell r="N1716" t="str">
            <v/>
          </cell>
          <cell r="O1716" t="str">
            <v/>
          </cell>
          <cell r="R1716" t="str">
            <v/>
          </cell>
          <cell r="S1716" t="str">
            <v/>
          </cell>
          <cell r="T1716" t="str">
            <v/>
          </cell>
          <cell r="U1716" t="str">
            <v/>
          </cell>
          <cell r="V1716" t="str">
            <v/>
          </cell>
          <cell r="W1716" t="str">
            <v/>
          </cell>
        </row>
        <row r="1717">
          <cell r="C1717" t="str">
            <v>3.8.1.8.2.1</v>
          </cell>
          <cell r="D1717" t="str">
            <v>d = 80 mm (3")</v>
          </cell>
          <cell r="E1717" t="str">
            <v>un</v>
          </cell>
          <cell r="F1717">
            <v>2</v>
          </cell>
          <cell r="G1717">
            <v>240000</v>
          </cell>
          <cell r="H1717">
            <v>480000</v>
          </cell>
          <cell r="I1717">
            <v>3.1832560878331931E-2</v>
          </cell>
          <cell r="J1717">
            <v>2</v>
          </cell>
          <cell r="L1717">
            <v>2</v>
          </cell>
          <cell r="M1717">
            <v>480000</v>
          </cell>
          <cell r="N1717">
            <v>0</v>
          </cell>
          <cell r="O1717">
            <v>480000</v>
          </cell>
          <cell r="R1717">
            <v>0</v>
          </cell>
          <cell r="S1717">
            <v>0</v>
          </cell>
          <cell r="T1717">
            <v>0</v>
          </cell>
          <cell r="U1717">
            <v>0</v>
          </cell>
          <cell r="V1717">
            <v>2</v>
          </cell>
          <cell r="W1717">
            <v>480000</v>
          </cell>
        </row>
        <row r="1718">
          <cell r="C1718" t="str">
            <v>3.8.1.8.5</v>
          </cell>
          <cell r="D1718" t="str">
            <v>Instalación de válvula control de altitud incluye suministro e Instalación de tornilleria, empaquetadura y pilotaje norma ISO PN 16</v>
          </cell>
          <cell r="I1718" t="str">
            <v/>
          </cell>
          <cell r="L1718" t="str">
            <v/>
          </cell>
          <cell r="M1718" t="str">
            <v/>
          </cell>
          <cell r="N1718" t="str">
            <v/>
          </cell>
          <cell r="O1718" t="str">
            <v/>
          </cell>
          <cell r="R1718" t="str">
            <v/>
          </cell>
          <cell r="S1718" t="str">
            <v/>
          </cell>
          <cell r="T1718" t="str">
            <v/>
          </cell>
          <cell r="U1718" t="str">
            <v/>
          </cell>
          <cell r="V1718" t="str">
            <v/>
          </cell>
          <cell r="W1718" t="str">
            <v/>
          </cell>
        </row>
        <row r="1719">
          <cell r="C1719" t="str">
            <v>3.8.1.8.5.1</v>
          </cell>
          <cell r="D1719" t="str">
            <v>d = 80 mm (3")</v>
          </cell>
          <cell r="E1719" t="str">
            <v>un</v>
          </cell>
          <cell r="F1719">
            <v>1</v>
          </cell>
          <cell r="G1719">
            <v>220000</v>
          </cell>
          <cell r="H1719">
            <v>220000</v>
          </cell>
          <cell r="I1719">
            <v>1.4589923735902134E-2</v>
          </cell>
          <cell r="J1719">
            <v>1</v>
          </cell>
          <cell r="L1719">
            <v>1</v>
          </cell>
          <cell r="M1719">
            <v>220000</v>
          </cell>
          <cell r="N1719">
            <v>0</v>
          </cell>
          <cell r="O1719">
            <v>220000</v>
          </cell>
          <cell r="R1719">
            <v>0</v>
          </cell>
          <cell r="S1719">
            <v>0</v>
          </cell>
          <cell r="T1719">
            <v>0</v>
          </cell>
          <cell r="U1719">
            <v>0</v>
          </cell>
          <cell r="V1719">
            <v>1</v>
          </cell>
          <cell r="W1719">
            <v>220000</v>
          </cell>
        </row>
        <row r="1720">
          <cell r="C1720" t="str">
            <v>3.8.1.14</v>
          </cell>
          <cell r="D1720" t="str">
            <v>Instalación de filtro en Yee. Brida x Brida Norma ISO PN 16, Incluye el suministro e instalación de tornilleria y empaquetadura para el montaje</v>
          </cell>
          <cell r="I1720" t="str">
            <v/>
          </cell>
          <cell r="L1720" t="str">
            <v/>
          </cell>
          <cell r="M1720" t="str">
            <v/>
          </cell>
          <cell r="N1720" t="str">
            <v/>
          </cell>
          <cell r="O1720" t="str">
            <v/>
          </cell>
          <cell r="R1720" t="str">
            <v/>
          </cell>
          <cell r="S1720" t="str">
            <v/>
          </cell>
          <cell r="T1720" t="str">
            <v/>
          </cell>
          <cell r="U1720" t="str">
            <v/>
          </cell>
          <cell r="V1720" t="str">
            <v/>
          </cell>
          <cell r="W1720" t="str">
            <v/>
          </cell>
        </row>
        <row r="1721">
          <cell r="C1721" t="str">
            <v>3.8.1.14.3</v>
          </cell>
          <cell r="D1721" t="str">
            <v>d = 160 mm (6")</v>
          </cell>
          <cell r="E1721" t="str">
            <v>un</v>
          </cell>
          <cell r="F1721">
            <v>2</v>
          </cell>
          <cell r="G1721">
            <v>80000</v>
          </cell>
          <cell r="H1721">
            <v>160000</v>
          </cell>
          <cell r="I1721">
            <v>1.0610853626110641E-2</v>
          </cell>
          <cell r="J1721">
            <v>2</v>
          </cell>
          <cell r="L1721">
            <v>2</v>
          </cell>
          <cell r="M1721">
            <v>160000</v>
          </cell>
          <cell r="N1721">
            <v>0</v>
          </cell>
          <cell r="O1721">
            <v>160000</v>
          </cell>
          <cell r="R1721">
            <v>0</v>
          </cell>
          <cell r="S1721">
            <v>0</v>
          </cell>
          <cell r="T1721">
            <v>0</v>
          </cell>
          <cell r="U1721">
            <v>0</v>
          </cell>
          <cell r="V1721">
            <v>2</v>
          </cell>
          <cell r="W1721">
            <v>160000</v>
          </cell>
        </row>
        <row r="1722">
          <cell r="D1722" t="str">
            <v>ITEMES NUEVOS</v>
          </cell>
          <cell r="L1722" t="str">
            <v/>
          </cell>
          <cell r="M1722" t="str">
            <v/>
          </cell>
          <cell r="N1722" t="str">
            <v/>
          </cell>
          <cell r="O1722" t="str">
            <v/>
          </cell>
        </row>
        <row r="1723">
          <cell r="B1723" t="str">
            <v>N</v>
          </cell>
          <cell r="D1723" t="str">
            <v>Suministro e instalacion encamisado en tuberia PVC 700 mm</v>
          </cell>
          <cell r="E1723" t="str">
            <v>ml</v>
          </cell>
          <cell r="G1723">
            <v>600631</v>
          </cell>
          <cell r="J1723">
            <v>0</v>
          </cell>
          <cell r="K1723">
            <v>95</v>
          </cell>
          <cell r="L1723">
            <v>95</v>
          </cell>
          <cell r="M1723">
            <v>0</v>
          </cell>
          <cell r="N1723">
            <v>57059945</v>
          </cell>
          <cell r="O1723">
            <v>57059945</v>
          </cell>
        </row>
        <row r="1724">
          <cell r="L1724" t="str">
            <v/>
          </cell>
          <cell r="M1724" t="str">
            <v/>
          </cell>
          <cell r="N1724" t="str">
            <v/>
          </cell>
          <cell r="O1724" t="str">
            <v/>
          </cell>
        </row>
        <row r="1725">
          <cell r="D1725" t="str">
            <v>COSTO TOTAL DIRECTO</v>
          </cell>
          <cell r="H1725">
            <v>1507889993</v>
          </cell>
          <cell r="M1725">
            <v>1507889993</v>
          </cell>
          <cell r="N1725">
            <v>42988545</v>
          </cell>
          <cell r="O1725">
            <v>1550878538</v>
          </cell>
          <cell r="S1725">
            <v>0</v>
          </cell>
          <cell r="T1725">
            <v>160894001.30087501</v>
          </cell>
          <cell r="U1725">
            <v>160894001.30087501</v>
          </cell>
          <cell r="W1725">
            <v>1332924591.6991251</v>
          </cell>
        </row>
        <row r="1726">
          <cell r="D1726" t="str">
            <v>A,I,U, 25%</v>
          </cell>
          <cell r="E1726">
            <v>0.25</v>
          </cell>
          <cell r="H1726">
            <v>376972498.25</v>
          </cell>
          <cell r="M1726">
            <v>376972498.25</v>
          </cell>
          <cell r="N1726">
            <v>10747136.25</v>
          </cell>
          <cell r="O1726">
            <v>387719634.5</v>
          </cell>
          <cell r="S1726">
            <v>0</v>
          </cell>
          <cell r="T1726">
            <v>40223500.325218752</v>
          </cell>
          <cell r="U1726">
            <v>40223500.325218752</v>
          </cell>
          <cell r="W1726">
            <v>333231147.92478126</v>
          </cell>
        </row>
        <row r="1727">
          <cell r="B1727" t="str">
            <v>TO29</v>
          </cell>
          <cell r="D1727" t="str">
            <v>COSTO TOTAL OBRA CIVIL</v>
          </cell>
          <cell r="H1727">
            <v>1884862491</v>
          </cell>
          <cell r="M1727">
            <v>1884862491</v>
          </cell>
          <cell r="N1727">
            <v>53735681</v>
          </cell>
          <cell r="O1727">
            <v>1938598173</v>
          </cell>
          <cell r="S1727">
            <v>0</v>
          </cell>
          <cell r="T1727">
            <v>201117502</v>
          </cell>
          <cell r="U1727">
            <v>201117502</v>
          </cell>
          <cell r="W1727">
            <v>1666155740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S"/>
      <sheetName val="RESUMEN"/>
      <sheetName val="Filas"/>
    </sheetNames>
    <sheetDataSet>
      <sheetData sheetId="0">
        <row r="6">
          <cell r="K6" t="str">
            <v>CANTIDAD</v>
          </cell>
          <cell r="N6" t="str">
            <v>VALOR</v>
          </cell>
          <cell r="Q6" t="str">
            <v>CANTIDADES</v>
          </cell>
          <cell r="T6" t="str">
            <v>VALORES</v>
          </cell>
        </row>
        <row r="7">
          <cell r="B7" t="str">
            <v>N</v>
          </cell>
          <cell r="C7" t="str">
            <v xml:space="preserve">ITEM  </v>
          </cell>
          <cell r="D7" t="str">
            <v>DESCRIPCION</v>
          </cell>
          <cell r="E7" t="str">
            <v xml:space="preserve">UNIDAD </v>
          </cell>
          <cell r="F7" t="str">
            <v xml:space="preserve">CANTIDAD </v>
          </cell>
          <cell r="G7" t="str">
            <v>V. UNITARIO</v>
          </cell>
          <cell r="H7" t="str">
            <v xml:space="preserve"> V. PARCIAL</v>
          </cell>
          <cell r="I7" t="str">
            <v>%</v>
          </cell>
          <cell r="J7" t="str">
            <v>ANTERIOR</v>
          </cell>
          <cell r="K7" t="str">
            <v>PRESENTE</v>
          </cell>
          <cell r="L7" t="str">
            <v>ACUM</v>
          </cell>
          <cell r="M7" t="str">
            <v>ANTERIOR</v>
          </cell>
          <cell r="N7" t="str">
            <v>PRESENTE</v>
          </cell>
          <cell r="O7" t="str">
            <v>ACUMULADA</v>
          </cell>
          <cell r="P7" t="str">
            <v>ANTERIOR</v>
          </cell>
          <cell r="Q7" t="str">
            <v xml:space="preserve">PRESENTE </v>
          </cell>
          <cell r="R7" t="str">
            <v xml:space="preserve">ACUMULADO </v>
          </cell>
          <cell r="S7" t="str">
            <v>ANTERIOR</v>
          </cell>
          <cell r="T7" t="str">
            <v>PRESENTE</v>
          </cell>
          <cell r="U7" t="str">
            <v>ACUMULADO</v>
          </cell>
          <cell r="V7" t="str">
            <v>CANTIDAD</v>
          </cell>
          <cell r="W7" t="str">
            <v>VALOR</v>
          </cell>
        </row>
        <row r="8">
          <cell r="B8" t="str">
            <v>T1</v>
          </cell>
          <cell r="C8" t="str">
            <v>SUMINISTRO DE EQUIPOS Y ACCESORIOS PARA LA ESTACION DE BOMBEO DE AGUA CRUDA (8)</v>
          </cell>
        </row>
        <row r="9">
          <cell r="C9" t="str">
            <v>3.20.</v>
          </cell>
          <cell r="D9" t="str">
            <v>SUMINISTRO DE TUBERIAS Y ELEMENTOS DE ACUEDUCTO Y ALCANTARILLADO</v>
          </cell>
        </row>
        <row r="10">
          <cell r="C10" t="str">
            <v>3.20.1.1.5</v>
          </cell>
          <cell r="D10" t="str">
            <v>Suministro de tuberías de acero sch40</v>
          </cell>
        </row>
        <row r="11">
          <cell r="C11" t="str">
            <v>3.20.1.1.5.4</v>
          </cell>
          <cell r="D11" t="str">
            <v>Tuberia de acero diametro 200 mm, sch 40</v>
          </cell>
          <cell r="E11" t="str">
            <v>m</v>
          </cell>
          <cell r="F11">
            <v>2</v>
          </cell>
          <cell r="G11">
            <v>154570</v>
          </cell>
          <cell r="H11">
            <v>309140</v>
          </cell>
          <cell r="I11">
            <v>0.11122947908040616</v>
          </cell>
          <cell r="J11">
            <v>2</v>
          </cell>
          <cell r="K11">
            <v>-2</v>
          </cell>
          <cell r="L11">
            <v>0</v>
          </cell>
          <cell r="M11">
            <v>309140</v>
          </cell>
          <cell r="N11">
            <v>-309140</v>
          </cell>
          <cell r="O11">
            <v>0</v>
          </cell>
          <cell r="R11">
            <v>0</v>
          </cell>
          <cell r="S11">
            <v>0</v>
          </cell>
          <cell r="T11">
            <v>0</v>
          </cell>
          <cell r="U11">
            <v>0</v>
          </cell>
          <cell r="V11">
            <v>0</v>
          </cell>
          <cell r="W11">
            <v>0</v>
          </cell>
        </row>
        <row r="12">
          <cell r="C12" t="str">
            <v>3.20.1.1.5.6</v>
          </cell>
          <cell r="D12" t="str">
            <v>Tuberia de acero diametro 300 mm, sch 40</v>
          </cell>
          <cell r="E12" t="str">
            <v>m</v>
          </cell>
          <cell r="F12">
            <v>18</v>
          </cell>
          <cell r="G12">
            <v>440800</v>
          </cell>
          <cell r="H12">
            <v>7934400</v>
          </cell>
          <cell r="I12">
            <v>2.8548204011631451</v>
          </cell>
          <cell r="J12">
            <v>18</v>
          </cell>
          <cell r="K12">
            <v>-18</v>
          </cell>
          <cell r="L12">
            <v>0</v>
          </cell>
          <cell r="M12">
            <v>7934400</v>
          </cell>
          <cell r="N12">
            <v>-7934400</v>
          </cell>
          <cell r="O12">
            <v>0</v>
          </cell>
          <cell r="R12">
            <v>0</v>
          </cell>
          <cell r="S12">
            <v>0</v>
          </cell>
          <cell r="T12">
            <v>0</v>
          </cell>
          <cell r="U12">
            <v>0</v>
          </cell>
          <cell r="V12">
            <v>0</v>
          </cell>
          <cell r="W12">
            <v>0</v>
          </cell>
        </row>
        <row r="13">
          <cell r="C13" t="str">
            <v>3.20.1.1.5.8</v>
          </cell>
          <cell r="D13" t="str">
            <v>Tuberia de acero diametro 400 mm, sch 40</v>
          </cell>
          <cell r="E13" t="str">
            <v>m</v>
          </cell>
          <cell r="F13">
            <v>7</v>
          </cell>
          <cell r="G13">
            <v>742400</v>
          </cell>
          <cell r="H13">
            <v>5196800</v>
          </cell>
          <cell r="I13">
            <v>1.869823888481124</v>
          </cell>
          <cell r="J13">
            <v>7</v>
          </cell>
          <cell r="K13">
            <v>0</v>
          </cell>
          <cell r="L13">
            <v>7</v>
          </cell>
          <cell r="M13">
            <v>5196800</v>
          </cell>
          <cell r="N13">
            <v>0</v>
          </cell>
          <cell r="O13">
            <v>5196800</v>
          </cell>
          <cell r="R13">
            <v>0</v>
          </cell>
          <cell r="S13">
            <v>0</v>
          </cell>
          <cell r="T13">
            <v>0</v>
          </cell>
          <cell r="U13">
            <v>0</v>
          </cell>
          <cell r="V13">
            <v>7</v>
          </cell>
          <cell r="W13">
            <v>5196800</v>
          </cell>
        </row>
        <row r="14">
          <cell r="B14" t="str">
            <v>N</v>
          </cell>
          <cell r="C14" t="str">
            <v>3.20.1.1.5.9</v>
          </cell>
          <cell r="D14" t="str">
            <v>Tuberia de acero diametro 450 mm, sch 40</v>
          </cell>
          <cell r="E14" t="str">
            <v>m</v>
          </cell>
          <cell r="F14">
            <v>0</v>
          </cell>
          <cell r="G14">
            <v>710000</v>
          </cell>
          <cell r="J14">
            <v>0</v>
          </cell>
          <cell r="K14">
            <v>2</v>
          </cell>
          <cell r="L14">
            <v>2</v>
          </cell>
          <cell r="M14">
            <v>0</v>
          </cell>
          <cell r="N14">
            <v>1420000</v>
          </cell>
          <cell r="O14">
            <v>1420000</v>
          </cell>
          <cell r="R14">
            <v>0</v>
          </cell>
        </row>
        <row r="15">
          <cell r="C15" t="str">
            <v>3.20.1.2.3</v>
          </cell>
          <cell r="D15" t="str">
            <v>Suministro de válvula de mariposa brida x brida norma ISO PN 16</v>
          </cell>
          <cell r="F15" t="str">
            <v/>
          </cell>
          <cell r="I15" t="str">
            <v/>
          </cell>
          <cell r="J15" t="str">
            <v/>
          </cell>
          <cell r="L15" t="str">
            <v/>
          </cell>
          <cell r="M15" t="str">
            <v/>
          </cell>
          <cell r="N15" t="str">
            <v/>
          </cell>
          <cell r="O15" t="str">
            <v/>
          </cell>
          <cell r="R15">
            <v>0</v>
          </cell>
          <cell r="S15" t="str">
            <v/>
          </cell>
          <cell r="T15" t="str">
            <v/>
          </cell>
          <cell r="U15" t="str">
            <v/>
          </cell>
          <cell r="V15" t="str">
            <v/>
          </cell>
          <cell r="W15" t="str">
            <v/>
          </cell>
        </row>
        <row r="16">
          <cell r="C16" t="str">
            <v>3.20.1.2.3.2</v>
          </cell>
          <cell r="D16" t="str">
            <v>d = 300 mm (12")</v>
          </cell>
          <cell r="E16" t="str">
            <v>un</v>
          </cell>
          <cell r="F16">
            <v>5</v>
          </cell>
          <cell r="G16">
            <v>6000000</v>
          </cell>
          <cell r="H16">
            <v>30000000</v>
          </cell>
          <cell r="I16">
            <v>10.794088026176441</v>
          </cell>
          <cell r="J16">
            <v>5</v>
          </cell>
          <cell r="K16">
            <v>-5</v>
          </cell>
          <cell r="L16">
            <v>0</v>
          </cell>
          <cell r="M16">
            <v>30000000</v>
          </cell>
          <cell r="N16">
            <v>-30000000</v>
          </cell>
          <cell r="O16">
            <v>0</v>
          </cell>
          <cell r="R16">
            <v>5</v>
          </cell>
          <cell r="S16">
            <v>0</v>
          </cell>
          <cell r="T16">
            <v>0</v>
          </cell>
          <cell r="U16">
            <v>30000000</v>
          </cell>
          <cell r="V16">
            <v>-5</v>
          </cell>
          <cell r="W16">
            <v>-30000000</v>
          </cell>
        </row>
        <row r="17">
          <cell r="B17" t="str">
            <v>N</v>
          </cell>
          <cell r="C17" t="str">
            <v>3.20.1.2.3.4</v>
          </cell>
          <cell r="D17" t="str">
            <v>d = 400 mm (16")</v>
          </cell>
          <cell r="E17" t="str">
            <v>un</v>
          </cell>
          <cell r="F17">
            <v>0</v>
          </cell>
          <cell r="G17">
            <v>8619472.7999999989</v>
          </cell>
          <cell r="J17">
            <v>0</v>
          </cell>
          <cell r="K17">
            <v>2</v>
          </cell>
          <cell r="L17">
            <v>2</v>
          </cell>
          <cell r="M17">
            <v>0</v>
          </cell>
          <cell r="N17">
            <v>17238945.599999998</v>
          </cell>
          <cell r="O17">
            <v>17238945.599999998</v>
          </cell>
          <cell r="R17">
            <v>0</v>
          </cell>
          <cell r="S17">
            <v>0</v>
          </cell>
          <cell r="T17">
            <v>0</v>
          </cell>
        </row>
        <row r="18">
          <cell r="C18" t="str">
            <v>3.20.1.2.5</v>
          </cell>
          <cell r="D18" t="str">
            <v>Suministro de ventosa de acción simple norma ISO PN 10</v>
          </cell>
          <cell r="F18" t="str">
            <v/>
          </cell>
          <cell r="I18" t="str">
            <v/>
          </cell>
          <cell r="J18" t="str">
            <v/>
          </cell>
          <cell r="L18" t="str">
            <v/>
          </cell>
          <cell r="M18" t="str">
            <v/>
          </cell>
          <cell r="N18" t="str">
            <v/>
          </cell>
          <cell r="O18" t="str">
            <v/>
          </cell>
          <cell r="R18">
            <v>0</v>
          </cell>
          <cell r="S18" t="str">
            <v/>
          </cell>
          <cell r="T18" t="str">
            <v/>
          </cell>
          <cell r="U18" t="str">
            <v/>
          </cell>
          <cell r="V18" t="str">
            <v/>
          </cell>
          <cell r="W18" t="str">
            <v/>
          </cell>
        </row>
        <row r="19">
          <cell r="C19" t="str">
            <v>3.20.1.2.5.1</v>
          </cell>
          <cell r="D19" t="str">
            <v>d = 50 mm (2")</v>
          </cell>
          <cell r="E19" t="str">
            <v>un</v>
          </cell>
          <cell r="F19">
            <v>4</v>
          </cell>
          <cell r="G19">
            <v>610972</v>
          </cell>
          <cell r="H19">
            <v>2443888</v>
          </cell>
          <cell r="I19">
            <v>0.87931807327054301</v>
          </cell>
          <cell r="J19">
            <v>4</v>
          </cell>
          <cell r="K19">
            <v>-4</v>
          </cell>
          <cell r="L19">
            <v>0</v>
          </cell>
          <cell r="M19">
            <v>2443888</v>
          </cell>
          <cell r="N19">
            <v>-2443888</v>
          </cell>
          <cell r="O19">
            <v>0</v>
          </cell>
          <cell r="R19">
            <v>0</v>
          </cell>
          <cell r="S19">
            <v>0</v>
          </cell>
          <cell r="T19">
            <v>0</v>
          </cell>
          <cell r="U19">
            <v>0</v>
          </cell>
          <cell r="V19">
            <v>0</v>
          </cell>
          <cell r="W19">
            <v>0</v>
          </cell>
        </row>
        <row r="20">
          <cell r="C20" t="str">
            <v>3.20.1.2.28</v>
          </cell>
          <cell r="D20" t="str">
            <v>Brida universal en acero norma ISO PN 10</v>
          </cell>
          <cell r="F20" t="str">
            <v/>
          </cell>
          <cell r="I20" t="str">
            <v/>
          </cell>
          <cell r="J20" t="str">
            <v/>
          </cell>
          <cell r="L20" t="str">
            <v/>
          </cell>
          <cell r="M20" t="str">
            <v/>
          </cell>
          <cell r="N20" t="str">
            <v/>
          </cell>
          <cell r="O20" t="str">
            <v/>
          </cell>
          <cell r="R20">
            <v>0</v>
          </cell>
          <cell r="S20" t="str">
            <v/>
          </cell>
          <cell r="T20" t="str">
            <v/>
          </cell>
          <cell r="U20" t="str">
            <v/>
          </cell>
          <cell r="V20" t="str">
            <v/>
          </cell>
          <cell r="W20" t="str">
            <v/>
          </cell>
        </row>
        <row r="21">
          <cell r="C21" t="str">
            <v>3.20.1.2.28.4</v>
          </cell>
          <cell r="D21" t="str">
            <v>d = 200 mm (8")</v>
          </cell>
          <cell r="E21" t="str">
            <v>un</v>
          </cell>
          <cell r="F21">
            <v>4</v>
          </cell>
          <cell r="G21">
            <v>500000</v>
          </cell>
          <cell r="H21">
            <v>2000000</v>
          </cell>
          <cell r="I21">
            <v>0.71960586841176266</v>
          </cell>
          <cell r="J21">
            <v>4</v>
          </cell>
          <cell r="K21">
            <v>-4</v>
          </cell>
          <cell r="L21">
            <v>0</v>
          </cell>
          <cell r="M21">
            <v>2000000</v>
          </cell>
          <cell r="N21">
            <v>-2000000</v>
          </cell>
          <cell r="O21">
            <v>0</v>
          </cell>
          <cell r="R21">
            <v>0</v>
          </cell>
          <cell r="S21">
            <v>0</v>
          </cell>
          <cell r="T21">
            <v>0</v>
          </cell>
          <cell r="U21">
            <v>0</v>
          </cell>
          <cell r="V21">
            <v>0</v>
          </cell>
          <cell r="W21">
            <v>0</v>
          </cell>
        </row>
        <row r="22">
          <cell r="C22" t="str">
            <v>3.20.1.2.28.6</v>
          </cell>
          <cell r="D22" t="str">
            <v>d = 300 mm (12")</v>
          </cell>
          <cell r="E22" t="str">
            <v>un</v>
          </cell>
          <cell r="F22">
            <v>0</v>
          </cell>
          <cell r="G22">
            <v>750000</v>
          </cell>
          <cell r="J22">
            <v>0</v>
          </cell>
          <cell r="K22">
            <v>2</v>
          </cell>
          <cell r="L22">
            <v>2</v>
          </cell>
          <cell r="M22">
            <v>0</v>
          </cell>
          <cell r="N22">
            <v>1500000</v>
          </cell>
          <cell r="O22">
            <v>1500000</v>
          </cell>
          <cell r="R22">
            <v>0</v>
          </cell>
          <cell r="S22">
            <v>0</v>
          </cell>
          <cell r="T22">
            <v>0</v>
          </cell>
          <cell r="U22">
            <v>0</v>
          </cell>
        </row>
        <row r="23">
          <cell r="B23" t="str">
            <v>N</v>
          </cell>
          <cell r="C23" t="str">
            <v>3.20.1.2.28.8</v>
          </cell>
          <cell r="D23" t="str">
            <v>d = 400 mm (16")</v>
          </cell>
          <cell r="E23" t="str">
            <v>un</v>
          </cell>
          <cell r="F23">
            <v>0</v>
          </cell>
          <cell r="G23">
            <v>1000000</v>
          </cell>
          <cell r="J23">
            <v>0</v>
          </cell>
          <cell r="K23">
            <v>6</v>
          </cell>
          <cell r="L23">
            <v>6</v>
          </cell>
          <cell r="M23">
            <v>0</v>
          </cell>
          <cell r="N23">
            <v>6000000</v>
          </cell>
          <cell r="O23">
            <v>6000000</v>
          </cell>
          <cell r="R23">
            <v>0</v>
          </cell>
          <cell r="S23">
            <v>0</v>
          </cell>
          <cell r="T23">
            <v>0</v>
          </cell>
          <cell r="U23">
            <v>0</v>
          </cell>
        </row>
        <row r="24">
          <cell r="B24" t="str">
            <v>N</v>
          </cell>
          <cell r="C24" t="str">
            <v>3.20.1.2.28.9</v>
          </cell>
          <cell r="D24" t="str">
            <v>d = 450 mm (18")</v>
          </cell>
          <cell r="E24" t="str">
            <v>un</v>
          </cell>
          <cell r="F24">
            <v>0</v>
          </cell>
          <cell r="G24">
            <v>1125000</v>
          </cell>
          <cell r="J24">
            <v>0</v>
          </cell>
          <cell r="K24">
            <v>8</v>
          </cell>
          <cell r="L24">
            <v>8</v>
          </cell>
          <cell r="M24">
            <v>0</v>
          </cell>
          <cell r="N24">
            <v>9000000</v>
          </cell>
          <cell r="O24">
            <v>9000000</v>
          </cell>
          <cell r="R24">
            <v>0</v>
          </cell>
          <cell r="S24">
            <v>0</v>
          </cell>
          <cell r="T24">
            <v>0</v>
          </cell>
          <cell r="U24">
            <v>0</v>
          </cell>
        </row>
        <row r="25">
          <cell r="C25" t="str">
            <v>3.20.1.2.84</v>
          </cell>
          <cell r="D25" t="str">
            <v>Suministro de Valvula de cierre rapido para acometidas</v>
          </cell>
          <cell r="F25" t="str">
            <v/>
          </cell>
          <cell r="I25" t="str">
            <v/>
          </cell>
          <cell r="J25" t="str">
            <v/>
          </cell>
          <cell r="L25" t="str">
            <v/>
          </cell>
          <cell r="M25" t="str">
            <v/>
          </cell>
          <cell r="N25" t="str">
            <v/>
          </cell>
          <cell r="O25" t="str">
            <v/>
          </cell>
          <cell r="R25">
            <v>0</v>
          </cell>
          <cell r="S25" t="str">
            <v/>
          </cell>
          <cell r="T25" t="str">
            <v/>
          </cell>
          <cell r="U25" t="str">
            <v/>
          </cell>
          <cell r="V25" t="str">
            <v/>
          </cell>
          <cell r="W25" t="str">
            <v/>
          </cell>
        </row>
        <row r="26">
          <cell r="C26" t="str">
            <v>3.20.1.2.84.4</v>
          </cell>
          <cell r="D26" t="str">
            <v>Suministro de Valvula de cierre rapido de 32 mm</v>
          </cell>
          <cell r="E26" t="str">
            <v>un</v>
          </cell>
          <cell r="F26">
            <v>4</v>
          </cell>
          <cell r="G26">
            <v>17400</v>
          </cell>
          <cell r="H26">
            <v>69600</v>
          </cell>
          <cell r="I26">
            <v>2.5042284220729343E-2</v>
          </cell>
          <cell r="J26">
            <v>4</v>
          </cell>
          <cell r="K26">
            <v>-4</v>
          </cell>
          <cell r="L26">
            <v>0</v>
          </cell>
          <cell r="M26">
            <v>69600</v>
          </cell>
          <cell r="N26">
            <v>-69600</v>
          </cell>
          <cell r="O26">
            <v>0</v>
          </cell>
          <cell r="R26">
            <v>0</v>
          </cell>
          <cell r="S26">
            <v>0</v>
          </cell>
          <cell r="T26">
            <v>0</v>
          </cell>
          <cell r="U26">
            <v>0</v>
          </cell>
          <cell r="V26">
            <v>0</v>
          </cell>
          <cell r="W26">
            <v>0</v>
          </cell>
        </row>
        <row r="27">
          <cell r="B27" t="str">
            <v>N</v>
          </cell>
          <cell r="C27" t="str">
            <v>3.20.1.2.84.6</v>
          </cell>
          <cell r="D27" t="str">
            <v>Suministro de Valvula de cierre rapido de 50 mm</v>
          </cell>
          <cell r="E27" t="str">
            <v>un</v>
          </cell>
          <cell r="F27">
            <v>0</v>
          </cell>
          <cell r="G27">
            <v>20000</v>
          </cell>
          <cell r="J27">
            <v>0</v>
          </cell>
          <cell r="L27">
            <v>0</v>
          </cell>
          <cell r="M27">
            <v>0</v>
          </cell>
          <cell r="N27">
            <v>0</v>
          </cell>
          <cell r="O27">
            <v>0</v>
          </cell>
          <cell r="R27">
            <v>0</v>
          </cell>
          <cell r="S27">
            <v>0</v>
          </cell>
          <cell r="T27">
            <v>0</v>
          </cell>
          <cell r="U27">
            <v>0</v>
          </cell>
        </row>
        <row r="28">
          <cell r="C28" t="str">
            <v>3.20.1.2.87</v>
          </cell>
          <cell r="D28" t="str">
            <v>Suministro de accesorios de acero sch40, norma ISO</v>
          </cell>
          <cell r="F28" t="str">
            <v/>
          </cell>
          <cell r="I28" t="str">
            <v/>
          </cell>
          <cell r="J28" t="str">
            <v/>
          </cell>
          <cell r="L28" t="str">
            <v/>
          </cell>
          <cell r="M28" t="str">
            <v/>
          </cell>
          <cell r="N28" t="str">
            <v/>
          </cell>
          <cell r="O28" t="str">
            <v/>
          </cell>
          <cell r="R28">
            <v>0</v>
          </cell>
          <cell r="S28" t="str">
            <v/>
          </cell>
          <cell r="T28" t="str">
            <v/>
          </cell>
          <cell r="U28" t="str">
            <v/>
          </cell>
          <cell r="V28" t="str">
            <v/>
          </cell>
          <cell r="W28" t="str">
            <v/>
          </cell>
        </row>
        <row r="29">
          <cell r="C29" t="str">
            <v>3.20.1.2.87.1</v>
          </cell>
          <cell r="D29" t="str">
            <v>Codo 45º Ø200mm, HD</v>
          </cell>
          <cell r="E29" t="str">
            <v>un</v>
          </cell>
          <cell r="F29">
            <v>6</v>
          </cell>
          <cell r="G29">
            <v>420000</v>
          </cell>
          <cell r="H29">
            <v>2520000</v>
          </cell>
          <cell r="I29">
            <v>0.90670339419882096</v>
          </cell>
          <cell r="J29">
            <v>6</v>
          </cell>
          <cell r="K29">
            <v>-6</v>
          </cell>
          <cell r="L29">
            <v>0</v>
          </cell>
          <cell r="M29">
            <v>2520000</v>
          </cell>
          <cell r="N29">
            <v>-2520000</v>
          </cell>
          <cell r="O29">
            <v>0</v>
          </cell>
          <cell r="R29">
            <v>0</v>
          </cell>
          <cell r="S29">
            <v>0</v>
          </cell>
          <cell r="T29">
            <v>0</v>
          </cell>
          <cell r="U29">
            <v>0</v>
          </cell>
          <cell r="V29">
            <v>0</v>
          </cell>
          <cell r="W29">
            <v>0</v>
          </cell>
        </row>
        <row r="30">
          <cell r="C30" t="str">
            <v>3.20.1.2.87.2</v>
          </cell>
          <cell r="D30" t="str">
            <v>Codo 45º Ø400mm, HD</v>
          </cell>
          <cell r="E30" t="str">
            <v>un</v>
          </cell>
          <cell r="F30">
            <v>2</v>
          </cell>
          <cell r="G30">
            <v>1577600</v>
          </cell>
          <cell r="H30">
            <v>3155200</v>
          </cell>
          <cell r="I30">
            <v>1.1352502180063968</v>
          </cell>
          <cell r="J30">
            <v>2</v>
          </cell>
          <cell r="K30">
            <v>-2</v>
          </cell>
          <cell r="L30">
            <v>0</v>
          </cell>
          <cell r="M30">
            <v>3155200</v>
          </cell>
          <cell r="N30">
            <v>-3155200</v>
          </cell>
          <cell r="O30">
            <v>0</v>
          </cell>
          <cell r="R30">
            <v>0</v>
          </cell>
          <cell r="S30">
            <v>0</v>
          </cell>
          <cell r="T30">
            <v>0</v>
          </cell>
          <cell r="U30">
            <v>0</v>
          </cell>
          <cell r="V30">
            <v>0</v>
          </cell>
          <cell r="W30">
            <v>0</v>
          </cell>
        </row>
        <row r="31">
          <cell r="C31" t="str">
            <v>3.20.1.2.87.3</v>
          </cell>
          <cell r="D31" t="str">
            <v>Codo 90º, Ø300mm, Acero</v>
          </cell>
          <cell r="E31" t="str">
            <v>un</v>
          </cell>
          <cell r="F31">
            <v>2</v>
          </cell>
          <cell r="G31">
            <v>1300000</v>
          </cell>
          <cell r="H31">
            <v>2600000</v>
          </cell>
          <cell r="I31">
            <v>0.93548762893529147</v>
          </cell>
          <cell r="J31">
            <v>2</v>
          </cell>
          <cell r="K31">
            <v>-2</v>
          </cell>
          <cell r="L31">
            <v>0</v>
          </cell>
          <cell r="M31">
            <v>2600000</v>
          </cell>
          <cell r="N31">
            <v>-2600000</v>
          </cell>
          <cell r="O31">
            <v>0</v>
          </cell>
          <cell r="R31">
            <v>0</v>
          </cell>
          <cell r="S31">
            <v>0</v>
          </cell>
          <cell r="T31">
            <v>0</v>
          </cell>
          <cell r="U31">
            <v>0</v>
          </cell>
          <cell r="V31">
            <v>0</v>
          </cell>
          <cell r="W31">
            <v>0</v>
          </cell>
        </row>
        <row r="32">
          <cell r="C32" t="str">
            <v>3.20.1.2.87.4</v>
          </cell>
          <cell r="D32" t="str">
            <v>Codo 90º, Ø400mm, Brida*Brida, Acero</v>
          </cell>
          <cell r="E32" t="str">
            <v>un</v>
          </cell>
          <cell r="F32">
            <v>3</v>
          </cell>
          <cell r="G32">
            <v>2000000</v>
          </cell>
          <cell r="H32">
            <v>6000000</v>
          </cell>
          <cell r="I32">
            <v>2.1588176052352881</v>
          </cell>
          <cell r="J32">
            <v>3</v>
          </cell>
          <cell r="K32">
            <v>-2</v>
          </cell>
          <cell r="L32">
            <v>1</v>
          </cell>
          <cell r="M32">
            <v>6000000</v>
          </cell>
          <cell r="N32">
            <v>-4000000</v>
          </cell>
          <cell r="O32">
            <v>2000000</v>
          </cell>
          <cell r="R32">
            <v>0</v>
          </cell>
          <cell r="S32">
            <v>0</v>
          </cell>
          <cell r="T32">
            <v>0</v>
          </cell>
          <cell r="U32">
            <v>0</v>
          </cell>
          <cell r="V32">
            <v>1</v>
          </cell>
          <cell r="W32">
            <v>2000000</v>
          </cell>
        </row>
        <row r="33">
          <cell r="B33" t="str">
            <v>N</v>
          </cell>
          <cell r="D33" t="str">
            <v>Codo 90º, Ø450 mm, Brida*Brida, Acero</v>
          </cell>
          <cell r="E33" t="str">
            <v>un</v>
          </cell>
          <cell r="F33">
            <v>0</v>
          </cell>
          <cell r="G33">
            <v>2503800</v>
          </cell>
          <cell r="J33">
            <v>0</v>
          </cell>
          <cell r="K33">
            <v>2</v>
          </cell>
          <cell r="L33">
            <v>2</v>
          </cell>
          <cell r="M33">
            <v>0</v>
          </cell>
          <cell r="N33">
            <v>5007600</v>
          </cell>
          <cell r="O33">
            <v>5007600</v>
          </cell>
          <cell r="R33">
            <v>0</v>
          </cell>
          <cell r="S33">
            <v>0</v>
          </cell>
          <cell r="T33">
            <v>0</v>
          </cell>
          <cell r="U33">
            <v>0</v>
          </cell>
        </row>
        <row r="34">
          <cell r="C34" t="str">
            <v>3.20.1.2.87.5</v>
          </cell>
          <cell r="D34" t="str">
            <v>Reducción excéntrica Ø400*250mm, Brida x Brida, Acero</v>
          </cell>
          <cell r="E34" t="str">
            <v>un</v>
          </cell>
          <cell r="F34">
            <v>3</v>
          </cell>
          <cell r="G34">
            <v>1299200</v>
          </cell>
          <cell r="H34">
            <v>3897600</v>
          </cell>
          <cell r="I34">
            <v>1.4023679163608431</v>
          </cell>
          <cell r="J34">
            <v>3</v>
          </cell>
          <cell r="K34">
            <v>-3</v>
          </cell>
          <cell r="L34">
            <v>0</v>
          </cell>
          <cell r="M34">
            <v>3897600</v>
          </cell>
          <cell r="N34">
            <v>-3897600</v>
          </cell>
          <cell r="O34">
            <v>0</v>
          </cell>
          <cell r="R34">
            <v>0</v>
          </cell>
          <cell r="S34">
            <v>0</v>
          </cell>
          <cell r="T34">
            <v>0</v>
          </cell>
          <cell r="U34">
            <v>0</v>
          </cell>
          <cell r="V34">
            <v>0</v>
          </cell>
          <cell r="W34">
            <v>0</v>
          </cell>
        </row>
        <row r="35">
          <cell r="B35" t="str">
            <v>N</v>
          </cell>
          <cell r="C35" t="str">
            <v>3.20.1.2.87.18</v>
          </cell>
          <cell r="D35" t="str">
            <v>Reducción excéntrica Ø450*300mm, Brida x Brida, Acero</v>
          </cell>
          <cell r="E35" t="str">
            <v>un</v>
          </cell>
          <cell r="F35">
            <v>0</v>
          </cell>
          <cell r="G35">
            <v>1926000</v>
          </cell>
          <cell r="J35">
            <v>0</v>
          </cell>
          <cell r="K35">
            <v>2</v>
          </cell>
          <cell r="L35">
            <v>2</v>
          </cell>
          <cell r="M35">
            <v>0</v>
          </cell>
          <cell r="N35">
            <v>3852000</v>
          </cell>
          <cell r="O35">
            <v>3852000</v>
          </cell>
          <cell r="R35">
            <v>0</v>
          </cell>
          <cell r="S35">
            <v>0</v>
          </cell>
          <cell r="T35">
            <v>0</v>
          </cell>
          <cell r="U35">
            <v>0</v>
          </cell>
          <cell r="V35">
            <v>2</v>
          </cell>
          <cell r="W35">
            <v>3852000</v>
          </cell>
        </row>
        <row r="36">
          <cell r="C36" t="str">
            <v>3.20.1.2.87.6</v>
          </cell>
          <cell r="D36" t="str">
            <v>Reducción concéntrica, Ø400 x 300mm, Acero</v>
          </cell>
          <cell r="E36" t="str">
            <v>un</v>
          </cell>
          <cell r="F36">
            <v>2</v>
          </cell>
          <cell r="G36">
            <v>1451160</v>
          </cell>
          <cell r="H36">
            <v>2902320</v>
          </cell>
          <cell r="I36">
            <v>1.0442632520044137</v>
          </cell>
          <cell r="J36">
            <v>2</v>
          </cell>
          <cell r="K36">
            <v>-2</v>
          </cell>
          <cell r="L36">
            <v>0</v>
          </cell>
          <cell r="M36">
            <v>2902320</v>
          </cell>
          <cell r="N36">
            <v>-2902320</v>
          </cell>
          <cell r="O36">
            <v>0</v>
          </cell>
          <cell r="R36">
            <v>0</v>
          </cell>
          <cell r="S36">
            <v>0</v>
          </cell>
          <cell r="T36">
            <v>0</v>
          </cell>
          <cell r="U36">
            <v>0</v>
          </cell>
          <cell r="V36">
            <v>0</v>
          </cell>
          <cell r="W36">
            <v>0</v>
          </cell>
        </row>
        <row r="37">
          <cell r="C37" t="str">
            <v>3.20.1.2.87.7</v>
          </cell>
          <cell r="D37" t="str">
            <v>Reducción concéntrica, Ø300 x 200mm, Acero</v>
          </cell>
          <cell r="E37" t="str">
            <v>un</v>
          </cell>
          <cell r="F37">
            <v>2</v>
          </cell>
          <cell r="G37">
            <v>936700</v>
          </cell>
          <cell r="H37">
            <v>1873400</v>
          </cell>
          <cell r="I37">
            <v>0.6740548169412981</v>
          </cell>
          <cell r="J37">
            <v>2</v>
          </cell>
          <cell r="K37">
            <v>-2</v>
          </cell>
          <cell r="L37">
            <v>0</v>
          </cell>
          <cell r="M37">
            <v>1873400</v>
          </cell>
          <cell r="N37">
            <v>-1873400</v>
          </cell>
          <cell r="O37">
            <v>0</v>
          </cell>
          <cell r="R37">
            <v>0</v>
          </cell>
          <cell r="S37">
            <v>0</v>
          </cell>
          <cell r="T37">
            <v>0</v>
          </cell>
          <cell r="U37">
            <v>0</v>
          </cell>
          <cell r="V37">
            <v>0</v>
          </cell>
          <cell r="W37">
            <v>0</v>
          </cell>
        </row>
        <row r="38">
          <cell r="B38" t="str">
            <v>N</v>
          </cell>
          <cell r="C38" t="str">
            <v>3.20.1.2.87.19</v>
          </cell>
          <cell r="D38" t="str">
            <v>Reducción concéntrica, Ø400 x 250mm, Acero</v>
          </cell>
          <cell r="E38" t="str">
            <v>un</v>
          </cell>
          <cell r="F38">
            <v>0</v>
          </cell>
          <cell r="G38">
            <v>1535000</v>
          </cell>
          <cell r="J38">
            <v>0</v>
          </cell>
          <cell r="K38">
            <v>2</v>
          </cell>
          <cell r="L38">
            <v>2</v>
          </cell>
          <cell r="M38">
            <v>0</v>
          </cell>
          <cell r="N38">
            <v>3070000</v>
          </cell>
          <cell r="O38">
            <v>3070000</v>
          </cell>
          <cell r="R38">
            <v>0</v>
          </cell>
          <cell r="S38">
            <v>0</v>
          </cell>
          <cell r="T38">
            <v>0</v>
          </cell>
          <cell r="U38">
            <v>0</v>
          </cell>
        </row>
        <row r="39">
          <cell r="C39" t="str">
            <v>3.20.1.2.87.8</v>
          </cell>
          <cell r="D39" t="str">
            <v>Tee, Ø90 x 90mm, BxB</v>
          </cell>
          <cell r="E39" t="str">
            <v>un</v>
          </cell>
          <cell r="F39">
            <v>1</v>
          </cell>
          <cell r="G39">
            <v>186760</v>
          </cell>
          <cell r="H39">
            <v>186760</v>
          </cell>
          <cell r="I39">
            <v>6.7196795992290406E-2</v>
          </cell>
          <cell r="J39">
            <v>1</v>
          </cell>
          <cell r="K39">
            <v>-1</v>
          </cell>
          <cell r="L39">
            <v>0</v>
          </cell>
          <cell r="M39">
            <v>186760</v>
          </cell>
          <cell r="N39">
            <v>-186760</v>
          </cell>
          <cell r="O39">
            <v>0</v>
          </cell>
          <cell r="R39">
            <v>0</v>
          </cell>
          <cell r="S39">
            <v>0</v>
          </cell>
          <cell r="T39">
            <v>0</v>
          </cell>
          <cell r="U39">
            <v>0</v>
          </cell>
          <cell r="V39">
            <v>0</v>
          </cell>
          <cell r="W39">
            <v>0</v>
          </cell>
        </row>
        <row r="40">
          <cell r="C40" t="str">
            <v>3.20.1.2.87.9</v>
          </cell>
          <cell r="D40" t="str">
            <v>Tee, Ø150 x 150mm, BxB</v>
          </cell>
          <cell r="E40" t="str">
            <v>un</v>
          </cell>
          <cell r="F40">
            <v>3</v>
          </cell>
          <cell r="G40">
            <v>361920</v>
          </cell>
          <cell r="H40">
            <v>1085760</v>
          </cell>
          <cell r="I40">
            <v>0.39065963384337776</v>
          </cell>
          <cell r="J40">
            <v>3</v>
          </cell>
          <cell r="K40">
            <v>-3</v>
          </cell>
          <cell r="L40">
            <v>0</v>
          </cell>
          <cell r="M40">
            <v>1085760</v>
          </cell>
          <cell r="N40">
            <v>-1085760</v>
          </cell>
          <cell r="O40">
            <v>0</v>
          </cell>
          <cell r="R40">
            <v>0</v>
          </cell>
          <cell r="S40">
            <v>0</v>
          </cell>
          <cell r="T40">
            <v>0</v>
          </cell>
          <cell r="U40">
            <v>0</v>
          </cell>
          <cell r="V40">
            <v>0</v>
          </cell>
          <cell r="W40">
            <v>0</v>
          </cell>
        </row>
        <row r="41">
          <cell r="C41" t="str">
            <v>3.20.1.2.87.10</v>
          </cell>
          <cell r="D41" t="str">
            <v>Tee, Ø150 x 25mm, BxB</v>
          </cell>
          <cell r="E41" t="str">
            <v>un</v>
          </cell>
          <cell r="F41">
            <v>2</v>
          </cell>
          <cell r="G41">
            <v>150000</v>
          </cell>
          <cell r="H41">
            <v>300000</v>
          </cell>
          <cell r="I41">
            <v>0.1079408802617644</v>
          </cell>
          <cell r="J41">
            <v>2</v>
          </cell>
          <cell r="K41">
            <v>-2</v>
          </cell>
          <cell r="L41">
            <v>0</v>
          </cell>
          <cell r="M41">
            <v>300000</v>
          </cell>
          <cell r="N41">
            <v>-300000</v>
          </cell>
          <cell r="O41">
            <v>0</v>
          </cell>
          <cell r="R41">
            <v>0</v>
          </cell>
          <cell r="S41">
            <v>0</v>
          </cell>
          <cell r="T41">
            <v>0</v>
          </cell>
          <cell r="U41">
            <v>0</v>
          </cell>
          <cell r="V41">
            <v>0</v>
          </cell>
          <cell r="W41">
            <v>0</v>
          </cell>
        </row>
        <row r="42">
          <cell r="C42" t="str">
            <v>3.20.1.2.87.11</v>
          </cell>
          <cell r="D42" t="str">
            <v>Reducción excéntrica Ø400*250mm, Brida x Brida, Acero</v>
          </cell>
          <cell r="E42" t="str">
            <v>un</v>
          </cell>
          <cell r="F42">
            <v>4</v>
          </cell>
          <cell r="G42">
            <v>1299200</v>
          </cell>
          <cell r="H42">
            <v>5196800</v>
          </cell>
          <cell r="I42">
            <v>1.869823888481124</v>
          </cell>
          <cell r="J42">
            <v>4</v>
          </cell>
          <cell r="K42">
            <v>-4</v>
          </cell>
          <cell r="L42">
            <v>0</v>
          </cell>
          <cell r="M42">
            <v>5196800</v>
          </cell>
          <cell r="N42">
            <v>-5196800</v>
          </cell>
          <cell r="O42">
            <v>0</v>
          </cell>
          <cell r="R42">
            <v>0</v>
          </cell>
          <cell r="S42">
            <v>0</v>
          </cell>
          <cell r="T42">
            <v>0</v>
          </cell>
          <cell r="U42">
            <v>0</v>
          </cell>
          <cell r="V42">
            <v>0</v>
          </cell>
          <cell r="W42">
            <v>0</v>
          </cell>
        </row>
        <row r="43">
          <cell r="C43" t="str">
            <v>3.20.1.2.87.12</v>
          </cell>
          <cell r="D43" t="str">
            <v>Tee con derivación a 45º, Ø300 x 200mm, BxB, HD</v>
          </cell>
          <cell r="E43" t="str">
            <v>un</v>
          </cell>
          <cell r="F43">
            <v>2</v>
          </cell>
          <cell r="G43">
            <v>1300000</v>
          </cell>
          <cell r="H43">
            <v>2600000</v>
          </cell>
          <cell r="I43">
            <v>0.93548762893529147</v>
          </cell>
          <cell r="J43">
            <v>2</v>
          </cell>
          <cell r="K43">
            <v>-2</v>
          </cell>
          <cell r="L43">
            <v>0</v>
          </cell>
          <cell r="M43">
            <v>2600000</v>
          </cell>
          <cell r="N43">
            <v>-2600000</v>
          </cell>
          <cell r="O43">
            <v>0</v>
          </cell>
          <cell r="R43">
            <v>0</v>
          </cell>
          <cell r="S43">
            <v>0</v>
          </cell>
          <cell r="T43">
            <v>0</v>
          </cell>
          <cell r="U43">
            <v>0</v>
          </cell>
          <cell r="V43">
            <v>0</v>
          </cell>
          <cell r="W43">
            <v>0</v>
          </cell>
        </row>
        <row r="44">
          <cell r="C44" t="str">
            <v>3.20.1.2.87.13</v>
          </cell>
          <cell r="D44" t="str">
            <v>Tee, Ø400 x 300mm, Acero</v>
          </cell>
          <cell r="E44" t="str">
            <v>un</v>
          </cell>
          <cell r="F44">
            <v>2</v>
          </cell>
          <cell r="G44">
            <v>2902320</v>
          </cell>
          <cell r="H44">
            <v>5804640</v>
          </cell>
          <cell r="I44">
            <v>2.0885265040088274</v>
          </cell>
          <cell r="J44">
            <v>2</v>
          </cell>
          <cell r="K44">
            <v>-2</v>
          </cell>
          <cell r="L44">
            <v>0</v>
          </cell>
          <cell r="M44">
            <v>5804640</v>
          </cell>
          <cell r="N44">
            <v>-5804640</v>
          </cell>
          <cell r="O44">
            <v>0</v>
          </cell>
          <cell r="R44">
            <v>0</v>
          </cell>
          <cell r="S44">
            <v>0</v>
          </cell>
          <cell r="T44">
            <v>0</v>
          </cell>
          <cell r="U44">
            <v>0</v>
          </cell>
          <cell r="V44">
            <v>0</v>
          </cell>
          <cell r="W44">
            <v>0</v>
          </cell>
        </row>
        <row r="45">
          <cell r="C45" t="str">
            <v>3.20.1.2.87.14</v>
          </cell>
          <cell r="D45" t="str">
            <v>Bridas Ø50mm, Acero, norma ISO</v>
          </cell>
          <cell r="E45" t="str">
            <v>un</v>
          </cell>
          <cell r="F45">
            <v>4</v>
          </cell>
          <cell r="G45">
            <v>46400</v>
          </cell>
          <cell r="H45">
            <v>185600</v>
          </cell>
          <cell r="I45">
            <v>6.677942458861158E-2</v>
          </cell>
          <cell r="J45">
            <v>4</v>
          </cell>
          <cell r="K45">
            <v>-4</v>
          </cell>
          <cell r="L45">
            <v>0</v>
          </cell>
          <cell r="M45">
            <v>185600</v>
          </cell>
          <cell r="N45">
            <v>-185600</v>
          </cell>
          <cell r="O45">
            <v>0</v>
          </cell>
          <cell r="R45">
            <v>0</v>
          </cell>
          <cell r="S45">
            <v>0</v>
          </cell>
          <cell r="T45">
            <v>0</v>
          </cell>
          <cell r="U45">
            <v>0</v>
          </cell>
          <cell r="V45">
            <v>0</v>
          </cell>
          <cell r="W45">
            <v>0</v>
          </cell>
        </row>
        <row r="46">
          <cell r="C46" t="str">
            <v>3.20.1.2.87.15</v>
          </cell>
          <cell r="D46" t="str">
            <v>Bridas Ø200mm, Acero, norma ISO</v>
          </cell>
          <cell r="E46" t="str">
            <v>un</v>
          </cell>
          <cell r="F46">
            <v>4</v>
          </cell>
          <cell r="G46">
            <v>113680</v>
          </cell>
          <cell r="H46">
            <v>454720</v>
          </cell>
          <cell r="I46">
            <v>0.16360959024209837</v>
          </cell>
          <cell r="J46">
            <v>4</v>
          </cell>
          <cell r="L46">
            <v>4</v>
          </cell>
          <cell r="M46">
            <v>454720</v>
          </cell>
          <cell r="N46">
            <v>0</v>
          </cell>
          <cell r="O46">
            <v>454720</v>
          </cell>
          <cell r="R46">
            <v>0</v>
          </cell>
          <cell r="S46">
            <v>0</v>
          </cell>
          <cell r="T46">
            <v>0</v>
          </cell>
          <cell r="U46">
            <v>0</v>
          </cell>
          <cell r="V46">
            <v>4</v>
          </cell>
          <cell r="W46">
            <v>454720</v>
          </cell>
        </row>
        <row r="47">
          <cell r="C47" t="str">
            <v>3.20.1.2.87.16</v>
          </cell>
          <cell r="D47" t="str">
            <v>Bridas Ø300mm, Acero, norma ISO</v>
          </cell>
          <cell r="E47" t="str">
            <v>un</v>
          </cell>
          <cell r="F47">
            <v>6</v>
          </cell>
          <cell r="G47">
            <v>300000</v>
          </cell>
          <cell r="H47">
            <v>1800000</v>
          </cell>
          <cell r="I47">
            <v>0.64764528157058643</v>
          </cell>
          <cell r="J47">
            <v>6</v>
          </cell>
          <cell r="K47">
            <v>-4</v>
          </cell>
          <cell r="L47">
            <v>2</v>
          </cell>
          <cell r="M47">
            <v>1800000</v>
          </cell>
          <cell r="N47">
            <v>-1200000</v>
          </cell>
          <cell r="O47">
            <v>600000</v>
          </cell>
          <cell r="R47">
            <v>0</v>
          </cell>
          <cell r="S47">
            <v>0</v>
          </cell>
          <cell r="T47">
            <v>0</v>
          </cell>
          <cell r="U47">
            <v>0</v>
          </cell>
          <cell r="V47">
            <v>2</v>
          </cell>
          <cell r="W47">
            <v>600000</v>
          </cell>
        </row>
        <row r="48">
          <cell r="C48" t="str">
            <v>3.20.1.2.87.17</v>
          </cell>
          <cell r="D48" t="str">
            <v>Bridas Ø400mm, Acero, norma ISO</v>
          </cell>
          <cell r="E48" t="str">
            <v>un</v>
          </cell>
          <cell r="F48">
            <v>10</v>
          </cell>
          <cell r="G48">
            <v>754000</v>
          </cell>
          <cell r="H48">
            <v>7540000</v>
          </cell>
          <cell r="I48">
            <v>2.7129141239123453</v>
          </cell>
          <cell r="J48">
            <v>10</v>
          </cell>
          <cell r="K48">
            <v>-4</v>
          </cell>
          <cell r="L48">
            <v>6</v>
          </cell>
          <cell r="M48">
            <v>7540000</v>
          </cell>
          <cell r="N48">
            <v>-3016000</v>
          </cell>
          <cell r="O48">
            <v>4524000</v>
          </cell>
          <cell r="R48">
            <v>0</v>
          </cell>
          <cell r="S48">
            <v>0</v>
          </cell>
          <cell r="T48">
            <v>0</v>
          </cell>
          <cell r="U48">
            <v>0</v>
          </cell>
          <cell r="V48">
            <v>6</v>
          </cell>
          <cell r="W48">
            <v>4524000</v>
          </cell>
        </row>
        <row r="49">
          <cell r="B49" t="str">
            <v>N</v>
          </cell>
          <cell r="C49" t="str">
            <v>3.20.1.2.87.20</v>
          </cell>
          <cell r="D49" t="str">
            <v>Bridas Ø450mm, Acero, norma ISO</v>
          </cell>
          <cell r="E49" t="str">
            <v>un</v>
          </cell>
          <cell r="F49">
            <v>0</v>
          </cell>
          <cell r="G49">
            <v>850000</v>
          </cell>
          <cell r="J49">
            <v>0</v>
          </cell>
          <cell r="K49">
            <v>4</v>
          </cell>
          <cell r="L49">
            <v>4</v>
          </cell>
          <cell r="M49">
            <v>0</v>
          </cell>
          <cell r="N49">
            <v>3400000</v>
          </cell>
          <cell r="O49">
            <v>3400000</v>
          </cell>
          <cell r="R49">
            <v>0</v>
          </cell>
          <cell r="S49">
            <v>0</v>
          </cell>
          <cell r="T49">
            <v>0</v>
          </cell>
          <cell r="U49">
            <v>0</v>
          </cell>
          <cell r="V49">
            <v>4</v>
          </cell>
          <cell r="W49">
            <v>3400000</v>
          </cell>
        </row>
        <row r="50">
          <cell r="C50" t="str">
            <v>3.20.1.2.86.3</v>
          </cell>
          <cell r="D50" t="str">
            <v>Válvula cheque horizontal de clapetas Ø300mm, acero, bridadas, norma ISO PN10</v>
          </cell>
          <cell r="E50" t="str">
            <v>un</v>
          </cell>
          <cell r="F50">
            <v>4</v>
          </cell>
          <cell r="G50">
            <v>8012699.9999999991</v>
          </cell>
          <cell r="H50">
            <v>32050799.999999996</v>
          </cell>
          <cell r="I50">
            <v>11.531971883645861</v>
          </cell>
          <cell r="J50">
            <v>4</v>
          </cell>
          <cell r="K50">
            <v>-4</v>
          </cell>
          <cell r="L50">
            <v>0</v>
          </cell>
          <cell r="M50">
            <v>32050799.999999996</v>
          </cell>
          <cell r="N50">
            <v>-32050799.999999996</v>
          </cell>
          <cell r="O50">
            <v>0</v>
          </cell>
          <cell r="R50">
            <v>0</v>
          </cell>
          <cell r="S50">
            <v>0</v>
          </cell>
          <cell r="T50">
            <v>0</v>
          </cell>
          <cell r="U50">
            <v>0</v>
          </cell>
          <cell r="V50">
            <v>0</v>
          </cell>
          <cell r="W50">
            <v>0</v>
          </cell>
        </row>
        <row r="51">
          <cell r="C51" t="str">
            <v>3.20.1.2.86.7</v>
          </cell>
          <cell r="D51" t="str">
            <v>Válvula cheque vertical de clapetas Ø400mm, acero, con coladera de succión, bridada</v>
          </cell>
          <cell r="E51" t="str">
            <v>un</v>
          </cell>
          <cell r="F51">
            <v>3</v>
          </cell>
          <cell r="G51">
            <v>10723730</v>
          </cell>
          <cell r="H51">
            <v>32171190</v>
          </cell>
          <cell r="I51">
            <v>11.575288558894908</v>
          </cell>
          <cell r="J51">
            <v>3</v>
          </cell>
          <cell r="K51">
            <v>-3</v>
          </cell>
          <cell r="L51">
            <v>0</v>
          </cell>
          <cell r="M51">
            <v>32171190</v>
          </cell>
          <cell r="N51">
            <v>-32171190</v>
          </cell>
          <cell r="O51">
            <v>0</v>
          </cell>
          <cell r="R51">
            <v>0</v>
          </cell>
          <cell r="S51">
            <v>0</v>
          </cell>
          <cell r="T51">
            <v>0</v>
          </cell>
          <cell r="U51">
            <v>0</v>
          </cell>
          <cell r="V51">
            <v>0</v>
          </cell>
          <cell r="W51">
            <v>0</v>
          </cell>
        </row>
        <row r="52">
          <cell r="B52" t="str">
            <v>N</v>
          </cell>
          <cell r="C52" t="str">
            <v>3.20.1.2.86.8</v>
          </cell>
          <cell r="D52" t="str">
            <v>Válvula cheque horizontal de clapetas Ø400mm, acero, bridadas, norma ISO PN10</v>
          </cell>
          <cell r="E52" t="str">
            <v>un</v>
          </cell>
          <cell r="F52">
            <v>0</v>
          </cell>
          <cell r="G52">
            <v>10987200</v>
          </cell>
          <cell r="I52">
            <v>0</v>
          </cell>
          <cell r="J52">
            <v>0</v>
          </cell>
          <cell r="K52">
            <v>2</v>
          </cell>
          <cell r="L52">
            <v>2</v>
          </cell>
          <cell r="M52">
            <v>0</v>
          </cell>
          <cell r="N52">
            <v>21974400</v>
          </cell>
          <cell r="O52">
            <v>21974400</v>
          </cell>
          <cell r="R52">
            <v>0</v>
          </cell>
          <cell r="S52">
            <v>0</v>
          </cell>
          <cell r="T52">
            <v>0</v>
          </cell>
          <cell r="U52">
            <v>0</v>
          </cell>
        </row>
        <row r="53">
          <cell r="B53" t="str">
            <v>N</v>
          </cell>
          <cell r="C53" t="str">
            <v>3.20.1.2.86.9</v>
          </cell>
          <cell r="D53" t="str">
            <v>Válvula cheque vertical de clapetas Ø450mm, acero, con coladera de succión, bridada</v>
          </cell>
          <cell r="E53" t="str">
            <v>un</v>
          </cell>
          <cell r="F53">
            <v>0</v>
          </cell>
          <cell r="G53">
            <v>13500000</v>
          </cell>
          <cell r="I53">
            <v>0</v>
          </cell>
          <cell r="J53">
            <v>0</v>
          </cell>
          <cell r="K53">
            <v>2</v>
          </cell>
          <cell r="L53">
            <v>2</v>
          </cell>
          <cell r="M53">
            <v>0</v>
          </cell>
          <cell r="N53">
            <v>27000000</v>
          </cell>
          <cell r="O53">
            <v>27000000</v>
          </cell>
          <cell r="R53">
            <v>0</v>
          </cell>
          <cell r="S53">
            <v>0</v>
          </cell>
          <cell r="T53">
            <v>0</v>
          </cell>
          <cell r="U53">
            <v>0</v>
          </cell>
        </row>
        <row r="54">
          <cell r="C54" t="str">
            <v>3.20.2.8</v>
          </cell>
          <cell r="D54" t="str">
            <v>Suministro de unión de desmontaje, HD, Norma ISO, PN 16</v>
          </cell>
          <cell r="F54" t="str">
            <v/>
          </cell>
          <cell r="I54" t="str">
            <v/>
          </cell>
          <cell r="J54" t="str">
            <v/>
          </cell>
          <cell r="L54" t="str">
            <v/>
          </cell>
          <cell r="M54" t="str">
            <v/>
          </cell>
          <cell r="N54" t="str">
            <v/>
          </cell>
          <cell r="O54" t="str">
            <v/>
          </cell>
          <cell r="R54">
            <v>0</v>
          </cell>
          <cell r="S54" t="str">
            <v/>
          </cell>
          <cell r="T54" t="str">
            <v/>
          </cell>
          <cell r="U54" t="str">
            <v/>
          </cell>
          <cell r="V54" t="str">
            <v/>
          </cell>
          <cell r="W54" t="str">
            <v/>
          </cell>
        </row>
        <row r="55">
          <cell r="C55" t="str">
            <v>3.20.2.8.1</v>
          </cell>
          <cell r="D55" t="str">
            <v>d = 300 mm (12")</v>
          </cell>
          <cell r="E55" t="str">
            <v>un</v>
          </cell>
          <cell r="F55">
            <v>4</v>
          </cell>
          <cell r="G55">
            <v>1488000</v>
          </cell>
          <cell r="H55">
            <v>5952000</v>
          </cell>
          <cell r="I55">
            <v>2.1415470643934058</v>
          </cell>
          <cell r="J55">
            <v>4</v>
          </cell>
          <cell r="K55">
            <v>-4</v>
          </cell>
          <cell r="L55">
            <v>0</v>
          </cell>
          <cell r="M55">
            <v>5952000</v>
          </cell>
          <cell r="N55">
            <v>-5952000</v>
          </cell>
          <cell r="O55">
            <v>0</v>
          </cell>
          <cell r="R55">
            <v>0</v>
          </cell>
          <cell r="S55">
            <v>0</v>
          </cell>
          <cell r="T55">
            <v>0</v>
          </cell>
          <cell r="U55">
            <v>0</v>
          </cell>
          <cell r="V55">
            <v>0</v>
          </cell>
          <cell r="W55">
            <v>0</v>
          </cell>
        </row>
        <row r="56">
          <cell r="B56" t="str">
            <v>N</v>
          </cell>
          <cell r="C56" t="str">
            <v>3.20.2.8.3</v>
          </cell>
          <cell r="D56" t="str">
            <v>d = 250 mm (12")</v>
          </cell>
          <cell r="E56" t="str">
            <v>un</v>
          </cell>
          <cell r="F56">
            <v>0</v>
          </cell>
          <cell r="G56">
            <v>1915000</v>
          </cell>
          <cell r="J56">
            <v>0</v>
          </cell>
          <cell r="K56">
            <v>2</v>
          </cell>
          <cell r="L56">
            <v>2</v>
          </cell>
          <cell r="M56">
            <v>0</v>
          </cell>
          <cell r="N56">
            <v>3830000</v>
          </cell>
          <cell r="O56">
            <v>3830000</v>
          </cell>
          <cell r="R56">
            <v>0</v>
          </cell>
          <cell r="S56">
            <v>0</v>
          </cell>
          <cell r="T56">
            <v>0</v>
          </cell>
          <cell r="U56">
            <v>0</v>
          </cell>
        </row>
        <row r="57">
          <cell r="C57">
            <v>3.21</v>
          </cell>
          <cell r="D57" t="str">
            <v>SUMINISTRO DE EQUIPOS MECÁNICOS Y ELÉCTROMECÁNICOS</v>
          </cell>
          <cell r="F57" t="str">
            <v/>
          </cell>
          <cell r="I57" t="str">
            <v/>
          </cell>
          <cell r="J57" t="str">
            <v/>
          </cell>
          <cell r="L57" t="str">
            <v/>
          </cell>
          <cell r="M57" t="str">
            <v/>
          </cell>
          <cell r="N57" t="str">
            <v/>
          </cell>
          <cell r="O57" t="str">
            <v/>
          </cell>
          <cell r="R57">
            <v>0</v>
          </cell>
          <cell r="S57" t="str">
            <v/>
          </cell>
          <cell r="T57" t="str">
            <v/>
          </cell>
          <cell r="U57" t="str">
            <v/>
          </cell>
          <cell r="V57" t="str">
            <v/>
          </cell>
          <cell r="W57" t="str">
            <v/>
          </cell>
        </row>
        <row r="58">
          <cell r="C58" t="str">
            <v>3.21.1</v>
          </cell>
          <cell r="D58" t="str">
            <v>Bombas centrífugas horizontales</v>
          </cell>
          <cell r="F58" t="str">
            <v/>
          </cell>
          <cell r="I58" t="str">
            <v/>
          </cell>
          <cell r="J58" t="str">
            <v/>
          </cell>
          <cell r="L58" t="str">
            <v/>
          </cell>
          <cell r="M58" t="str">
            <v/>
          </cell>
          <cell r="N58" t="str">
            <v/>
          </cell>
          <cell r="O58" t="str">
            <v/>
          </cell>
          <cell r="R58">
            <v>0</v>
          </cell>
          <cell r="S58" t="str">
            <v/>
          </cell>
          <cell r="T58" t="str">
            <v/>
          </cell>
          <cell r="U58" t="str">
            <v/>
          </cell>
          <cell r="V58" t="str">
            <v/>
          </cell>
          <cell r="W58" t="str">
            <v/>
          </cell>
        </row>
        <row r="59">
          <cell r="C59" t="str">
            <v>3.21.1.1</v>
          </cell>
          <cell r="D59" t="str">
            <v>Suministro de bomba centrífuga horizontal de carcaza partida para bombear agua cruda, impulsor abierto, Qn=105LPS y Hn=13.2m para la primera etapa, con motor y bomba con capacidad para una segunda etapa de 16m, 1150RPM, 460 voltios, 60 ciclos, 20 metros d</v>
          </cell>
          <cell r="E59" t="str">
            <v>un</v>
          </cell>
          <cell r="F59">
            <v>3</v>
          </cell>
          <cell r="G59">
            <v>37233100</v>
          </cell>
          <cell r="H59">
            <v>111699300</v>
          </cell>
          <cell r="I59">
            <v>40.189735888743009</v>
          </cell>
          <cell r="J59">
            <v>3</v>
          </cell>
          <cell r="K59">
            <v>-3</v>
          </cell>
          <cell r="L59">
            <v>0</v>
          </cell>
          <cell r="M59">
            <v>111699300</v>
          </cell>
          <cell r="N59">
            <v>-111699300</v>
          </cell>
          <cell r="O59">
            <v>0</v>
          </cell>
          <cell r="R59">
            <v>0</v>
          </cell>
          <cell r="S59">
            <v>0</v>
          </cell>
          <cell r="T59">
            <v>0</v>
          </cell>
          <cell r="U59">
            <v>0</v>
          </cell>
          <cell r="V59">
            <v>0</v>
          </cell>
          <cell r="W59">
            <v>0</v>
          </cell>
        </row>
        <row r="60">
          <cell r="B60" t="str">
            <v>N</v>
          </cell>
          <cell r="C60" t="str">
            <v>3.21.1.2</v>
          </cell>
          <cell r="D60" t="str">
            <v>Suministro de bomba centrífuga horizontal de carcaza partida para bombear agua cruda, impulsor con paso mínimo de 40 mm, con impulsor para Qn=210 l/s y Hn=24m para la primera etapa; con mmotor eléctrico y bomba con capacidad para una segunda etapa Qn = 21</v>
          </cell>
          <cell r="E60" t="str">
            <v>un</v>
          </cell>
          <cell r="F60">
            <v>0</v>
          </cell>
          <cell r="G60">
            <v>90000000</v>
          </cell>
          <cell r="J60">
            <v>0</v>
          </cell>
          <cell r="K60">
            <v>2</v>
          </cell>
          <cell r="L60">
            <v>2</v>
          </cell>
          <cell r="M60">
            <v>0</v>
          </cell>
          <cell r="N60">
            <v>180000000</v>
          </cell>
          <cell r="O60">
            <v>180000000</v>
          </cell>
          <cell r="R60">
            <v>0</v>
          </cell>
          <cell r="S60">
            <v>0</v>
          </cell>
          <cell r="T60">
            <v>0</v>
          </cell>
          <cell r="U60">
            <v>0</v>
          </cell>
        </row>
        <row r="61">
          <cell r="D61" t="str">
            <v>ITEMS NUEVOS</v>
          </cell>
        </row>
        <row r="62">
          <cell r="D62" t="str">
            <v xml:space="preserve">Suministro de válvula de compuerta brida x brida norma ISO PN 10 </v>
          </cell>
        </row>
        <row r="63">
          <cell r="D63" t="str">
            <v>d = 100 mm (4")</v>
          </cell>
          <cell r="E63" t="str">
            <v>UN</v>
          </cell>
          <cell r="G63">
            <v>434118.40000000002</v>
          </cell>
          <cell r="H63">
            <v>0</v>
          </cell>
          <cell r="I63">
            <v>0</v>
          </cell>
          <cell r="J63">
            <v>0</v>
          </cell>
          <cell r="K63">
            <v>2</v>
          </cell>
          <cell r="L63">
            <v>2</v>
          </cell>
          <cell r="M63">
            <v>0</v>
          </cell>
          <cell r="N63">
            <v>868236.80000000005</v>
          </cell>
          <cell r="O63">
            <v>868236.80000000005</v>
          </cell>
          <cell r="R63">
            <v>0</v>
          </cell>
          <cell r="S63">
            <v>0</v>
          </cell>
          <cell r="T63">
            <v>0</v>
          </cell>
          <cell r="U63">
            <v>0</v>
          </cell>
          <cell r="V63">
            <v>2</v>
          </cell>
          <cell r="W63">
            <v>868236.80000000005</v>
          </cell>
        </row>
        <row r="64">
          <cell r="D64" t="str">
            <v xml:space="preserve">Suministro de ventosa de triple acción norma ISO PN 10 </v>
          </cell>
          <cell r="K64" t="str">
            <v/>
          </cell>
        </row>
        <row r="65">
          <cell r="D65" t="str">
            <v>d = 100 mm (4")</v>
          </cell>
          <cell r="E65" t="str">
            <v>UN</v>
          </cell>
          <cell r="G65">
            <v>1443785.3</v>
          </cell>
          <cell r="H65">
            <v>0</v>
          </cell>
          <cell r="I65">
            <v>0</v>
          </cell>
          <cell r="J65">
            <v>0</v>
          </cell>
          <cell r="K65">
            <v>2</v>
          </cell>
          <cell r="L65">
            <v>2</v>
          </cell>
          <cell r="M65">
            <v>0</v>
          </cell>
          <cell r="N65">
            <v>2887570.6</v>
          </cell>
          <cell r="O65">
            <v>2887570.6</v>
          </cell>
          <cell r="R65">
            <v>0</v>
          </cell>
          <cell r="S65">
            <v>0</v>
          </cell>
          <cell r="T65">
            <v>0</v>
          </cell>
          <cell r="U65">
            <v>0</v>
          </cell>
          <cell r="V65">
            <v>2</v>
          </cell>
          <cell r="W65">
            <v>2887570.6</v>
          </cell>
        </row>
        <row r="66">
          <cell r="D66" t="str">
            <v>Codo 45° BxB HD Norma ISO PN 10</v>
          </cell>
          <cell r="K66" t="str">
            <v/>
          </cell>
        </row>
        <row r="67">
          <cell r="D67" t="str">
            <v>d = 400 mm (16")</v>
          </cell>
          <cell r="E67" t="str">
            <v>UN</v>
          </cell>
          <cell r="G67">
            <v>4354176</v>
          </cell>
          <cell r="H67">
            <v>0</v>
          </cell>
          <cell r="I67">
            <v>0</v>
          </cell>
          <cell r="J67">
            <v>0</v>
          </cell>
          <cell r="K67">
            <v>2</v>
          </cell>
          <cell r="L67">
            <v>2</v>
          </cell>
          <cell r="M67">
            <v>0</v>
          </cell>
          <cell r="N67">
            <v>8708352</v>
          </cell>
          <cell r="O67">
            <v>8708352</v>
          </cell>
          <cell r="R67">
            <v>0</v>
          </cell>
          <cell r="S67">
            <v>0</v>
          </cell>
          <cell r="T67">
            <v>0</v>
          </cell>
          <cell r="U67">
            <v>0</v>
          </cell>
          <cell r="V67">
            <v>2</v>
          </cell>
          <cell r="W67">
            <v>8708352</v>
          </cell>
        </row>
        <row r="68">
          <cell r="D68" t="str">
            <v>Codo 90° B x B HD Norma ISO PN 10</v>
          </cell>
          <cell r="K68" t="str">
            <v/>
          </cell>
        </row>
        <row r="69">
          <cell r="D69" t="str">
            <v>d = 500 mm (20")</v>
          </cell>
          <cell r="E69" t="str">
            <v>UN</v>
          </cell>
          <cell r="G69">
            <v>6148000</v>
          </cell>
          <cell r="H69">
            <v>0</v>
          </cell>
          <cell r="I69">
            <v>0</v>
          </cell>
          <cell r="J69">
            <v>0</v>
          </cell>
          <cell r="K69">
            <v>2</v>
          </cell>
          <cell r="L69">
            <v>2</v>
          </cell>
          <cell r="M69">
            <v>0</v>
          </cell>
          <cell r="N69">
            <v>12296000</v>
          </cell>
          <cell r="O69">
            <v>12296000</v>
          </cell>
          <cell r="R69">
            <v>0</v>
          </cell>
          <cell r="S69">
            <v>0</v>
          </cell>
          <cell r="T69">
            <v>0</v>
          </cell>
          <cell r="U69">
            <v>0</v>
          </cell>
          <cell r="V69">
            <v>2</v>
          </cell>
          <cell r="W69">
            <v>12296000</v>
          </cell>
        </row>
        <row r="70">
          <cell r="D70" t="str">
            <v>Codo 90° JA x JA HD Norma ISO PN 10</v>
          </cell>
          <cell r="K70" t="str">
            <v/>
          </cell>
        </row>
        <row r="71">
          <cell r="D71" t="str">
            <v>d = 500 mm (20")</v>
          </cell>
          <cell r="E71" t="str">
            <v>UN</v>
          </cell>
          <cell r="G71">
            <v>3537438.56</v>
          </cell>
          <cell r="H71">
            <v>0</v>
          </cell>
          <cell r="I71">
            <v>0</v>
          </cell>
          <cell r="J71">
            <v>0</v>
          </cell>
          <cell r="K71">
            <v>1</v>
          </cell>
          <cell r="L71">
            <v>1</v>
          </cell>
          <cell r="M71">
            <v>0</v>
          </cell>
          <cell r="N71">
            <v>3537438.56</v>
          </cell>
          <cell r="O71">
            <v>3537438.56</v>
          </cell>
          <cell r="R71">
            <v>0</v>
          </cell>
          <cell r="S71">
            <v>0</v>
          </cell>
          <cell r="T71">
            <v>0</v>
          </cell>
          <cell r="U71">
            <v>0</v>
          </cell>
          <cell r="V71">
            <v>1</v>
          </cell>
          <cell r="W71">
            <v>3537438.56</v>
          </cell>
        </row>
        <row r="72">
          <cell r="D72" t="str">
            <v>Unión Brida Enchufe. Norma ISO. PN10 (Maxidaptor)</v>
          </cell>
          <cell r="K72" t="str">
            <v/>
          </cell>
        </row>
        <row r="73">
          <cell r="D73" t="str">
            <v>d = 500 mm (20")</v>
          </cell>
          <cell r="E73" t="str">
            <v>UN</v>
          </cell>
          <cell r="G73">
            <v>1782189.2</v>
          </cell>
          <cell r="H73">
            <v>0</v>
          </cell>
          <cell r="I73">
            <v>0</v>
          </cell>
          <cell r="J73">
            <v>0</v>
          </cell>
          <cell r="K73">
            <v>1</v>
          </cell>
          <cell r="L73">
            <v>1</v>
          </cell>
          <cell r="M73">
            <v>0</v>
          </cell>
          <cell r="N73">
            <v>1782189.2</v>
          </cell>
          <cell r="O73">
            <v>1782189.2</v>
          </cell>
          <cell r="R73">
            <v>0</v>
          </cell>
          <cell r="S73">
            <v>0</v>
          </cell>
          <cell r="T73">
            <v>0</v>
          </cell>
          <cell r="U73">
            <v>0</v>
          </cell>
          <cell r="V73">
            <v>1</v>
          </cell>
          <cell r="W73">
            <v>1782189.2</v>
          </cell>
        </row>
        <row r="74">
          <cell r="D74" t="str">
            <v>Reducción B x B HD. Norma ISO. PN 10</v>
          </cell>
          <cell r="K74" t="str">
            <v/>
          </cell>
        </row>
        <row r="75">
          <cell r="D75" t="str">
            <v>d = 600 x 400 mm</v>
          </cell>
          <cell r="E75" t="str">
            <v>UN</v>
          </cell>
          <cell r="G75">
            <v>4640000</v>
          </cell>
          <cell r="H75">
            <v>0</v>
          </cell>
          <cell r="I75">
            <v>0</v>
          </cell>
          <cell r="J75">
            <v>0</v>
          </cell>
          <cell r="K75">
            <v>2</v>
          </cell>
          <cell r="L75">
            <v>2</v>
          </cell>
          <cell r="M75">
            <v>0</v>
          </cell>
          <cell r="N75">
            <v>9280000</v>
          </cell>
          <cell r="O75">
            <v>9280000</v>
          </cell>
          <cell r="R75">
            <v>0</v>
          </cell>
          <cell r="S75">
            <v>0</v>
          </cell>
          <cell r="T75">
            <v>0</v>
          </cell>
          <cell r="U75">
            <v>0</v>
          </cell>
          <cell r="V75">
            <v>2</v>
          </cell>
          <cell r="W75">
            <v>9280000</v>
          </cell>
        </row>
        <row r="76">
          <cell r="D76" t="str">
            <v>d = 600 x 500 mm</v>
          </cell>
          <cell r="E76" t="str">
            <v>UN</v>
          </cell>
          <cell r="G76">
            <v>5000000</v>
          </cell>
          <cell r="H76">
            <v>0</v>
          </cell>
          <cell r="I76">
            <v>0</v>
          </cell>
          <cell r="J76">
            <v>0</v>
          </cell>
          <cell r="K76">
            <v>1</v>
          </cell>
          <cell r="L76">
            <v>1</v>
          </cell>
          <cell r="M76">
            <v>0</v>
          </cell>
          <cell r="N76">
            <v>5000000</v>
          </cell>
          <cell r="O76">
            <v>5000000</v>
          </cell>
          <cell r="R76">
            <v>0</v>
          </cell>
          <cell r="S76">
            <v>0</v>
          </cell>
          <cell r="T76">
            <v>0</v>
          </cell>
          <cell r="U76">
            <v>0</v>
          </cell>
          <cell r="V76">
            <v>1</v>
          </cell>
          <cell r="W76">
            <v>5000000</v>
          </cell>
        </row>
        <row r="77">
          <cell r="D77" t="str">
            <v>Suministro de Tee JA x JA x B HD. Norma ISO. PN 10</v>
          </cell>
          <cell r="K77" t="str">
            <v/>
          </cell>
        </row>
        <row r="78">
          <cell r="D78" t="str">
            <v>Tee 500 x 500 x 500 mm</v>
          </cell>
          <cell r="E78" t="str">
            <v>UN</v>
          </cell>
          <cell r="H78">
            <v>0</v>
          </cell>
          <cell r="I78">
            <v>0</v>
          </cell>
          <cell r="J78">
            <v>0</v>
          </cell>
          <cell r="K78">
            <v>1</v>
          </cell>
          <cell r="L78">
            <v>1</v>
          </cell>
          <cell r="M78">
            <v>0</v>
          </cell>
          <cell r="N78">
            <v>0</v>
          </cell>
          <cell r="O78">
            <v>0</v>
          </cell>
          <cell r="R78">
            <v>0</v>
          </cell>
          <cell r="S78">
            <v>0</v>
          </cell>
          <cell r="T78">
            <v>0</v>
          </cell>
          <cell r="U78">
            <v>0</v>
          </cell>
          <cell r="V78">
            <v>1</v>
          </cell>
          <cell r="W78">
            <v>0</v>
          </cell>
        </row>
        <row r="79">
          <cell r="D79" t="str">
            <v>Suministro de Tee B x B x B HD. Norma ISO. PN 10</v>
          </cell>
        </row>
        <row r="80">
          <cell r="D80" t="str">
            <v>Tee 600 x 600 x 600 mm</v>
          </cell>
          <cell r="E80" t="str">
            <v>UN</v>
          </cell>
          <cell r="G80">
            <v>10542834</v>
          </cell>
          <cell r="H80">
            <v>0</v>
          </cell>
          <cell r="I80">
            <v>0</v>
          </cell>
          <cell r="J80">
            <v>0</v>
          </cell>
          <cell r="K80">
            <v>1</v>
          </cell>
          <cell r="L80">
            <v>1</v>
          </cell>
          <cell r="M80">
            <v>0</v>
          </cell>
          <cell r="N80">
            <v>10542834</v>
          </cell>
          <cell r="O80">
            <v>10542834</v>
          </cell>
          <cell r="R80">
            <v>0</v>
          </cell>
          <cell r="S80">
            <v>0</v>
          </cell>
          <cell r="T80">
            <v>0</v>
          </cell>
          <cell r="U80">
            <v>0</v>
          </cell>
          <cell r="V80">
            <v>1</v>
          </cell>
          <cell r="W80">
            <v>10542834</v>
          </cell>
        </row>
        <row r="81">
          <cell r="D81" t="str">
            <v>Tee 400 x 400 x 100 mm</v>
          </cell>
          <cell r="E81" t="str">
            <v>UN</v>
          </cell>
          <cell r="G81">
            <v>4800000</v>
          </cell>
          <cell r="H81">
            <v>0</v>
          </cell>
          <cell r="I81">
            <v>0</v>
          </cell>
          <cell r="J81">
            <v>0</v>
          </cell>
          <cell r="K81">
            <v>2</v>
          </cell>
          <cell r="L81">
            <v>2</v>
          </cell>
          <cell r="M81">
            <v>0</v>
          </cell>
          <cell r="N81">
            <v>9600000</v>
          </cell>
          <cell r="O81">
            <v>9600000</v>
          </cell>
          <cell r="R81">
            <v>0</v>
          </cell>
          <cell r="S81">
            <v>0</v>
          </cell>
          <cell r="T81">
            <v>0</v>
          </cell>
          <cell r="U81">
            <v>0</v>
          </cell>
          <cell r="V81">
            <v>2</v>
          </cell>
          <cell r="W81">
            <v>9600000</v>
          </cell>
        </row>
        <row r="82">
          <cell r="D82" t="str">
            <v>Suministro de Niples bridados (Brida espigo y lisos)</v>
          </cell>
          <cell r="K82" t="str">
            <v/>
          </cell>
        </row>
        <row r="83">
          <cell r="D83" t="str">
            <v>4&lt; L &lt; 5 m</v>
          </cell>
          <cell r="K83" t="str">
            <v/>
          </cell>
        </row>
        <row r="84">
          <cell r="D84" t="str">
            <v>d = 400 mm Brida x Brida. Norma ISO. PN 10. L=4.5 m.</v>
          </cell>
          <cell r="E84" t="str">
            <v>UN</v>
          </cell>
          <cell r="G84">
            <v>2700000</v>
          </cell>
          <cell r="H84">
            <v>0</v>
          </cell>
          <cell r="I84">
            <v>0</v>
          </cell>
          <cell r="J84">
            <v>0</v>
          </cell>
          <cell r="K84">
            <v>2</v>
          </cell>
          <cell r="L84">
            <v>2</v>
          </cell>
          <cell r="M84">
            <v>0</v>
          </cell>
          <cell r="N84">
            <v>5400000</v>
          </cell>
          <cell r="O84">
            <v>5400000</v>
          </cell>
          <cell r="R84">
            <v>0</v>
          </cell>
          <cell r="S84">
            <v>0</v>
          </cell>
          <cell r="T84">
            <v>0</v>
          </cell>
          <cell r="U84">
            <v>0</v>
          </cell>
          <cell r="V84">
            <v>2</v>
          </cell>
          <cell r="W84">
            <v>5400000</v>
          </cell>
        </row>
        <row r="88">
          <cell r="D88" t="str">
            <v>COSTO SUMINISTRO</v>
          </cell>
          <cell r="F88" t="str">
            <v/>
          </cell>
          <cell r="H88">
            <v>277929918</v>
          </cell>
          <cell r="J88" t="str">
            <v/>
          </cell>
          <cell r="L88" t="str">
            <v/>
          </cell>
          <cell r="M88">
            <v>277929918</v>
          </cell>
          <cell r="N88">
            <v>88041168.760000005</v>
          </cell>
          <cell r="O88">
            <v>365971086.76000005</v>
          </cell>
          <cell r="R88">
            <v>0</v>
          </cell>
          <cell r="S88">
            <v>0</v>
          </cell>
          <cell r="T88">
            <v>0</v>
          </cell>
          <cell r="U88">
            <v>30000000</v>
          </cell>
          <cell r="V88" t="str">
            <v/>
          </cell>
          <cell r="W88">
            <v>-9972480</v>
          </cell>
        </row>
        <row r="89">
          <cell r="D89" t="str">
            <v>A,I,U,</v>
          </cell>
          <cell r="E89">
            <v>0.12</v>
          </cell>
          <cell r="F89">
            <v>0</v>
          </cell>
          <cell r="H89">
            <v>33351590.16</v>
          </cell>
          <cell r="J89">
            <v>0</v>
          </cell>
          <cell r="L89">
            <v>0</v>
          </cell>
          <cell r="M89">
            <v>33351590.16</v>
          </cell>
          <cell r="N89">
            <v>10564940.2512</v>
          </cell>
          <cell r="O89">
            <v>43916530.411200002</v>
          </cell>
          <cell r="R89">
            <v>0</v>
          </cell>
          <cell r="S89">
            <v>0</v>
          </cell>
          <cell r="T89">
            <v>0</v>
          </cell>
          <cell r="U89">
            <v>3600000</v>
          </cell>
          <cell r="W89">
            <v>-1196697.5999999999</v>
          </cell>
        </row>
        <row r="90">
          <cell r="B90" t="str">
            <v>TO1</v>
          </cell>
          <cell r="D90" t="str">
            <v>COSTO TOTAL SUMINISTRO</v>
          </cell>
          <cell r="F90" t="str">
            <v/>
          </cell>
          <cell r="H90">
            <v>311281508</v>
          </cell>
          <cell r="J90" t="str">
            <v/>
          </cell>
          <cell r="L90" t="str">
            <v/>
          </cell>
          <cell r="M90">
            <v>311281508</v>
          </cell>
          <cell r="N90">
            <v>98606109</v>
          </cell>
          <cell r="O90">
            <v>409887617</v>
          </cell>
          <cell r="R90">
            <v>0</v>
          </cell>
          <cell r="S90">
            <v>0</v>
          </cell>
          <cell r="T90">
            <v>0</v>
          </cell>
          <cell r="U90">
            <v>33600000</v>
          </cell>
          <cell r="V90" t="str">
            <v/>
          </cell>
          <cell r="W90">
            <v>-11169178</v>
          </cell>
        </row>
        <row r="91">
          <cell r="B91" t="str">
            <v>T2</v>
          </cell>
          <cell r="C91" t="str">
            <v>INSTALACION DE EQUIPOS Y ACCESORIOS PARA LA ESTACION DE BOMBEO DE AGUA CRUDA (91)</v>
          </cell>
          <cell r="F91" t="str">
            <v/>
          </cell>
          <cell r="J91" t="str">
            <v/>
          </cell>
          <cell r="L91" t="str">
            <v/>
          </cell>
          <cell r="M91" t="str">
            <v/>
          </cell>
          <cell r="N91" t="str">
            <v/>
          </cell>
          <cell r="O91" t="str">
            <v/>
          </cell>
          <cell r="R91">
            <v>0</v>
          </cell>
          <cell r="S91" t="str">
            <v/>
          </cell>
          <cell r="T91" t="str">
            <v/>
          </cell>
          <cell r="U91" t="str">
            <v/>
          </cell>
          <cell r="V91" t="str">
            <v/>
          </cell>
          <cell r="W91" t="str">
            <v/>
          </cell>
        </row>
        <row r="92">
          <cell r="C92" t="str">
            <v xml:space="preserve">ITEM  </v>
          </cell>
          <cell r="D92" t="str">
            <v>DESCRIPCION</v>
          </cell>
          <cell r="E92" t="str">
            <v xml:space="preserve">UNIDAD </v>
          </cell>
          <cell r="F92">
            <v>0</v>
          </cell>
          <cell r="G92" t="str">
            <v>V. UNITARIO</v>
          </cell>
          <cell r="H92" t="str">
            <v xml:space="preserve"> V. PARCIAL</v>
          </cell>
          <cell r="I92" t="str">
            <v>%</v>
          </cell>
          <cell r="J92">
            <v>0</v>
          </cell>
          <cell r="L92">
            <v>0</v>
          </cell>
          <cell r="R92">
            <v>0</v>
          </cell>
        </row>
        <row r="93">
          <cell r="C93">
            <v>3.1</v>
          </cell>
          <cell r="D93" t="str">
            <v>SEÑALIZACION Y SEGURIDAD EN LA OBRA</v>
          </cell>
          <cell r="F93" t="str">
            <v/>
          </cell>
          <cell r="J93" t="str">
            <v/>
          </cell>
          <cell r="L93" t="str">
            <v/>
          </cell>
          <cell r="M93" t="str">
            <v/>
          </cell>
          <cell r="N93" t="str">
            <v/>
          </cell>
          <cell r="O93" t="str">
            <v/>
          </cell>
          <cell r="R93">
            <v>0</v>
          </cell>
          <cell r="S93" t="str">
            <v/>
          </cell>
          <cell r="T93" t="str">
            <v/>
          </cell>
          <cell r="U93" t="str">
            <v/>
          </cell>
          <cell r="V93" t="str">
            <v/>
          </cell>
          <cell r="W93" t="str">
            <v/>
          </cell>
        </row>
        <row r="94">
          <cell r="C94" t="str">
            <v>3.1.1</v>
          </cell>
          <cell r="D94" t="str">
            <v>Señalización de la obra</v>
          </cell>
          <cell r="F94" t="str">
            <v/>
          </cell>
          <cell r="J94" t="str">
            <v/>
          </cell>
          <cell r="L94" t="str">
            <v/>
          </cell>
          <cell r="M94" t="str">
            <v/>
          </cell>
          <cell r="N94" t="str">
            <v/>
          </cell>
          <cell r="O94" t="str">
            <v/>
          </cell>
          <cell r="R94">
            <v>0</v>
          </cell>
          <cell r="S94" t="str">
            <v/>
          </cell>
          <cell r="T94" t="str">
            <v/>
          </cell>
          <cell r="U94" t="str">
            <v/>
          </cell>
          <cell r="V94" t="str">
            <v/>
          </cell>
          <cell r="W94" t="str">
            <v/>
          </cell>
        </row>
        <row r="95">
          <cell r="C95" t="str">
            <v>3.1.1.1</v>
          </cell>
          <cell r="D95" t="str">
            <v>Soporte para cinta demarcadora. Esquema No.1</v>
          </cell>
          <cell r="E95" t="str">
            <v>un</v>
          </cell>
          <cell r="F95">
            <v>30</v>
          </cell>
          <cell r="G95">
            <v>10100</v>
          </cell>
          <cell r="H95">
            <v>303000</v>
          </cell>
          <cell r="I95">
            <v>9.592918336720932E-2</v>
          </cell>
          <cell r="J95">
            <v>30</v>
          </cell>
          <cell r="K95">
            <v>-30</v>
          </cell>
          <cell r="L95">
            <v>0</v>
          </cell>
          <cell r="M95">
            <v>303000</v>
          </cell>
          <cell r="N95">
            <v>-303000</v>
          </cell>
          <cell r="O95">
            <v>0</v>
          </cell>
          <cell r="R95">
            <v>0</v>
          </cell>
          <cell r="S95">
            <v>0</v>
          </cell>
          <cell r="T95">
            <v>0</v>
          </cell>
          <cell r="U95">
            <v>0</v>
          </cell>
          <cell r="V95">
            <v>0</v>
          </cell>
          <cell r="W95">
            <v>0</v>
          </cell>
        </row>
        <row r="96">
          <cell r="C96" t="str">
            <v>3.1.1.2</v>
          </cell>
          <cell r="D96" t="str">
            <v>Cinta demarcadora, sin soportes. Esquema No. 2</v>
          </cell>
          <cell r="E96" t="str">
            <v>m</v>
          </cell>
          <cell r="F96">
            <v>500</v>
          </cell>
          <cell r="G96">
            <v>830</v>
          </cell>
          <cell r="H96">
            <v>415000</v>
          </cell>
          <cell r="I96">
            <v>0.13138815543693685</v>
          </cell>
          <cell r="J96">
            <v>500</v>
          </cell>
          <cell r="K96">
            <v>-500</v>
          </cell>
          <cell r="L96">
            <v>0</v>
          </cell>
          <cell r="M96">
            <v>415000</v>
          </cell>
          <cell r="N96">
            <v>-415000</v>
          </cell>
          <cell r="O96">
            <v>0</v>
          </cell>
          <cell r="R96">
            <v>0</v>
          </cell>
          <cell r="S96">
            <v>0</v>
          </cell>
          <cell r="T96">
            <v>0</v>
          </cell>
          <cell r="U96">
            <v>0</v>
          </cell>
          <cell r="V96">
            <v>0</v>
          </cell>
          <cell r="W96">
            <v>0</v>
          </cell>
        </row>
        <row r="97">
          <cell r="C97" t="str">
            <v>3.1.1.3</v>
          </cell>
          <cell r="D97" t="str">
            <v>Vallas móviles. Barreras</v>
          </cell>
          <cell r="F97" t="str">
            <v/>
          </cell>
          <cell r="I97" t="str">
            <v/>
          </cell>
          <cell r="J97" t="str">
            <v/>
          </cell>
          <cell r="L97" t="str">
            <v/>
          </cell>
          <cell r="M97" t="str">
            <v/>
          </cell>
          <cell r="N97" t="str">
            <v/>
          </cell>
          <cell r="O97" t="str">
            <v/>
          </cell>
          <cell r="R97">
            <v>0</v>
          </cell>
          <cell r="S97" t="str">
            <v/>
          </cell>
          <cell r="T97" t="str">
            <v/>
          </cell>
          <cell r="U97" t="str">
            <v/>
          </cell>
          <cell r="V97" t="str">
            <v/>
          </cell>
          <cell r="W97" t="str">
            <v/>
          </cell>
        </row>
        <row r="98">
          <cell r="C98" t="str">
            <v>3.1.1.3.4</v>
          </cell>
          <cell r="D98" t="str">
            <v>Valla móvil Tipo 4. Valla doble cara. Esquema No. 6</v>
          </cell>
          <cell r="E98" t="str">
            <v>un</v>
          </cell>
          <cell r="F98">
            <v>4</v>
          </cell>
          <cell r="G98">
            <v>155000</v>
          </cell>
          <cell r="H98">
            <v>620000</v>
          </cell>
          <cell r="I98">
            <v>0.19629073824313456</v>
          </cell>
          <cell r="J98">
            <v>4</v>
          </cell>
          <cell r="K98">
            <v>-4</v>
          </cell>
          <cell r="L98">
            <v>0</v>
          </cell>
          <cell r="M98">
            <v>620000</v>
          </cell>
          <cell r="N98">
            <v>-620000</v>
          </cell>
          <cell r="O98">
            <v>0</v>
          </cell>
          <cell r="R98">
            <v>0</v>
          </cell>
          <cell r="S98">
            <v>0</v>
          </cell>
          <cell r="T98">
            <v>0</v>
          </cell>
          <cell r="U98">
            <v>0</v>
          </cell>
          <cell r="V98">
            <v>0</v>
          </cell>
          <cell r="W98">
            <v>0</v>
          </cell>
        </row>
        <row r="99">
          <cell r="C99" t="str">
            <v>3.1.1.4</v>
          </cell>
          <cell r="D99" t="str">
            <v>Avisos preventivos fijos. Esquemas Nos. 10,11,12,13, y 14</v>
          </cell>
          <cell r="E99" t="str">
            <v>un</v>
          </cell>
          <cell r="F99">
            <v>1</v>
          </cell>
          <cell r="G99">
            <v>150000</v>
          </cell>
          <cell r="H99">
            <v>150000</v>
          </cell>
          <cell r="I99">
            <v>4.7489694736242233E-2</v>
          </cell>
          <cell r="J99">
            <v>1</v>
          </cell>
          <cell r="K99">
            <v>-1</v>
          </cell>
          <cell r="L99">
            <v>0</v>
          </cell>
          <cell r="M99">
            <v>150000</v>
          </cell>
          <cell r="N99">
            <v>-150000</v>
          </cell>
          <cell r="O99">
            <v>0</v>
          </cell>
          <cell r="R99">
            <v>0</v>
          </cell>
          <cell r="S99">
            <v>0</v>
          </cell>
          <cell r="T99">
            <v>0</v>
          </cell>
          <cell r="U99">
            <v>0</v>
          </cell>
          <cell r="V99">
            <v>0</v>
          </cell>
          <cell r="W99">
            <v>0</v>
          </cell>
        </row>
        <row r="100">
          <cell r="C100">
            <v>3.3</v>
          </cell>
          <cell r="D100" t="str">
            <v>EXCAVACIONES Y ENTIBADOS</v>
          </cell>
          <cell r="F100" t="str">
            <v/>
          </cell>
          <cell r="I100" t="str">
            <v/>
          </cell>
          <cell r="J100" t="str">
            <v/>
          </cell>
          <cell r="L100" t="str">
            <v/>
          </cell>
          <cell r="M100" t="str">
            <v/>
          </cell>
          <cell r="N100" t="str">
            <v/>
          </cell>
          <cell r="O100" t="str">
            <v/>
          </cell>
          <cell r="R100">
            <v>0</v>
          </cell>
          <cell r="S100" t="str">
            <v/>
          </cell>
          <cell r="T100" t="str">
            <v/>
          </cell>
          <cell r="U100" t="str">
            <v/>
          </cell>
          <cell r="V100" t="str">
            <v/>
          </cell>
          <cell r="W100" t="str">
            <v/>
          </cell>
        </row>
        <row r="101">
          <cell r="C101" t="str">
            <v>3.3.6</v>
          </cell>
          <cell r="D101" t="str">
            <v>Dragados</v>
          </cell>
          <cell r="F101" t="str">
            <v/>
          </cell>
          <cell r="I101" t="str">
            <v/>
          </cell>
          <cell r="J101" t="str">
            <v/>
          </cell>
          <cell r="L101" t="str">
            <v/>
          </cell>
          <cell r="M101" t="str">
            <v/>
          </cell>
          <cell r="N101" t="str">
            <v/>
          </cell>
          <cell r="O101" t="str">
            <v/>
          </cell>
          <cell r="R101">
            <v>0</v>
          </cell>
          <cell r="S101" t="str">
            <v/>
          </cell>
          <cell r="T101" t="str">
            <v/>
          </cell>
          <cell r="U101" t="str">
            <v/>
          </cell>
          <cell r="V101" t="str">
            <v/>
          </cell>
          <cell r="W101" t="str">
            <v/>
          </cell>
        </row>
        <row r="102">
          <cell r="C102" t="str">
            <v>3.3.6.1</v>
          </cell>
          <cell r="D102" t="str">
            <v>Con equipo de dragado para cualquier material bajo cualquier condición. Incluye retiro a lugar autorizado</v>
          </cell>
          <cell r="E102" t="str">
            <v>m3</v>
          </cell>
          <cell r="F102">
            <v>500</v>
          </cell>
          <cell r="G102">
            <v>6740</v>
          </cell>
          <cell r="H102">
            <v>3370000</v>
          </cell>
          <cell r="I102">
            <v>1.066935141740909</v>
          </cell>
          <cell r="J102">
            <v>500</v>
          </cell>
          <cell r="K102">
            <v>-500</v>
          </cell>
          <cell r="L102">
            <v>0</v>
          </cell>
          <cell r="M102">
            <v>3370000</v>
          </cell>
          <cell r="N102">
            <v>-3370000</v>
          </cell>
          <cell r="O102">
            <v>0</v>
          </cell>
          <cell r="R102">
            <v>0</v>
          </cell>
          <cell r="S102">
            <v>0</v>
          </cell>
          <cell r="T102">
            <v>0</v>
          </cell>
          <cell r="U102">
            <v>0</v>
          </cell>
          <cell r="V102">
            <v>0</v>
          </cell>
          <cell r="W102">
            <v>0</v>
          </cell>
        </row>
        <row r="103">
          <cell r="C103" t="str">
            <v>3,10</v>
          </cell>
          <cell r="D103" t="str">
            <v>INSTALACIÓN DE ACCESORIOS Y TRABAJOS METALMECÁNICOS</v>
          </cell>
          <cell r="F103" t="str">
            <v/>
          </cell>
          <cell r="I103" t="str">
            <v/>
          </cell>
          <cell r="J103" t="str">
            <v/>
          </cell>
          <cell r="L103" t="str">
            <v/>
          </cell>
          <cell r="M103" t="str">
            <v/>
          </cell>
          <cell r="N103" t="str">
            <v/>
          </cell>
          <cell r="O103" t="str">
            <v/>
          </cell>
          <cell r="R103">
            <v>0</v>
          </cell>
          <cell r="S103" t="str">
            <v/>
          </cell>
          <cell r="T103" t="str">
            <v/>
          </cell>
          <cell r="U103" t="str">
            <v/>
          </cell>
          <cell r="V103" t="str">
            <v/>
          </cell>
          <cell r="W103" t="str">
            <v/>
          </cell>
        </row>
        <row r="104">
          <cell r="C104" t="str">
            <v>3.10.1</v>
          </cell>
          <cell r="D104" t="str">
            <v>Trabajos metalmecánicos</v>
          </cell>
          <cell r="F104" t="str">
            <v/>
          </cell>
          <cell r="I104" t="str">
            <v/>
          </cell>
          <cell r="J104" t="str">
            <v/>
          </cell>
          <cell r="L104" t="str">
            <v/>
          </cell>
          <cell r="M104" t="str">
            <v/>
          </cell>
          <cell r="N104" t="str">
            <v/>
          </cell>
          <cell r="O104" t="str">
            <v/>
          </cell>
          <cell r="R104">
            <v>0</v>
          </cell>
          <cell r="S104" t="str">
            <v/>
          </cell>
          <cell r="T104" t="str">
            <v/>
          </cell>
          <cell r="U104" t="str">
            <v/>
          </cell>
          <cell r="V104" t="str">
            <v/>
          </cell>
          <cell r="W104" t="str">
            <v/>
          </cell>
        </row>
        <row r="105">
          <cell r="C105" t="str">
            <v>3.10.1.2</v>
          </cell>
          <cell r="D105" t="str">
            <v>Diseño, construcción e instalación en sitio de barcaza flotante en acero estructural y acero naval para instalación de bombas centrífugas y múltiple de impulsión, (dimenciones: ancho 7.82m * 9.36m), la barcaza cubierta y con malla de seguridad. Las dimenc</v>
          </cell>
          <cell r="E105" t="str">
            <v>un</v>
          </cell>
          <cell r="F105">
            <v>1</v>
          </cell>
          <cell r="G105">
            <v>165000000</v>
          </cell>
          <cell r="H105">
            <v>165000000</v>
          </cell>
          <cell r="I105">
            <v>52.238664209866457</v>
          </cell>
          <cell r="J105">
            <v>1</v>
          </cell>
          <cell r="L105">
            <v>1</v>
          </cell>
          <cell r="M105">
            <v>165000000</v>
          </cell>
          <cell r="N105">
            <v>0</v>
          </cell>
          <cell r="O105">
            <v>165000000</v>
          </cell>
          <cell r="R105">
            <v>0</v>
          </cell>
          <cell r="S105">
            <v>0</v>
          </cell>
          <cell r="T105">
            <v>0</v>
          </cell>
          <cell r="U105">
            <v>0</v>
          </cell>
          <cell r="V105">
            <v>1</v>
          </cell>
          <cell r="W105">
            <v>165000000</v>
          </cell>
        </row>
        <row r="106">
          <cell r="B106" t="str">
            <v>N</v>
          </cell>
          <cell r="C106" t="str">
            <v>3.10.1.4</v>
          </cell>
          <cell r="D106" t="str">
            <v>Diseño, construcción e instalación en sitio de barcaza flotante en acero estructural y acero naval para instalación de tres bombas centrífugas y múltiple de impulsión, (dimenciones: ancho 7.80m * 7.70m), la barcaza con cuatro compartimientos mínimos de fl</v>
          </cell>
          <cell r="E106" t="str">
            <v>un</v>
          </cell>
          <cell r="F106">
            <v>0</v>
          </cell>
          <cell r="G106">
            <v>165000000</v>
          </cell>
          <cell r="J106">
            <v>0</v>
          </cell>
          <cell r="L106">
            <v>0</v>
          </cell>
          <cell r="M106">
            <v>0</v>
          </cell>
          <cell r="N106">
            <v>0</v>
          </cell>
          <cell r="O106">
            <v>0</v>
          </cell>
          <cell r="R106">
            <v>0</v>
          </cell>
        </row>
        <row r="107">
          <cell r="C107" t="str">
            <v>3.10.1.3</v>
          </cell>
          <cell r="D107" t="str">
            <v>Diseño, construcción e instalación de puente en acero, con soportes de pilotes en el río, incluye suministro e instalación de tuberías de mangueras de Ø400mm para empalme a barcaza y accesorios varios. Longitud del puente de 53m</v>
          </cell>
          <cell r="E107" t="str">
            <v>gl</v>
          </cell>
          <cell r="F107">
            <v>1</v>
          </cell>
          <cell r="G107">
            <v>140000000</v>
          </cell>
          <cell r="H107">
            <v>140000000</v>
          </cell>
          <cell r="I107">
            <v>44.323715087159421</v>
          </cell>
          <cell r="J107">
            <v>1</v>
          </cell>
          <cell r="L107">
            <v>1</v>
          </cell>
          <cell r="M107">
            <v>140000000</v>
          </cell>
          <cell r="N107">
            <v>0</v>
          </cell>
          <cell r="O107">
            <v>140000000</v>
          </cell>
          <cell r="R107">
            <v>0</v>
          </cell>
          <cell r="S107">
            <v>0</v>
          </cell>
          <cell r="T107">
            <v>0</v>
          </cell>
          <cell r="U107">
            <v>0</v>
          </cell>
          <cell r="V107">
            <v>1</v>
          </cell>
          <cell r="W107">
            <v>140000000</v>
          </cell>
        </row>
        <row r="108">
          <cell r="B108" t="str">
            <v>N</v>
          </cell>
          <cell r="C108" t="str">
            <v>3.10.1.5</v>
          </cell>
          <cell r="D108" t="str">
            <v>Diseño, construcción e instalación de puente en acero, con soportes de pilotes en La orilla y en el río, incluye suministro e instalación de tuberías de mangueras de Ø400mm, l= 12,5 m para empalme a tuberías de salidas bridadas de la barcaza. Longitud del</v>
          </cell>
          <cell r="E108" t="str">
            <v>gl</v>
          </cell>
          <cell r="F108">
            <v>0</v>
          </cell>
          <cell r="G108">
            <v>80000000</v>
          </cell>
          <cell r="J108">
            <v>0</v>
          </cell>
          <cell r="L108">
            <v>0</v>
          </cell>
          <cell r="M108">
            <v>0</v>
          </cell>
          <cell r="N108">
            <v>0</v>
          </cell>
          <cell r="O108">
            <v>0</v>
          </cell>
          <cell r="R108">
            <v>0</v>
          </cell>
          <cell r="S108">
            <v>0</v>
          </cell>
          <cell r="T108">
            <v>0</v>
          </cell>
          <cell r="U108">
            <v>0</v>
          </cell>
        </row>
        <row r="109">
          <cell r="C109" t="str">
            <v>3,11</v>
          </cell>
          <cell r="D109" t="str">
            <v>INSTALACION DE EQUIPOS MECÁNICOS Y ELÉCTROMECÁNICOS</v>
          </cell>
          <cell r="F109" t="str">
            <v/>
          </cell>
          <cell r="I109" t="str">
            <v/>
          </cell>
          <cell r="J109" t="str">
            <v/>
          </cell>
          <cell r="L109" t="str">
            <v/>
          </cell>
          <cell r="M109" t="str">
            <v/>
          </cell>
          <cell r="N109" t="str">
            <v/>
          </cell>
          <cell r="O109" t="str">
            <v/>
          </cell>
          <cell r="R109">
            <v>0</v>
          </cell>
          <cell r="S109" t="str">
            <v/>
          </cell>
          <cell r="T109" t="str">
            <v/>
          </cell>
          <cell r="U109" t="str">
            <v/>
          </cell>
          <cell r="V109" t="str">
            <v/>
          </cell>
          <cell r="W109" t="str">
            <v/>
          </cell>
        </row>
        <row r="110">
          <cell r="C110" t="str">
            <v>3.11.1</v>
          </cell>
          <cell r="D110" t="str">
            <v>Bombas centrífugas</v>
          </cell>
          <cell r="F110" t="str">
            <v/>
          </cell>
          <cell r="I110" t="str">
            <v/>
          </cell>
          <cell r="J110" t="str">
            <v/>
          </cell>
          <cell r="L110" t="str">
            <v/>
          </cell>
          <cell r="M110" t="str">
            <v/>
          </cell>
          <cell r="N110" t="str">
            <v/>
          </cell>
          <cell r="O110" t="str">
            <v/>
          </cell>
          <cell r="R110">
            <v>0</v>
          </cell>
          <cell r="S110" t="str">
            <v/>
          </cell>
          <cell r="T110" t="str">
            <v/>
          </cell>
          <cell r="U110" t="str">
            <v/>
          </cell>
          <cell r="V110" t="str">
            <v/>
          </cell>
          <cell r="W110" t="str">
            <v/>
          </cell>
        </row>
        <row r="111">
          <cell r="C111" t="str">
            <v>3.11.1.1</v>
          </cell>
          <cell r="D111" t="str">
            <v>Instalación de tres equipos de bombeo Qn=105LPS y Hn=14.6m en la barcaza con sus tuberías de succión Ø400mm acero y el múltiple de la impulsión Ø300 a 400mm en acero, distribución según plano.</v>
          </cell>
          <cell r="E111" t="str">
            <v>gl</v>
          </cell>
          <cell r="F111">
            <v>1</v>
          </cell>
          <cell r="G111">
            <v>6000000</v>
          </cell>
          <cell r="H111">
            <v>6000000</v>
          </cell>
          <cell r="I111">
            <v>1.8995877894496895</v>
          </cell>
          <cell r="J111">
            <v>1</v>
          </cell>
          <cell r="L111">
            <v>1</v>
          </cell>
          <cell r="M111">
            <v>6000000</v>
          </cell>
          <cell r="N111">
            <v>0</v>
          </cell>
          <cell r="O111">
            <v>6000000</v>
          </cell>
          <cell r="R111">
            <v>0</v>
          </cell>
          <cell r="S111">
            <v>0</v>
          </cell>
          <cell r="T111">
            <v>0</v>
          </cell>
          <cell r="U111">
            <v>0</v>
          </cell>
          <cell r="V111">
            <v>1</v>
          </cell>
          <cell r="W111">
            <v>6000000</v>
          </cell>
        </row>
        <row r="112">
          <cell r="B112" t="str">
            <v>N</v>
          </cell>
          <cell r="C112" t="str">
            <v>3.11.1.2</v>
          </cell>
          <cell r="D112" t="str">
            <v>Instalación de dos equipos de bombeo Qn=210 LPS y Hn=24.0m en la barcaza con trabajos metalmecáncos para instalación de tuberías y accesorios en acero con empalmes bridados y soldados; incluyen las tuberías y accesorios para la succión entre Ø 300 a 450 m</v>
          </cell>
          <cell r="E112" t="str">
            <v>gl</v>
          </cell>
          <cell r="F112">
            <v>0</v>
          </cell>
          <cell r="G112">
            <v>17059680</v>
          </cell>
          <cell r="J112">
            <v>0</v>
          </cell>
          <cell r="L112">
            <v>0</v>
          </cell>
          <cell r="M112">
            <v>0</v>
          </cell>
          <cell r="N112">
            <v>0</v>
          </cell>
          <cell r="O112">
            <v>0</v>
          </cell>
          <cell r="R112">
            <v>0</v>
          </cell>
          <cell r="S112">
            <v>0</v>
          </cell>
          <cell r="T112">
            <v>0</v>
          </cell>
          <cell r="U112">
            <v>0</v>
          </cell>
        </row>
        <row r="113">
          <cell r="D113" t="str">
            <v>COSTO DIRECTO</v>
          </cell>
          <cell r="F113" t="str">
            <v/>
          </cell>
          <cell r="H113">
            <v>315858000</v>
          </cell>
          <cell r="J113" t="str">
            <v/>
          </cell>
          <cell r="L113" t="str">
            <v/>
          </cell>
          <cell r="M113">
            <v>315858000</v>
          </cell>
          <cell r="N113">
            <v>-4858000</v>
          </cell>
          <cell r="O113">
            <v>311000000</v>
          </cell>
          <cell r="R113">
            <v>0</v>
          </cell>
          <cell r="S113">
            <v>0</v>
          </cell>
          <cell r="T113">
            <v>0</v>
          </cell>
          <cell r="U113">
            <v>0</v>
          </cell>
          <cell r="V113" t="str">
            <v/>
          </cell>
          <cell r="W113">
            <v>311000000</v>
          </cell>
        </row>
        <row r="114">
          <cell r="D114" t="str">
            <v>A,I,U, (25% )</v>
          </cell>
          <cell r="E114">
            <v>0.25</v>
          </cell>
          <cell r="F114">
            <v>0</v>
          </cell>
          <cell r="H114">
            <v>78964500</v>
          </cell>
          <cell r="J114">
            <v>0</v>
          </cell>
          <cell r="L114">
            <v>0</v>
          </cell>
          <cell r="M114">
            <v>78964500</v>
          </cell>
          <cell r="N114">
            <v>-1214500</v>
          </cell>
          <cell r="O114">
            <v>77750000</v>
          </cell>
          <cell r="R114">
            <v>0</v>
          </cell>
          <cell r="S114">
            <v>0</v>
          </cell>
          <cell r="T114">
            <v>0</v>
          </cell>
          <cell r="U114">
            <v>0</v>
          </cell>
          <cell r="W114">
            <v>77750000</v>
          </cell>
        </row>
        <row r="115">
          <cell r="B115" t="str">
            <v>TO2</v>
          </cell>
          <cell r="D115" t="str">
            <v>COSTO TOTAL OBRA CIVIL</v>
          </cell>
          <cell r="F115" t="str">
            <v/>
          </cell>
          <cell r="H115">
            <v>394822500</v>
          </cell>
          <cell r="J115" t="str">
            <v/>
          </cell>
          <cell r="L115" t="str">
            <v/>
          </cell>
          <cell r="M115">
            <v>394822500</v>
          </cell>
          <cell r="N115">
            <v>-6072500</v>
          </cell>
          <cell r="O115">
            <v>388750000</v>
          </cell>
          <cell r="R115">
            <v>0</v>
          </cell>
          <cell r="S115">
            <v>0</v>
          </cell>
          <cell r="T115">
            <v>0</v>
          </cell>
          <cell r="U115">
            <v>0</v>
          </cell>
          <cell r="V115" t="str">
            <v/>
          </cell>
          <cell r="W115">
            <v>388750000</v>
          </cell>
        </row>
        <row r="116">
          <cell r="B116" t="str">
            <v>T3</v>
          </cell>
          <cell r="C116" t="str">
            <v>SUMINISTRO DE EQUIPOS Y ACCESORIOS PARA LA PLANTA DE TRATAMIENTO DE AGUA POTABLE (116)</v>
          </cell>
          <cell r="F116" t="str">
            <v/>
          </cell>
          <cell r="J116" t="str">
            <v/>
          </cell>
          <cell r="L116" t="str">
            <v/>
          </cell>
          <cell r="M116" t="str">
            <v/>
          </cell>
          <cell r="N116" t="str">
            <v/>
          </cell>
          <cell r="O116" t="str">
            <v/>
          </cell>
          <cell r="R116">
            <v>0</v>
          </cell>
          <cell r="S116" t="str">
            <v/>
          </cell>
          <cell r="T116" t="str">
            <v/>
          </cell>
          <cell r="U116" t="str">
            <v/>
          </cell>
          <cell r="V116" t="str">
            <v/>
          </cell>
          <cell r="W116" t="str">
            <v/>
          </cell>
        </row>
        <row r="117">
          <cell r="C117" t="str">
            <v xml:space="preserve">ITEM  </v>
          </cell>
          <cell r="D117" t="str">
            <v>DESCRIPCION</v>
          </cell>
          <cell r="E117" t="str">
            <v xml:space="preserve">UNIDAD </v>
          </cell>
          <cell r="G117" t="str">
            <v>V. UNITARIO</v>
          </cell>
          <cell r="H117" t="str">
            <v xml:space="preserve"> V. PARCIAL</v>
          </cell>
          <cell r="J117">
            <v>0</v>
          </cell>
          <cell r="R117">
            <v>0</v>
          </cell>
        </row>
        <row r="118">
          <cell r="C118" t="str">
            <v>3.20.</v>
          </cell>
          <cell r="D118" t="str">
            <v>SUMINISTRO DE TUBERIAS Y ELEMENTOS DE ACUEDUCTO Y ALCANTARILLADO</v>
          </cell>
          <cell r="F118" t="str">
            <v/>
          </cell>
          <cell r="J118" t="str">
            <v/>
          </cell>
          <cell r="L118" t="str">
            <v/>
          </cell>
          <cell r="M118" t="str">
            <v/>
          </cell>
          <cell r="N118" t="str">
            <v/>
          </cell>
          <cell r="O118" t="str">
            <v/>
          </cell>
          <cell r="R118">
            <v>0</v>
          </cell>
          <cell r="S118" t="str">
            <v/>
          </cell>
          <cell r="T118" t="str">
            <v/>
          </cell>
          <cell r="U118" t="str">
            <v/>
          </cell>
          <cell r="V118" t="str">
            <v/>
          </cell>
          <cell r="W118" t="str">
            <v/>
          </cell>
        </row>
        <row r="119">
          <cell r="C119" t="str">
            <v>3.20.1.1</v>
          </cell>
          <cell r="D119" t="str">
            <v>Suministro de Tuberias de Acueducto</v>
          </cell>
          <cell r="F119" t="str">
            <v/>
          </cell>
          <cell r="J119" t="str">
            <v/>
          </cell>
          <cell r="L119" t="str">
            <v/>
          </cell>
          <cell r="M119" t="str">
            <v/>
          </cell>
          <cell r="N119" t="str">
            <v/>
          </cell>
          <cell r="O119" t="str">
            <v/>
          </cell>
          <cell r="R119">
            <v>0</v>
          </cell>
          <cell r="S119" t="str">
            <v/>
          </cell>
          <cell r="T119" t="str">
            <v/>
          </cell>
          <cell r="U119" t="str">
            <v/>
          </cell>
          <cell r="V119" t="str">
            <v/>
          </cell>
          <cell r="W119" t="str">
            <v/>
          </cell>
        </row>
        <row r="120">
          <cell r="C120" t="str">
            <v>3.20.1.1.1</v>
          </cell>
          <cell r="D120" t="str">
            <v>Suministro de tuberías de acueducto de polietileno de alta densidad (PEAD)</v>
          </cell>
          <cell r="F120" t="str">
            <v/>
          </cell>
          <cell r="J120" t="str">
            <v/>
          </cell>
          <cell r="L120" t="str">
            <v/>
          </cell>
          <cell r="M120" t="str">
            <v/>
          </cell>
          <cell r="N120" t="str">
            <v/>
          </cell>
          <cell r="O120" t="str">
            <v/>
          </cell>
          <cell r="R120">
            <v>0</v>
          </cell>
          <cell r="S120" t="str">
            <v/>
          </cell>
          <cell r="T120" t="str">
            <v/>
          </cell>
          <cell r="U120" t="str">
            <v/>
          </cell>
          <cell r="V120" t="str">
            <v/>
          </cell>
          <cell r="W120" t="str">
            <v/>
          </cell>
        </row>
        <row r="121">
          <cell r="C121" t="str">
            <v>3.20.1.1.1.1</v>
          </cell>
          <cell r="D121" t="str">
            <v>Tuberías PEAD 90mm PN 10 PE 100</v>
          </cell>
          <cell r="E121" t="str">
            <v>m</v>
          </cell>
          <cell r="F121">
            <v>2500</v>
          </cell>
          <cell r="G121">
            <v>14000</v>
          </cell>
          <cell r="H121">
            <v>35000000</v>
          </cell>
          <cell r="I121">
            <v>2.0197914876784679</v>
          </cell>
          <cell r="J121">
            <v>2500</v>
          </cell>
          <cell r="L121">
            <v>2500</v>
          </cell>
          <cell r="M121">
            <v>35000000</v>
          </cell>
          <cell r="N121">
            <v>0</v>
          </cell>
          <cell r="O121">
            <v>35000000</v>
          </cell>
          <cell r="R121">
            <v>0</v>
          </cell>
          <cell r="S121">
            <v>0</v>
          </cell>
          <cell r="T121">
            <v>0</v>
          </cell>
          <cell r="U121">
            <v>0</v>
          </cell>
          <cell r="V121">
            <v>2500</v>
          </cell>
          <cell r="W121">
            <v>35000000</v>
          </cell>
        </row>
        <row r="122">
          <cell r="C122" t="str">
            <v>3.20.1.1.1.2</v>
          </cell>
          <cell r="D122" t="str">
            <v>Tuberías PEAD 110mm PN 10 PE 100</v>
          </cell>
          <cell r="E122" t="str">
            <v>m</v>
          </cell>
          <cell r="F122">
            <v>60</v>
          </cell>
          <cell r="G122">
            <v>20000</v>
          </cell>
          <cell r="H122">
            <v>1200000</v>
          </cell>
          <cell r="I122">
            <v>6.924999386326175E-2</v>
          </cell>
          <cell r="J122">
            <v>60</v>
          </cell>
          <cell r="L122">
            <v>60</v>
          </cell>
          <cell r="M122">
            <v>1200000</v>
          </cell>
          <cell r="N122">
            <v>0</v>
          </cell>
          <cell r="O122">
            <v>1200000</v>
          </cell>
          <cell r="R122">
            <v>0</v>
          </cell>
          <cell r="S122">
            <v>0</v>
          </cell>
          <cell r="T122">
            <v>0</v>
          </cell>
          <cell r="U122">
            <v>0</v>
          </cell>
          <cell r="V122">
            <v>60</v>
          </cell>
          <cell r="W122">
            <v>1200000</v>
          </cell>
        </row>
        <row r="123">
          <cell r="C123" t="str">
            <v>3.20.1.1.2</v>
          </cell>
          <cell r="D123" t="str">
            <v>Suministro de Tuberías de acueducto de hierro de fundición dúctil</v>
          </cell>
          <cell r="F123" t="str">
            <v/>
          </cell>
          <cell r="I123" t="str">
            <v/>
          </cell>
          <cell r="J123" t="str">
            <v/>
          </cell>
          <cell r="L123" t="str">
            <v/>
          </cell>
          <cell r="M123" t="str">
            <v/>
          </cell>
          <cell r="N123" t="str">
            <v/>
          </cell>
          <cell r="O123" t="str">
            <v/>
          </cell>
          <cell r="R123">
            <v>0</v>
          </cell>
          <cell r="S123" t="str">
            <v/>
          </cell>
          <cell r="T123" t="str">
            <v/>
          </cell>
          <cell r="U123" t="str">
            <v/>
          </cell>
          <cell r="V123" t="str">
            <v/>
          </cell>
          <cell r="W123" t="str">
            <v/>
          </cell>
        </row>
        <row r="124">
          <cell r="C124" t="str">
            <v>3.20.1.1.2.5</v>
          </cell>
          <cell r="D124" t="str">
            <v>Tubería de HD de 450 mm PN 10</v>
          </cell>
          <cell r="E124" t="str">
            <v>m</v>
          </cell>
          <cell r="F124">
            <v>30</v>
          </cell>
          <cell r="G124">
            <v>333723.06799999997</v>
          </cell>
          <cell r="H124">
            <v>10011692.039999999</v>
          </cell>
          <cell r="I124">
            <v>0.57775801027572216</v>
          </cell>
          <cell r="J124">
            <v>30</v>
          </cell>
          <cell r="L124">
            <v>30</v>
          </cell>
          <cell r="M124">
            <v>10011692.039999999</v>
          </cell>
          <cell r="N124">
            <v>0</v>
          </cell>
          <cell r="O124">
            <v>10011692.039999999</v>
          </cell>
          <cell r="R124">
            <v>0</v>
          </cell>
          <cell r="S124">
            <v>0</v>
          </cell>
          <cell r="T124">
            <v>0</v>
          </cell>
          <cell r="U124">
            <v>0</v>
          </cell>
          <cell r="V124">
            <v>30</v>
          </cell>
          <cell r="W124">
            <v>10011692.039999999</v>
          </cell>
        </row>
        <row r="125">
          <cell r="C125" t="str">
            <v>3.20.1.1.2.7</v>
          </cell>
          <cell r="D125" t="str">
            <v>Tubería de HD de 600 mm PN 10</v>
          </cell>
          <cell r="E125" t="str">
            <v>m</v>
          </cell>
          <cell r="F125">
            <v>12</v>
          </cell>
          <cell r="G125">
            <v>525000</v>
          </cell>
          <cell r="H125">
            <v>6300000</v>
          </cell>
          <cell r="I125">
            <v>0.36356246778212425</v>
          </cell>
          <cell r="J125">
            <v>12</v>
          </cell>
          <cell r="L125">
            <v>12</v>
          </cell>
          <cell r="M125">
            <v>6300000</v>
          </cell>
          <cell r="N125">
            <v>0</v>
          </cell>
          <cell r="O125">
            <v>6300000</v>
          </cell>
          <cell r="R125">
            <v>0</v>
          </cell>
          <cell r="S125">
            <v>0</v>
          </cell>
          <cell r="T125">
            <v>0</v>
          </cell>
          <cell r="U125">
            <v>0</v>
          </cell>
          <cell r="V125">
            <v>12</v>
          </cell>
          <cell r="W125">
            <v>6300000</v>
          </cell>
        </row>
        <row r="126">
          <cell r="C126" t="str">
            <v>3.20.1.1.4</v>
          </cell>
          <cell r="D126" t="str">
            <v>Suministro de tuberías de acueducto de polietileno para acometidas</v>
          </cell>
          <cell r="F126" t="str">
            <v/>
          </cell>
          <cell r="I126" t="str">
            <v/>
          </cell>
          <cell r="J126" t="str">
            <v/>
          </cell>
          <cell r="L126" t="str">
            <v/>
          </cell>
          <cell r="M126" t="str">
            <v/>
          </cell>
          <cell r="N126" t="str">
            <v/>
          </cell>
          <cell r="O126" t="str">
            <v/>
          </cell>
          <cell r="R126">
            <v>0</v>
          </cell>
          <cell r="S126" t="str">
            <v/>
          </cell>
          <cell r="T126" t="str">
            <v/>
          </cell>
          <cell r="U126" t="str">
            <v/>
          </cell>
          <cell r="V126" t="str">
            <v/>
          </cell>
          <cell r="W126" t="str">
            <v/>
          </cell>
        </row>
        <row r="127">
          <cell r="C127" t="str">
            <v>3.20.1.1.4.3</v>
          </cell>
          <cell r="D127" t="str">
            <v>Tuberia de Polietileno Diametro 25 mm PN 10</v>
          </cell>
          <cell r="E127" t="str">
            <v>m</v>
          </cell>
          <cell r="F127">
            <v>25</v>
          </cell>
          <cell r="G127">
            <v>2200</v>
          </cell>
          <cell r="H127">
            <v>55000</v>
          </cell>
          <cell r="I127">
            <v>3.173958052066164E-3</v>
          </cell>
          <cell r="J127">
            <v>25</v>
          </cell>
          <cell r="L127">
            <v>25</v>
          </cell>
          <cell r="M127">
            <v>55000</v>
          </cell>
          <cell r="N127">
            <v>0</v>
          </cell>
          <cell r="O127">
            <v>55000</v>
          </cell>
          <cell r="R127">
            <v>0</v>
          </cell>
          <cell r="S127">
            <v>0</v>
          </cell>
          <cell r="T127">
            <v>0</v>
          </cell>
          <cell r="U127">
            <v>0</v>
          </cell>
          <cell r="V127">
            <v>25</v>
          </cell>
          <cell r="W127">
            <v>55000</v>
          </cell>
        </row>
        <row r="128">
          <cell r="C128" t="str">
            <v>3.20.1.1.4.5</v>
          </cell>
          <cell r="D128" t="str">
            <v>Tuberia de Polietileno Diametro 63 mm PN 10</v>
          </cell>
          <cell r="E128" t="str">
            <v>m</v>
          </cell>
          <cell r="F128">
            <v>300</v>
          </cell>
          <cell r="G128">
            <v>7100</v>
          </cell>
          <cell r="H128">
            <v>2130000</v>
          </cell>
          <cell r="I128">
            <v>0.12291873910728962</v>
          </cell>
          <cell r="J128">
            <v>300</v>
          </cell>
          <cell r="L128">
            <v>300</v>
          </cell>
          <cell r="M128">
            <v>2130000</v>
          </cell>
          <cell r="N128">
            <v>0</v>
          </cell>
          <cell r="O128">
            <v>2130000</v>
          </cell>
          <cell r="R128">
            <v>0</v>
          </cell>
          <cell r="S128">
            <v>0</v>
          </cell>
          <cell r="T128">
            <v>0</v>
          </cell>
          <cell r="U128">
            <v>0</v>
          </cell>
          <cell r="V128">
            <v>300</v>
          </cell>
          <cell r="W128">
            <v>2130000</v>
          </cell>
        </row>
        <row r="129">
          <cell r="C129" t="str">
            <v>3.20.1.1.5</v>
          </cell>
          <cell r="D129" t="str">
            <v>Suministro de tuberías de acero sch40</v>
          </cell>
          <cell r="F129" t="str">
            <v/>
          </cell>
          <cell r="I129" t="str">
            <v/>
          </cell>
          <cell r="J129" t="str">
            <v/>
          </cell>
          <cell r="L129" t="str">
            <v/>
          </cell>
          <cell r="M129" t="str">
            <v/>
          </cell>
          <cell r="N129" t="str">
            <v/>
          </cell>
          <cell r="O129" t="str">
            <v/>
          </cell>
          <cell r="R129">
            <v>0</v>
          </cell>
          <cell r="S129" t="str">
            <v/>
          </cell>
          <cell r="T129" t="str">
            <v/>
          </cell>
          <cell r="U129" t="str">
            <v/>
          </cell>
          <cell r="V129" t="str">
            <v/>
          </cell>
          <cell r="W129" t="str">
            <v/>
          </cell>
        </row>
        <row r="130">
          <cell r="C130" t="str">
            <v>3.20.1.1.5.1</v>
          </cell>
          <cell r="D130" t="str">
            <v>Tuberia de acero Diametro 50mm, sch40</v>
          </cell>
          <cell r="E130" t="str">
            <v>m</v>
          </cell>
          <cell r="F130">
            <v>3</v>
          </cell>
          <cell r="G130">
            <v>60000</v>
          </cell>
          <cell r="H130">
            <v>180000</v>
          </cell>
          <cell r="I130">
            <v>1.0387499079489264E-2</v>
          </cell>
          <cell r="J130">
            <v>3</v>
          </cell>
          <cell r="L130">
            <v>3</v>
          </cell>
          <cell r="M130">
            <v>180000</v>
          </cell>
          <cell r="N130">
            <v>0</v>
          </cell>
          <cell r="O130">
            <v>180000</v>
          </cell>
          <cell r="R130">
            <v>0</v>
          </cell>
          <cell r="S130">
            <v>0</v>
          </cell>
          <cell r="T130">
            <v>0</v>
          </cell>
          <cell r="U130">
            <v>0</v>
          </cell>
          <cell r="V130">
            <v>3</v>
          </cell>
          <cell r="W130">
            <v>180000</v>
          </cell>
        </row>
        <row r="131">
          <cell r="C131" t="str">
            <v>3.20.1.1.5.2</v>
          </cell>
          <cell r="D131" t="str">
            <v>Tuberia de acero Diametro 100mm, sch40</v>
          </cell>
          <cell r="E131" t="str">
            <v>m</v>
          </cell>
          <cell r="F131">
            <v>3</v>
          </cell>
          <cell r="G131">
            <v>70000</v>
          </cell>
          <cell r="H131">
            <v>210000</v>
          </cell>
          <cell r="I131">
            <v>1.2118748926070807E-2</v>
          </cell>
          <cell r="J131">
            <v>3</v>
          </cell>
          <cell r="L131">
            <v>3</v>
          </cell>
          <cell r="M131">
            <v>210000</v>
          </cell>
          <cell r="N131">
            <v>0</v>
          </cell>
          <cell r="O131">
            <v>210000</v>
          </cell>
          <cell r="R131">
            <v>0</v>
          </cell>
          <cell r="S131">
            <v>0</v>
          </cell>
          <cell r="T131">
            <v>0</v>
          </cell>
          <cell r="U131">
            <v>0</v>
          </cell>
          <cell r="V131">
            <v>3</v>
          </cell>
          <cell r="W131">
            <v>210000</v>
          </cell>
        </row>
        <row r="132">
          <cell r="C132" t="str">
            <v>3.20.1.1.5.3</v>
          </cell>
          <cell r="D132" t="str">
            <v>Tuberia de acero Diametro 150mm, sch40</v>
          </cell>
          <cell r="E132" t="str">
            <v>m</v>
          </cell>
          <cell r="F132">
            <v>30</v>
          </cell>
          <cell r="G132">
            <v>80000</v>
          </cell>
          <cell r="H132">
            <v>2400000</v>
          </cell>
          <cell r="I132">
            <v>0.1384999877265235</v>
          </cell>
          <cell r="J132">
            <v>30</v>
          </cell>
          <cell r="L132">
            <v>30</v>
          </cell>
          <cell r="M132">
            <v>2400000</v>
          </cell>
          <cell r="N132">
            <v>0</v>
          </cell>
          <cell r="O132">
            <v>2400000</v>
          </cell>
          <cell r="R132">
            <v>0</v>
          </cell>
          <cell r="S132">
            <v>0</v>
          </cell>
          <cell r="T132">
            <v>0</v>
          </cell>
          <cell r="U132">
            <v>0</v>
          </cell>
          <cell r="V132">
            <v>30</v>
          </cell>
          <cell r="W132">
            <v>2400000</v>
          </cell>
        </row>
        <row r="133">
          <cell r="C133" t="str">
            <v>3.20.1.2.1</v>
          </cell>
          <cell r="D133" t="str">
            <v>Suministro de válvula de compuerta brida x brida norma ISO PN 10</v>
          </cell>
          <cell r="F133" t="str">
            <v/>
          </cell>
          <cell r="I133" t="str">
            <v/>
          </cell>
          <cell r="J133" t="str">
            <v/>
          </cell>
          <cell r="L133" t="str">
            <v/>
          </cell>
          <cell r="M133" t="str">
            <v/>
          </cell>
          <cell r="N133" t="str">
            <v/>
          </cell>
          <cell r="O133" t="str">
            <v/>
          </cell>
          <cell r="R133">
            <v>0</v>
          </cell>
          <cell r="S133" t="str">
            <v/>
          </cell>
          <cell r="T133" t="str">
            <v/>
          </cell>
          <cell r="U133" t="str">
            <v/>
          </cell>
          <cell r="V133" t="str">
            <v/>
          </cell>
          <cell r="W133" t="str">
            <v/>
          </cell>
        </row>
        <row r="134">
          <cell r="C134" t="str">
            <v>3.20.1.2.1.2</v>
          </cell>
          <cell r="D134" t="str">
            <v>d = 80 mm (3")</v>
          </cell>
          <cell r="E134" t="str">
            <v>un</v>
          </cell>
          <cell r="F134">
            <v>2</v>
          </cell>
          <cell r="G134">
            <v>375932.8</v>
          </cell>
          <cell r="H134">
            <v>751865.6</v>
          </cell>
          <cell r="I134">
            <v>4.3388906821664679E-2</v>
          </cell>
          <cell r="J134">
            <v>2</v>
          </cell>
          <cell r="L134">
            <v>2</v>
          </cell>
          <cell r="M134">
            <v>751865.6</v>
          </cell>
          <cell r="N134">
            <v>0</v>
          </cell>
          <cell r="O134">
            <v>751865.6</v>
          </cell>
          <cell r="R134">
            <v>3</v>
          </cell>
          <cell r="S134">
            <v>0</v>
          </cell>
          <cell r="T134">
            <v>0</v>
          </cell>
          <cell r="U134">
            <v>1127798.3999999999</v>
          </cell>
          <cell r="V134">
            <v>-1</v>
          </cell>
          <cell r="W134">
            <v>-375932.8</v>
          </cell>
        </row>
        <row r="135">
          <cell r="C135" t="str">
            <v>3.20.1.2.1.3</v>
          </cell>
          <cell r="D135" t="str">
            <v>d = 100 mm (4")</v>
          </cell>
          <cell r="E135" t="str">
            <v>un</v>
          </cell>
          <cell r="F135">
            <v>6</v>
          </cell>
          <cell r="G135">
            <v>434118.40000000002</v>
          </cell>
          <cell r="H135">
            <v>2604710.4000000004</v>
          </cell>
          <cell r="I135">
            <v>0.15031348267964509</v>
          </cell>
          <cell r="J135">
            <v>6</v>
          </cell>
          <cell r="L135">
            <v>6</v>
          </cell>
          <cell r="M135">
            <v>2604710.4000000004</v>
          </cell>
          <cell r="N135">
            <v>0</v>
          </cell>
          <cell r="O135">
            <v>2604710.4000000004</v>
          </cell>
          <cell r="R135">
            <v>6</v>
          </cell>
          <cell r="S135">
            <v>0</v>
          </cell>
          <cell r="T135">
            <v>0</v>
          </cell>
          <cell r="U135">
            <v>2604710.4000000004</v>
          </cell>
          <cell r="V135">
            <v>0</v>
          </cell>
          <cell r="W135">
            <v>0</v>
          </cell>
        </row>
        <row r="136">
          <cell r="C136" t="str">
            <v>3.20.1.2.3</v>
          </cell>
          <cell r="D136" t="str">
            <v>Suministro de válvula de mariposa brida x brida norma ISO PN 16</v>
          </cell>
          <cell r="F136" t="str">
            <v/>
          </cell>
          <cell r="I136" t="str">
            <v/>
          </cell>
          <cell r="J136" t="str">
            <v/>
          </cell>
          <cell r="L136" t="str">
            <v/>
          </cell>
          <cell r="M136" t="str">
            <v/>
          </cell>
          <cell r="N136" t="str">
            <v/>
          </cell>
          <cell r="O136" t="str">
            <v/>
          </cell>
          <cell r="R136">
            <v>0</v>
          </cell>
          <cell r="S136" t="str">
            <v/>
          </cell>
          <cell r="T136" t="str">
            <v/>
          </cell>
          <cell r="U136" t="str">
            <v/>
          </cell>
          <cell r="V136" t="str">
            <v/>
          </cell>
          <cell r="W136" t="str">
            <v/>
          </cell>
        </row>
        <row r="137">
          <cell r="C137" t="str">
            <v>3.20.1.2.3.4</v>
          </cell>
          <cell r="D137" t="str">
            <v>d = 400 mm (16")</v>
          </cell>
          <cell r="E137" t="str">
            <v>un</v>
          </cell>
          <cell r="F137">
            <v>9</v>
          </cell>
          <cell r="G137">
            <v>8619472.7999999989</v>
          </cell>
          <cell r="H137">
            <v>77575255.199999988</v>
          </cell>
          <cell r="I137">
            <v>4.4767382887841363</v>
          </cell>
          <cell r="J137">
            <v>9</v>
          </cell>
          <cell r="L137">
            <v>9</v>
          </cell>
          <cell r="M137">
            <v>77575255.199999988</v>
          </cell>
          <cell r="N137">
            <v>0</v>
          </cell>
          <cell r="O137">
            <v>77575255.199999988</v>
          </cell>
          <cell r="R137">
            <v>9</v>
          </cell>
          <cell r="S137">
            <v>0</v>
          </cell>
          <cell r="T137">
            <v>0</v>
          </cell>
          <cell r="U137">
            <v>77575255.199999988</v>
          </cell>
          <cell r="V137">
            <v>0</v>
          </cell>
          <cell r="W137">
            <v>0</v>
          </cell>
        </row>
        <row r="138">
          <cell r="C138" t="str">
            <v>3.20.1.2.3.5</v>
          </cell>
          <cell r="D138" t="str">
            <v>d = 450 mm (18")</v>
          </cell>
          <cell r="E138" t="str">
            <v>un</v>
          </cell>
          <cell r="F138">
            <v>2</v>
          </cell>
          <cell r="G138">
            <v>11832881.6</v>
          </cell>
          <cell r="H138">
            <v>23665763.199999999</v>
          </cell>
          <cell r="I138">
            <v>1.3657116303078383</v>
          </cell>
          <cell r="J138">
            <v>2</v>
          </cell>
          <cell r="L138">
            <v>2</v>
          </cell>
          <cell r="M138">
            <v>23665763.199999999</v>
          </cell>
          <cell r="N138">
            <v>0</v>
          </cell>
          <cell r="O138">
            <v>23665763.199999999</v>
          </cell>
          <cell r="R138">
            <v>2</v>
          </cell>
          <cell r="S138">
            <v>0</v>
          </cell>
          <cell r="T138">
            <v>0</v>
          </cell>
          <cell r="U138">
            <v>23665763.199999999</v>
          </cell>
          <cell r="V138">
            <v>0</v>
          </cell>
          <cell r="W138">
            <v>0</v>
          </cell>
        </row>
        <row r="139">
          <cell r="C139" t="str">
            <v>3.20.1.2.3.7</v>
          </cell>
          <cell r="D139" t="str">
            <v>d = 600 mm (24")</v>
          </cell>
          <cell r="E139" t="str">
            <v>un</v>
          </cell>
          <cell r="F139">
            <v>8</v>
          </cell>
          <cell r="G139">
            <v>14335569.999999998</v>
          </cell>
          <cell r="H139">
            <v>114684559.99999999</v>
          </cell>
          <cell r="I139">
            <v>6.6182542301757286</v>
          </cell>
          <cell r="J139">
            <v>8</v>
          </cell>
          <cell r="L139">
            <v>8</v>
          </cell>
          <cell r="M139">
            <v>114684559.99999999</v>
          </cell>
          <cell r="N139">
            <v>0</v>
          </cell>
          <cell r="O139">
            <v>114684559.99999999</v>
          </cell>
          <cell r="R139">
            <v>8</v>
          </cell>
          <cell r="S139">
            <v>0</v>
          </cell>
          <cell r="T139">
            <v>0</v>
          </cell>
          <cell r="U139">
            <v>114684559.99999999</v>
          </cell>
          <cell r="V139">
            <v>0</v>
          </cell>
          <cell r="W139">
            <v>0</v>
          </cell>
        </row>
        <row r="140">
          <cell r="C140" t="str">
            <v>3.20.1.2.3.17</v>
          </cell>
          <cell r="D140" t="str">
            <v>d = 50 mm (2")</v>
          </cell>
          <cell r="E140" t="str">
            <v>un</v>
          </cell>
          <cell r="F140">
            <v>1</v>
          </cell>
          <cell r="G140">
            <v>375932.8</v>
          </cell>
          <cell r="H140">
            <v>375932.8</v>
          </cell>
          <cell r="I140">
            <v>2.1694453410832339E-2</v>
          </cell>
          <cell r="J140">
            <v>1</v>
          </cell>
          <cell r="L140">
            <v>1</v>
          </cell>
          <cell r="M140">
            <v>375932.8</v>
          </cell>
          <cell r="N140">
            <v>0</v>
          </cell>
          <cell r="O140">
            <v>375932.8</v>
          </cell>
          <cell r="R140">
            <v>0</v>
          </cell>
          <cell r="S140">
            <v>0</v>
          </cell>
          <cell r="T140">
            <v>0</v>
          </cell>
          <cell r="U140">
            <v>0</v>
          </cell>
          <cell r="V140">
            <v>1</v>
          </cell>
          <cell r="W140">
            <v>375932.8</v>
          </cell>
        </row>
        <row r="141">
          <cell r="C141" t="str">
            <v>3.20.1.2.3.19</v>
          </cell>
          <cell r="D141" t="str">
            <v>d = 150 mm (8")</v>
          </cell>
          <cell r="E141" t="str">
            <v>un</v>
          </cell>
          <cell r="F141">
            <v>4</v>
          </cell>
          <cell r="G141">
            <v>694608</v>
          </cell>
          <cell r="H141">
            <v>2778432</v>
          </cell>
          <cell r="I141">
            <v>0.16033866579124176</v>
          </cell>
          <cell r="J141">
            <v>4</v>
          </cell>
          <cell r="L141">
            <v>4</v>
          </cell>
          <cell r="M141">
            <v>2778432</v>
          </cell>
          <cell r="N141">
            <v>0</v>
          </cell>
          <cell r="O141">
            <v>2778432</v>
          </cell>
          <cell r="R141">
            <v>0</v>
          </cell>
          <cell r="S141">
            <v>0</v>
          </cell>
          <cell r="T141">
            <v>0</v>
          </cell>
          <cell r="U141">
            <v>0</v>
          </cell>
          <cell r="V141">
            <v>4</v>
          </cell>
          <cell r="W141">
            <v>2778432</v>
          </cell>
        </row>
        <row r="142">
          <cell r="C142" t="str">
            <v>3.20.1.2.4</v>
          </cell>
          <cell r="D142" t="str">
            <v>Suministro de hidrante tipo trafico norma ISO PN 10</v>
          </cell>
          <cell r="F142" t="str">
            <v/>
          </cell>
          <cell r="I142" t="str">
            <v/>
          </cell>
          <cell r="J142" t="str">
            <v/>
          </cell>
          <cell r="L142" t="str">
            <v/>
          </cell>
          <cell r="M142" t="str">
            <v/>
          </cell>
          <cell r="N142" t="str">
            <v/>
          </cell>
          <cell r="O142" t="str">
            <v/>
          </cell>
          <cell r="R142">
            <v>0</v>
          </cell>
          <cell r="S142" t="str">
            <v/>
          </cell>
          <cell r="T142" t="str">
            <v/>
          </cell>
          <cell r="U142" t="str">
            <v/>
          </cell>
          <cell r="V142" t="str">
            <v/>
          </cell>
          <cell r="W142" t="str">
            <v/>
          </cell>
        </row>
        <row r="143">
          <cell r="C143" t="str">
            <v>3.20.1.2.4.2</v>
          </cell>
          <cell r="D143" t="str">
            <v>d = 100 mm (4")</v>
          </cell>
          <cell r="E143" t="str">
            <v>un</v>
          </cell>
          <cell r="F143">
            <v>1</v>
          </cell>
          <cell r="G143">
            <v>2095018</v>
          </cell>
          <cell r="H143">
            <v>2095018</v>
          </cell>
          <cell r="I143">
            <v>0.1208999863695191</v>
          </cell>
          <cell r="J143">
            <v>1</v>
          </cell>
          <cell r="L143">
            <v>1</v>
          </cell>
          <cell r="M143">
            <v>2095018</v>
          </cell>
          <cell r="N143">
            <v>0</v>
          </cell>
          <cell r="O143">
            <v>2095018</v>
          </cell>
          <cell r="R143">
            <v>0</v>
          </cell>
          <cell r="S143">
            <v>0</v>
          </cell>
          <cell r="T143">
            <v>0</v>
          </cell>
          <cell r="U143">
            <v>0</v>
          </cell>
          <cell r="V143">
            <v>1</v>
          </cell>
          <cell r="W143">
            <v>2095018</v>
          </cell>
        </row>
        <row r="144">
          <cell r="C144" t="str">
            <v>3.20.1.2.5</v>
          </cell>
          <cell r="D144" t="str">
            <v>Suministro de ventosa de acción simple norma ISO PN 10</v>
          </cell>
          <cell r="F144" t="str">
            <v/>
          </cell>
          <cell r="I144" t="str">
            <v/>
          </cell>
          <cell r="J144" t="str">
            <v/>
          </cell>
          <cell r="L144" t="str">
            <v/>
          </cell>
          <cell r="M144" t="str">
            <v/>
          </cell>
          <cell r="N144" t="str">
            <v/>
          </cell>
          <cell r="O144" t="str">
            <v/>
          </cell>
          <cell r="R144">
            <v>0</v>
          </cell>
          <cell r="S144" t="str">
            <v/>
          </cell>
          <cell r="T144" t="str">
            <v/>
          </cell>
          <cell r="U144" t="str">
            <v/>
          </cell>
          <cell r="V144" t="str">
            <v/>
          </cell>
          <cell r="W144" t="str">
            <v/>
          </cell>
        </row>
        <row r="145">
          <cell r="C145" t="str">
            <v>3.20.1.2.5.1</v>
          </cell>
          <cell r="D145" t="str">
            <v>d = 50 mm (2")</v>
          </cell>
          <cell r="E145" t="str">
            <v>un</v>
          </cell>
          <cell r="F145">
            <v>2</v>
          </cell>
          <cell r="G145">
            <v>610972</v>
          </cell>
          <cell r="H145">
            <v>1221944</v>
          </cell>
          <cell r="I145">
            <v>7.0516345417707932E-2</v>
          </cell>
          <cell r="J145">
            <v>2</v>
          </cell>
          <cell r="L145">
            <v>2</v>
          </cell>
          <cell r="M145">
            <v>1221944</v>
          </cell>
          <cell r="N145">
            <v>0</v>
          </cell>
          <cell r="O145">
            <v>1221944</v>
          </cell>
          <cell r="R145">
            <v>0</v>
          </cell>
          <cell r="S145">
            <v>0</v>
          </cell>
          <cell r="T145">
            <v>0</v>
          </cell>
          <cell r="U145">
            <v>0</v>
          </cell>
          <cell r="V145">
            <v>2</v>
          </cell>
          <cell r="W145">
            <v>1221944</v>
          </cell>
        </row>
        <row r="146">
          <cell r="C146" t="str">
            <v>3.20.1.2.6</v>
          </cell>
          <cell r="D146" t="str">
            <v>Suministro de ventosa de doble acción norma ISO PN 10</v>
          </cell>
          <cell r="F146" t="str">
            <v/>
          </cell>
          <cell r="I146" t="str">
            <v/>
          </cell>
          <cell r="J146" t="str">
            <v/>
          </cell>
          <cell r="L146" t="str">
            <v/>
          </cell>
          <cell r="M146" t="str">
            <v/>
          </cell>
          <cell r="N146" t="str">
            <v/>
          </cell>
          <cell r="O146" t="str">
            <v/>
          </cell>
          <cell r="R146">
            <v>0</v>
          </cell>
          <cell r="S146" t="str">
            <v/>
          </cell>
          <cell r="T146" t="str">
            <v/>
          </cell>
          <cell r="U146" t="str">
            <v/>
          </cell>
          <cell r="V146" t="str">
            <v/>
          </cell>
          <cell r="W146" t="str">
            <v/>
          </cell>
        </row>
        <row r="147">
          <cell r="C147" t="str">
            <v>3.20.1.2.6.1</v>
          </cell>
          <cell r="D147" t="str">
            <v>d = 50 mm (2")</v>
          </cell>
          <cell r="E147" t="str">
            <v>un</v>
          </cell>
          <cell r="F147">
            <v>1</v>
          </cell>
          <cell r="G147">
            <v>1519194</v>
          </cell>
          <cell r="H147">
            <v>1519194</v>
          </cell>
          <cell r="I147">
            <v>8.7670145980920072E-2</v>
          </cell>
          <cell r="J147">
            <v>1</v>
          </cell>
          <cell r="L147">
            <v>1</v>
          </cell>
          <cell r="M147">
            <v>1519194</v>
          </cell>
          <cell r="N147">
            <v>0</v>
          </cell>
          <cell r="O147">
            <v>1519194</v>
          </cell>
          <cell r="R147">
            <v>0</v>
          </cell>
          <cell r="S147">
            <v>0</v>
          </cell>
          <cell r="T147">
            <v>0</v>
          </cell>
          <cell r="U147">
            <v>0</v>
          </cell>
          <cell r="V147">
            <v>1</v>
          </cell>
          <cell r="W147">
            <v>1519194</v>
          </cell>
        </row>
        <row r="148">
          <cell r="C148" t="str">
            <v>3.20.1.2.15</v>
          </cell>
          <cell r="D148" t="str">
            <v>Suministro de brida ciega HD norma ISO PN 16</v>
          </cell>
          <cell r="F148" t="str">
            <v/>
          </cell>
          <cell r="I148" t="str">
            <v/>
          </cell>
          <cell r="J148" t="str">
            <v/>
          </cell>
          <cell r="L148" t="str">
            <v/>
          </cell>
          <cell r="M148" t="str">
            <v/>
          </cell>
          <cell r="N148" t="str">
            <v/>
          </cell>
          <cell r="O148" t="str">
            <v/>
          </cell>
          <cell r="R148">
            <v>0</v>
          </cell>
          <cell r="S148" t="str">
            <v/>
          </cell>
          <cell r="T148" t="str">
            <v/>
          </cell>
          <cell r="U148" t="str">
            <v/>
          </cell>
          <cell r="V148" t="str">
            <v/>
          </cell>
          <cell r="W148" t="str">
            <v/>
          </cell>
        </row>
        <row r="149">
          <cell r="C149" t="str">
            <v>3.20.1.2.15.8</v>
          </cell>
          <cell r="D149" t="str">
            <v>d = 400 mm (16")</v>
          </cell>
          <cell r="E149" t="str">
            <v>un</v>
          </cell>
          <cell r="F149">
            <v>2</v>
          </cell>
          <cell r="G149">
            <v>535688</v>
          </cell>
          <cell r="H149">
            <v>1071376</v>
          </cell>
          <cell r="I149">
            <v>6.1827317854371608E-2</v>
          </cell>
          <cell r="J149">
            <v>2</v>
          </cell>
          <cell r="L149">
            <v>2</v>
          </cell>
          <cell r="M149">
            <v>1071376</v>
          </cell>
          <cell r="N149">
            <v>0</v>
          </cell>
          <cell r="O149">
            <v>1071376</v>
          </cell>
          <cell r="R149">
            <v>2</v>
          </cell>
          <cell r="S149">
            <v>0</v>
          </cell>
          <cell r="T149">
            <v>0</v>
          </cell>
          <cell r="U149">
            <v>1071376</v>
          </cell>
          <cell r="V149">
            <v>0</v>
          </cell>
          <cell r="W149">
            <v>0</v>
          </cell>
        </row>
        <row r="150">
          <cell r="C150" t="str">
            <v>3.20.1.2.15.9</v>
          </cell>
          <cell r="D150" t="str">
            <v>d = 450 mm (18")</v>
          </cell>
          <cell r="E150" t="str">
            <v>un</v>
          </cell>
          <cell r="F150">
            <v>1</v>
          </cell>
          <cell r="G150">
            <v>886124</v>
          </cell>
          <cell r="H150">
            <v>886124</v>
          </cell>
          <cell r="I150">
            <v>5.1136734635074135E-2</v>
          </cell>
          <cell r="J150">
            <v>1</v>
          </cell>
          <cell r="L150">
            <v>1</v>
          </cell>
          <cell r="M150">
            <v>886124</v>
          </cell>
          <cell r="N150">
            <v>0</v>
          </cell>
          <cell r="O150">
            <v>886124</v>
          </cell>
          <cell r="R150">
            <v>1</v>
          </cell>
          <cell r="S150">
            <v>0</v>
          </cell>
          <cell r="T150">
            <v>0</v>
          </cell>
          <cell r="U150">
            <v>886124</v>
          </cell>
          <cell r="V150">
            <v>0</v>
          </cell>
          <cell r="W150">
            <v>0</v>
          </cell>
        </row>
        <row r="151">
          <cell r="C151" t="str">
            <v>3.20.1.2.15.11</v>
          </cell>
          <cell r="D151" t="str">
            <v>d = 600 mm (24")</v>
          </cell>
          <cell r="E151" t="str">
            <v>un</v>
          </cell>
          <cell r="F151">
            <v>1</v>
          </cell>
          <cell r="G151">
            <v>1718134</v>
          </cell>
          <cell r="H151">
            <v>1718134</v>
          </cell>
          <cell r="I151">
            <v>9.9150640796884473E-2</v>
          </cell>
          <cell r="J151">
            <v>1</v>
          </cell>
          <cell r="L151">
            <v>1</v>
          </cell>
          <cell r="M151">
            <v>1718134</v>
          </cell>
          <cell r="N151">
            <v>0</v>
          </cell>
          <cell r="O151">
            <v>1718134</v>
          </cell>
          <cell r="R151">
            <v>1</v>
          </cell>
          <cell r="S151">
            <v>0</v>
          </cell>
          <cell r="T151">
            <v>0</v>
          </cell>
          <cell r="U151">
            <v>1718134</v>
          </cell>
          <cell r="V151">
            <v>0</v>
          </cell>
          <cell r="W151">
            <v>0</v>
          </cell>
        </row>
        <row r="152">
          <cell r="C152" t="str">
            <v>3.20.1.2.17</v>
          </cell>
          <cell r="D152" t="str">
            <v>Unión de polipropileno para polietileno</v>
          </cell>
          <cell r="F152" t="str">
            <v/>
          </cell>
          <cell r="I152" t="str">
            <v/>
          </cell>
          <cell r="J152" t="str">
            <v/>
          </cell>
          <cell r="L152" t="str">
            <v/>
          </cell>
          <cell r="M152" t="str">
            <v/>
          </cell>
          <cell r="N152" t="str">
            <v/>
          </cell>
          <cell r="O152" t="str">
            <v/>
          </cell>
          <cell r="R152">
            <v>0</v>
          </cell>
          <cell r="S152" t="str">
            <v/>
          </cell>
          <cell r="T152" t="str">
            <v/>
          </cell>
          <cell r="U152" t="str">
            <v/>
          </cell>
          <cell r="V152" t="str">
            <v/>
          </cell>
          <cell r="W152" t="str">
            <v/>
          </cell>
        </row>
        <row r="153">
          <cell r="C153" t="str">
            <v>3.20.1.2.17.3</v>
          </cell>
          <cell r="D153" t="str">
            <v>d= 25 mm</v>
          </cell>
          <cell r="E153" t="str">
            <v>un</v>
          </cell>
          <cell r="F153">
            <v>10</v>
          </cell>
          <cell r="G153">
            <v>16738.8</v>
          </cell>
          <cell r="H153">
            <v>167388</v>
          </cell>
          <cell r="I153">
            <v>9.6596816439863831E-3</v>
          </cell>
          <cell r="J153">
            <v>10</v>
          </cell>
          <cell r="L153">
            <v>10</v>
          </cell>
          <cell r="M153">
            <v>167388</v>
          </cell>
          <cell r="N153">
            <v>0</v>
          </cell>
          <cell r="O153">
            <v>167388</v>
          </cell>
          <cell r="R153">
            <v>0</v>
          </cell>
          <cell r="S153">
            <v>0</v>
          </cell>
          <cell r="T153">
            <v>0</v>
          </cell>
          <cell r="U153">
            <v>0</v>
          </cell>
          <cell r="V153">
            <v>10</v>
          </cell>
          <cell r="W153">
            <v>167388</v>
          </cell>
        </row>
        <row r="154">
          <cell r="C154" t="str">
            <v>3.20.1.2.18</v>
          </cell>
          <cell r="D154" t="str">
            <v>Suministro de unión de desmontaje Norma ISO PN 16</v>
          </cell>
          <cell r="F154" t="str">
            <v/>
          </cell>
          <cell r="I154" t="str">
            <v/>
          </cell>
          <cell r="J154" t="str">
            <v/>
          </cell>
          <cell r="L154" t="str">
            <v/>
          </cell>
          <cell r="M154" t="str">
            <v/>
          </cell>
          <cell r="N154" t="str">
            <v/>
          </cell>
          <cell r="O154" t="str">
            <v/>
          </cell>
          <cell r="R154">
            <v>0</v>
          </cell>
          <cell r="S154" t="str">
            <v/>
          </cell>
          <cell r="T154" t="str">
            <v/>
          </cell>
          <cell r="U154" t="str">
            <v/>
          </cell>
          <cell r="V154" t="str">
            <v/>
          </cell>
          <cell r="W154" t="str">
            <v/>
          </cell>
        </row>
        <row r="155">
          <cell r="C155" t="str">
            <v>3.20.1.2.18.4</v>
          </cell>
          <cell r="D155" t="str">
            <v>d = 400 mm (16")</v>
          </cell>
          <cell r="E155" t="str">
            <v>un</v>
          </cell>
          <cell r="F155">
            <v>5</v>
          </cell>
          <cell r="G155">
            <v>1508000</v>
          </cell>
          <cell r="H155">
            <v>7540000</v>
          </cell>
          <cell r="I155">
            <v>0.43512079477416138</v>
          </cell>
          <cell r="J155">
            <v>5</v>
          </cell>
          <cell r="L155">
            <v>5</v>
          </cell>
          <cell r="M155">
            <v>7540000</v>
          </cell>
          <cell r="N155">
            <v>0</v>
          </cell>
          <cell r="O155">
            <v>7540000</v>
          </cell>
          <cell r="R155">
            <v>3</v>
          </cell>
          <cell r="S155">
            <v>0</v>
          </cell>
          <cell r="T155">
            <v>0</v>
          </cell>
          <cell r="U155">
            <v>4524000</v>
          </cell>
          <cell r="V155">
            <v>2</v>
          </cell>
          <cell r="W155">
            <v>3016000</v>
          </cell>
        </row>
        <row r="156">
          <cell r="C156" t="str">
            <v>3.20.1.2.18.5</v>
          </cell>
          <cell r="D156" t="str">
            <v>d = 450 mm (18")</v>
          </cell>
          <cell r="E156" t="str">
            <v>un</v>
          </cell>
          <cell r="F156">
            <v>2</v>
          </cell>
          <cell r="G156">
            <v>1740000</v>
          </cell>
          <cell r="H156">
            <v>3480000</v>
          </cell>
          <cell r="I156">
            <v>0.20082498220345912</v>
          </cell>
          <cell r="J156">
            <v>2</v>
          </cell>
          <cell r="L156">
            <v>2</v>
          </cell>
          <cell r="M156">
            <v>3480000</v>
          </cell>
          <cell r="N156">
            <v>0</v>
          </cell>
          <cell r="O156">
            <v>3480000</v>
          </cell>
          <cell r="R156">
            <v>0</v>
          </cell>
          <cell r="S156">
            <v>0</v>
          </cell>
          <cell r="T156">
            <v>0</v>
          </cell>
          <cell r="U156">
            <v>0</v>
          </cell>
          <cell r="V156">
            <v>2</v>
          </cell>
          <cell r="W156">
            <v>3480000</v>
          </cell>
        </row>
        <row r="157">
          <cell r="C157" t="str">
            <v>3.20.1.2.18.7</v>
          </cell>
          <cell r="D157" t="str">
            <v>d = 600 mm (24")</v>
          </cell>
          <cell r="E157" t="str">
            <v>un</v>
          </cell>
          <cell r="F157">
            <v>4</v>
          </cell>
          <cell r="G157">
            <v>2578912</v>
          </cell>
          <cell r="H157">
            <v>10315648</v>
          </cell>
          <cell r="I157">
            <v>0.59529880057964035</v>
          </cell>
          <cell r="J157">
            <v>4</v>
          </cell>
          <cell r="L157">
            <v>4</v>
          </cell>
          <cell r="M157">
            <v>10315648</v>
          </cell>
          <cell r="N157">
            <v>0</v>
          </cell>
          <cell r="O157">
            <v>10315648</v>
          </cell>
          <cell r="R157">
            <v>0</v>
          </cell>
          <cell r="S157">
            <v>0</v>
          </cell>
          <cell r="T157">
            <v>0</v>
          </cell>
          <cell r="U157">
            <v>0</v>
          </cell>
          <cell r="V157">
            <v>4</v>
          </cell>
          <cell r="W157">
            <v>10315648</v>
          </cell>
        </row>
        <row r="158">
          <cell r="C158" t="str">
            <v>3.20.1.2.18.17</v>
          </cell>
          <cell r="D158" t="str">
            <v>d = 150 mm (6")</v>
          </cell>
          <cell r="E158" t="str">
            <v>un</v>
          </cell>
          <cell r="F158">
            <v>4</v>
          </cell>
          <cell r="G158">
            <v>406000</v>
          </cell>
          <cell r="H158">
            <v>1624000</v>
          </cell>
          <cell r="I158">
            <v>9.371832502828091E-2</v>
          </cell>
          <cell r="J158">
            <v>4</v>
          </cell>
          <cell r="L158">
            <v>4</v>
          </cell>
          <cell r="M158">
            <v>1624000</v>
          </cell>
          <cell r="N158">
            <v>0</v>
          </cell>
          <cell r="O158">
            <v>1624000</v>
          </cell>
          <cell r="R158">
            <v>4</v>
          </cell>
          <cell r="S158">
            <v>0</v>
          </cell>
          <cell r="T158">
            <v>0</v>
          </cell>
          <cell r="U158">
            <v>1624000</v>
          </cell>
          <cell r="V158">
            <v>0</v>
          </cell>
          <cell r="W158">
            <v>0</v>
          </cell>
        </row>
        <row r="159">
          <cell r="C159" t="str">
            <v>3.20.1.2.20</v>
          </cell>
          <cell r="D159" t="str">
            <v>Adaptador porta brida de polietileno con brida suelta de acero</v>
          </cell>
          <cell r="F159" t="str">
            <v/>
          </cell>
          <cell r="I159" t="str">
            <v/>
          </cell>
          <cell r="J159" t="str">
            <v/>
          </cell>
          <cell r="L159" t="str">
            <v/>
          </cell>
          <cell r="M159" t="str">
            <v/>
          </cell>
          <cell r="N159" t="str">
            <v/>
          </cell>
          <cell r="O159" t="str">
            <v/>
          </cell>
          <cell r="R159">
            <v>0</v>
          </cell>
          <cell r="S159" t="str">
            <v/>
          </cell>
          <cell r="T159" t="str">
            <v/>
          </cell>
          <cell r="U159" t="str">
            <v/>
          </cell>
          <cell r="V159" t="str">
            <v/>
          </cell>
          <cell r="W159" t="str">
            <v/>
          </cell>
        </row>
        <row r="160">
          <cell r="C160" t="str">
            <v>3.20.1.2.20.1</v>
          </cell>
          <cell r="D160" t="str">
            <v>d = 90 mm (3")</v>
          </cell>
          <cell r="E160" t="str">
            <v>un</v>
          </cell>
          <cell r="F160">
            <v>4</v>
          </cell>
          <cell r="G160">
            <v>76560</v>
          </cell>
          <cell r="H160">
            <v>306240</v>
          </cell>
          <cell r="I160">
            <v>1.76725984339044E-2</v>
          </cell>
          <cell r="J160">
            <v>4</v>
          </cell>
          <cell r="L160">
            <v>4</v>
          </cell>
          <cell r="M160">
            <v>306240</v>
          </cell>
          <cell r="N160">
            <v>0</v>
          </cell>
          <cell r="O160">
            <v>306240</v>
          </cell>
          <cell r="R160">
            <v>0</v>
          </cell>
          <cell r="S160">
            <v>0</v>
          </cell>
          <cell r="T160">
            <v>0</v>
          </cell>
          <cell r="U160">
            <v>0</v>
          </cell>
          <cell r="V160">
            <v>4</v>
          </cell>
          <cell r="W160">
            <v>306240</v>
          </cell>
        </row>
        <row r="161">
          <cell r="C161" t="str">
            <v>3.20.1.2.20.2</v>
          </cell>
          <cell r="D161" t="str">
            <v>d = 110 mm (4")</v>
          </cell>
          <cell r="E161" t="str">
            <v>un</v>
          </cell>
          <cell r="F161">
            <v>6</v>
          </cell>
          <cell r="G161">
            <v>89320</v>
          </cell>
          <cell r="H161">
            <v>535920</v>
          </cell>
          <cell r="I161">
            <v>3.09270472593327E-2</v>
          </cell>
          <cell r="J161">
            <v>6</v>
          </cell>
          <cell r="L161">
            <v>6</v>
          </cell>
          <cell r="M161">
            <v>535920</v>
          </cell>
          <cell r="N161">
            <v>0</v>
          </cell>
          <cell r="O161">
            <v>535920</v>
          </cell>
          <cell r="R161">
            <v>0</v>
          </cell>
          <cell r="S161">
            <v>0</v>
          </cell>
          <cell r="T161">
            <v>0</v>
          </cell>
          <cell r="U161">
            <v>0</v>
          </cell>
          <cell r="V161">
            <v>6</v>
          </cell>
          <cell r="W161">
            <v>535920</v>
          </cell>
        </row>
        <row r="162">
          <cell r="C162" t="str">
            <v>3.20.1.2.30</v>
          </cell>
          <cell r="D162" t="str">
            <v>Codo 90° BxB HD Norma ISO PN 10</v>
          </cell>
          <cell r="F162" t="str">
            <v/>
          </cell>
          <cell r="I162" t="str">
            <v/>
          </cell>
          <cell r="J162" t="str">
            <v/>
          </cell>
          <cell r="L162" t="str">
            <v/>
          </cell>
          <cell r="M162" t="str">
            <v/>
          </cell>
          <cell r="N162" t="str">
            <v/>
          </cell>
          <cell r="O162" t="str">
            <v/>
          </cell>
          <cell r="R162">
            <v>0</v>
          </cell>
          <cell r="S162" t="str">
            <v/>
          </cell>
          <cell r="T162" t="str">
            <v/>
          </cell>
          <cell r="U162" t="str">
            <v/>
          </cell>
          <cell r="V162" t="str">
            <v/>
          </cell>
          <cell r="W162" t="str">
            <v/>
          </cell>
        </row>
        <row r="163">
          <cell r="C163" t="str">
            <v>3.20.1.2.30.2</v>
          </cell>
          <cell r="D163" t="str">
            <v>d = 300 mm (12")</v>
          </cell>
          <cell r="E163" t="str">
            <v>un</v>
          </cell>
          <cell r="F163">
            <v>2</v>
          </cell>
          <cell r="G163">
            <v>2713124</v>
          </cell>
          <cell r="H163">
            <v>5426248</v>
          </cell>
          <cell r="I163">
            <v>0.31313970058378032</v>
          </cell>
          <cell r="J163">
            <v>2</v>
          </cell>
          <cell r="L163">
            <v>2</v>
          </cell>
          <cell r="M163">
            <v>5426248</v>
          </cell>
          <cell r="N163">
            <v>0</v>
          </cell>
          <cell r="O163">
            <v>5426248</v>
          </cell>
          <cell r="R163">
            <v>2</v>
          </cell>
          <cell r="S163">
            <v>0</v>
          </cell>
          <cell r="T163">
            <v>0</v>
          </cell>
          <cell r="U163">
            <v>5426248</v>
          </cell>
          <cell r="V163">
            <v>0</v>
          </cell>
          <cell r="W163">
            <v>0</v>
          </cell>
        </row>
        <row r="164">
          <cell r="C164" t="str">
            <v>3.20.1.2.30.4</v>
          </cell>
          <cell r="D164" t="str">
            <v>d = 400 mm (16")</v>
          </cell>
          <cell r="E164" t="str">
            <v>un</v>
          </cell>
          <cell r="F164">
            <v>4</v>
          </cell>
          <cell r="G164">
            <v>2835446</v>
          </cell>
          <cell r="H164">
            <v>11341784</v>
          </cell>
          <cell r="I164">
            <v>0.65451539366536704</v>
          </cell>
          <cell r="J164">
            <v>4</v>
          </cell>
          <cell r="L164">
            <v>4</v>
          </cell>
          <cell r="M164">
            <v>11341784</v>
          </cell>
          <cell r="N164">
            <v>0</v>
          </cell>
          <cell r="O164">
            <v>11341784</v>
          </cell>
          <cell r="R164">
            <v>0</v>
          </cell>
          <cell r="S164">
            <v>0</v>
          </cell>
          <cell r="T164">
            <v>0</v>
          </cell>
          <cell r="U164">
            <v>0</v>
          </cell>
          <cell r="V164">
            <v>4</v>
          </cell>
          <cell r="W164">
            <v>11341784</v>
          </cell>
        </row>
        <row r="165">
          <cell r="C165" t="str">
            <v>3.20.1.2.30.5</v>
          </cell>
          <cell r="D165" t="str">
            <v>d = 450 mm (18")</v>
          </cell>
          <cell r="E165" t="str">
            <v>un</v>
          </cell>
          <cell r="F165">
            <v>5</v>
          </cell>
          <cell r="G165">
            <v>3400772</v>
          </cell>
          <cell r="H165">
            <v>17003860</v>
          </cell>
          <cell r="I165">
            <v>0.98126433387646839</v>
          </cell>
          <cell r="J165">
            <v>5</v>
          </cell>
          <cell r="L165">
            <v>5</v>
          </cell>
          <cell r="M165">
            <v>17003860</v>
          </cell>
          <cell r="N165">
            <v>0</v>
          </cell>
          <cell r="O165">
            <v>17003860</v>
          </cell>
          <cell r="R165">
            <v>0</v>
          </cell>
          <cell r="S165">
            <v>0</v>
          </cell>
          <cell r="T165">
            <v>0</v>
          </cell>
          <cell r="U165">
            <v>0</v>
          </cell>
          <cell r="V165">
            <v>5</v>
          </cell>
          <cell r="W165">
            <v>17003860</v>
          </cell>
        </row>
        <row r="166">
          <cell r="C166" t="str">
            <v>3.20.1.2.30.7</v>
          </cell>
          <cell r="D166" t="str">
            <v>d = 600 mm (24")</v>
          </cell>
          <cell r="E166" t="str">
            <v>un</v>
          </cell>
          <cell r="F166">
            <v>10</v>
          </cell>
          <cell r="G166">
            <v>6148000</v>
          </cell>
          <cell r="H166">
            <v>61480000</v>
          </cell>
          <cell r="I166">
            <v>3.5479080189277772</v>
          </cell>
          <cell r="J166">
            <v>10</v>
          </cell>
          <cell r="K166">
            <v>-8</v>
          </cell>
          <cell r="L166">
            <v>2</v>
          </cell>
          <cell r="M166">
            <v>61480000</v>
          </cell>
          <cell r="N166">
            <v>-49184000</v>
          </cell>
          <cell r="O166">
            <v>12296000</v>
          </cell>
          <cell r="R166">
            <v>5</v>
          </cell>
          <cell r="S166">
            <v>0</v>
          </cell>
          <cell r="T166">
            <v>0</v>
          </cell>
          <cell r="U166">
            <v>30740000</v>
          </cell>
          <cell r="V166">
            <v>-3</v>
          </cell>
          <cell r="W166">
            <v>-18444000</v>
          </cell>
        </row>
        <row r="167">
          <cell r="C167" t="str">
            <v>3.20.1.2.32</v>
          </cell>
          <cell r="D167" t="str">
            <v>Codo 45° BxB HD. Norma ISO. PN 10</v>
          </cell>
          <cell r="F167" t="str">
            <v/>
          </cell>
          <cell r="I167" t="str">
            <v/>
          </cell>
          <cell r="J167" t="str">
            <v/>
          </cell>
          <cell r="L167" t="str">
            <v/>
          </cell>
          <cell r="M167" t="str">
            <v/>
          </cell>
          <cell r="N167" t="str">
            <v/>
          </cell>
          <cell r="O167" t="str">
            <v/>
          </cell>
          <cell r="R167">
            <v>0</v>
          </cell>
          <cell r="S167" t="str">
            <v/>
          </cell>
          <cell r="T167" t="str">
            <v/>
          </cell>
          <cell r="U167" t="str">
            <v/>
          </cell>
          <cell r="V167" t="str">
            <v/>
          </cell>
          <cell r="W167" t="str">
            <v/>
          </cell>
        </row>
        <row r="168">
          <cell r="C168" t="str">
            <v>3.20.1.2.32.4</v>
          </cell>
          <cell r="D168" t="str">
            <v>d = 400 mm (16”)</v>
          </cell>
          <cell r="E168" t="str">
            <v>un</v>
          </cell>
          <cell r="F168">
            <v>2</v>
          </cell>
          <cell r="G168">
            <v>2600000</v>
          </cell>
          <cell r="H168">
            <v>5200000</v>
          </cell>
          <cell r="I168">
            <v>0.30008330674080091</v>
          </cell>
          <cell r="J168">
            <v>2</v>
          </cell>
          <cell r="L168">
            <v>2</v>
          </cell>
          <cell r="M168">
            <v>5200000</v>
          </cell>
          <cell r="N168">
            <v>0</v>
          </cell>
          <cell r="O168">
            <v>5200000</v>
          </cell>
          <cell r="R168">
            <v>0</v>
          </cell>
          <cell r="S168">
            <v>0</v>
          </cell>
          <cell r="T168">
            <v>0</v>
          </cell>
          <cell r="U168">
            <v>0</v>
          </cell>
          <cell r="V168">
            <v>2</v>
          </cell>
          <cell r="W168">
            <v>5200000</v>
          </cell>
        </row>
        <row r="169">
          <cell r="C169" t="str">
            <v>3.20.1.2.32.21</v>
          </cell>
          <cell r="D169" t="str">
            <v>d = 80 mm (3”)</v>
          </cell>
          <cell r="E169" t="str">
            <v>un</v>
          </cell>
          <cell r="F169">
            <v>20</v>
          </cell>
          <cell r="G169">
            <v>161240</v>
          </cell>
          <cell r="H169">
            <v>3224800</v>
          </cell>
          <cell r="I169">
            <v>0.1860978168418721</v>
          </cell>
          <cell r="J169">
            <v>20</v>
          </cell>
          <cell r="L169">
            <v>20</v>
          </cell>
          <cell r="M169">
            <v>3224800</v>
          </cell>
          <cell r="N169">
            <v>0</v>
          </cell>
          <cell r="O169">
            <v>3224800</v>
          </cell>
          <cell r="R169">
            <v>20</v>
          </cell>
          <cell r="S169">
            <v>0</v>
          </cell>
          <cell r="T169">
            <v>0</v>
          </cell>
          <cell r="U169">
            <v>3224800</v>
          </cell>
          <cell r="V169">
            <v>0</v>
          </cell>
          <cell r="W169">
            <v>0</v>
          </cell>
        </row>
        <row r="170">
          <cell r="C170" t="str">
            <v>3.20.1.2.40</v>
          </cell>
          <cell r="D170" t="str">
            <v>Codo 45 ° JA x JA HD. Norma ISO PN 10</v>
          </cell>
          <cell r="F170" t="str">
            <v/>
          </cell>
          <cell r="I170" t="str">
            <v/>
          </cell>
          <cell r="J170" t="str">
            <v/>
          </cell>
          <cell r="L170" t="str">
            <v/>
          </cell>
          <cell r="M170" t="str">
            <v/>
          </cell>
          <cell r="N170" t="str">
            <v/>
          </cell>
          <cell r="O170" t="str">
            <v/>
          </cell>
          <cell r="R170">
            <v>0</v>
          </cell>
          <cell r="S170" t="str">
            <v/>
          </cell>
          <cell r="T170" t="str">
            <v/>
          </cell>
          <cell r="U170" t="str">
            <v/>
          </cell>
          <cell r="V170" t="str">
            <v/>
          </cell>
          <cell r="W170" t="str">
            <v/>
          </cell>
        </row>
        <row r="171">
          <cell r="C171" t="str">
            <v>3.20.1.2.40.5</v>
          </cell>
          <cell r="D171" t="str">
            <v>d = 450 mm (18”)</v>
          </cell>
          <cell r="E171" t="str">
            <v>un</v>
          </cell>
          <cell r="F171">
            <v>1</v>
          </cell>
          <cell r="G171">
            <v>2161767.88</v>
          </cell>
          <cell r="H171">
            <v>2161767.88</v>
          </cell>
          <cell r="I171">
            <v>0.12475201035316363</v>
          </cell>
          <cell r="J171">
            <v>1</v>
          </cell>
          <cell r="L171">
            <v>1</v>
          </cell>
          <cell r="M171">
            <v>2161767.88</v>
          </cell>
          <cell r="N171">
            <v>0</v>
          </cell>
          <cell r="O171">
            <v>2161767.88</v>
          </cell>
          <cell r="R171">
            <v>1</v>
          </cell>
          <cell r="S171">
            <v>0</v>
          </cell>
          <cell r="T171">
            <v>0</v>
          </cell>
          <cell r="U171">
            <v>2161767.88</v>
          </cell>
          <cell r="V171">
            <v>0</v>
          </cell>
          <cell r="W171">
            <v>0</v>
          </cell>
        </row>
        <row r="172">
          <cell r="C172" t="str">
            <v>3.20.1.2.54</v>
          </cell>
          <cell r="D172" t="str">
            <v>Unión Brida Enchufe. Norma ISO. PN 10</v>
          </cell>
          <cell r="F172" t="str">
            <v/>
          </cell>
          <cell r="I172" t="str">
            <v/>
          </cell>
          <cell r="J172" t="str">
            <v/>
          </cell>
          <cell r="L172" t="str">
            <v/>
          </cell>
          <cell r="M172" t="str">
            <v/>
          </cell>
          <cell r="N172" t="str">
            <v/>
          </cell>
          <cell r="O172" t="str">
            <v/>
          </cell>
          <cell r="R172">
            <v>0</v>
          </cell>
          <cell r="S172" t="str">
            <v/>
          </cell>
          <cell r="T172" t="str">
            <v/>
          </cell>
          <cell r="U172" t="str">
            <v/>
          </cell>
          <cell r="V172" t="str">
            <v/>
          </cell>
          <cell r="W172" t="str">
            <v/>
          </cell>
        </row>
        <row r="173">
          <cell r="C173" t="str">
            <v>3.20.1.2.54.4</v>
          </cell>
          <cell r="D173" t="str">
            <v>d = 400 mm (16”)</v>
          </cell>
          <cell r="E173" t="str">
            <v>un</v>
          </cell>
          <cell r="F173">
            <v>2</v>
          </cell>
          <cell r="G173">
            <v>928000</v>
          </cell>
          <cell r="H173">
            <v>1856000</v>
          </cell>
          <cell r="I173">
            <v>0.10710665717517819</v>
          </cell>
          <cell r="J173">
            <v>2</v>
          </cell>
          <cell r="L173">
            <v>2</v>
          </cell>
          <cell r="M173">
            <v>1856000</v>
          </cell>
          <cell r="N173">
            <v>0</v>
          </cell>
          <cell r="O173">
            <v>1856000</v>
          </cell>
          <cell r="R173">
            <v>0</v>
          </cell>
          <cell r="S173">
            <v>0</v>
          </cell>
          <cell r="T173">
            <v>0</v>
          </cell>
          <cell r="U173">
            <v>0</v>
          </cell>
          <cell r="V173">
            <v>2</v>
          </cell>
          <cell r="W173">
            <v>1856000</v>
          </cell>
        </row>
        <row r="174">
          <cell r="C174" t="str">
            <v>3.20.1.2.54.5</v>
          </cell>
          <cell r="D174" t="str">
            <v>d = 450 mm (18”)</v>
          </cell>
          <cell r="E174" t="str">
            <v>un</v>
          </cell>
          <cell r="F174">
            <v>2</v>
          </cell>
          <cell r="G174">
            <v>1044000</v>
          </cell>
          <cell r="H174">
            <v>2088000</v>
          </cell>
          <cell r="I174">
            <v>0.12049498932207546</v>
          </cell>
          <cell r="J174">
            <v>2</v>
          </cell>
          <cell r="L174">
            <v>2</v>
          </cell>
          <cell r="M174">
            <v>2088000</v>
          </cell>
          <cell r="N174">
            <v>0</v>
          </cell>
          <cell r="O174">
            <v>2088000</v>
          </cell>
          <cell r="R174">
            <v>0</v>
          </cell>
          <cell r="S174">
            <v>0</v>
          </cell>
          <cell r="T174">
            <v>0</v>
          </cell>
          <cell r="U174">
            <v>0</v>
          </cell>
          <cell r="V174">
            <v>2</v>
          </cell>
          <cell r="W174">
            <v>2088000</v>
          </cell>
        </row>
        <row r="175">
          <cell r="C175" t="str">
            <v>3.20.1.2.54.7</v>
          </cell>
          <cell r="D175" t="str">
            <v>d = 600 mm (24”)</v>
          </cell>
          <cell r="E175" t="str">
            <v>un</v>
          </cell>
          <cell r="F175">
            <v>4</v>
          </cell>
          <cell r="G175">
            <v>1624000</v>
          </cell>
          <cell r="H175">
            <v>6496000</v>
          </cell>
          <cell r="I175">
            <v>0.37487330011312364</v>
          </cell>
          <cell r="J175">
            <v>4</v>
          </cell>
          <cell r="L175">
            <v>4</v>
          </cell>
          <cell r="M175">
            <v>6496000</v>
          </cell>
          <cell r="N175">
            <v>0</v>
          </cell>
          <cell r="O175">
            <v>6496000</v>
          </cell>
          <cell r="R175">
            <v>0</v>
          </cell>
          <cell r="S175">
            <v>0</v>
          </cell>
          <cell r="T175">
            <v>0</v>
          </cell>
          <cell r="U175">
            <v>0</v>
          </cell>
          <cell r="V175">
            <v>4</v>
          </cell>
          <cell r="W175">
            <v>6496000</v>
          </cell>
        </row>
        <row r="176">
          <cell r="C176" t="str">
            <v>3.20.1.2.56</v>
          </cell>
          <cell r="D176" t="str">
            <v>Pasamuro HD. Norma ISO. PN 10, L &lt;= 1 m</v>
          </cell>
          <cell r="F176" t="str">
            <v/>
          </cell>
          <cell r="I176" t="str">
            <v/>
          </cell>
          <cell r="J176" t="str">
            <v/>
          </cell>
          <cell r="L176" t="str">
            <v/>
          </cell>
          <cell r="M176" t="str">
            <v/>
          </cell>
          <cell r="N176" t="str">
            <v/>
          </cell>
          <cell r="O176" t="str">
            <v/>
          </cell>
          <cell r="R176">
            <v>0</v>
          </cell>
          <cell r="S176" t="str">
            <v/>
          </cell>
          <cell r="T176" t="str">
            <v/>
          </cell>
          <cell r="U176" t="str">
            <v/>
          </cell>
          <cell r="V176" t="str">
            <v/>
          </cell>
          <cell r="W176" t="str">
            <v/>
          </cell>
        </row>
        <row r="177">
          <cell r="C177" t="str">
            <v>3.20.1.2.56.1</v>
          </cell>
          <cell r="D177" t="str">
            <v>d = 250 mm (10”), B*E, L=0.72m</v>
          </cell>
          <cell r="E177" t="str">
            <v>un</v>
          </cell>
          <cell r="F177">
            <v>2</v>
          </cell>
          <cell r="G177">
            <v>1624000</v>
          </cell>
          <cell r="H177">
            <v>3248000</v>
          </cell>
          <cell r="I177">
            <v>0.18743665005656182</v>
          </cell>
          <cell r="J177">
            <v>2</v>
          </cell>
          <cell r="L177">
            <v>2</v>
          </cell>
          <cell r="M177">
            <v>3248000</v>
          </cell>
          <cell r="N177">
            <v>0</v>
          </cell>
          <cell r="O177">
            <v>3248000</v>
          </cell>
          <cell r="R177">
            <v>0</v>
          </cell>
          <cell r="S177">
            <v>0</v>
          </cell>
          <cell r="T177">
            <v>0</v>
          </cell>
          <cell r="U177">
            <v>0</v>
          </cell>
          <cell r="V177">
            <v>2</v>
          </cell>
          <cell r="W177">
            <v>3248000</v>
          </cell>
        </row>
        <row r="178">
          <cell r="C178" t="str">
            <v>3.20.1.2.56.2</v>
          </cell>
          <cell r="D178" t="str">
            <v>d = 300 mm (12”), B*E, L=0.55m</v>
          </cell>
          <cell r="E178" t="str">
            <v>un</v>
          </cell>
          <cell r="F178">
            <v>2</v>
          </cell>
          <cell r="G178">
            <v>1460556</v>
          </cell>
          <cell r="H178">
            <v>2921112</v>
          </cell>
          <cell r="I178">
            <v>0.16857249006158356</v>
          </cell>
          <cell r="J178">
            <v>2</v>
          </cell>
          <cell r="L178">
            <v>2</v>
          </cell>
          <cell r="M178">
            <v>2921112</v>
          </cell>
          <cell r="N178">
            <v>0</v>
          </cell>
          <cell r="O178">
            <v>2921112</v>
          </cell>
          <cell r="R178">
            <v>0</v>
          </cell>
          <cell r="S178">
            <v>0</v>
          </cell>
          <cell r="T178">
            <v>0</v>
          </cell>
          <cell r="U178">
            <v>0</v>
          </cell>
          <cell r="V178">
            <v>2</v>
          </cell>
          <cell r="W178">
            <v>2921112</v>
          </cell>
        </row>
        <row r="179">
          <cell r="C179" t="str">
            <v>3.20.1.2.56.7</v>
          </cell>
          <cell r="D179" t="str">
            <v>d = 600 mm (24”), B*Esp, L=0.55m</v>
          </cell>
          <cell r="E179" t="str">
            <v>un</v>
          </cell>
          <cell r="F179">
            <v>8</v>
          </cell>
          <cell r="G179">
            <v>2114100</v>
          </cell>
          <cell r="H179">
            <v>16912800</v>
          </cell>
          <cell r="I179">
            <v>0.9760094135088111</v>
          </cell>
          <cell r="J179">
            <v>8</v>
          </cell>
          <cell r="L179">
            <v>8</v>
          </cell>
          <cell r="M179">
            <v>16912800</v>
          </cell>
          <cell r="N179">
            <v>0</v>
          </cell>
          <cell r="O179">
            <v>16912800</v>
          </cell>
          <cell r="R179">
            <v>0</v>
          </cell>
          <cell r="S179">
            <v>0</v>
          </cell>
          <cell r="T179">
            <v>0</v>
          </cell>
          <cell r="U179">
            <v>0</v>
          </cell>
          <cell r="V179">
            <v>8</v>
          </cell>
          <cell r="W179">
            <v>16912800</v>
          </cell>
        </row>
        <row r="180">
          <cell r="C180" t="str">
            <v>3.20.1.2.56.21</v>
          </cell>
          <cell r="D180" t="str">
            <v>d = 80 mm (3”), B*E, L=0.53m</v>
          </cell>
          <cell r="E180" t="str">
            <v>un</v>
          </cell>
          <cell r="F180">
            <v>20</v>
          </cell>
          <cell r="G180">
            <v>173280.8</v>
          </cell>
          <cell r="H180">
            <v>3465616</v>
          </cell>
          <cell r="I180">
            <v>0.19999490561035146</v>
          </cell>
          <cell r="J180">
            <v>20</v>
          </cell>
          <cell r="L180">
            <v>20</v>
          </cell>
          <cell r="M180">
            <v>3465616</v>
          </cell>
          <cell r="N180">
            <v>0</v>
          </cell>
          <cell r="O180">
            <v>3465616</v>
          </cell>
          <cell r="R180">
            <v>0</v>
          </cell>
          <cell r="S180">
            <v>0</v>
          </cell>
          <cell r="T180">
            <v>0</v>
          </cell>
          <cell r="U180">
            <v>0</v>
          </cell>
          <cell r="V180">
            <v>20</v>
          </cell>
          <cell r="W180">
            <v>3465616</v>
          </cell>
        </row>
        <row r="181">
          <cell r="C181" t="str">
            <v>3.20.1.2.56.22</v>
          </cell>
          <cell r="D181" t="str">
            <v>d = 150 mm (6”), B*E, L=0.55m</v>
          </cell>
          <cell r="E181" t="str">
            <v>un</v>
          </cell>
          <cell r="F181">
            <v>8</v>
          </cell>
          <cell r="G181">
            <v>387730</v>
          </cell>
          <cell r="H181">
            <v>3101840</v>
          </cell>
          <cell r="I181">
            <v>0.17900200080401654</v>
          </cell>
          <cell r="J181">
            <v>8</v>
          </cell>
          <cell r="L181">
            <v>8</v>
          </cell>
          <cell r="M181">
            <v>3101840</v>
          </cell>
          <cell r="N181">
            <v>0</v>
          </cell>
          <cell r="O181">
            <v>3101840</v>
          </cell>
          <cell r="R181">
            <v>0</v>
          </cell>
          <cell r="S181">
            <v>0</v>
          </cell>
          <cell r="T181">
            <v>0</v>
          </cell>
          <cell r="U181">
            <v>0</v>
          </cell>
          <cell r="V181">
            <v>8</v>
          </cell>
          <cell r="W181">
            <v>3101840</v>
          </cell>
        </row>
        <row r="182">
          <cell r="C182" t="str">
            <v>3.20.1.2.56.24</v>
          </cell>
          <cell r="D182" t="str">
            <v>d = 400 mm (16”), B*Esp, L=0.50m</v>
          </cell>
          <cell r="E182" t="str">
            <v>un</v>
          </cell>
          <cell r="F182">
            <v>4</v>
          </cell>
          <cell r="G182">
            <v>1368220</v>
          </cell>
          <cell r="H182">
            <v>5472880</v>
          </cell>
          <cell r="I182">
            <v>0.31583075534530669</v>
          </cell>
          <cell r="J182">
            <v>4</v>
          </cell>
          <cell r="L182">
            <v>4</v>
          </cell>
          <cell r="M182">
            <v>5472880</v>
          </cell>
          <cell r="N182">
            <v>0</v>
          </cell>
          <cell r="O182">
            <v>5472880</v>
          </cell>
          <cell r="R182">
            <v>0</v>
          </cell>
          <cell r="S182">
            <v>0</v>
          </cell>
          <cell r="T182">
            <v>0</v>
          </cell>
          <cell r="U182">
            <v>0</v>
          </cell>
          <cell r="V182">
            <v>4</v>
          </cell>
          <cell r="W182">
            <v>5472880</v>
          </cell>
        </row>
        <row r="183">
          <cell r="C183" t="str">
            <v>3.20.1.2.56.25</v>
          </cell>
          <cell r="D183" t="str">
            <v>d = 400 mm (16”), B*Esp, L=0.85m</v>
          </cell>
          <cell r="E183" t="str">
            <v>un</v>
          </cell>
          <cell r="F183">
            <v>1</v>
          </cell>
          <cell r="G183">
            <v>1251756</v>
          </cell>
          <cell r="H183">
            <v>1251756</v>
          </cell>
          <cell r="I183">
            <v>7.2236746098584242E-2</v>
          </cell>
          <cell r="J183">
            <v>1</v>
          </cell>
          <cell r="L183">
            <v>1</v>
          </cell>
          <cell r="M183">
            <v>1251756</v>
          </cell>
          <cell r="N183">
            <v>0</v>
          </cell>
          <cell r="O183">
            <v>1251756</v>
          </cell>
          <cell r="R183">
            <v>0</v>
          </cell>
          <cell r="S183">
            <v>0</v>
          </cell>
          <cell r="T183">
            <v>0</v>
          </cell>
          <cell r="U183">
            <v>0</v>
          </cell>
          <cell r="V183">
            <v>1</v>
          </cell>
          <cell r="W183">
            <v>1251756</v>
          </cell>
        </row>
        <row r="184">
          <cell r="C184" t="str">
            <v>3.20.1.2.58</v>
          </cell>
          <cell r="D184" t="str">
            <v>Reducción B x B HD. Norma ISO. PN 10</v>
          </cell>
          <cell r="F184" t="str">
            <v/>
          </cell>
          <cell r="I184" t="str">
            <v/>
          </cell>
          <cell r="J184" t="str">
            <v/>
          </cell>
          <cell r="L184" t="str">
            <v/>
          </cell>
          <cell r="M184" t="str">
            <v/>
          </cell>
          <cell r="N184" t="str">
            <v/>
          </cell>
          <cell r="O184" t="str">
            <v/>
          </cell>
          <cell r="R184">
            <v>0</v>
          </cell>
          <cell r="S184" t="str">
            <v/>
          </cell>
          <cell r="T184" t="str">
            <v/>
          </cell>
          <cell r="U184" t="str">
            <v/>
          </cell>
          <cell r="V184" t="str">
            <v/>
          </cell>
          <cell r="W184" t="str">
            <v/>
          </cell>
        </row>
        <row r="185">
          <cell r="C185" t="str">
            <v>3.20.1.2.58.19</v>
          </cell>
          <cell r="D185" t="str">
            <v>d = 600 x 450 mm</v>
          </cell>
          <cell r="E185" t="str">
            <v>un</v>
          </cell>
          <cell r="F185">
            <v>1</v>
          </cell>
          <cell r="G185">
            <v>4408000</v>
          </cell>
          <cell r="H185">
            <v>4408000</v>
          </cell>
          <cell r="I185">
            <v>0.25437831079104817</v>
          </cell>
          <cell r="J185">
            <v>1</v>
          </cell>
          <cell r="L185">
            <v>1</v>
          </cell>
          <cell r="M185">
            <v>4408000</v>
          </cell>
          <cell r="N185">
            <v>0</v>
          </cell>
          <cell r="O185">
            <v>4408000</v>
          </cell>
          <cell r="R185">
            <v>1</v>
          </cell>
          <cell r="S185">
            <v>0</v>
          </cell>
          <cell r="T185">
            <v>0</v>
          </cell>
          <cell r="U185">
            <v>4408000</v>
          </cell>
          <cell r="V185">
            <v>0</v>
          </cell>
          <cell r="W185">
            <v>0</v>
          </cell>
        </row>
        <row r="186">
          <cell r="C186" t="str">
            <v>3.20.1.2.58.31</v>
          </cell>
          <cell r="D186" t="str">
            <v xml:space="preserve">d = 600 x 400 mm </v>
          </cell>
          <cell r="E186" t="str">
            <v>un</v>
          </cell>
          <cell r="F186">
            <v>4</v>
          </cell>
          <cell r="G186">
            <v>4800000</v>
          </cell>
          <cell r="H186">
            <v>19200000</v>
          </cell>
          <cell r="I186">
            <v>1.107999901812188</v>
          </cell>
          <cell r="J186">
            <v>4</v>
          </cell>
          <cell r="L186">
            <v>4</v>
          </cell>
          <cell r="M186">
            <v>19200000</v>
          </cell>
          <cell r="N186">
            <v>0</v>
          </cell>
          <cell r="O186">
            <v>19200000</v>
          </cell>
          <cell r="R186">
            <v>0</v>
          </cell>
          <cell r="S186">
            <v>0</v>
          </cell>
          <cell r="T186">
            <v>0</v>
          </cell>
          <cell r="U186">
            <v>0</v>
          </cell>
          <cell r="V186">
            <v>4</v>
          </cell>
          <cell r="W186">
            <v>19200000</v>
          </cell>
        </row>
        <row r="187">
          <cell r="C187" t="str">
            <v>3.20.1.2.62</v>
          </cell>
          <cell r="D187" t="str">
            <v>Suministro de Tee B x B x B HD. Norma ISO. PN 10</v>
          </cell>
          <cell r="F187" t="str">
            <v/>
          </cell>
          <cell r="I187" t="str">
            <v/>
          </cell>
          <cell r="J187" t="str">
            <v/>
          </cell>
          <cell r="L187" t="str">
            <v/>
          </cell>
          <cell r="M187" t="str">
            <v/>
          </cell>
          <cell r="N187" t="str">
            <v/>
          </cell>
          <cell r="O187" t="str">
            <v/>
          </cell>
          <cell r="R187">
            <v>0</v>
          </cell>
          <cell r="S187" t="str">
            <v/>
          </cell>
          <cell r="T187" t="str">
            <v/>
          </cell>
          <cell r="U187" t="str">
            <v/>
          </cell>
          <cell r="V187" t="str">
            <v/>
          </cell>
          <cell r="W187" t="str">
            <v/>
          </cell>
        </row>
        <row r="188">
          <cell r="C188" t="str">
            <v>3.20.1.2.62.21</v>
          </cell>
          <cell r="D188" t="str">
            <v>Tee 400 x 400 x 400 mm</v>
          </cell>
          <cell r="E188" t="str">
            <v>un</v>
          </cell>
          <cell r="F188">
            <v>4</v>
          </cell>
          <cell r="G188">
            <v>3211228</v>
          </cell>
          <cell r="H188">
            <v>12844912</v>
          </cell>
          <cell r="I188">
            <v>0.74125839764511448</v>
          </cell>
          <cell r="J188">
            <v>4</v>
          </cell>
          <cell r="L188">
            <v>4</v>
          </cell>
          <cell r="M188">
            <v>12844912</v>
          </cell>
          <cell r="N188">
            <v>0</v>
          </cell>
          <cell r="O188">
            <v>12844912</v>
          </cell>
          <cell r="R188">
            <v>4</v>
          </cell>
          <cell r="S188">
            <v>0</v>
          </cell>
          <cell r="T188">
            <v>0</v>
          </cell>
          <cell r="U188">
            <v>12844912</v>
          </cell>
          <cell r="V188">
            <v>0</v>
          </cell>
          <cell r="W188">
            <v>0</v>
          </cell>
        </row>
        <row r="189">
          <cell r="C189" t="str">
            <v>3.20.1.2.62.28</v>
          </cell>
          <cell r="D189" t="str">
            <v>Tee 450 x 450 x 450 mm</v>
          </cell>
          <cell r="E189" t="str">
            <v>un</v>
          </cell>
          <cell r="F189">
            <v>2</v>
          </cell>
          <cell r="G189">
            <v>5171686</v>
          </cell>
          <cell r="H189">
            <v>10343372</v>
          </cell>
          <cell r="I189">
            <v>0.59689870627119457</v>
          </cell>
          <cell r="J189">
            <v>2</v>
          </cell>
          <cell r="L189">
            <v>2</v>
          </cell>
          <cell r="M189">
            <v>10343372</v>
          </cell>
          <cell r="N189">
            <v>0</v>
          </cell>
          <cell r="O189">
            <v>10343372</v>
          </cell>
          <cell r="R189">
            <v>0</v>
          </cell>
          <cell r="S189">
            <v>0</v>
          </cell>
          <cell r="T189">
            <v>0</v>
          </cell>
          <cell r="U189">
            <v>0</v>
          </cell>
          <cell r="V189">
            <v>2</v>
          </cell>
          <cell r="W189">
            <v>10343372</v>
          </cell>
        </row>
        <row r="190">
          <cell r="C190" t="str">
            <v>3.20.1.2.62.39</v>
          </cell>
          <cell r="D190" t="str">
            <v>Tee 600 x 600 x 400 mm</v>
          </cell>
          <cell r="E190" t="str">
            <v>un</v>
          </cell>
          <cell r="F190">
            <v>2</v>
          </cell>
          <cell r="G190">
            <v>7550903.9999999991</v>
          </cell>
          <cell r="H190">
            <v>15101807.999999998</v>
          </cell>
          <cell r="I190">
            <v>0.87150009277013107</v>
          </cell>
          <cell r="J190">
            <v>2</v>
          </cell>
          <cell r="L190">
            <v>2</v>
          </cell>
          <cell r="M190">
            <v>15101807.999999998</v>
          </cell>
          <cell r="N190">
            <v>0</v>
          </cell>
          <cell r="O190">
            <v>15101807.999999998</v>
          </cell>
          <cell r="R190">
            <v>2</v>
          </cell>
          <cell r="S190">
            <v>0</v>
          </cell>
          <cell r="T190">
            <v>0</v>
          </cell>
          <cell r="U190">
            <v>15101807.999999998</v>
          </cell>
          <cell r="V190">
            <v>0</v>
          </cell>
          <cell r="W190">
            <v>0</v>
          </cell>
        </row>
        <row r="191">
          <cell r="C191" t="str">
            <v>3.20.1.2.62.40</v>
          </cell>
          <cell r="D191" t="str">
            <v>Tee 600 x 600 x 600 mm</v>
          </cell>
          <cell r="E191" t="str">
            <v>un</v>
          </cell>
          <cell r="F191">
            <v>5</v>
          </cell>
          <cell r="G191">
            <v>10542834</v>
          </cell>
          <cell r="H191">
            <v>52714170</v>
          </cell>
          <cell r="I191">
            <v>3.0420466241724475</v>
          </cell>
          <cell r="J191">
            <v>5</v>
          </cell>
          <cell r="K191">
            <v>-3</v>
          </cell>
          <cell r="L191">
            <v>2</v>
          </cell>
          <cell r="M191">
            <v>52714170</v>
          </cell>
          <cell r="N191">
            <v>-31628502</v>
          </cell>
          <cell r="O191">
            <v>21085668</v>
          </cell>
          <cell r="R191">
            <v>5</v>
          </cell>
          <cell r="S191">
            <v>0</v>
          </cell>
          <cell r="T191">
            <v>0</v>
          </cell>
          <cell r="U191">
            <v>52714170</v>
          </cell>
          <cell r="V191">
            <v>-3</v>
          </cell>
          <cell r="W191">
            <v>-31628502</v>
          </cell>
        </row>
        <row r="192">
          <cell r="C192" t="str">
            <v>3.20.1.2.67</v>
          </cell>
          <cell r="D192" t="str">
            <v>Suministro de Niples bridados HD (Brida, espigo y lisos)</v>
          </cell>
          <cell r="F192" t="str">
            <v/>
          </cell>
          <cell r="I192" t="str">
            <v/>
          </cell>
          <cell r="J192" t="str">
            <v/>
          </cell>
          <cell r="L192" t="str">
            <v/>
          </cell>
          <cell r="M192" t="str">
            <v/>
          </cell>
          <cell r="N192" t="str">
            <v/>
          </cell>
          <cell r="O192" t="str">
            <v/>
          </cell>
          <cell r="R192">
            <v>0</v>
          </cell>
          <cell r="S192" t="str">
            <v/>
          </cell>
          <cell r="T192" t="str">
            <v/>
          </cell>
          <cell r="U192" t="str">
            <v/>
          </cell>
          <cell r="V192" t="str">
            <v/>
          </cell>
          <cell r="W192" t="str">
            <v/>
          </cell>
        </row>
        <row r="193">
          <cell r="C193" t="str">
            <v>3.20.1.2.67.1</v>
          </cell>
          <cell r="D193" t="str">
            <v>L &lt;= 1 m</v>
          </cell>
          <cell r="F193" t="str">
            <v/>
          </cell>
          <cell r="I193" t="str">
            <v/>
          </cell>
          <cell r="J193" t="str">
            <v/>
          </cell>
          <cell r="L193" t="str">
            <v/>
          </cell>
          <cell r="M193" t="str">
            <v/>
          </cell>
          <cell r="N193" t="str">
            <v/>
          </cell>
          <cell r="O193" t="str">
            <v/>
          </cell>
          <cell r="R193">
            <v>0</v>
          </cell>
          <cell r="S193" t="str">
            <v/>
          </cell>
          <cell r="T193" t="str">
            <v/>
          </cell>
          <cell r="U193" t="str">
            <v/>
          </cell>
          <cell r="V193" t="str">
            <v/>
          </cell>
          <cell r="W193" t="str">
            <v/>
          </cell>
        </row>
        <row r="194">
          <cell r="C194" t="str">
            <v>3.20.1.2.67.1.4</v>
          </cell>
          <cell r="D194" t="str">
            <v>Niple HD, 450mm, Brida*Brida, L=0.78m</v>
          </cell>
          <cell r="E194" t="str">
            <v>un</v>
          </cell>
          <cell r="F194">
            <v>2</v>
          </cell>
          <cell r="G194">
            <v>1856000</v>
          </cell>
          <cell r="H194">
            <v>3712000</v>
          </cell>
          <cell r="I194">
            <v>0.21421331435035637</v>
          </cell>
          <cell r="J194">
            <v>2</v>
          </cell>
          <cell r="L194">
            <v>2</v>
          </cell>
          <cell r="M194">
            <v>3712000</v>
          </cell>
          <cell r="N194">
            <v>0</v>
          </cell>
          <cell r="O194">
            <v>3712000</v>
          </cell>
          <cell r="R194">
            <v>2</v>
          </cell>
          <cell r="S194">
            <v>0</v>
          </cell>
          <cell r="T194">
            <v>0</v>
          </cell>
          <cell r="U194">
            <v>3712000</v>
          </cell>
          <cell r="V194">
            <v>0</v>
          </cell>
          <cell r="W194">
            <v>0</v>
          </cell>
        </row>
        <row r="195">
          <cell r="C195" t="str">
            <v>3.20.1.2.67.1.5</v>
          </cell>
          <cell r="D195" t="str">
            <v>Niple HD, 600mm, Brida*Brida, L=0.64m</v>
          </cell>
          <cell r="E195" t="str">
            <v>un</v>
          </cell>
          <cell r="F195">
            <v>4</v>
          </cell>
          <cell r="G195">
            <v>2784000</v>
          </cell>
          <cell r="H195">
            <v>11136000</v>
          </cell>
          <cell r="I195">
            <v>0.64263994305106908</v>
          </cell>
          <cell r="J195">
            <v>4</v>
          </cell>
          <cell r="L195">
            <v>4</v>
          </cell>
          <cell r="M195">
            <v>11136000</v>
          </cell>
          <cell r="N195">
            <v>0</v>
          </cell>
          <cell r="O195">
            <v>11136000</v>
          </cell>
          <cell r="R195">
            <v>3</v>
          </cell>
          <cell r="S195">
            <v>0</v>
          </cell>
          <cell r="T195">
            <v>0</v>
          </cell>
          <cell r="U195">
            <v>8352000</v>
          </cell>
          <cell r="V195">
            <v>1</v>
          </cell>
          <cell r="W195">
            <v>2784000</v>
          </cell>
        </row>
        <row r="196">
          <cell r="C196" t="str">
            <v>3.20.1.2.67.1.6</v>
          </cell>
          <cell r="D196" t="str">
            <v>Niple HD, 600mm, Brida*Brida, L=0.81m</v>
          </cell>
          <cell r="E196" t="str">
            <v>un</v>
          </cell>
          <cell r="F196">
            <v>1</v>
          </cell>
          <cell r="G196">
            <v>2784000</v>
          </cell>
          <cell r="H196">
            <v>2784000</v>
          </cell>
          <cell r="I196">
            <v>0.16065998576276727</v>
          </cell>
          <cell r="J196">
            <v>1</v>
          </cell>
          <cell r="L196">
            <v>1</v>
          </cell>
          <cell r="M196">
            <v>2784000</v>
          </cell>
          <cell r="N196">
            <v>0</v>
          </cell>
          <cell r="O196">
            <v>2784000</v>
          </cell>
          <cell r="R196">
            <v>1</v>
          </cell>
          <cell r="S196">
            <v>0</v>
          </cell>
          <cell r="T196">
            <v>0</v>
          </cell>
          <cell r="U196">
            <v>2784000</v>
          </cell>
          <cell r="V196">
            <v>0</v>
          </cell>
          <cell r="W196">
            <v>0</v>
          </cell>
        </row>
        <row r="197">
          <cell r="C197" t="str">
            <v>3.20.1.2.67.2</v>
          </cell>
          <cell r="D197" t="str">
            <v>1 m &lt; L &lt;= 2 m</v>
          </cell>
          <cell r="E197" t="str">
            <v>un</v>
          </cell>
          <cell r="F197">
            <v>0</v>
          </cell>
          <cell r="I197">
            <v>0</v>
          </cell>
          <cell r="J197">
            <v>0</v>
          </cell>
          <cell r="L197">
            <v>0</v>
          </cell>
          <cell r="M197">
            <v>0</v>
          </cell>
          <cell r="N197">
            <v>0</v>
          </cell>
          <cell r="O197">
            <v>0</v>
          </cell>
          <cell r="R197">
            <v>0</v>
          </cell>
          <cell r="S197">
            <v>0</v>
          </cell>
          <cell r="T197">
            <v>0</v>
          </cell>
          <cell r="U197">
            <v>0</v>
          </cell>
          <cell r="V197">
            <v>0</v>
          </cell>
          <cell r="W197">
            <v>0</v>
          </cell>
        </row>
        <row r="198">
          <cell r="C198" t="str">
            <v>3.20.1.2.67.2.1</v>
          </cell>
          <cell r="D198" t="str">
            <v>Niple HD, 400mm, Brida*Brida, L=1.40m</v>
          </cell>
          <cell r="E198" t="str">
            <v>un</v>
          </cell>
          <cell r="F198">
            <v>1</v>
          </cell>
          <cell r="G198">
            <v>1879200</v>
          </cell>
          <cell r="H198">
            <v>1879200</v>
          </cell>
          <cell r="I198">
            <v>0.10844549038986791</v>
          </cell>
          <cell r="J198">
            <v>1</v>
          </cell>
          <cell r="L198">
            <v>1</v>
          </cell>
          <cell r="M198">
            <v>1879200</v>
          </cell>
          <cell r="N198">
            <v>0</v>
          </cell>
          <cell r="O198">
            <v>1879200</v>
          </cell>
          <cell r="R198">
            <v>1</v>
          </cell>
          <cell r="S198">
            <v>0</v>
          </cell>
          <cell r="T198">
            <v>0</v>
          </cell>
          <cell r="U198">
            <v>1879200</v>
          </cell>
          <cell r="V198">
            <v>0</v>
          </cell>
          <cell r="W198">
            <v>0</v>
          </cell>
        </row>
        <row r="199">
          <cell r="C199" t="str">
            <v>3.20.1.2.67.2.2</v>
          </cell>
          <cell r="D199" t="str">
            <v>Niple HD, 600mm, Brida*Brida, L=1.63m</v>
          </cell>
          <cell r="E199" t="str">
            <v>un</v>
          </cell>
          <cell r="F199">
            <v>1</v>
          </cell>
          <cell r="G199">
            <v>2401200</v>
          </cell>
          <cell r="H199">
            <v>2401200</v>
          </cell>
          <cell r="I199">
            <v>0.13856923772038676</v>
          </cell>
          <cell r="J199">
            <v>1</v>
          </cell>
          <cell r="L199">
            <v>1</v>
          </cell>
          <cell r="M199">
            <v>2401200</v>
          </cell>
          <cell r="N199">
            <v>0</v>
          </cell>
          <cell r="O199">
            <v>2401200</v>
          </cell>
          <cell r="R199">
            <v>0</v>
          </cell>
          <cell r="S199">
            <v>0</v>
          </cell>
          <cell r="T199">
            <v>0</v>
          </cell>
          <cell r="U199">
            <v>0</v>
          </cell>
          <cell r="V199">
            <v>1</v>
          </cell>
          <cell r="W199">
            <v>2401200</v>
          </cell>
        </row>
        <row r="200">
          <cell r="C200" t="str">
            <v>3.20.1.2.67.4</v>
          </cell>
          <cell r="D200" t="str">
            <v>3 m &lt; L &lt;= 4 m</v>
          </cell>
          <cell r="E200" t="str">
            <v>un</v>
          </cell>
          <cell r="F200">
            <v>0</v>
          </cell>
          <cell r="I200">
            <v>0</v>
          </cell>
          <cell r="J200">
            <v>0</v>
          </cell>
          <cell r="L200">
            <v>0</v>
          </cell>
          <cell r="M200">
            <v>0</v>
          </cell>
          <cell r="N200">
            <v>0</v>
          </cell>
          <cell r="O200">
            <v>0</v>
          </cell>
          <cell r="R200">
            <v>0</v>
          </cell>
          <cell r="S200">
            <v>0</v>
          </cell>
          <cell r="T200">
            <v>0</v>
          </cell>
          <cell r="U200">
            <v>0</v>
          </cell>
          <cell r="V200">
            <v>0</v>
          </cell>
          <cell r="W200">
            <v>0</v>
          </cell>
        </row>
        <row r="201">
          <cell r="C201" t="str">
            <v>3.20.1.2.67.4.6</v>
          </cell>
          <cell r="D201" t="str">
            <v>Niple HD, 450mm, Brida*Brida, L=3.50m</v>
          </cell>
          <cell r="E201" t="str">
            <v>un</v>
          </cell>
          <cell r="F201">
            <v>1</v>
          </cell>
          <cell r="G201">
            <v>2557800</v>
          </cell>
          <cell r="H201">
            <v>2557800</v>
          </cell>
          <cell r="I201">
            <v>0.14760636191954243</v>
          </cell>
          <cell r="J201">
            <v>1</v>
          </cell>
          <cell r="L201">
            <v>1</v>
          </cell>
          <cell r="M201">
            <v>2557800</v>
          </cell>
          <cell r="N201">
            <v>0</v>
          </cell>
          <cell r="O201">
            <v>2557800</v>
          </cell>
          <cell r="R201">
            <v>1</v>
          </cell>
          <cell r="S201">
            <v>0</v>
          </cell>
          <cell r="T201">
            <v>0</v>
          </cell>
          <cell r="U201">
            <v>2557800</v>
          </cell>
          <cell r="V201">
            <v>0</v>
          </cell>
          <cell r="W201">
            <v>0</v>
          </cell>
        </row>
        <row r="202">
          <cell r="C202" t="str">
            <v>3.20.1.2.67.4.7</v>
          </cell>
          <cell r="D202" t="str">
            <v>Niple HD, 450mm, Brida*Brida, L=3.06m</v>
          </cell>
          <cell r="E202" t="str">
            <v>un</v>
          </cell>
          <cell r="F202">
            <v>1</v>
          </cell>
          <cell r="G202">
            <v>2557800</v>
          </cell>
          <cell r="H202">
            <v>2557800</v>
          </cell>
          <cell r="I202">
            <v>0.14760636191954243</v>
          </cell>
          <cell r="J202">
            <v>1</v>
          </cell>
          <cell r="L202">
            <v>1</v>
          </cell>
          <cell r="M202">
            <v>2557800</v>
          </cell>
          <cell r="N202">
            <v>0</v>
          </cell>
          <cell r="O202">
            <v>2557800</v>
          </cell>
          <cell r="R202">
            <v>0</v>
          </cell>
          <cell r="S202">
            <v>0</v>
          </cell>
          <cell r="T202">
            <v>0</v>
          </cell>
          <cell r="U202">
            <v>0</v>
          </cell>
          <cell r="V202">
            <v>1</v>
          </cell>
          <cell r="W202">
            <v>2557800</v>
          </cell>
        </row>
        <row r="203">
          <cell r="C203" t="str">
            <v>3.20.1.2.67.4.8</v>
          </cell>
          <cell r="D203" t="str">
            <v>Niple HD, 450mm, Brida*Brida, L=3.40m</v>
          </cell>
          <cell r="E203" t="str">
            <v>un</v>
          </cell>
          <cell r="F203">
            <v>1</v>
          </cell>
          <cell r="G203">
            <v>2557800</v>
          </cell>
          <cell r="H203">
            <v>2557800</v>
          </cell>
          <cell r="I203">
            <v>0.14760636191954243</v>
          </cell>
          <cell r="J203">
            <v>1</v>
          </cell>
          <cell r="L203">
            <v>1</v>
          </cell>
          <cell r="M203">
            <v>2557800</v>
          </cell>
          <cell r="N203">
            <v>0</v>
          </cell>
          <cell r="O203">
            <v>2557800</v>
          </cell>
          <cell r="R203">
            <v>1</v>
          </cell>
          <cell r="S203">
            <v>0</v>
          </cell>
          <cell r="T203">
            <v>0</v>
          </cell>
          <cell r="U203">
            <v>2557800</v>
          </cell>
          <cell r="V203">
            <v>0</v>
          </cell>
          <cell r="W203">
            <v>0</v>
          </cell>
        </row>
        <row r="204">
          <cell r="C204" t="str">
            <v>3.20.1.2.67.5</v>
          </cell>
          <cell r="D204" t="str">
            <v>4 m &lt; L &lt;= 5 m</v>
          </cell>
          <cell r="F204" t="str">
            <v/>
          </cell>
          <cell r="I204" t="str">
            <v/>
          </cell>
          <cell r="J204" t="str">
            <v/>
          </cell>
          <cell r="L204" t="str">
            <v/>
          </cell>
          <cell r="M204" t="str">
            <v/>
          </cell>
          <cell r="N204" t="str">
            <v/>
          </cell>
          <cell r="O204" t="str">
            <v/>
          </cell>
          <cell r="R204">
            <v>0</v>
          </cell>
          <cell r="S204" t="str">
            <v/>
          </cell>
          <cell r="T204" t="str">
            <v/>
          </cell>
          <cell r="U204" t="str">
            <v/>
          </cell>
          <cell r="V204" t="str">
            <v/>
          </cell>
          <cell r="W204" t="str">
            <v/>
          </cell>
        </row>
        <row r="205">
          <cell r="C205" t="str">
            <v>3.20.1.2.67.5.5</v>
          </cell>
          <cell r="D205" t="str">
            <v>Niple HD, 400mm, Brida*Brida, L=4.36m</v>
          </cell>
          <cell r="E205" t="str">
            <v>un</v>
          </cell>
          <cell r="F205">
            <v>2</v>
          </cell>
          <cell r="G205">
            <v>2505600</v>
          </cell>
          <cell r="H205">
            <v>5011200</v>
          </cell>
          <cell r="I205">
            <v>0.2891879743729811</v>
          </cell>
          <cell r="J205">
            <v>2</v>
          </cell>
          <cell r="L205">
            <v>2</v>
          </cell>
          <cell r="M205">
            <v>5011200</v>
          </cell>
          <cell r="N205">
            <v>0</v>
          </cell>
          <cell r="O205">
            <v>5011200</v>
          </cell>
          <cell r="R205">
            <v>0</v>
          </cell>
          <cell r="S205">
            <v>0</v>
          </cell>
          <cell r="T205">
            <v>0</v>
          </cell>
          <cell r="U205">
            <v>0</v>
          </cell>
          <cell r="V205">
            <v>2</v>
          </cell>
          <cell r="W205">
            <v>5011200</v>
          </cell>
        </row>
        <row r="206">
          <cell r="C206" t="str">
            <v>3.20.1.2.67.5.6</v>
          </cell>
          <cell r="D206" t="str">
            <v>Niple HD, 450mm, Brida*Brida, L=4.12m</v>
          </cell>
          <cell r="E206" t="str">
            <v>un</v>
          </cell>
          <cell r="F206">
            <v>1</v>
          </cell>
          <cell r="G206">
            <v>2818800</v>
          </cell>
          <cell r="H206">
            <v>2818800</v>
          </cell>
          <cell r="I206">
            <v>0.16266823558480187</v>
          </cell>
          <cell r="J206">
            <v>1</v>
          </cell>
          <cell r="L206">
            <v>1</v>
          </cell>
          <cell r="M206">
            <v>2818800</v>
          </cell>
          <cell r="N206">
            <v>0</v>
          </cell>
          <cell r="O206">
            <v>2818800</v>
          </cell>
          <cell r="R206">
            <v>1</v>
          </cell>
          <cell r="S206">
            <v>0</v>
          </cell>
          <cell r="T206">
            <v>0</v>
          </cell>
          <cell r="U206">
            <v>2818800</v>
          </cell>
          <cell r="V206">
            <v>0</v>
          </cell>
          <cell r="W206">
            <v>0</v>
          </cell>
        </row>
        <row r="207">
          <cell r="C207" t="str">
            <v>3.20.1.2.67.6</v>
          </cell>
          <cell r="D207" t="str">
            <v>5m &lt; L &lt;= 6 m</v>
          </cell>
          <cell r="E207" t="str">
            <v>un</v>
          </cell>
          <cell r="F207">
            <v>0</v>
          </cell>
          <cell r="I207">
            <v>0</v>
          </cell>
          <cell r="J207">
            <v>0</v>
          </cell>
          <cell r="L207">
            <v>0</v>
          </cell>
          <cell r="M207">
            <v>0</v>
          </cell>
          <cell r="N207">
            <v>0</v>
          </cell>
          <cell r="O207">
            <v>0</v>
          </cell>
          <cell r="R207">
            <v>0</v>
          </cell>
          <cell r="S207">
            <v>0</v>
          </cell>
          <cell r="T207">
            <v>0</v>
          </cell>
          <cell r="U207">
            <v>0</v>
          </cell>
          <cell r="V207">
            <v>0</v>
          </cell>
          <cell r="W207">
            <v>0</v>
          </cell>
        </row>
        <row r="208">
          <cell r="C208" t="str">
            <v>3.20.1.2.67.6.4</v>
          </cell>
          <cell r="D208" t="str">
            <v>Niple HD, 400mm, Brida*espigo, L=6.0m</v>
          </cell>
          <cell r="E208" t="str">
            <v>un</v>
          </cell>
          <cell r="F208">
            <v>2</v>
          </cell>
          <cell r="G208">
            <v>3017160</v>
          </cell>
          <cell r="H208">
            <v>6034320</v>
          </cell>
          <cell r="I208">
            <v>0.34823051914079806</v>
          </cell>
          <cell r="J208">
            <v>2</v>
          </cell>
          <cell r="L208">
            <v>2</v>
          </cell>
          <cell r="M208">
            <v>6034320</v>
          </cell>
          <cell r="N208">
            <v>0</v>
          </cell>
          <cell r="O208">
            <v>6034320</v>
          </cell>
          <cell r="R208">
            <v>0</v>
          </cell>
          <cell r="S208">
            <v>0</v>
          </cell>
          <cell r="T208">
            <v>0</v>
          </cell>
          <cell r="U208">
            <v>0</v>
          </cell>
          <cell r="V208">
            <v>2</v>
          </cell>
          <cell r="W208">
            <v>6034320</v>
          </cell>
        </row>
        <row r="209">
          <cell r="C209" t="str">
            <v>3.20.1.2.67.6.8</v>
          </cell>
          <cell r="D209" t="str">
            <v>Niple HD, 600mm, Brida*espigo, L=5.7m</v>
          </cell>
          <cell r="E209" t="str">
            <v>un</v>
          </cell>
          <cell r="F209">
            <v>1</v>
          </cell>
          <cell r="G209">
            <v>4687560</v>
          </cell>
          <cell r="H209">
            <v>4687560</v>
          </cell>
          <cell r="I209">
            <v>0.2705112510280594</v>
          </cell>
          <cell r="J209">
            <v>1</v>
          </cell>
          <cell r="L209">
            <v>1</v>
          </cell>
          <cell r="M209">
            <v>4687560</v>
          </cell>
          <cell r="N209">
            <v>0</v>
          </cell>
          <cell r="O209">
            <v>4687560</v>
          </cell>
          <cell r="R209">
            <v>0</v>
          </cell>
          <cell r="S209">
            <v>0</v>
          </cell>
          <cell r="T209">
            <v>0</v>
          </cell>
          <cell r="U209">
            <v>0</v>
          </cell>
          <cell r="V209">
            <v>1</v>
          </cell>
          <cell r="W209">
            <v>4687560</v>
          </cell>
        </row>
        <row r="210">
          <cell r="C210" t="str">
            <v>3.20.1.2.85</v>
          </cell>
          <cell r="D210" t="str">
            <v>Suministro de cruces (Brida, espigo y lisos)</v>
          </cell>
          <cell r="F210" t="str">
            <v/>
          </cell>
          <cell r="I210" t="str">
            <v/>
          </cell>
          <cell r="J210" t="str">
            <v/>
          </cell>
          <cell r="L210" t="str">
            <v/>
          </cell>
          <cell r="M210" t="str">
            <v/>
          </cell>
          <cell r="N210" t="str">
            <v/>
          </cell>
          <cell r="O210" t="str">
            <v/>
          </cell>
          <cell r="R210">
            <v>0</v>
          </cell>
          <cell r="S210" t="str">
            <v/>
          </cell>
          <cell r="T210" t="str">
            <v/>
          </cell>
          <cell r="U210" t="str">
            <v/>
          </cell>
          <cell r="V210" t="str">
            <v/>
          </cell>
          <cell r="W210" t="str">
            <v/>
          </cell>
        </row>
        <row r="211">
          <cell r="C211" t="str">
            <v>3.20.1.2.85.1</v>
          </cell>
          <cell r="D211" t="str">
            <v>Cruz Ø600*600mm, HD, bridada, norma ISO, PN10</v>
          </cell>
          <cell r="E211" t="str">
            <v>un</v>
          </cell>
          <cell r="F211">
            <v>1</v>
          </cell>
          <cell r="G211">
            <v>14151999.999999998</v>
          </cell>
          <cell r="H211">
            <v>14151999.999999998</v>
          </cell>
          <cell r="I211">
            <v>0.81668826096073355</v>
          </cell>
          <cell r="J211">
            <v>1</v>
          </cell>
          <cell r="K211">
            <v>-1</v>
          </cell>
          <cell r="L211">
            <v>0</v>
          </cell>
          <cell r="M211">
            <v>14151999.999999998</v>
          </cell>
          <cell r="N211">
            <v>-14151999.999999998</v>
          </cell>
          <cell r="O211">
            <v>0</v>
          </cell>
          <cell r="R211">
            <v>0</v>
          </cell>
          <cell r="S211">
            <v>0</v>
          </cell>
          <cell r="T211">
            <v>0</v>
          </cell>
          <cell r="U211">
            <v>0</v>
          </cell>
          <cell r="V211">
            <v>0</v>
          </cell>
          <cell r="W211">
            <v>0</v>
          </cell>
        </row>
        <row r="212">
          <cell r="C212" t="str">
            <v>3.20.1.2.68</v>
          </cell>
          <cell r="D212" t="str">
            <v>Suministro de Codos de polietileno PE 100 PN 10 a tope</v>
          </cell>
          <cell r="F212" t="str">
            <v/>
          </cell>
          <cell r="I212" t="str">
            <v/>
          </cell>
          <cell r="J212" t="str">
            <v/>
          </cell>
          <cell r="L212" t="str">
            <v/>
          </cell>
          <cell r="M212" t="str">
            <v/>
          </cell>
          <cell r="N212" t="str">
            <v/>
          </cell>
          <cell r="O212" t="str">
            <v/>
          </cell>
          <cell r="R212">
            <v>0</v>
          </cell>
          <cell r="S212" t="str">
            <v/>
          </cell>
          <cell r="T212" t="str">
            <v/>
          </cell>
          <cell r="U212" t="str">
            <v/>
          </cell>
          <cell r="V212" t="str">
            <v/>
          </cell>
          <cell r="W212" t="str">
            <v/>
          </cell>
        </row>
        <row r="213">
          <cell r="C213" t="str">
            <v>3.20.1.2.68.10</v>
          </cell>
          <cell r="D213" t="str">
            <v>Codo de Polietileno 90mm X 90°</v>
          </cell>
          <cell r="E213" t="str">
            <v>un</v>
          </cell>
          <cell r="F213">
            <v>5</v>
          </cell>
          <cell r="G213">
            <v>35960</v>
          </cell>
          <cell r="H213">
            <v>179800</v>
          </cell>
          <cell r="I213">
            <v>1.0375957413845387E-2</v>
          </cell>
          <cell r="J213">
            <v>5</v>
          </cell>
          <cell r="L213">
            <v>5</v>
          </cell>
          <cell r="M213">
            <v>179800</v>
          </cell>
          <cell r="N213">
            <v>0</v>
          </cell>
          <cell r="O213">
            <v>179800</v>
          </cell>
          <cell r="R213">
            <v>0</v>
          </cell>
          <cell r="S213">
            <v>0</v>
          </cell>
          <cell r="T213">
            <v>0</v>
          </cell>
          <cell r="U213">
            <v>0</v>
          </cell>
          <cell r="V213">
            <v>5</v>
          </cell>
          <cell r="W213">
            <v>179800</v>
          </cell>
        </row>
        <row r="214">
          <cell r="C214" t="str">
            <v>3.20.1.2.68.12</v>
          </cell>
          <cell r="D214" t="str">
            <v>Codo de Polietileno 63mm X 90°</v>
          </cell>
          <cell r="E214" t="str">
            <v>un</v>
          </cell>
          <cell r="F214">
            <v>4</v>
          </cell>
          <cell r="G214">
            <v>37120</v>
          </cell>
          <cell r="H214">
            <v>148480</v>
          </cell>
          <cell r="I214">
            <v>8.5685325740142548E-3</v>
          </cell>
          <cell r="J214">
            <v>4</v>
          </cell>
          <cell r="L214">
            <v>4</v>
          </cell>
          <cell r="M214">
            <v>148480</v>
          </cell>
          <cell r="N214">
            <v>0</v>
          </cell>
          <cell r="O214">
            <v>148480</v>
          </cell>
          <cell r="R214">
            <v>0</v>
          </cell>
          <cell r="S214">
            <v>0</v>
          </cell>
          <cell r="T214">
            <v>0</v>
          </cell>
          <cell r="U214">
            <v>0</v>
          </cell>
          <cell r="V214">
            <v>4</v>
          </cell>
          <cell r="W214">
            <v>148480</v>
          </cell>
        </row>
        <row r="215">
          <cell r="C215" t="str">
            <v>3.20.1.2.69</v>
          </cell>
          <cell r="D215" t="str">
            <v>Suministro de Tees de polietileno PE 100 PN 10 a tope</v>
          </cell>
          <cell r="F215" t="str">
            <v/>
          </cell>
          <cell r="I215" t="str">
            <v/>
          </cell>
          <cell r="J215" t="str">
            <v/>
          </cell>
          <cell r="L215" t="str">
            <v/>
          </cell>
          <cell r="M215" t="str">
            <v/>
          </cell>
          <cell r="N215" t="str">
            <v/>
          </cell>
          <cell r="O215" t="str">
            <v/>
          </cell>
          <cell r="R215">
            <v>0</v>
          </cell>
          <cell r="S215" t="str">
            <v/>
          </cell>
          <cell r="T215" t="str">
            <v/>
          </cell>
          <cell r="U215" t="str">
            <v/>
          </cell>
          <cell r="V215" t="str">
            <v/>
          </cell>
          <cell r="W215" t="str">
            <v/>
          </cell>
        </row>
        <row r="216">
          <cell r="C216" t="str">
            <v>3.20.1.2.69.13</v>
          </cell>
          <cell r="D216" t="str">
            <v>Tee de Polietileno 110mm X110mm X110mm</v>
          </cell>
          <cell r="E216" t="str">
            <v>un</v>
          </cell>
          <cell r="F216">
            <v>3</v>
          </cell>
          <cell r="G216">
            <v>63800</v>
          </cell>
          <cell r="H216">
            <v>191400</v>
          </cell>
          <cell r="I216">
            <v>1.1045374021190249E-2</v>
          </cell>
          <cell r="J216">
            <v>3</v>
          </cell>
          <cell r="L216">
            <v>3</v>
          </cell>
          <cell r="M216">
            <v>191400</v>
          </cell>
          <cell r="N216">
            <v>0</v>
          </cell>
          <cell r="O216">
            <v>191400</v>
          </cell>
          <cell r="R216">
            <v>0</v>
          </cell>
          <cell r="S216">
            <v>0</v>
          </cell>
          <cell r="T216">
            <v>0</v>
          </cell>
          <cell r="U216">
            <v>0</v>
          </cell>
          <cell r="V216">
            <v>3</v>
          </cell>
          <cell r="W216">
            <v>191400</v>
          </cell>
        </row>
        <row r="217">
          <cell r="C217" t="str">
            <v>3.20.1.2.74</v>
          </cell>
          <cell r="D217" t="str">
            <v>Suministro de Silletas para acometidas de polietileno</v>
          </cell>
          <cell r="F217" t="str">
            <v/>
          </cell>
          <cell r="I217" t="str">
            <v/>
          </cell>
          <cell r="J217" t="str">
            <v/>
          </cell>
          <cell r="L217" t="str">
            <v/>
          </cell>
          <cell r="M217" t="str">
            <v/>
          </cell>
          <cell r="N217" t="str">
            <v/>
          </cell>
          <cell r="O217" t="str">
            <v/>
          </cell>
          <cell r="R217">
            <v>0</v>
          </cell>
          <cell r="S217" t="str">
            <v/>
          </cell>
          <cell r="T217" t="str">
            <v/>
          </cell>
          <cell r="U217" t="str">
            <v/>
          </cell>
          <cell r="V217" t="str">
            <v/>
          </cell>
          <cell r="W217" t="str">
            <v/>
          </cell>
        </row>
        <row r="218">
          <cell r="C218" t="str">
            <v>3.20.1.2.74.7</v>
          </cell>
          <cell r="D218" t="str">
            <v>Silleta de Polietileno 110mm X 25mm Para Union por Termofusion</v>
          </cell>
          <cell r="E218" t="str">
            <v>un</v>
          </cell>
          <cell r="F218">
            <v>1</v>
          </cell>
          <cell r="G218">
            <v>14800</v>
          </cell>
          <cell r="H218">
            <v>14800</v>
          </cell>
          <cell r="I218">
            <v>8.5408325764689509E-4</v>
          </cell>
          <cell r="J218">
            <v>1</v>
          </cell>
          <cell r="L218">
            <v>1</v>
          </cell>
          <cell r="M218">
            <v>14800</v>
          </cell>
          <cell r="N218">
            <v>0</v>
          </cell>
          <cell r="O218">
            <v>14800</v>
          </cell>
          <cell r="R218">
            <v>0</v>
          </cell>
          <cell r="S218">
            <v>0</v>
          </cell>
          <cell r="T218">
            <v>0</v>
          </cell>
          <cell r="U218">
            <v>0</v>
          </cell>
          <cell r="V218">
            <v>1</v>
          </cell>
          <cell r="W218">
            <v>14800</v>
          </cell>
        </row>
        <row r="219">
          <cell r="C219" t="str">
            <v>3.20.1.2.78</v>
          </cell>
          <cell r="D219" t="str">
            <v>Suministro de Adaptador Macho de Polietileno para acometidas</v>
          </cell>
          <cell r="F219" t="str">
            <v/>
          </cell>
          <cell r="I219" t="str">
            <v/>
          </cell>
          <cell r="J219" t="str">
            <v/>
          </cell>
          <cell r="L219" t="str">
            <v/>
          </cell>
          <cell r="M219" t="str">
            <v/>
          </cell>
          <cell r="N219" t="str">
            <v/>
          </cell>
          <cell r="O219" t="str">
            <v/>
          </cell>
          <cell r="R219">
            <v>0</v>
          </cell>
          <cell r="S219" t="str">
            <v/>
          </cell>
          <cell r="T219" t="str">
            <v/>
          </cell>
          <cell r="U219" t="str">
            <v/>
          </cell>
          <cell r="V219" t="str">
            <v/>
          </cell>
          <cell r="W219" t="str">
            <v/>
          </cell>
        </row>
        <row r="220">
          <cell r="C220" t="str">
            <v>3.20.1.2.78.1</v>
          </cell>
          <cell r="D220" t="str">
            <v>Suministro de Adaptador Macho de Polietileno de 16 mm Para Union Mecanica</v>
          </cell>
          <cell r="E220" t="str">
            <v>un</v>
          </cell>
          <cell r="F220">
            <v>4</v>
          </cell>
          <cell r="G220">
            <v>2300</v>
          </cell>
          <cell r="H220">
            <v>9200</v>
          </cell>
          <cell r="I220">
            <v>5.3091661961834013E-4</v>
          </cell>
          <cell r="J220">
            <v>4</v>
          </cell>
          <cell r="L220">
            <v>4</v>
          </cell>
          <cell r="M220">
            <v>9200</v>
          </cell>
          <cell r="N220">
            <v>0</v>
          </cell>
          <cell r="O220">
            <v>9200</v>
          </cell>
          <cell r="R220">
            <v>0</v>
          </cell>
          <cell r="S220">
            <v>0</v>
          </cell>
          <cell r="T220">
            <v>0</v>
          </cell>
          <cell r="U220">
            <v>0</v>
          </cell>
          <cell r="V220">
            <v>4</v>
          </cell>
          <cell r="W220">
            <v>9200</v>
          </cell>
        </row>
        <row r="221">
          <cell r="C221" t="str">
            <v>3.20.1.2.79</v>
          </cell>
          <cell r="D221" t="str">
            <v>Suministro de Adaptador Macho de Laton para acometidas</v>
          </cell>
          <cell r="F221" t="str">
            <v/>
          </cell>
          <cell r="I221" t="str">
            <v/>
          </cell>
          <cell r="J221" t="str">
            <v/>
          </cell>
          <cell r="L221" t="str">
            <v/>
          </cell>
          <cell r="M221" t="str">
            <v/>
          </cell>
          <cell r="N221" t="str">
            <v/>
          </cell>
          <cell r="O221" t="str">
            <v/>
          </cell>
          <cell r="R221">
            <v>0</v>
          </cell>
          <cell r="S221" t="str">
            <v/>
          </cell>
          <cell r="T221" t="str">
            <v/>
          </cell>
          <cell r="U221" t="str">
            <v/>
          </cell>
          <cell r="V221" t="str">
            <v/>
          </cell>
          <cell r="W221" t="str">
            <v/>
          </cell>
        </row>
        <row r="222">
          <cell r="C222" t="str">
            <v>3.20.1.2.79.3</v>
          </cell>
          <cell r="D222" t="str">
            <v>Suministro de Adaptador Macho de Laton de 25 mm Para Union Mecanica</v>
          </cell>
          <cell r="E222" t="str">
            <v>un</v>
          </cell>
          <cell r="F222">
            <v>5</v>
          </cell>
          <cell r="G222">
            <v>2300</v>
          </cell>
          <cell r="H222">
            <v>11500</v>
          </cell>
          <cell r="I222">
            <v>6.636457745229251E-4</v>
          </cell>
          <cell r="J222">
            <v>5</v>
          </cell>
          <cell r="L222">
            <v>5</v>
          </cell>
          <cell r="M222">
            <v>11500</v>
          </cell>
          <cell r="N222">
            <v>0</v>
          </cell>
          <cell r="O222">
            <v>11500</v>
          </cell>
          <cell r="R222">
            <v>0</v>
          </cell>
          <cell r="S222">
            <v>0</v>
          </cell>
          <cell r="T222">
            <v>0</v>
          </cell>
          <cell r="U222">
            <v>0</v>
          </cell>
          <cell r="V222">
            <v>5</v>
          </cell>
          <cell r="W222">
            <v>11500</v>
          </cell>
        </row>
        <row r="223">
          <cell r="C223" t="str">
            <v>3.20.1.2.82.3</v>
          </cell>
          <cell r="D223" t="str">
            <v>Suministro de Adaptador Hembra de Laton de 25 mm</v>
          </cell>
          <cell r="E223" t="str">
            <v>un</v>
          </cell>
          <cell r="F223">
            <v>5</v>
          </cell>
          <cell r="G223">
            <v>2300</v>
          </cell>
          <cell r="H223">
            <v>11500</v>
          </cell>
          <cell r="I223">
            <v>6.636457745229251E-4</v>
          </cell>
          <cell r="J223">
            <v>5</v>
          </cell>
          <cell r="L223">
            <v>5</v>
          </cell>
          <cell r="M223">
            <v>11500</v>
          </cell>
          <cell r="N223">
            <v>0</v>
          </cell>
          <cell r="O223">
            <v>11500</v>
          </cell>
          <cell r="R223">
            <v>0</v>
          </cell>
          <cell r="S223">
            <v>0</v>
          </cell>
          <cell r="T223">
            <v>0</v>
          </cell>
          <cell r="U223">
            <v>0</v>
          </cell>
          <cell r="V223">
            <v>5</v>
          </cell>
          <cell r="W223">
            <v>11500</v>
          </cell>
        </row>
        <row r="224">
          <cell r="C224" t="str">
            <v>3.20.1.2.84</v>
          </cell>
          <cell r="D224" t="str">
            <v>Suministro de Valvula de cierre rapido para acometidas</v>
          </cell>
          <cell r="F224" t="str">
            <v/>
          </cell>
          <cell r="I224" t="str">
            <v/>
          </cell>
          <cell r="J224" t="str">
            <v/>
          </cell>
          <cell r="L224" t="str">
            <v/>
          </cell>
          <cell r="M224" t="str">
            <v/>
          </cell>
          <cell r="N224" t="str">
            <v/>
          </cell>
          <cell r="O224" t="str">
            <v/>
          </cell>
          <cell r="R224">
            <v>0</v>
          </cell>
          <cell r="S224" t="str">
            <v/>
          </cell>
          <cell r="T224" t="str">
            <v/>
          </cell>
          <cell r="U224" t="str">
            <v/>
          </cell>
          <cell r="V224" t="str">
            <v/>
          </cell>
          <cell r="W224" t="str">
            <v/>
          </cell>
        </row>
        <row r="225">
          <cell r="C225" t="str">
            <v>3.20.1.2.84.1</v>
          </cell>
          <cell r="D225" t="str">
            <v>Suministro de Valvula de cierre rapido de 16 mm</v>
          </cell>
          <cell r="E225" t="str">
            <v>un</v>
          </cell>
          <cell r="F225">
            <v>1</v>
          </cell>
          <cell r="G225">
            <v>13900</v>
          </cell>
          <cell r="H225">
            <v>13900</v>
          </cell>
          <cell r="I225">
            <v>8.0214576224944877E-4</v>
          </cell>
          <cell r="J225">
            <v>1</v>
          </cell>
          <cell r="L225">
            <v>1</v>
          </cell>
          <cell r="M225">
            <v>13900</v>
          </cell>
          <cell r="N225">
            <v>0</v>
          </cell>
          <cell r="O225">
            <v>13900</v>
          </cell>
          <cell r="R225">
            <v>0</v>
          </cell>
          <cell r="S225">
            <v>0</v>
          </cell>
          <cell r="T225">
            <v>0</v>
          </cell>
          <cell r="U225">
            <v>0</v>
          </cell>
          <cell r="V225">
            <v>1</v>
          </cell>
          <cell r="W225">
            <v>13900</v>
          </cell>
        </row>
        <row r="226">
          <cell r="C226" t="str">
            <v>3.20.1.2.84.3</v>
          </cell>
          <cell r="D226" t="str">
            <v>Suministro de Valvula de cierre rapido de 25 mm</v>
          </cell>
          <cell r="E226" t="str">
            <v>un</v>
          </cell>
          <cell r="F226">
            <v>2</v>
          </cell>
          <cell r="G226">
            <v>16700</v>
          </cell>
          <cell r="H226">
            <v>33400</v>
          </cell>
          <cell r="I226">
            <v>1.9274581625274522E-3</v>
          </cell>
          <cell r="J226">
            <v>2</v>
          </cell>
          <cell r="L226">
            <v>2</v>
          </cell>
          <cell r="M226">
            <v>33400</v>
          </cell>
          <cell r="N226">
            <v>0</v>
          </cell>
          <cell r="O226">
            <v>33400</v>
          </cell>
          <cell r="R226">
            <v>0</v>
          </cell>
          <cell r="S226">
            <v>0</v>
          </cell>
          <cell r="T226">
            <v>0</v>
          </cell>
          <cell r="U226">
            <v>0</v>
          </cell>
          <cell r="V226">
            <v>2</v>
          </cell>
          <cell r="W226">
            <v>33400</v>
          </cell>
        </row>
        <row r="227">
          <cell r="C227" t="str">
            <v>3.20.1.2.84.4</v>
          </cell>
          <cell r="D227" t="str">
            <v>Suministro de Valvula de cierre rapido de 32 mm</v>
          </cell>
          <cell r="E227" t="str">
            <v>un</v>
          </cell>
          <cell r="F227">
            <v>1</v>
          </cell>
          <cell r="G227">
            <v>17400</v>
          </cell>
          <cell r="H227">
            <v>17400</v>
          </cell>
          <cell r="I227">
            <v>1.0041249110172954E-3</v>
          </cell>
          <cell r="J227">
            <v>1</v>
          </cell>
          <cell r="L227">
            <v>1</v>
          </cell>
          <cell r="M227">
            <v>17400</v>
          </cell>
          <cell r="N227">
            <v>0</v>
          </cell>
          <cell r="O227">
            <v>17400</v>
          </cell>
          <cell r="R227">
            <v>0</v>
          </cell>
          <cell r="S227">
            <v>0</v>
          </cell>
          <cell r="T227">
            <v>0</v>
          </cell>
          <cell r="U227">
            <v>0</v>
          </cell>
          <cell r="V227">
            <v>1</v>
          </cell>
          <cell r="W227">
            <v>17400</v>
          </cell>
        </row>
        <row r="228">
          <cell r="C228" t="str">
            <v>3.20.1.2.85</v>
          </cell>
          <cell r="D228" t="str">
            <v>Suministro de accesorios de acero sch40</v>
          </cell>
          <cell r="F228" t="str">
            <v/>
          </cell>
          <cell r="I228" t="str">
            <v/>
          </cell>
          <cell r="J228" t="str">
            <v/>
          </cell>
          <cell r="L228" t="str">
            <v/>
          </cell>
          <cell r="M228" t="str">
            <v/>
          </cell>
          <cell r="N228" t="str">
            <v/>
          </cell>
          <cell r="O228" t="str">
            <v/>
          </cell>
          <cell r="R228">
            <v>0</v>
          </cell>
          <cell r="S228" t="str">
            <v/>
          </cell>
          <cell r="T228" t="str">
            <v/>
          </cell>
          <cell r="U228" t="str">
            <v/>
          </cell>
          <cell r="V228" t="str">
            <v/>
          </cell>
          <cell r="W228" t="str">
            <v/>
          </cell>
        </row>
        <row r="229">
          <cell r="C229" t="str">
            <v>3.20.1.2.85.3</v>
          </cell>
          <cell r="D229" t="str">
            <v>Codo 90º, Ø90mm, Acero galvanizado, unión roscada</v>
          </cell>
          <cell r="E229" t="str">
            <v>un</v>
          </cell>
          <cell r="F229">
            <v>3</v>
          </cell>
          <cell r="G229">
            <v>232000</v>
          </cell>
          <cell r="H229">
            <v>696000</v>
          </cell>
          <cell r="I229">
            <v>4.0164996440691818E-2</v>
          </cell>
          <cell r="J229">
            <v>3</v>
          </cell>
          <cell r="L229">
            <v>3</v>
          </cell>
          <cell r="M229">
            <v>696000</v>
          </cell>
          <cell r="N229">
            <v>0</v>
          </cell>
          <cell r="O229">
            <v>696000</v>
          </cell>
          <cell r="R229">
            <v>0</v>
          </cell>
          <cell r="S229">
            <v>0</v>
          </cell>
          <cell r="T229">
            <v>0</v>
          </cell>
          <cell r="U229">
            <v>0</v>
          </cell>
          <cell r="V229">
            <v>3</v>
          </cell>
          <cell r="W229">
            <v>696000</v>
          </cell>
        </row>
        <row r="230">
          <cell r="C230" t="str">
            <v>3.20.1.2.85.4</v>
          </cell>
          <cell r="D230" t="str">
            <v>Codo 90º, Ø100mm, Acero</v>
          </cell>
          <cell r="E230" t="str">
            <v>un</v>
          </cell>
          <cell r="F230">
            <v>4</v>
          </cell>
          <cell r="G230">
            <v>266800</v>
          </cell>
          <cell r="H230">
            <v>1067200</v>
          </cell>
          <cell r="I230">
            <v>6.1586327875727459E-2</v>
          </cell>
          <cell r="J230">
            <v>4</v>
          </cell>
          <cell r="L230">
            <v>4</v>
          </cell>
          <cell r="M230">
            <v>1067200</v>
          </cell>
          <cell r="N230">
            <v>0</v>
          </cell>
          <cell r="O230">
            <v>1067200</v>
          </cell>
          <cell r="R230">
            <v>0</v>
          </cell>
          <cell r="S230">
            <v>0</v>
          </cell>
          <cell r="T230">
            <v>0</v>
          </cell>
          <cell r="U230">
            <v>0</v>
          </cell>
          <cell r="V230">
            <v>4</v>
          </cell>
          <cell r="W230">
            <v>1067200</v>
          </cell>
        </row>
        <row r="231">
          <cell r="C231" t="str">
            <v>3.20.1.2.85.5</v>
          </cell>
          <cell r="D231" t="str">
            <v>Codo 90º, Ø150mm, Acero</v>
          </cell>
          <cell r="E231" t="str">
            <v>un</v>
          </cell>
          <cell r="F231">
            <v>14</v>
          </cell>
          <cell r="G231">
            <v>264480</v>
          </cell>
          <cell r="H231">
            <v>3702720</v>
          </cell>
          <cell r="I231">
            <v>0.21367778106448046</v>
          </cell>
          <cell r="J231">
            <v>14</v>
          </cell>
          <cell r="L231">
            <v>14</v>
          </cell>
          <cell r="M231">
            <v>3702720</v>
          </cell>
          <cell r="N231">
            <v>0</v>
          </cell>
          <cell r="O231">
            <v>3702720</v>
          </cell>
          <cell r="R231">
            <v>0</v>
          </cell>
          <cell r="S231">
            <v>0</v>
          </cell>
          <cell r="T231">
            <v>0</v>
          </cell>
          <cell r="U231">
            <v>0</v>
          </cell>
          <cell r="V231">
            <v>14</v>
          </cell>
          <cell r="W231">
            <v>3702720</v>
          </cell>
        </row>
        <row r="232">
          <cell r="C232" t="str">
            <v>3.20.1.2.85.15</v>
          </cell>
          <cell r="D232" t="str">
            <v>Tee, Ø150 x 150mm, BxB</v>
          </cell>
          <cell r="E232" t="str">
            <v>un</v>
          </cell>
          <cell r="F232">
            <v>3</v>
          </cell>
          <cell r="G232">
            <v>361920</v>
          </cell>
          <cell r="H232">
            <v>1085760</v>
          </cell>
          <cell r="I232">
            <v>6.2657394447479239E-2</v>
          </cell>
          <cell r="J232">
            <v>3</v>
          </cell>
          <cell r="L232">
            <v>3</v>
          </cell>
          <cell r="M232">
            <v>1085760</v>
          </cell>
          <cell r="N232">
            <v>0</v>
          </cell>
          <cell r="O232">
            <v>1085760</v>
          </cell>
          <cell r="R232">
            <v>0</v>
          </cell>
          <cell r="S232">
            <v>0</v>
          </cell>
          <cell r="T232">
            <v>0</v>
          </cell>
          <cell r="U232">
            <v>0</v>
          </cell>
          <cell r="V232">
            <v>3</v>
          </cell>
          <cell r="W232">
            <v>1085760</v>
          </cell>
        </row>
        <row r="233">
          <cell r="C233" t="str">
            <v>3.20.1.2.85.16</v>
          </cell>
          <cell r="D233" t="str">
            <v>Tee, Ø150 x 250mm, BxB</v>
          </cell>
          <cell r="E233" t="str">
            <v>un</v>
          </cell>
          <cell r="F233">
            <v>2</v>
          </cell>
          <cell r="G233">
            <v>617120</v>
          </cell>
          <cell r="H233">
            <v>1234240</v>
          </cell>
          <cell r="I233">
            <v>7.1225927021493482E-2</v>
          </cell>
          <cell r="J233">
            <v>2</v>
          </cell>
          <cell r="L233">
            <v>2</v>
          </cell>
          <cell r="M233">
            <v>1234240</v>
          </cell>
          <cell r="N233">
            <v>0</v>
          </cell>
          <cell r="O233">
            <v>1234240</v>
          </cell>
          <cell r="R233">
            <v>0</v>
          </cell>
          <cell r="S233">
            <v>0</v>
          </cell>
          <cell r="T233">
            <v>0</v>
          </cell>
          <cell r="U233">
            <v>0</v>
          </cell>
          <cell r="V233">
            <v>2</v>
          </cell>
          <cell r="W233">
            <v>1234240</v>
          </cell>
        </row>
        <row r="234">
          <cell r="C234" t="str">
            <v>3.20.1.2.85.20</v>
          </cell>
          <cell r="D234" t="str">
            <v>Bridas Ø50mm, Acero, norma ISO</v>
          </cell>
          <cell r="E234" t="str">
            <v>un</v>
          </cell>
          <cell r="F234">
            <v>4</v>
          </cell>
          <cell r="G234">
            <v>46400</v>
          </cell>
          <cell r="H234">
            <v>185600</v>
          </cell>
          <cell r="I234">
            <v>1.0710665717517819E-2</v>
          </cell>
          <cell r="J234">
            <v>4</v>
          </cell>
          <cell r="L234">
            <v>4</v>
          </cell>
          <cell r="M234">
            <v>185600</v>
          </cell>
          <cell r="N234">
            <v>0</v>
          </cell>
          <cell r="O234">
            <v>185600</v>
          </cell>
          <cell r="R234">
            <v>0</v>
          </cell>
          <cell r="S234">
            <v>0</v>
          </cell>
          <cell r="T234">
            <v>0</v>
          </cell>
          <cell r="U234">
            <v>0</v>
          </cell>
          <cell r="V234">
            <v>4</v>
          </cell>
          <cell r="W234">
            <v>185600</v>
          </cell>
        </row>
        <row r="235">
          <cell r="C235" t="str">
            <v>3.20.1.2.85.21</v>
          </cell>
          <cell r="D235" t="str">
            <v>Bridas Ø100mm, Acero, norma ISO</v>
          </cell>
          <cell r="E235" t="str">
            <v>un</v>
          </cell>
          <cell r="F235">
            <v>6</v>
          </cell>
          <cell r="G235">
            <v>75400</v>
          </cell>
          <cell r="H235">
            <v>452400</v>
          </cell>
          <cell r="I235">
            <v>2.6107247686449682E-2</v>
          </cell>
          <cell r="J235">
            <v>6</v>
          </cell>
          <cell r="L235">
            <v>6</v>
          </cell>
          <cell r="M235">
            <v>452400</v>
          </cell>
          <cell r="N235">
            <v>0</v>
          </cell>
          <cell r="O235">
            <v>452400</v>
          </cell>
          <cell r="R235">
            <v>0</v>
          </cell>
          <cell r="S235">
            <v>0</v>
          </cell>
          <cell r="T235">
            <v>0</v>
          </cell>
          <cell r="U235">
            <v>0</v>
          </cell>
          <cell r="V235">
            <v>6</v>
          </cell>
          <cell r="W235">
            <v>452400</v>
          </cell>
        </row>
        <row r="236">
          <cell r="C236" t="str">
            <v>3.20.1.2.85.22</v>
          </cell>
          <cell r="D236" t="str">
            <v>Bridas Ø150mm, Acero, norma ISO</v>
          </cell>
          <cell r="E236" t="str">
            <v>un</v>
          </cell>
          <cell r="F236">
            <v>18</v>
          </cell>
          <cell r="G236">
            <v>92800</v>
          </cell>
          <cell r="H236">
            <v>1670400</v>
          </cell>
          <cell r="I236">
            <v>9.6395991457660368E-2</v>
          </cell>
          <cell r="J236">
            <v>18</v>
          </cell>
          <cell r="L236">
            <v>18</v>
          </cell>
          <cell r="M236">
            <v>1670400</v>
          </cell>
          <cell r="N236">
            <v>0</v>
          </cell>
          <cell r="O236">
            <v>1670400</v>
          </cell>
          <cell r="R236">
            <v>0</v>
          </cell>
          <cell r="S236">
            <v>0</v>
          </cell>
          <cell r="T236">
            <v>0</v>
          </cell>
          <cell r="U236">
            <v>0</v>
          </cell>
          <cell r="V236">
            <v>18</v>
          </cell>
          <cell r="W236">
            <v>1670400</v>
          </cell>
        </row>
        <row r="237">
          <cell r="C237" t="str">
            <v>3.20.1.2.85.27</v>
          </cell>
          <cell r="D237" t="str">
            <v>Unión universal roscada en acero galvanizadoØ 80mm</v>
          </cell>
          <cell r="E237" t="str">
            <v>un</v>
          </cell>
          <cell r="F237">
            <v>1</v>
          </cell>
          <cell r="G237">
            <v>54520</v>
          </cell>
          <cell r="H237">
            <v>54520</v>
          </cell>
          <cell r="I237">
            <v>3.146258054520859E-3</v>
          </cell>
          <cell r="J237">
            <v>1</v>
          </cell>
          <cell r="L237">
            <v>1</v>
          </cell>
          <cell r="M237">
            <v>54520</v>
          </cell>
          <cell r="N237">
            <v>0</v>
          </cell>
          <cell r="O237">
            <v>54520</v>
          </cell>
          <cell r="R237">
            <v>0</v>
          </cell>
          <cell r="S237">
            <v>0</v>
          </cell>
          <cell r="T237">
            <v>0</v>
          </cell>
          <cell r="U237">
            <v>0</v>
          </cell>
          <cell r="V237">
            <v>1</v>
          </cell>
          <cell r="W237">
            <v>54520</v>
          </cell>
        </row>
        <row r="238">
          <cell r="C238" t="str">
            <v>3.20.1.2.86</v>
          </cell>
          <cell r="D238" t="str">
            <v>Suministro de válvula cheque</v>
          </cell>
          <cell r="F238" t="str">
            <v/>
          </cell>
          <cell r="I238" t="str">
            <v/>
          </cell>
          <cell r="J238" t="str">
            <v/>
          </cell>
          <cell r="L238" t="str">
            <v/>
          </cell>
          <cell r="M238" t="str">
            <v/>
          </cell>
          <cell r="N238" t="str">
            <v/>
          </cell>
          <cell r="O238" t="str">
            <v/>
          </cell>
          <cell r="R238">
            <v>0</v>
          </cell>
          <cell r="S238" t="str">
            <v/>
          </cell>
          <cell r="T238" t="str">
            <v/>
          </cell>
          <cell r="U238" t="str">
            <v/>
          </cell>
          <cell r="V238" t="str">
            <v/>
          </cell>
          <cell r="W238" t="str">
            <v/>
          </cell>
        </row>
        <row r="239">
          <cell r="C239" t="str">
            <v>3.20.1.2.86.6</v>
          </cell>
          <cell r="D239" t="str">
            <v>Válvula cheque horizontal de clapetas Ø450mm, acero, bridada</v>
          </cell>
          <cell r="E239" t="str">
            <v>un</v>
          </cell>
          <cell r="F239">
            <v>2</v>
          </cell>
          <cell r="G239">
            <v>17737560</v>
          </cell>
          <cell r="H239">
            <v>35475120</v>
          </cell>
          <cell r="I239">
            <v>2.0472098685820619</v>
          </cell>
          <cell r="J239">
            <v>2</v>
          </cell>
          <cell r="L239">
            <v>2</v>
          </cell>
          <cell r="M239">
            <v>35475120</v>
          </cell>
          <cell r="N239">
            <v>0</v>
          </cell>
          <cell r="O239">
            <v>35475120</v>
          </cell>
          <cell r="R239">
            <v>0</v>
          </cell>
          <cell r="S239">
            <v>0</v>
          </cell>
          <cell r="T239">
            <v>0</v>
          </cell>
          <cell r="U239">
            <v>0</v>
          </cell>
          <cell r="V239">
            <v>2</v>
          </cell>
          <cell r="W239">
            <v>35475120</v>
          </cell>
        </row>
        <row r="240">
          <cell r="C240" t="str">
            <v>3.20.2</v>
          </cell>
          <cell r="D240" t="str">
            <v>TUBERIAS Y ELEMENTOS DE ALCANTARILLADO</v>
          </cell>
          <cell r="F240" t="str">
            <v/>
          </cell>
          <cell r="I240" t="str">
            <v/>
          </cell>
          <cell r="J240" t="str">
            <v/>
          </cell>
          <cell r="L240" t="str">
            <v/>
          </cell>
          <cell r="M240" t="str">
            <v/>
          </cell>
          <cell r="N240" t="str">
            <v/>
          </cell>
          <cell r="O240" t="str">
            <v/>
          </cell>
          <cell r="R240">
            <v>0</v>
          </cell>
          <cell r="S240" t="str">
            <v/>
          </cell>
          <cell r="T240" t="str">
            <v/>
          </cell>
          <cell r="U240" t="str">
            <v/>
          </cell>
          <cell r="V240" t="str">
            <v/>
          </cell>
          <cell r="W240" t="str">
            <v/>
          </cell>
        </row>
        <row r="241">
          <cell r="C241" t="str">
            <v>3.20.2.1</v>
          </cell>
          <cell r="D241" t="str">
            <v>Tuberías de alcantarillado</v>
          </cell>
          <cell r="F241" t="str">
            <v/>
          </cell>
          <cell r="I241" t="str">
            <v/>
          </cell>
          <cell r="J241" t="str">
            <v/>
          </cell>
          <cell r="L241" t="str">
            <v/>
          </cell>
          <cell r="M241" t="str">
            <v/>
          </cell>
          <cell r="N241" t="str">
            <v/>
          </cell>
          <cell r="O241" t="str">
            <v/>
          </cell>
          <cell r="R241">
            <v>0</v>
          </cell>
          <cell r="S241" t="str">
            <v/>
          </cell>
          <cell r="T241" t="str">
            <v/>
          </cell>
          <cell r="U241" t="str">
            <v/>
          </cell>
          <cell r="V241" t="str">
            <v/>
          </cell>
          <cell r="W241" t="str">
            <v/>
          </cell>
        </row>
        <row r="242">
          <cell r="C242" t="str">
            <v>3.20.2.1.1</v>
          </cell>
          <cell r="D242" t="str">
            <v>Suministro de tuberías de alcantarillado de PVC de superficie interna y externa lisa</v>
          </cell>
          <cell r="F242" t="str">
            <v/>
          </cell>
          <cell r="I242" t="str">
            <v/>
          </cell>
          <cell r="J242" t="str">
            <v/>
          </cell>
          <cell r="L242" t="str">
            <v/>
          </cell>
          <cell r="M242" t="str">
            <v/>
          </cell>
          <cell r="N242" t="str">
            <v/>
          </cell>
          <cell r="O242" t="str">
            <v/>
          </cell>
          <cell r="R242">
            <v>0</v>
          </cell>
          <cell r="S242" t="str">
            <v/>
          </cell>
          <cell r="T242" t="str">
            <v/>
          </cell>
          <cell r="U242" t="str">
            <v/>
          </cell>
          <cell r="V242" t="str">
            <v/>
          </cell>
          <cell r="W242" t="str">
            <v/>
          </cell>
        </row>
        <row r="243">
          <cell r="C243" t="str">
            <v>3.20.2.1.1.1</v>
          </cell>
          <cell r="D243" t="str">
            <v>Tubería de PVC de 160 mm (6")</v>
          </cell>
          <cell r="E243" t="str">
            <v>m</v>
          </cell>
          <cell r="F243">
            <v>48</v>
          </cell>
          <cell r="G243">
            <v>33200</v>
          </cell>
          <cell r="H243">
            <v>1593600</v>
          </cell>
          <cell r="I243">
            <v>9.1963991850411611E-2</v>
          </cell>
          <cell r="J243">
            <v>48</v>
          </cell>
          <cell r="L243">
            <v>48</v>
          </cell>
          <cell r="M243">
            <v>1593600</v>
          </cell>
          <cell r="N243">
            <v>0</v>
          </cell>
          <cell r="O243">
            <v>1593600</v>
          </cell>
          <cell r="R243">
            <v>0</v>
          </cell>
          <cell r="S243">
            <v>0</v>
          </cell>
          <cell r="T243">
            <v>0</v>
          </cell>
          <cell r="U243">
            <v>0</v>
          </cell>
          <cell r="V243">
            <v>48</v>
          </cell>
          <cell r="W243">
            <v>1593600</v>
          </cell>
        </row>
        <row r="244">
          <cell r="C244" t="str">
            <v>3.20.2.1.6</v>
          </cell>
          <cell r="D244" t="str">
            <v>Suministro de Tuberías de alcantarillado de Concreto reforzado</v>
          </cell>
          <cell r="F244" t="str">
            <v/>
          </cell>
          <cell r="I244" t="str">
            <v/>
          </cell>
          <cell r="J244" t="str">
            <v/>
          </cell>
          <cell r="L244" t="str">
            <v/>
          </cell>
          <cell r="M244" t="str">
            <v/>
          </cell>
          <cell r="N244" t="str">
            <v/>
          </cell>
          <cell r="O244" t="str">
            <v/>
          </cell>
          <cell r="R244">
            <v>0</v>
          </cell>
          <cell r="S244" t="str">
            <v/>
          </cell>
          <cell r="T244" t="str">
            <v/>
          </cell>
          <cell r="U244" t="str">
            <v/>
          </cell>
          <cell r="V244" t="str">
            <v/>
          </cell>
          <cell r="W244" t="str">
            <v/>
          </cell>
        </row>
        <row r="245">
          <cell r="C245" t="str">
            <v>3.20.2.1.6.1</v>
          </cell>
          <cell r="D245" t="str">
            <v>Tubería de Concreto C.R 600 mm (24") clase II</v>
          </cell>
          <cell r="E245" t="str">
            <v>m</v>
          </cell>
          <cell r="F245">
            <v>565</v>
          </cell>
          <cell r="G245">
            <v>320000</v>
          </cell>
          <cell r="H245">
            <v>180800000</v>
          </cell>
          <cell r="I245">
            <v>10.433665742064772</v>
          </cell>
          <cell r="J245">
            <v>565</v>
          </cell>
          <cell r="L245">
            <v>565</v>
          </cell>
          <cell r="M245">
            <v>180800000</v>
          </cell>
          <cell r="N245">
            <v>0</v>
          </cell>
          <cell r="O245">
            <v>180800000</v>
          </cell>
          <cell r="R245">
            <v>0</v>
          </cell>
          <cell r="S245">
            <v>0</v>
          </cell>
          <cell r="T245">
            <v>0</v>
          </cell>
          <cell r="U245">
            <v>0</v>
          </cell>
          <cell r="V245">
            <v>565</v>
          </cell>
          <cell r="W245">
            <v>180800000</v>
          </cell>
        </row>
        <row r="246">
          <cell r="C246" t="str">
            <v>3.20.2.4.2</v>
          </cell>
          <cell r="D246" t="str">
            <v>Válvula de Guillotina</v>
          </cell>
          <cell r="F246" t="str">
            <v/>
          </cell>
          <cell r="I246" t="str">
            <v/>
          </cell>
          <cell r="J246" t="str">
            <v/>
          </cell>
          <cell r="L246" t="str">
            <v/>
          </cell>
          <cell r="M246" t="str">
            <v/>
          </cell>
          <cell r="N246" t="str">
            <v/>
          </cell>
          <cell r="O246" t="str">
            <v/>
          </cell>
          <cell r="R246">
            <v>0</v>
          </cell>
          <cell r="S246" t="str">
            <v/>
          </cell>
          <cell r="T246" t="str">
            <v/>
          </cell>
          <cell r="U246" t="str">
            <v/>
          </cell>
          <cell r="V246" t="str">
            <v/>
          </cell>
          <cell r="W246" t="str">
            <v/>
          </cell>
        </row>
        <row r="247">
          <cell r="C247" t="str">
            <v>3.20.2.4.2.8</v>
          </cell>
          <cell r="D247" t="str">
            <v>Válvula de guillotina Ø 250 mm bridada</v>
          </cell>
          <cell r="E247" t="str">
            <v>un</v>
          </cell>
          <cell r="F247">
            <v>2</v>
          </cell>
          <cell r="G247">
            <v>6264000</v>
          </cell>
          <cell r="H247">
            <v>12528000</v>
          </cell>
          <cell r="I247">
            <v>0.72296993593245273</v>
          </cell>
          <cell r="J247">
            <v>2</v>
          </cell>
          <cell r="L247">
            <v>2</v>
          </cell>
          <cell r="M247">
            <v>12528000</v>
          </cell>
          <cell r="N247">
            <v>0</v>
          </cell>
          <cell r="O247">
            <v>12528000</v>
          </cell>
          <cell r="R247">
            <v>0</v>
          </cell>
          <cell r="S247">
            <v>0</v>
          </cell>
          <cell r="T247">
            <v>0</v>
          </cell>
          <cell r="U247">
            <v>0</v>
          </cell>
          <cell r="V247">
            <v>2</v>
          </cell>
          <cell r="W247">
            <v>12528000</v>
          </cell>
        </row>
        <row r="248">
          <cell r="C248">
            <v>3.21</v>
          </cell>
          <cell r="D248" t="str">
            <v>SUMINISTRO DE EQUIPOS MECÁNICOS Y ELÉCTROMECÁNICOS</v>
          </cell>
          <cell r="F248" t="str">
            <v/>
          </cell>
          <cell r="I248" t="str">
            <v/>
          </cell>
          <cell r="J248" t="str">
            <v/>
          </cell>
          <cell r="L248" t="str">
            <v/>
          </cell>
          <cell r="M248" t="str">
            <v/>
          </cell>
          <cell r="N248" t="str">
            <v/>
          </cell>
          <cell r="O248" t="str">
            <v/>
          </cell>
          <cell r="R248">
            <v>0</v>
          </cell>
          <cell r="S248" t="str">
            <v/>
          </cell>
          <cell r="T248" t="str">
            <v/>
          </cell>
          <cell r="U248" t="str">
            <v/>
          </cell>
          <cell r="V248" t="str">
            <v/>
          </cell>
          <cell r="W248" t="str">
            <v/>
          </cell>
        </row>
        <row r="249">
          <cell r="C249" t="str">
            <v>3.21.2</v>
          </cell>
          <cell r="D249" t="str">
            <v>Bombas centrífugas verticales multietapas</v>
          </cell>
          <cell r="F249" t="str">
            <v/>
          </cell>
          <cell r="I249" t="str">
            <v/>
          </cell>
          <cell r="J249" t="str">
            <v/>
          </cell>
          <cell r="L249" t="str">
            <v/>
          </cell>
          <cell r="M249" t="str">
            <v/>
          </cell>
          <cell r="N249" t="str">
            <v/>
          </cell>
          <cell r="O249" t="str">
            <v/>
          </cell>
          <cell r="R249">
            <v>0</v>
          </cell>
          <cell r="S249" t="str">
            <v/>
          </cell>
          <cell r="T249" t="str">
            <v/>
          </cell>
          <cell r="U249" t="str">
            <v/>
          </cell>
          <cell r="V249" t="str">
            <v/>
          </cell>
          <cell r="W249" t="str">
            <v/>
          </cell>
        </row>
        <row r="250">
          <cell r="C250" t="str">
            <v>3.21.2.1</v>
          </cell>
          <cell r="D250" t="str">
            <v>Suministro de bomba vertical para agua potable para lavado de filtros, Qn=243LPS y Hn=7.2m, tipo vertical, 1800RPM, 460 voltios, 60 ciclos. Diferencia de nivel entre techo tanque a piso tanque =3.7m más 1.4m para cárcamo de succión</v>
          </cell>
          <cell r="E250" t="str">
            <v>un</v>
          </cell>
          <cell r="F250">
            <v>2</v>
          </cell>
          <cell r="G250">
            <v>89093800</v>
          </cell>
          <cell r="H250">
            <v>178187600</v>
          </cell>
          <cell r="I250">
            <v>10.28290850542445</v>
          </cell>
          <cell r="J250">
            <v>2</v>
          </cell>
          <cell r="L250">
            <v>2</v>
          </cell>
          <cell r="M250">
            <v>178187600</v>
          </cell>
          <cell r="N250">
            <v>0</v>
          </cell>
          <cell r="O250">
            <v>178187600</v>
          </cell>
          <cell r="R250">
            <v>0</v>
          </cell>
          <cell r="S250">
            <v>0</v>
          </cell>
          <cell r="T250">
            <v>0</v>
          </cell>
          <cell r="U250">
            <v>0</v>
          </cell>
          <cell r="V250">
            <v>2</v>
          </cell>
          <cell r="W250">
            <v>178187600</v>
          </cell>
        </row>
        <row r="251">
          <cell r="C251" t="str">
            <v>3.21.3</v>
          </cell>
          <cell r="D251" t="str">
            <v>Suministro de bomba sumergible</v>
          </cell>
          <cell r="F251" t="str">
            <v/>
          </cell>
          <cell r="I251" t="str">
            <v/>
          </cell>
          <cell r="J251" t="str">
            <v/>
          </cell>
          <cell r="L251" t="str">
            <v/>
          </cell>
          <cell r="M251" t="str">
            <v/>
          </cell>
          <cell r="N251" t="str">
            <v/>
          </cell>
          <cell r="O251" t="str">
            <v/>
          </cell>
          <cell r="R251">
            <v>0</v>
          </cell>
          <cell r="S251" t="str">
            <v/>
          </cell>
          <cell r="T251" t="str">
            <v/>
          </cell>
          <cell r="U251" t="str">
            <v/>
          </cell>
          <cell r="V251" t="str">
            <v/>
          </cell>
          <cell r="W251" t="str">
            <v/>
          </cell>
        </row>
        <row r="252">
          <cell r="C252" t="str">
            <v>3.21.3.1</v>
          </cell>
          <cell r="D252" t="str">
            <v>Bomba tipo sumergible para manejo de lodos de los sedimentadores. Caudal nominal 8 lps, presión 37 m.c.a, 3500 RPM, 220 V, 60 Hz, trifásica</v>
          </cell>
          <cell r="E252" t="str">
            <v>un</v>
          </cell>
          <cell r="F252">
            <v>1</v>
          </cell>
          <cell r="G252">
            <v>1480000</v>
          </cell>
          <cell r="H252">
            <v>1480000</v>
          </cell>
          <cell r="I252">
            <v>8.5408325764689499E-2</v>
          </cell>
          <cell r="J252">
            <v>1</v>
          </cell>
          <cell r="K252">
            <v>-1</v>
          </cell>
          <cell r="L252">
            <v>0</v>
          </cell>
          <cell r="M252">
            <v>1480000</v>
          </cell>
          <cell r="N252">
            <v>-1480000</v>
          </cell>
          <cell r="O252">
            <v>0</v>
          </cell>
          <cell r="R252">
            <v>0</v>
          </cell>
          <cell r="S252">
            <v>0</v>
          </cell>
          <cell r="T252">
            <v>0</v>
          </cell>
          <cell r="U252">
            <v>0</v>
          </cell>
          <cell r="V252">
            <v>0</v>
          </cell>
          <cell r="W252">
            <v>0</v>
          </cell>
        </row>
        <row r="253">
          <cell r="C253" t="str">
            <v>3.21.4</v>
          </cell>
          <cell r="D253" t="str">
            <v>Suministro de actuadores electromecánicos</v>
          </cell>
          <cell r="F253" t="str">
            <v/>
          </cell>
          <cell r="I253" t="str">
            <v/>
          </cell>
          <cell r="J253" t="str">
            <v/>
          </cell>
          <cell r="L253" t="str">
            <v/>
          </cell>
          <cell r="M253" t="str">
            <v/>
          </cell>
          <cell r="N253" t="str">
            <v/>
          </cell>
          <cell r="O253" t="str">
            <v/>
          </cell>
          <cell r="R253">
            <v>0</v>
          </cell>
          <cell r="S253" t="str">
            <v/>
          </cell>
          <cell r="T253" t="str">
            <v/>
          </cell>
          <cell r="U253" t="str">
            <v/>
          </cell>
          <cell r="V253" t="str">
            <v/>
          </cell>
          <cell r="W253" t="str">
            <v/>
          </cell>
        </row>
        <row r="254">
          <cell r="C254" t="str">
            <v>3.21.4.1</v>
          </cell>
          <cell r="D254" t="str">
            <v>Actuador eléctrico para válvula Ø150 - Ø200mm, tiempo de maniobra 28 seg, velocidad de salida 11 rpm</v>
          </cell>
          <cell r="E254" t="str">
            <v>un</v>
          </cell>
          <cell r="F254">
            <v>4</v>
          </cell>
          <cell r="G254">
            <v>9200000</v>
          </cell>
          <cell r="H254">
            <v>36800000</v>
          </cell>
          <cell r="I254">
            <v>2.1236664784733605</v>
          </cell>
          <cell r="J254">
            <v>4</v>
          </cell>
          <cell r="L254">
            <v>4</v>
          </cell>
          <cell r="M254">
            <v>36800000</v>
          </cell>
          <cell r="N254">
            <v>0</v>
          </cell>
          <cell r="O254">
            <v>36800000</v>
          </cell>
          <cell r="R254">
            <v>0</v>
          </cell>
          <cell r="S254">
            <v>0</v>
          </cell>
          <cell r="T254">
            <v>0</v>
          </cell>
          <cell r="U254">
            <v>0</v>
          </cell>
          <cell r="V254">
            <v>4</v>
          </cell>
          <cell r="W254">
            <v>36800000</v>
          </cell>
        </row>
        <row r="255">
          <cell r="C255" t="str">
            <v>3.21.5</v>
          </cell>
          <cell r="D255" t="str">
            <v>Suministro de equipos eléctromecánicos para tratamiento de agua potable</v>
          </cell>
          <cell r="F255" t="str">
            <v/>
          </cell>
          <cell r="I255" t="str">
            <v/>
          </cell>
          <cell r="J255" t="str">
            <v/>
          </cell>
          <cell r="L255" t="str">
            <v/>
          </cell>
          <cell r="M255" t="str">
            <v/>
          </cell>
          <cell r="N255" t="str">
            <v/>
          </cell>
          <cell r="O255" t="str">
            <v/>
          </cell>
          <cell r="R255">
            <v>0</v>
          </cell>
          <cell r="S255" t="str">
            <v/>
          </cell>
          <cell r="T255" t="str">
            <v/>
          </cell>
          <cell r="U255" t="str">
            <v/>
          </cell>
          <cell r="V255" t="str">
            <v/>
          </cell>
          <cell r="W255" t="str">
            <v/>
          </cell>
        </row>
        <row r="256">
          <cell r="C256" t="str">
            <v>3.21.5.1</v>
          </cell>
          <cell r="D256"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256" t="str">
            <v>un</v>
          </cell>
          <cell r="F256">
            <v>6</v>
          </cell>
          <cell r="G256">
            <v>13000000</v>
          </cell>
          <cell r="H256">
            <v>78000000</v>
          </cell>
          <cell r="I256">
            <v>4.501249601112014</v>
          </cell>
          <cell r="J256">
            <v>6</v>
          </cell>
          <cell r="L256">
            <v>6</v>
          </cell>
          <cell r="M256">
            <v>78000000</v>
          </cell>
          <cell r="N256">
            <v>0</v>
          </cell>
          <cell r="O256">
            <v>78000000</v>
          </cell>
          <cell r="R256">
            <v>0</v>
          </cell>
          <cell r="S256">
            <v>0</v>
          </cell>
          <cell r="T256">
            <v>0</v>
          </cell>
          <cell r="U256">
            <v>0</v>
          </cell>
          <cell r="V256">
            <v>6</v>
          </cell>
          <cell r="W256">
            <v>78000000</v>
          </cell>
        </row>
        <row r="257">
          <cell r="C257" t="str">
            <v>3.21.5.2</v>
          </cell>
          <cell r="D257" t="str">
            <v>Soplador de aire para lavado de filtros, 1055 CFM, presión mínima 5.4 psi. Incluye motor 50 HP, 230-460V, 60Hz, trifasico, base en acero, filtros de aire, silenciador, válvula cheque.</v>
          </cell>
          <cell r="E257" t="str">
            <v>un</v>
          </cell>
          <cell r="F257">
            <v>1</v>
          </cell>
          <cell r="G257">
            <v>50571939.999999993</v>
          </cell>
          <cell r="H257">
            <v>50571939.999999993</v>
          </cell>
          <cell r="I257">
            <v>2.9184221122110343</v>
          </cell>
          <cell r="J257">
            <v>1</v>
          </cell>
          <cell r="L257">
            <v>1</v>
          </cell>
          <cell r="M257">
            <v>50571939.999999993</v>
          </cell>
          <cell r="N257">
            <v>0</v>
          </cell>
          <cell r="O257">
            <v>50571939.999999993</v>
          </cell>
          <cell r="R257">
            <v>0</v>
          </cell>
          <cell r="S257">
            <v>0</v>
          </cell>
          <cell r="T257">
            <v>0</v>
          </cell>
          <cell r="U257">
            <v>0</v>
          </cell>
          <cell r="V257">
            <v>1</v>
          </cell>
          <cell r="W257">
            <v>50571939.999999993</v>
          </cell>
        </row>
        <row r="258">
          <cell r="C258" t="str">
            <v>3.21.5.3</v>
          </cell>
          <cell r="D258" t="str">
            <v>Válvula solenoide para operación de válvula de membrana</v>
          </cell>
          <cell r="E258" t="str">
            <v>un</v>
          </cell>
          <cell r="F258">
            <v>2</v>
          </cell>
          <cell r="G258">
            <v>540000</v>
          </cell>
          <cell r="H258">
            <v>1080000</v>
          </cell>
          <cell r="I258">
            <v>6.2324994476935583E-2</v>
          </cell>
          <cell r="J258">
            <v>2</v>
          </cell>
          <cell r="L258">
            <v>2</v>
          </cell>
          <cell r="M258">
            <v>1080000</v>
          </cell>
          <cell r="N258">
            <v>0</v>
          </cell>
          <cell r="O258">
            <v>1080000</v>
          </cell>
          <cell r="R258">
            <v>0</v>
          </cell>
          <cell r="S258">
            <v>0</v>
          </cell>
          <cell r="T258">
            <v>0</v>
          </cell>
          <cell r="U258">
            <v>0</v>
          </cell>
          <cell r="V258">
            <v>2</v>
          </cell>
          <cell r="W258">
            <v>1080000</v>
          </cell>
        </row>
        <row r="259">
          <cell r="C259" t="str">
            <v>3,22</v>
          </cell>
          <cell r="D259" t="str">
            <v>SUMINISTRO DE ELEMENTOS VARIOS</v>
          </cell>
          <cell r="F259" t="str">
            <v/>
          </cell>
          <cell r="I259" t="str">
            <v/>
          </cell>
          <cell r="J259" t="str">
            <v/>
          </cell>
          <cell r="L259" t="str">
            <v/>
          </cell>
          <cell r="M259" t="str">
            <v/>
          </cell>
          <cell r="N259" t="str">
            <v/>
          </cell>
          <cell r="O259" t="str">
            <v/>
          </cell>
          <cell r="R259">
            <v>0</v>
          </cell>
          <cell r="S259" t="str">
            <v/>
          </cell>
          <cell r="T259" t="str">
            <v/>
          </cell>
          <cell r="U259" t="str">
            <v/>
          </cell>
          <cell r="V259" t="str">
            <v/>
          </cell>
          <cell r="W259" t="str">
            <v/>
          </cell>
        </row>
        <row r="260">
          <cell r="C260" t="str">
            <v>3.22.1</v>
          </cell>
          <cell r="D260" t="str">
            <v>Arena de cuarzo para filtro, peso específico=2.60 a 2.65, Te = 0.9mm, Cu = 1.55 a 1.6, dureza 7</v>
          </cell>
          <cell r="E260" t="str">
            <v>m3</v>
          </cell>
          <cell r="F260">
            <v>80</v>
          </cell>
          <cell r="G260">
            <v>280720</v>
          </cell>
          <cell r="H260">
            <v>22457600</v>
          </cell>
          <cell r="I260">
            <v>1.2959905518196562</v>
          </cell>
          <cell r="J260">
            <v>80</v>
          </cell>
          <cell r="L260">
            <v>80</v>
          </cell>
          <cell r="M260">
            <v>22457600</v>
          </cell>
          <cell r="N260">
            <v>0</v>
          </cell>
          <cell r="O260">
            <v>22457600</v>
          </cell>
          <cell r="R260">
            <v>0</v>
          </cell>
          <cell r="S260">
            <v>0</v>
          </cell>
          <cell r="T260">
            <v>0</v>
          </cell>
          <cell r="U260">
            <v>0</v>
          </cell>
          <cell r="V260">
            <v>80</v>
          </cell>
          <cell r="W260">
            <v>22457600</v>
          </cell>
        </row>
        <row r="261">
          <cell r="C261" t="str">
            <v>3.22.2</v>
          </cell>
          <cell r="D261" t="str">
            <v>Grava de canto rodado para soporte de filtro. Granulometría de acuerdo aplanos y especificaciones</v>
          </cell>
          <cell r="E261" t="str">
            <v>m3</v>
          </cell>
          <cell r="F261">
            <v>12</v>
          </cell>
          <cell r="G261">
            <v>220000</v>
          </cell>
          <cell r="H261">
            <v>2640000</v>
          </cell>
          <cell r="I261">
            <v>0.15234998649917586</v>
          </cell>
          <cell r="J261">
            <v>12</v>
          </cell>
          <cell r="L261">
            <v>12</v>
          </cell>
          <cell r="M261">
            <v>2640000</v>
          </cell>
          <cell r="N261">
            <v>0</v>
          </cell>
          <cell r="O261">
            <v>2640000</v>
          </cell>
          <cell r="R261">
            <v>0</v>
          </cell>
          <cell r="S261">
            <v>0</v>
          </cell>
          <cell r="T261">
            <v>0</v>
          </cell>
          <cell r="U261">
            <v>0</v>
          </cell>
          <cell r="V261">
            <v>12</v>
          </cell>
          <cell r="W261">
            <v>2640000</v>
          </cell>
        </row>
        <row r="262">
          <cell r="C262" t="str">
            <v>3.22.3</v>
          </cell>
          <cell r="D262" t="str">
            <v>Canaletas de fibra de vidrio para agua de lavado de filtros, L=2.85m</v>
          </cell>
          <cell r="E262" t="str">
            <v>un</v>
          </cell>
          <cell r="F262">
            <v>16</v>
          </cell>
          <cell r="G262">
            <v>1450000</v>
          </cell>
          <cell r="H262">
            <v>23200000</v>
          </cell>
          <cell r="I262">
            <v>1.3388332146897273</v>
          </cell>
          <cell r="J262">
            <v>16</v>
          </cell>
          <cell r="L262">
            <v>16</v>
          </cell>
          <cell r="M262">
            <v>23200000</v>
          </cell>
          <cell r="N262">
            <v>0</v>
          </cell>
          <cell r="O262">
            <v>23200000</v>
          </cell>
          <cell r="R262">
            <v>0</v>
          </cell>
          <cell r="S262">
            <v>0</v>
          </cell>
          <cell r="T262">
            <v>0</v>
          </cell>
          <cell r="U262">
            <v>0</v>
          </cell>
          <cell r="V262">
            <v>16</v>
          </cell>
          <cell r="W262">
            <v>23200000</v>
          </cell>
        </row>
        <row r="263">
          <cell r="C263" t="str">
            <v>3.22.4</v>
          </cell>
          <cell r="D263" t="str">
            <v>Canaleta Parshall en fibra de vidrio, ancho de garganta W= 0.46m</v>
          </cell>
          <cell r="E263" t="str">
            <v>un</v>
          </cell>
          <cell r="F263">
            <v>1</v>
          </cell>
          <cell r="G263">
            <v>15000000</v>
          </cell>
          <cell r="H263">
            <v>15000000</v>
          </cell>
          <cell r="I263">
            <v>0.86562492329077201</v>
          </cell>
          <cell r="J263">
            <v>1</v>
          </cell>
          <cell r="L263">
            <v>1</v>
          </cell>
          <cell r="M263">
            <v>15000000</v>
          </cell>
          <cell r="N263">
            <v>0</v>
          </cell>
          <cell r="O263">
            <v>15000000</v>
          </cell>
          <cell r="R263">
            <v>0</v>
          </cell>
          <cell r="S263">
            <v>0</v>
          </cell>
          <cell r="T263">
            <v>0</v>
          </cell>
          <cell r="U263">
            <v>0</v>
          </cell>
          <cell r="V263">
            <v>1</v>
          </cell>
          <cell r="W263">
            <v>15000000</v>
          </cell>
        </row>
        <row r="264">
          <cell r="C264" t="str">
            <v>3.22.5</v>
          </cell>
          <cell r="D264" t="str">
            <v>Columna de maniobra para manejo de válvulas, incluye vástago de Ø50mm con longitud entre 1.0 - 3.0m metros</v>
          </cell>
          <cell r="E264" t="str">
            <v>un</v>
          </cell>
          <cell r="F264">
            <v>10</v>
          </cell>
          <cell r="G264">
            <v>1800000</v>
          </cell>
          <cell r="H264">
            <v>18000000</v>
          </cell>
          <cell r="I264">
            <v>1.0387499079489264</v>
          </cell>
          <cell r="J264">
            <v>10</v>
          </cell>
          <cell r="K264">
            <v>-6</v>
          </cell>
          <cell r="L264">
            <v>4</v>
          </cell>
          <cell r="M264">
            <v>18000000</v>
          </cell>
          <cell r="N264">
            <v>-10800000</v>
          </cell>
          <cell r="O264">
            <v>7200000</v>
          </cell>
          <cell r="R264">
            <v>0</v>
          </cell>
          <cell r="S264">
            <v>0</v>
          </cell>
          <cell r="T264">
            <v>0</v>
          </cell>
          <cell r="U264">
            <v>0</v>
          </cell>
          <cell r="V264">
            <v>4</v>
          </cell>
          <cell r="W264">
            <v>7200000</v>
          </cell>
        </row>
        <row r="265">
          <cell r="C265" t="str">
            <v>3.22.6</v>
          </cell>
          <cell r="D265" t="str">
            <v>Columna de maniobra para manejo de válvulas, incluye vástago de Ø50mm, con longitud entre 3.0 - 6.0m metros</v>
          </cell>
          <cell r="E265" t="str">
            <v>un</v>
          </cell>
          <cell r="F265">
            <v>14</v>
          </cell>
          <cell r="G265">
            <v>1983600</v>
          </cell>
          <cell r="H265">
            <v>27770400</v>
          </cell>
          <cell r="I265">
            <v>1.6025833579836037</v>
          </cell>
          <cell r="J265">
            <v>14</v>
          </cell>
          <cell r="K265">
            <v>1</v>
          </cell>
          <cell r="L265">
            <v>15</v>
          </cell>
          <cell r="M265">
            <v>27770400</v>
          </cell>
          <cell r="N265">
            <v>1983600</v>
          </cell>
          <cell r="O265">
            <v>29754000</v>
          </cell>
          <cell r="R265">
            <v>0</v>
          </cell>
          <cell r="S265">
            <v>0</v>
          </cell>
          <cell r="T265">
            <v>0</v>
          </cell>
          <cell r="U265">
            <v>0</v>
          </cell>
          <cell r="V265">
            <v>15</v>
          </cell>
          <cell r="W265">
            <v>29754000</v>
          </cell>
        </row>
        <row r="266">
          <cell r="C266" t="str">
            <v>3.22.7</v>
          </cell>
          <cell r="D266" t="str">
            <v>Falso fondo de polietileno, para lavado de filtros con aire-agua, sin capa porosa sintética de soporte de lecho, altura bloque h=305mm, ancho=279mm, largo=1220mm</v>
          </cell>
          <cell r="E266" t="str">
            <v>un</v>
          </cell>
          <cell r="F266">
            <v>0</v>
          </cell>
          <cell r="G266">
            <v>1920000</v>
          </cell>
          <cell r="H266">
            <v>0</v>
          </cell>
          <cell r="I266">
            <v>0</v>
          </cell>
          <cell r="J266">
            <v>0</v>
          </cell>
          <cell r="L266">
            <v>0</v>
          </cell>
          <cell r="M266">
            <v>0</v>
          </cell>
          <cell r="N266">
            <v>0</v>
          </cell>
          <cell r="O266">
            <v>0</v>
          </cell>
          <cell r="R266">
            <v>0</v>
          </cell>
          <cell r="S266">
            <v>0</v>
          </cell>
          <cell r="T266">
            <v>0</v>
          </cell>
          <cell r="U266">
            <v>0</v>
          </cell>
          <cell r="V266">
            <v>0</v>
          </cell>
          <cell r="W266">
            <v>0</v>
          </cell>
        </row>
        <row r="267">
          <cell r="B267" t="str">
            <v>N</v>
          </cell>
          <cell r="D267" t="str">
            <v>Falso fondo de polietileno, para lavado de filtros con aire-agua, sin capa porosa sintética de soporte de lecho, altura bloque h=305mm, ancho=279mm, largo=1220mm</v>
          </cell>
          <cell r="E267" t="str">
            <v>m²</v>
          </cell>
          <cell r="F267">
            <v>76.8</v>
          </cell>
          <cell r="G267">
            <v>4068295</v>
          </cell>
          <cell r="H267">
            <v>312445056</v>
          </cell>
          <cell r="I267">
            <v>18.030681842172065</v>
          </cell>
          <cell r="J267">
            <v>76.8</v>
          </cell>
          <cell r="L267">
            <v>76.8</v>
          </cell>
          <cell r="M267">
            <v>312445056</v>
          </cell>
          <cell r="N267">
            <v>0</v>
          </cell>
          <cell r="O267">
            <v>312445056</v>
          </cell>
          <cell r="S267">
            <v>0</v>
          </cell>
          <cell r="T267">
            <v>0</v>
          </cell>
        </row>
        <row r="268">
          <cell r="C268" t="str">
            <v>3.22.8</v>
          </cell>
          <cell r="D268" t="str">
            <v>Peldaños HD para escalera gato, ancho=0.4m</v>
          </cell>
          <cell r="E268" t="str">
            <v>un</v>
          </cell>
          <cell r="F268">
            <v>130</v>
          </cell>
          <cell r="G268">
            <v>40000</v>
          </cell>
          <cell r="H268">
            <v>5200000</v>
          </cell>
          <cell r="I268">
            <v>0.30008330674080091</v>
          </cell>
          <cell r="J268">
            <v>130</v>
          </cell>
          <cell r="L268">
            <v>130</v>
          </cell>
          <cell r="M268">
            <v>5200000</v>
          </cell>
          <cell r="N268">
            <v>0</v>
          </cell>
          <cell r="O268">
            <v>5200000</v>
          </cell>
          <cell r="R268">
            <v>0</v>
          </cell>
          <cell r="S268">
            <v>0</v>
          </cell>
          <cell r="T268">
            <v>0</v>
          </cell>
          <cell r="U268">
            <v>0</v>
          </cell>
          <cell r="V268">
            <v>130</v>
          </cell>
          <cell r="W268">
            <v>5200000</v>
          </cell>
        </row>
        <row r="269">
          <cell r="C269" t="str">
            <v>3.22.9</v>
          </cell>
          <cell r="D269" t="str">
            <v>Suministro tapas y aro construidas en hierro dúctil, con bisagras, dimensiones Ø0.6m y aro, para instalar en losas de concreto</v>
          </cell>
          <cell r="E269" t="str">
            <v>un</v>
          </cell>
          <cell r="F269">
            <v>12</v>
          </cell>
          <cell r="G269">
            <v>500000</v>
          </cell>
          <cell r="H269">
            <v>6000000</v>
          </cell>
          <cell r="I269">
            <v>0.34624996931630875</v>
          </cell>
          <cell r="J269">
            <v>12</v>
          </cell>
          <cell r="L269">
            <v>12</v>
          </cell>
          <cell r="M269">
            <v>6000000</v>
          </cell>
          <cell r="N269">
            <v>0</v>
          </cell>
          <cell r="O269">
            <v>6000000</v>
          </cell>
          <cell r="R269">
            <v>0</v>
          </cell>
          <cell r="S269">
            <v>0</v>
          </cell>
          <cell r="T269">
            <v>0</v>
          </cell>
          <cell r="U269">
            <v>0</v>
          </cell>
          <cell r="V269">
            <v>12</v>
          </cell>
          <cell r="W269">
            <v>6000000</v>
          </cell>
        </row>
        <row r="270">
          <cell r="C270" t="str">
            <v>3.22.10</v>
          </cell>
          <cell r="D270" t="str">
            <v>Vincha de empalme en acero para tubería Ø600mm HD con salida bridada Ø50mm</v>
          </cell>
          <cell r="E270" t="str">
            <v>un</v>
          </cell>
          <cell r="F270">
            <v>1</v>
          </cell>
          <cell r="G270">
            <v>180000</v>
          </cell>
          <cell r="H270">
            <v>180000</v>
          </cell>
          <cell r="I270">
            <v>1.0387499079489264E-2</v>
          </cell>
          <cell r="J270">
            <v>1</v>
          </cell>
          <cell r="L270">
            <v>1</v>
          </cell>
          <cell r="M270">
            <v>180000</v>
          </cell>
          <cell r="N270">
            <v>0</v>
          </cell>
          <cell r="O270">
            <v>180000</v>
          </cell>
          <cell r="R270">
            <v>0</v>
          </cell>
          <cell r="S270">
            <v>0</v>
          </cell>
          <cell r="T270">
            <v>0</v>
          </cell>
          <cell r="U270">
            <v>0</v>
          </cell>
          <cell r="V270">
            <v>1</v>
          </cell>
          <cell r="W270">
            <v>180000</v>
          </cell>
        </row>
        <row r="271">
          <cell r="C271" t="str">
            <v>3.22.11</v>
          </cell>
          <cell r="D271" t="str">
            <v>Compuerta en acero para canales y con guías para empotrar en muro. Ancho 0.8m, altura de compuerta 0.85m, altura de fondo canal a nivel de pasillo 0.85m, con actuador manual volanta de manejo</v>
          </cell>
          <cell r="E271" t="str">
            <v>un</v>
          </cell>
          <cell r="F271">
            <v>2</v>
          </cell>
          <cell r="G271">
            <v>7539999.9999999991</v>
          </cell>
          <cell r="H271">
            <v>15079999.999999998</v>
          </cell>
          <cell r="I271">
            <v>0.87024158954832254</v>
          </cell>
          <cell r="J271">
            <v>2</v>
          </cell>
          <cell r="L271">
            <v>2</v>
          </cell>
          <cell r="M271">
            <v>15079999.999999998</v>
          </cell>
          <cell r="N271">
            <v>0</v>
          </cell>
          <cell r="O271">
            <v>15079999.999999998</v>
          </cell>
          <cell r="R271">
            <v>0</v>
          </cell>
          <cell r="S271">
            <v>0</v>
          </cell>
          <cell r="T271">
            <v>0</v>
          </cell>
          <cell r="U271">
            <v>0</v>
          </cell>
          <cell r="V271">
            <v>2</v>
          </cell>
          <cell r="W271">
            <v>15079999.999999998</v>
          </cell>
        </row>
        <row r="272">
          <cell r="C272" t="str">
            <v>3.22.12</v>
          </cell>
          <cell r="D272" t="str">
            <v>Losetas de concreto reforado para sedimentadores, dimensiones de cada loseta 0.69*0.3m espesor de 0.1m. Incluye pintura del acero de refuerzo con anticorrosivo</v>
          </cell>
          <cell r="E272" t="str">
            <v>un</v>
          </cell>
          <cell r="F272">
            <v>52</v>
          </cell>
          <cell r="G272">
            <v>32000</v>
          </cell>
          <cell r="H272">
            <v>1664000</v>
          </cell>
          <cell r="I272">
            <v>9.6026658157056313E-2</v>
          </cell>
          <cell r="J272">
            <v>52</v>
          </cell>
          <cell r="L272">
            <v>52</v>
          </cell>
          <cell r="M272">
            <v>1664000</v>
          </cell>
          <cell r="N272">
            <v>0</v>
          </cell>
          <cell r="O272">
            <v>1664000</v>
          </cell>
          <cell r="R272">
            <v>0</v>
          </cell>
          <cell r="S272">
            <v>0</v>
          </cell>
          <cell r="T272">
            <v>0</v>
          </cell>
          <cell r="U272">
            <v>0</v>
          </cell>
          <cell r="V272">
            <v>52</v>
          </cell>
          <cell r="W272">
            <v>1664000</v>
          </cell>
        </row>
        <row r="273">
          <cell r="C273" t="str">
            <v>3.22.13</v>
          </cell>
          <cell r="D273" t="str">
            <v>Válvula de Ø300mm de membrana de polietileno salidas bridadas y sistema para operar con agua a presión</v>
          </cell>
          <cell r="E273" t="str">
            <v>un</v>
          </cell>
          <cell r="F273">
            <v>2</v>
          </cell>
          <cell r="G273">
            <v>13500000</v>
          </cell>
          <cell r="H273">
            <v>27000000</v>
          </cell>
          <cell r="I273">
            <v>1.5581248619233896</v>
          </cell>
          <cell r="J273">
            <v>2</v>
          </cell>
          <cell r="L273">
            <v>2</v>
          </cell>
          <cell r="M273">
            <v>27000000</v>
          </cell>
          <cell r="N273">
            <v>0</v>
          </cell>
          <cell r="O273">
            <v>27000000</v>
          </cell>
          <cell r="R273">
            <v>0</v>
          </cell>
          <cell r="S273">
            <v>0</v>
          </cell>
          <cell r="T273">
            <v>0</v>
          </cell>
          <cell r="U273">
            <v>0</v>
          </cell>
          <cell r="V273">
            <v>2</v>
          </cell>
          <cell r="W273">
            <v>27000000</v>
          </cell>
        </row>
        <row r="274">
          <cell r="C274" t="str">
            <v>3.22.14</v>
          </cell>
          <cell r="D274" t="str">
            <v>Tanque de polietileno para poza séptica y filtro de piedra, Volumen de 1m3</v>
          </cell>
          <cell r="E274" t="str">
            <v>un</v>
          </cell>
          <cell r="F274">
            <v>2</v>
          </cell>
          <cell r="G274">
            <v>280000</v>
          </cell>
          <cell r="H274">
            <v>560000</v>
          </cell>
          <cell r="I274">
            <v>3.2316663802855486E-2</v>
          </cell>
          <cell r="J274">
            <v>2</v>
          </cell>
          <cell r="L274">
            <v>2</v>
          </cell>
          <cell r="M274">
            <v>560000</v>
          </cell>
          <cell r="N274">
            <v>0</v>
          </cell>
          <cell r="O274">
            <v>560000</v>
          </cell>
          <cell r="R274">
            <v>0</v>
          </cell>
          <cell r="S274">
            <v>0</v>
          </cell>
          <cell r="T274">
            <v>0</v>
          </cell>
          <cell r="U274">
            <v>0</v>
          </cell>
          <cell r="V274">
            <v>2</v>
          </cell>
          <cell r="W274">
            <v>560000</v>
          </cell>
        </row>
        <row r="275">
          <cell r="C275" t="str">
            <v>3.22.15</v>
          </cell>
          <cell r="D275" t="str">
            <v>Láminas de asbesto cemento para sedimentadores, dimensiones 1.2*2.4*0.01m</v>
          </cell>
          <cell r="E275" t="str">
            <v>un</v>
          </cell>
          <cell r="F275">
            <v>528</v>
          </cell>
          <cell r="G275">
            <v>50000</v>
          </cell>
          <cell r="H275">
            <v>26400000</v>
          </cell>
          <cell r="I275">
            <v>1.5234998649917586</v>
          </cell>
          <cell r="J275">
            <v>528</v>
          </cell>
          <cell r="L275">
            <v>528</v>
          </cell>
          <cell r="M275">
            <v>26400000</v>
          </cell>
          <cell r="N275">
            <v>0</v>
          </cell>
          <cell r="O275">
            <v>26400000</v>
          </cell>
          <cell r="R275">
            <v>0</v>
          </cell>
          <cell r="S275">
            <v>0</v>
          </cell>
          <cell r="T275">
            <v>0</v>
          </cell>
          <cell r="U275">
            <v>0</v>
          </cell>
          <cell r="V275">
            <v>528</v>
          </cell>
          <cell r="W275">
            <v>26400000</v>
          </cell>
        </row>
        <row r="276">
          <cell r="D276" t="str">
            <v>ITEMES NUEVOS</v>
          </cell>
          <cell r="F276" t="str">
            <v/>
          </cell>
          <cell r="J276" t="str">
            <v/>
          </cell>
          <cell r="L276" t="str">
            <v/>
          </cell>
          <cell r="M276" t="str">
            <v/>
          </cell>
          <cell r="N276" t="str">
            <v/>
          </cell>
          <cell r="O276" t="str">
            <v/>
          </cell>
          <cell r="R276">
            <v>0</v>
          </cell>
          <cell r="S276" t="str">
            <v/>
          </cell>
          <cell r="T276" t="str">
            <v/>
          </cell>
          <cell r="U276" t="str">
            <v/>
          </cell>
        </row>
        <row r="277">
          <cell r="B277" t="str">
            <v>N</v>
          </cell>
          <cell r="C277" t="str">
            <v>3.20.1.2.67</v>
          </cell>
          <cell r="D277" t="str">
            <v>Suministro de Niples bridados HD (Brida, espigo y lisos)</v>
          </cell>
          <cell r="F277" t="str">
            <v/>
          </cell>
          <cell r="J277" t="str">
            <v/>
          </cell>
          <cell r="L277" t="str">
            <v/>
          </cell>
          <cell r="M277" t="str">
            <v/>
          </cell>
          <cell r="N277" t="str">
            <v/>
          </cell>
          <cell r="O277" t="str">
            <v/>
          </cell>
          <cell r="R277">
            <v>0</v>
          </cell>
          <cell r="S277" t="str">
            <v/>
          </cell>
          <cell r="T277" t="str">
            <v/>
          </cell>
          <cell r="U277" t="str">
            <v/>
          </cell>
        </row>
        <row r="278">
          <cell r="B278" t="str">
            <v>N</v>
          </cell>
          <cell r="C278" t="str">
            <v>3.20.1.2.67.3</v>
          </cell>
          <cell r="D278" t="str">
            <v>2 m &lt; L &lt;= 3 m</v>
          </cell>
          <cell r="F278" t="str">
            <v/>
          </cell>
          <cell r="J278" t="str">
            <v/>
          </cell>
          <cell r="L278" t="str">
            <v/>
          </cell>
          <cell r="M278" t="str">
            <v/>
          </cell>
          <cell r="N278" t="str">
            <v/>
          </cell>
          <cell r="O278" t="str">
            <v/>
          </cell>
          <cell r="R278">
            <v>0</v>
          </cell>
          <cell r="S278" t="str">
            <v/>
          </cell>
          <cell r="T278" t="str">
            <v/>
          </cell>
          <cell r="U278" t="str">
            <v/>
          </cell>
        </row>
        <row r="279">
          <cell r="B279" t="str">
            <v>N</v>
          </cell>
          <cell r="D279" t="str">
            <v>Niple HD, 450mm, Brida*Brida, L=2.35m</v>
          </cell>
          <cell r="E279" t="str">
            <v>un</v>
          </cell>
          <cell r="F279">
            <v>0</v>
          </cell>
          <cell r="G279">
            <v>2000000</v>
          </cell>
          <cell r="J279">
            <v>0</v>
          </cell>
          <cell r="L279">
            <v>0</v>
          </cell>
          <cell r="M279">
            <v>0</v>
          </cell>
          <cell r="N279">
            <v>0</v>
          </cell>
          <cell r="O279">
            <v>0</v>
          </cell>
          <cell r="R279">
            <v>0</v>
          </cell>
          <cell r="S279">
            <v>0</v>
          </cell>
          <cell r="T279">
            <v>0</v>
          </cell>
          <cell r="U279">
            <v>0</v>
          </cell>
        </row>
        <row r="280">
          <cell r="B280" t="str">
            <v>N</v>
          </cell>
          <cell r="D280" t="str">
            <v>Niple HD, 450mm, Brida*Brida, L=2.87m</v>
          </cell>
          <cell r="E280" t="str">
            <v>un</v>
          </cell>
          <cell r="F280">
            <v>0</v>
          </cell>
          <cell r="G280">
            <v>2000000</v>
          </cell>
          <cell r="J280">
            <v>0</v>
          </cell>
          <cell r="L280">
            <v>0</v>
          </cell>
          <cell r="M280">
            <v>0</v>
          </cell>
          <cell r="N280">
            <v>0</v>
          </cell>
          <cell r="O280">
            <v>0</v>
          </cell>
          <cell r="R280">
            <v>0</v>
          </cell>
          <cell r="S280">
            <v>0</v>
          </cell>
          <cell r="T280">
            <v>0</v>
          </cell>
          <cell r="U280">
            <v>0</v>
          </cell>
        </row>
        <row r="281">
          <cell r="B281" t="str">
            <v>N</v>
          </cell>
          <cell r="C281" t="str">
            <v>3.20.1.2.67.6</v>
          </cell>
          <cell r="D281" t="str">
            <v>5m &lt; L &lt;= 6 m</v>
          </cell>
          <cell r="F281" t="str">
            <v/>
          </cell>
          <cell r="J281" t="str">
            <v/>
          </cell>
          <cell r="L281" t="str">
            <v/>
          </cell>
          <cell r="M281" t="str">
            <v/>
          </cell>
          <cell r="N281" t="str">
            <v/>
          </cell>
          <cell r="O281" t="str">
            <v/>
          </cell>
          <cell r="R281">
            <v>0</v>
          </cell>
          <cell r="S281" t="str">
            <v/>
          </cell>
          <cell r="T281" t="str">
            <v/>
          </cell>
          <cell r="U281" t="str">
            <v/>
          </cell>
        </row>
        <row r="282">
          <cell r="B282" t="str">
            <v>N</v>
          </cell>
          <cell r="D282" t="str">
            <v>Niple HD, 450mm, Brida*Brida, L=5.60m</v>
          </cell>
          <cell r="E282" t="str">
            <v>un</v>
          </cell>
          <cell r="F282">
            <v>0</v>
          </cell>
          <cell r="G282">
            <v>3500000</v>
          </cell>
          <cell r="J282">
            <v>0</v>
          </cell>
          <cell r="L282">
            <v>0</v>
          </cell>
          <cell r="M282">
            <v>0</v>
          </cell>
          <cell r="N282">
            <v>0</v>
          </cell>
          <cell r="O282">
            <v>0</v>
          </cell>
          <cell r="R282">
            <v>0</v>
          </cell>
          <cell r="S282">
            <v>0</v>
          </cell>
          <cell r="T282">
            <v>0</v>
          </cell>
          <cell r="U282">
            <v>0</v>
          </cell>
        </row>
        <row r="283">
          <cell r="B283" t="str">
            <v>N</v>
          </cell>
          <cell r="C283" t="str">
            <v>3.20.1.2.1</v>
          </cell>
          <cell r="D283" t="str">
            <v>Suministro de válvula de compuerta brida x brida norma ISO PN 10</v>
          </cell>
          <cell r="F283" t="str">
            <v/>
          </cell>
          <cell r="J283" t="str">
            <v/>
          </cell>
          <cell r="L283" t="str">
            <v/>
          </cell>
          <cell r="M283" t="str">
            <v/>
          </cell>
          <cell r="N283" t="str">
            <v/>
          </cell>
          <cell r="O283" t="str">
            <v/>
          </cell>
          <cell r="R283">
            <v>0</v>
          </cell>
          <cell r="S283" t="str">
            <v/>
          </cell>
          <cell r="T283" t="str">
            <v/>
          </cell>
          <cell r="U283" t="str">
            <v/>
          </cell>
        </row>
        <row r="284">
          <cell r="B284" t="str">
            <v>N</v>
          </cell>
          <cell r="D284" t="str">
            <v>d = 150 mm (6")</v>
          </cell>
          <cell r="E284" t="str">
            <v>un</v>
          </cell>
          <cell r="F284">
            <v>0</v>
          </cell>
          <cell r="G284">
            <v>555686.40000000002</v>
          </cell>
          <cell r="J284">
            <v>0</v>
          </cell>
          <cell r="L284">
            <v>0</v>
          </cell>
          <cell r="M284">
            <v>0</v>
          </cell>
          <cell r="N284">
            <v>0</v>
          </cell>
          <cell r="O284">
            <v>0</v>
          </cell>
          <cell r="R284">
            <v>0</v>
          </cell>
          <cell r="S284">
            <v>0</v>
          </cell>
          <cell r="T284">
            <v>0</v>
          </cell>
          <cell r="U284">
            <v>0</v>
          </cell>
        </row>
        <row r="285">
          <cell r="B285" t="str">
            <v>N</v>
          </cell>
          <cell r="D285" t="str">
            <v>Codo 90º HD JA X JA</v>
          </cell>
          <cell r="F285" t="str">
            <v/>
          </cell>
          <cell r="J285" t="str">
            <v/>
          </cell>
          <cell r="L285" t="str">
            <v/>
          </cell>
          <cell r="M285" t="str">
            <v/>
          </cell>
          <cell r="N285" t="str">
            <v/>
          </cell>
          <cell r="O285" t="str">
            <v/>
          </cell>
          <cell r="R285">
            <v>0</v>
          </cell>
          <cell r="S285" t="str">
            <v/>
          </cell>
          <cell r="T285" t="str">
            <v/>
          </cell>
          <cell r="U285" t="str">
            <v/>
          </cell>
        </row>
        <row r="286">
          <cell r="B286" t="str">
            <v>N</v>
          </cell>
          <cell r="D286" t="str">
            <v>d= 600 mm</v>
          </cell>
          <cell r="E286" t="str">
            <v>un</v>
          </cell>
          <cell r="F286">
            <v>0</v>
          </cell>
          <cell r="G286">
            <v>5000000</v>
          </cell>
          <cell r="J286">
            <v>0</v>
          </cell>
          <cell r="L286">
            <v>0</v>
          </cell>
          <cell r="M286">
            <v>0</v>
          </cell>
          <cell r="N286">
            <v>0</v>
          </cell>
          <cell r="O286">
            <v>0</v>
          </cell>
          <cell r="R286">
            <v>0</v>
          </cell>
          <cell r="S286">
            <v>0</v>
          </cell>
          <cell r="T286">
            <v>0</v>
          </cell>
          <cell r="U286">
            <v>0</v>
          </cell>
        </row>
        <row r="287">
          <cell r="B287" t="str">
            <v>N</v>
          </cell>
          <cell r="D287" t="str">
            <v>Tee HD JA X JA X B Norma ISO</v>
          </cell>
          <cell r="F287" t="str">
            <v/>
          </cell>
          <cell r="J287" t="str">
            <v/>
          </cell>
          <cell r="L287" t="str">
            <v/>
          </cell>
          <cell r="M287" t="str">
            <v/>
          </cell>
          <cell r="N287" t="str">
            <v/>
          </cell>
          <cell r="O287" t="str">
            <v/>
          </cell>
          <cell r="R287">
            <v>0</v>
          </cell>
          <cell r="S287" t="str">
            <v/>
          </cell>
          <cell r="T287" t="str">
            <v/>
          </cell>
          <cell r="U287" t="str">
            <v/>
          </cell>
        </row>
        <row r="288">
          <cell r="B288" t="str">
            <v>N</v>
          </cell>
          <cell r="D288" t="str">
            <v>600 x 600 x 400 mm</v>
          </cell>
          <cell r="E288" t="str">
            <v>un</v>
          </cell>
          <cell r="F288">
            <v>0</v>
          </cell>
          <cell r="G288">
            <v>10000000</v>
          </cell>
          <cell r="J288">
            <v>0</v>
          </cell>
          <cell r="L288">
            <v>0</v>
          </cell>
          <cell r="M288">
            <v>0</v>
          </cell>
          <cell r="N288">
            <v>0</v>
          </cell>
          <cell r="O288">
            <v>0</v>
          </cell>
          <cell r="R288">
            <v>0</v>
          </cell>
          <cell r="S288">
            <v>0</v>
          </cell>
          <cell r="T288">
            <v>0</v>
          </cell>
          <cell r="U288">
            <v>0</v>
          </cell>
        </row>
        <row r="289">
          <cell r="F289" t="str">
            <v/>
          </cell>
          <cell r="J289" t="str">
            <v/>
          </cell>
          <cell r="L289" t="str">
            <v/>
          </cell>
          <cell r="M289" t="str">
            <v/>
          </cell>
          <cell r="N289" t="str">
            <v/>
          </cell>
          <cell r="O289" t="str">
            <v/>
          </cell>
          <cell r="R289">
            <v>0</v>
          </cell>
          <cell r="S289" t="str">
            <v/>
          </cell>
          <cell r="T289" t="str">
            <v/>
          </cell>
          <cell r="U289" t="str">
            <v/>
          </cell>
        </row>
        <row r="290">
          <cell r="D290" t="str">
            <v>COSTO SUMINISTRO</v>
          </cell>
          <cell r="F290" t="str">
            <v/>
          </cell>
          <cell r="H290">
            <v>1732852139.1199999</v>
          </cell>
          <cell r="I290" t="str">
            <v/>
          </cell>
          <cell r="J290" t="str">
            <v/>
          </cell>
          <cell r="L290" t="str">
            <v/>
          </cell>
          <cell r="M290">
            <v>1732852139.1199999</v>
          </cell>
          <cell r="N290">
            <v>-105260902</v>
          </cell>
          <cell r="O290">
            <v>1627591237.1199999</v>
          </cell>
          <cell r="R290">
            <v>0</v>
          </cell>
          <cell r="S290">
            <v>0</v>
          </cell>
          <cell r="T290">
            <v>0</v>
          </cell>
          <cell r="U290">
            <v>380765027.07999998</v>
          </cell>
          <cell r="V290" t="str">
            <v/>
          </cell>
          <cell r="W290">
            <v>934381154.03999996</v>
          </cell>
        </row>
        <row r="291">
          <cell r="D291" t="str">
            <v>A,I,U,</v>
          </cell>
          <cell r="E291">
            <v>0.12</v>
          </cell>
          <cell r="F291">
            <v>0</v>
          </cell>
          <cell r="H291">
            <v>207942256.69439998</v>
          </cell>
          <cell r="J291">
            <v>0</v>
          </cell>
          <cell r="L291">
            <v>0</v>
          </cell>
          <cell r="M291">
            <v>207942256.69439998</v>
          </cell>
          <cell r="N291">
            <v>-12631308.24</v>
          </cell>
          <cell r="O291">
            <v>195310948.45439997</v>
          </cell>
          <cell r="R291">
            <v>0</v>
          </cell>
          <cell r="S291">
            <v>0</v>
          </cell>
          <cell r="T291">
            <v>0</v>
          </cell>
          <cell r="U291">
            <v>45691803.249599993</v>
          </cell>
          <cell r="W291">
            <v>112125738.4848</v>
          </cell>
        </row>
        <row r="292">
          <cell r="B292" t="str">
            <v>TO3</v>
          </cell>
          <cell r="D292" t="str">
            <v>COSTO TOTAL SUMINISTRO</v>
          </cell>
          <cell r="F292" t="str">
            <v/>
          </cell>
          <cell r="H292">
            <v>1940794396</v>
          </cell>
          <cell r="J292" t="str">
            <v/>
          </cell>
          <cell r="L292" t="str">
            <v/>
          </cell>
          <cell r="M292">
            <v>1940794396</v>
          </cell>
          <cell r="N292">
            <v>-117892210</v>
          </cell>
          <cell r="O292">
            <v>1822902186</v>
          </cell>
          <cell r="R292">
            <v>0</v>
          </cell>
          <cell r="S292">
            <v>0</v>
          </cell>
          <cell r="T292">
            <v>0</v>
          </cell>
          <cell r="U292">
            <v>426456830</v>
          </cell>
          <cell r="V292" t="str">
            <v/>
          </cell>
          <cell r="W292">
            <v>1046506893</v>
          </cell>
        </row>
        <row r="293">
          <cell r="B293" t="str">
            <v>T4</v>
          </cell>
          <cell r="C293" t="str">
            <v>INSTALACION DE EQUIPOS Y ACCESORIOS PARA LA PLANTA DE TRATAMIENTO DE AGUA POTABLE (293)</v>
          </cell>
          <cell r="F293" t="str">
            <v/>
          </cell>
          <cell r="J293" t="str">
            <v/>
          </cell>
          <cell r="L293" t="str">
            <v/>
          </cell>
          <cell r="M293" t="str">
            <v/>
          </cell>
          <cell r="N293" t="str">
            <v/>
          </cell>
          <cell r="O293" t="str">
            <v/>
          </cell>
          <cell r="R293">
            <v>0</v>
          </cell>
          <cell r="S293" t="str">
            <v/>
          </cell>
          <cell r="T293" t="str">
            <v/>
          </cell>
          <cell r="U293" t="str">
            <v/>
          </cell>
          <cell r="V293" t="str">
            <v/>
          </cell>
          <cell r="W293" t="str">
            <v/>
          </cell>
        </row>
        <row r="294">
          <cell r="C294" t="str">
            <v xml:space="preserve">ITEM  </v>
          </cell>
          <cell r="D294" t="str">
            <v>DESCRIPCION</v>
          </cell>
          <cell r="E294" t="str">
            <v xml:space="preserve">UNIDAD </v>
          </cell>
          <cell r="F294">
            <v>0</v>
          </cell>
          <cell r="G294" t="str">
            <v>V. UNITARIO</v>
          </cell>
          <cell r="H294" t="str">
            <v xml:space="preserve"> V. PARCIAL</v>
          </cell>
          <cell r="J294">
            <v>0</v>
          </cell>
          <cell r="L294">
            <v>0</v>
          </cell>
          <cell r="R294">
            <v>0</v>
          </cell>
        </row>
        <row r="295">
          <cell r="C295">
            <v>3.3</v>
          </cell>
          <cell r="D295" t="str">
            <v>EXCAVACIONES Y ENTIBADOS</v>
          </cell>
          <cell r="F295" t="str">
            <v/>
          </cell>
          <cell r="J295" t="str">
            <v/>
          </cell>
          <cell r="L295" t="str">
            <v/>
          </cell>
          <cell r="M295" t="str">
            <v/>
          </cell>
          <cell r="N295" t="str">
            <v/>
          </cell>
          <cell r="O295" t="str">
            <v/>
          </cell>
          <cell r="R295">
            <v>0</v>
          </cell>
          <cell r="S295" t="str">
            <v/>
          </cell>
          <cell r="T295" t="str">
            <v/>
          </cell>
          <cell r="U295" t="str">
            <v/>
          </cell>
          <cell r="V295" t="str">
            <v/>
          </cell>
          <cell r="W295" t="str">
            <v/>
          </cell>
        </row>
        <row r="296">
          <cell r="C296" t="str">
            <v>3.3.2</v>
          </cell>
          <cell r="D296" t="str">
            <v>Excavación en zanja para redes de alcantarillado y acueducto</v>
          </cell>
          <cell r="F296" t="str">
            <v/>
          </cell>
          <cell r="J296" t="str">
            <v/>
          </cell>
          <cell r="L296" t="str">
            <v/>
          </cell>
          <cell r="M296" t="str">
            <v/>
          </cell>
          <cell r="N296" t="str">
            <v/>
          </cell>
          <cell r="O296" t="str">
            <v/>
          </cell>
          <cell r="R296">
            <v>0</v>
          </cell>
          <cell r="S296" t="str">
            <v/>
          </cell>
          <cell r="T296" t="str">
            <v/>
          </cell>
          <cell r="U296" t="str">
            <v/>
          </cell>
          <cell r="V296" t="str">
            <v/>
          </cell>
          <cell r="W296" t="str">
            <v/>
          </cell>
        </row>
        <row r="297">
          <cell r="C297" t="str">
            <v>3.3.2.1</v>
          </cell>
          <cell r="D297" t="str">
            <v>Excavación a mano en material común, roca descompuesta, a cualquier profundidad y bajo cualquier condición de humedad. Incluye retiro a lugar autorizado.</v>
          </cell>
          <cell r="E297" t="str">
            <v>m3</v>
          </cell>
          <cell r="F297">
            <v>2204</v>
          </cell>
          <cell r="G297">
            <v>10800</v>
          </cell>
          <cell r="H297">
            <v>23803200</v>
          </cell>
          <cell r="I297">
            <v>5.298105236713571</v>
          </cell>
          <cell r="J297">
            <v>2204</v>
          </cell>
          <cell r="K297">
            <v>-500</v>
          </cell>
          <cell r="L297">
            <v>1704</v>
          </cell>
          <cell r="M297">
            <v>23803200</v>
          </cell>
          <cell r="N297">
            <v>-5400000</v>
          </cell>
          <cell r="O297">
            <v>18403200</v>
          </cell>
          <cell r="R297">
            <v>1586.19</v>
          </cell>
          <cell r="S297">
            <v>0</v>
          </cell>
          <cell r="T297">
            <v>0</v>
          </cell>
          <cell r="U297">
            <v>17130852</v>
          </cell>
          <cell r="V297">
            <v>117.80999999999995</v>
          </cell>
          <cell r="W297">
            <v>1272347.9999999993</v>
          </cell>
        </row>
        <row r="298">
          <cell r="C298" t="str">
            <v>3,4</v>
          </cell>
          <cell r="D298" t="str">
            <v>INSTALACIÓN Y CIMENTACIÓN DE TUBERÍA</v>
          </cell>
          <cell r="F298" t="str">
            <v/>
          </cell>
          <cell r="I298" t="str">
            <v/>
          </cell>
          <cell r="J298" t="str">
            <v/>
          </cell>
          <cell r="L298" t="str">
            <v/>
          </cell>
          <cell r="M298" t="str">
            <v/>
          </cell>
          <cell r="N298" t="str">
            <v/>
          </cell>
          <cell r="O298" t="str">
            <v/>
          </cell>
          <cell r="R298">
            <v>0</v>
          </cell>
          <cell r="S298" t="str">
            <v/>
          </cell>
          <cell r="T298" t="str">
            <v/>
          </cell>
          <cell r="U298" t="str">
            <v/>
          </cell>
          <cell r="V298" t="str">
            <v/>
          </cell>
          <cell r="W298" t="str">
            <v/>
          </cell>
        </row>
        <row r="299">
          <cell r="C299" t="str">
            <v>3.4.2</v>
          </cell>
          <cell r="D299" t="str">
            <v>Tuberías de alcantarillado</v>
          </cell>
          <cell r="F299" t="str">
            <v/>
          </cell>
          <cell r="I299" t="str">
            <v/>
          </cell>
          <cell r="J299" t="str">
            <v/>
          </cell>
          <cell r="L299" t="str">
            <v/>
          </cell>
          <cell r="M299" t="str">
            <v/>
          </cell>
          <cell r="N299" t="str">
            <v/>
          </cell>
          <cell r="O299" t="str">
            <v/>
          </cell>
          <cell r="R299">
            <v>0</v>
          </cell>
          <cell r="S299" t="str">
            <v/>
          </cell>
          <cell r="T299" t="str">
            <v/>
          </cell>
          <cell r="U299" t="str">
            <v/>
          </cell>
          <cell r="V299" t="str">
            <v/>
          </cell>
          <cell r="W299" t="str">
            <v/>
          </cell>
        </row>
        <row r="300">
          <cell r="C300" t="str">
            <v>3.4.2.1</v>
          </cell>
          <cell r="D300" t="str">
            <v>Instalación de Tubería de alcantarillado de PVC de superficie interna y externa lisa, bajo cualquier condición de humedad</v>
          </cell>
          <cell r="F300" t="str">
            <v/>
          </cell>
          <cell r="I300" t="str">
            <v/>
          </cell>
          <cell r="J300" t="str">
            <v/>
          </cell>
          <cell r="L300" t="str">
            <v/>
          </cell>
          <cell r="M300" t="str">
            <v/>
          </cell>
          <cell r="N300" t="str">
            <v/>
          </cell>
          <cell r="O300" t="str">
            <v/>
          </cell>
          <cell r="R300">
            <v>0</v>
          </cell>
          <cell r="S300" t="str">
            <v/>
          </cell>
          <cell r="T300" t="str">
            <v/>
          </cell>
          <cell r="U300" t="str">
            <v/>
          </cell>
          <cell r="V300" t="str">
            <v/>
          </cell>
          <cell r="W300" t="str">
            <v/>
          </cell>
        </row>
        <row r="301">
          <cell r="C301" t="str">
            <v>3.4.2.1.1</v>
          </cell>
          <cell r="D301" t="str">
            <v>Tubería de PVC de 160 mm (6")</v>
          </cell>
          <cell r="E301" t="str">
            <v>m</v>
          </cell>
          <cell r="F301">
            <v>48</v>
          </cell>
          <cell r="G301">
            <v>4850</v>
          </cell>
          <cell r="H301">
            <v>232800</v>
          </cell>
          <cell r="I301">
            <v>5.1816516229201089E-2</v>
          </cell>
          <cell r="J301">
            <v>48</v>
          </cell>
          <cell r="L301">
            <v>48</v>
          </cell>
          <cell r="M301">
            <v>232800</v>
          </cell>
          <cell r="N301">
            <v>0</v>
          </cell>
          <cell r="O301">
            <v>232800</v>
          </cell>
          <cell r="R301">
            <v>0</v>
          </cell>
          <cell r="S301">
            <v>0</v>
          </cell>
          <cell r="T301">
            <v>0</v>
          </cell>
          <cell r="U301">
            <v>0</v>
          </cell>
          <cell r="V301">
            <v>48</v>
          </cell>
          <cell r="W301">
            <v>232800</v>
          </cell>
        </row>
        <row r="302">
          <cell r="C302" t="str">
            <v>3.4.2.6</v>
          </cell>
          <cell r="D302" t="str">
            <v>Instalación de Tubería de alcantarillado de Concreto reforzado o de gres bajo, cualquier condición de humedad</v>
          </cell>
          <cell r="F302" t="str">
            <v/>
          </cell>
          <cell r="I302" t="str">
            <v/>
          </cell>
          <cell r="J302" t="str">
            <v/>
          </cell>
          <cell r="L302" t="str">
            <v/>
          </cell>
          <cell r="M302" t="str">
            <v/>
          </cell>
          <cell r="N302" t="str">
            <v/>
          </cell>
          <cell r="O302" t="str">
            <v/>
          </cell>
          <cell r="R302">
            <v>0</v>
          </cell>
          <cell r="S302" t="str">
            <v/>
          </cell>
          <cell r="T302" t="str">
            <v/>
          </cell>
          <cell r="U302" t="str">
            <v/>
          </cell>
          <cell r="V302" t="str">
            <v/>
          </cell>
          <cell r="W302" t="str">
            <v/>
          </cell>
        </row>
        <row r="303">
          <cell r="C303" t="str">
            <v>3.4.2.6.1</v>
          </cell>
          <cell r="D303" t="str">
            <v>Tubería de Concreto C.R 600 mm (24")</v>
          </cell>
          <cell r="E303" t="str">
            <v>m</v>
          </cell>
          <cell r="F303">
            <v>220</v>
          </cell>
          <cell r="G303">
            <v>20400</v>
          </cell>
          <cell r="H303">
            <v>4488000</v>
          </cell>
          <cell r="I303">
            <v>0.99893696235676332</v>
          </cell>
          <cell r="J303">
            <v>220</v>
          </cell>
          <cell r="K303">
            <v>300</v>
          </cell>
          <cell r="L303">
            <v>520</v>
          </cell>
          <cell r="M303">
            <v>4488000</v>
          </cell>
          <cell r="N303">
            <v>6120000</v>
          </cell>
          <cell r="O303">
            <v>10608000</v>
          </cell>
          <cell r="R303">
            <v>0</v>
          </cell>
          <cell r="S303">
            <v>0</v>
          </cell>
          <cell r="T303">
            <v>0</v>
          </cell>
          <cell r="U303">
            <v>0</v>
          </cell>
          <cell r="V303">
            <v>520</v>
          </cell>
          <cell r="W303">
            <v>10608000</v>
          </cell>
        </row>
        <row r="304">
          <cell r="C304" t="str">
            <v>3.4.4</v>
          </cell>
          <cell r="D304" t="str">
            <v>Instalación de Tuberias de Acueducto</v>
          </cell>
          <cell r="F304" t="str">
            <v/>
          </cell>
          <cell r="I304" t="str">
            <v/>
          </cell>
          <cell r="J304" t="str">
            <v/>
          </cell>
          <cell r="L304" t="str">
            <v/>
          </cell>
          <cell r="M304" t="str">
            <v/>
          </cell>
          <cell r="N304" t="str">
            <v/>
          </cell>
          <cell r="O304" t="str">
            <v/>
          </cell>
          <cell r="R304">
            <v>0</v>
          </cell>
          <cell r="S304" t="str">
            <v/>
          </cell>
          <cell r="T304" t="str">
            <v/>
          </cell>
          <cell r="U304" t="str">
            <v/>
          </cell>
          <cell r="V304" t="str">
            <v/>
          </cell>
          <cell r="W304" t="str">
            <v/>
          </cell>
        </row>
        <row r="305">
          <cell r="C305" t="str">
            <v>3.4.4.1</v>
          </cell>
          <cell r="D305" t="str">
            <v>Instalación de tuberías de acueducto de polietileno de alta densidad (PEAD)</v>
          </cell>
          <cell r="F305" t="str">
            <v/>
          </cell>
          <cell r="I305" t="str">
            <v/>
          </cell>
          <cell r="J305" t="str">
            <v/>
          </cell>
          <cell r="L305" t="str">
            <v/>
          </cell>
          <cell r="M305" t="str">
            <v/>
          </cell>
          <cell r="N305" t="str">
            <v/>
          </cell>
          <cell r="O305" t="str">
            <v/>
          </cell>
          <cell r="R305">
            <v>0</v>
          </cell>
          <cell r="S305" t="str">
            <v/>
          </cell>
          <cell r="T305" t="str">
            <v/>
          </cell>
          <cell r="U305" t="str">
            <v/>
          </cell>
          <cell r="V305" t="str">
            <v/>
          </cell>
          <cell r="W305" t="str">
            <v/>
          </cell>
        </row>
        <row r="306">
          <cell r="C306" t="str">
            <v>3.4.4.1.1</v>
          </cell>
          <cell r="D306" t="str">
            <v>Tuberías PEAD 90mm PN 10 PE 100</v>
          </cell>
          <cell r="E306" t="str">
            <v>m</v>
          </cell>
          <cell r="F306">
            <v>2500</v>
          </cell>
          <cell r="G306">
            <v>4375</v>
          </cell>
          <cell r="H306">
            <v>10937500</v>
          </cell>
          <cell r="I306">
            <v>2.4344636866704765</v>
          </cell>
          <cell r="J306">
            <v>2500</v>
          </cell>
          <cell r="K306">
            <v>-2300</v>
          </cell>
          <cell r="L306">
            <v>200</v>
          </cell>
          <cell r="M306">
            <v>10937500</v>
          </cell>
          <cell r="N306">
            <v>-10062500</v>
          </cell>
          <cell r="O306">
            <v>875000</v>
          </cell>
          <cell r="R306">
            <v>0</v>
          </cell>
          <cell r="S306">
            <v>0</v>
          </cell>
          <cell r="T306">
            <v>0</v>
          </cell>
          <cell r="U306">
            <v>0</v>
          </cell>
          <cell r="V306">
            <v>200</v>
          </cell>
          <cell r="W306">
            <v>875000</v>
          </cell>
        </row>
        <row r="307">
          <cell r="C307" t="str">
            <v>3.4.4.1.4</v>
          </cell>
          <cell r="D307" t="str">
            <v>Tuberías PEAD 110mm PN 10 PE 100</v>
          </cell>
          <cell r="E307" t="str">
            <v>m</v>
          </cell>
          <cell r="F307">
            <v>60</v>
          </cell>
          <cell r="G307">
            <v>4925</v>
          </cell>
          <cell r="H307">
            <v>295500</v>
          </cell>
          <cell r="I307">
            <v>6.5772253203302933E-2</v>
          </cell>
          <cell r="J307">
            <v>60</v>
          </cell>
          <cell r="L307">
            <v>60</v>
          </cell>
          <cell r="M307">
            <v>295500</v>
          </cell>
          <cell r="N307">
            <v>0</v>
          </cell>
          <cell r="O307">
            <v>295500</v>
          </cell>
          <cell r="R307">
            <v>0</v>
          </cell>
          <cell r="S307">
            <v>0</v>
          </cell>
          <cell r="T307">
            <v>0</v>
          </cell>
          <cell r="U307">
            <v>0</v>
          </cell>
          <cell r="V307">
            <v>60</v>
          </cell>
          <cell r="W307">
            <v>295500</v>
          </cell>
        </row>
        <row r="308">
          <cell r="C308" t="str">
            <v>3.4.4.2</v>
          </cell>
          <cell r="D308" t="str">
            <v>Instalación de Tuberías de acueducto de hierro de fundición dúctil, incluidos accesorios</v>
          </cell>
          <cell r="F308" t="str">
            <v/>
          </cell>
          <cell r="I308" t="str">
            <v/>
          </cell>
          <cell r="J308" t="str">
            <v/>
          </cell>
          <cell r="L308" t="str">
            <v/>
          </cell>
          <cell r="M308" t="str">
            <v/>
          </cell>
          <cell r="N308" t="str">
            <v/>
          </cell>
          <cell r="O308" t="str">
            <v/>
          </cell>
          <cell r="R308">
            <v>0</v>
          </cell>
          <cell r="S308" t="str">
            <v/>
          </cell>
          <cell r="T308" t="str">
            <v/>
          </cell>
          <cell r="U308" t="str">
            <v/>
          </cell>
          <cell r="V308" t="str">
            <v/>
          </cell>
          <cell r="W308" t="str">
            <v/>
          </cell>
        </row>
        <row r="309">
          <cell r="C309" t="str">
            <v>3.4.4.2.5</v>
          </cell>
          <cell r="D309" t="str">
            <v>Tubería de HD de 450 mm PN 10</v>
          </cell>
          <cell r="E309" t="str">
            <v>m</v>
          </cell>
          <cell r="F309">
            <v>30</v>
          </cell>
          <cell r="G309">
            <v>13000</v>
          </cell>
          <cell r="H309">
            <v>390000</v>
          </cell>
          <cell r="I309">
            <v>8.6806019456135849E-2</v>
          </cell>
          <cell r="J309">
            <v>30</v>
          </cell>
          <cell r="L309">
            <v>30</v>
          </cell>
          <cell r="M309">
            <v>390000</v>
          </cell>
          <cell r="N309">
            <v>0</v>
          </cell>
          <cell r="O309">
            <v>390000</v>
          </cell>
          <cell r="R309">
            <v>0</v>
          </cell>
          <cell r="S309">
            <v>0</v>
          </cell>
          <cell r="T309">
            <v>0</v>
          </cell>
          <cell r="U309">
            <v>0</v>
          </cell>
          <cell r="V309">
            <v>30</v>
          </cell>
          <cell r="W309">
            <v>390000</v>
          </cell>
        </row>
        <row r="310">
          <cell r="C310" t="str">
            <v>3.4.4.2.7</v>
          </cell>
          <cell r="D310" t="str">
            <v>Tubería de HD de 600 mm PN 10</v>
          </cell>
          <cell r="E310" t="str">
            <v>m</v>
          </cell>
          <cell r="F310">
            <v>12</v>
          </cell>
          <cell r="G310">
            <v>16000</v>
          </cell>
          <cell r="H310">
            <v>192000</v>
          </cell>
          <cell r="I310">
            <v>4.2735271116866883E-2</v>
          </cell>
          <cell r="J310">
            <v>12</v>
          </cell>
          <cell r="L310">
            <v>12</v>
          </cell>
          <cell r="M310">
            <v>192000</v>
          </cell>
          <cell r="N310">
            <v>0</v>
          </cell>
          <cell r="O310">
            <v>192000</v>
          </cell>
          <cell r="R310">
            <v>0</v>
          </cell>
          <cell r="S310">
            <v>0</v>
          </cell>
          <cell r="T310">
            <v>0</v>
          </cell>
          <cell r="U310">
            <v>0</v>
          </cell>
          <cell r="V310">
            <v>12</v>
          </cell>
          <cell r="W310">
            <v>192000</v>
          </cell>
        </row>
        <row r="311">
          <cell r="C311" t="str">
            <v>3.4.8</v>
          </cell>
          <cell r="D311" t="str">
            <v>Cimentación de tuberías</v>
          </cell>
          <cell r="F311" t="str">
            <v/>
          </cell>
          <cell r="I311" t="str">
            <v/>
          </cell>
          <cell r="J311" t="str">
            <v/>
          </cell>
          <cell r="L311" t="str">
            <v/>
          </cell>
          <cell r="M311" t="str">
            <v/>
          </cell>
          <cell r="N311" t="str">
            <v/>
          </cell>
          <cell r="O311" t="str">
            <v/>
          </cell>
          <cell r="R311">
            <v>0</v>
          </cell>
          <cell r="S311" t="str">
            <v/>
          </cell>
          <cell r="T311" t="str">
            <v/>
          </cell>
          <cell r="U311" t="str">
            <v/>
          </cell>
          <cell r="V311" t="str">
            <v/>
          </cell>
          <cell r="W311" t="str">
            <v/>
          </cell>
        </row>
        <row r="312">
          <cell r="C312" t="str">
            <v>3.4.8.2</v>
          </cell>
          <cell r="D312" t="str">
            <v>Cimentación de tubería con arena compactada al 70% de la densidad relativa máxima</v>
          </cell>
          <cell r="E312" t="str">
            <v>m3</v>
          </cell>
          <cell r="F312">
            <v>26</v>
          </cell>
          <cell r="G312">
            <v>26700</v>
          </cell>
          <cell r="H312">
            <v>694200</v>
          </cell>
          <cell r="I312">
            <v>0.15451471463192182</v>
          </cell>
          <cell r="J312">
            <v>26</v>
          </cell>
          <cell r="L312">
            <v>26</v>
          </cell>
          <cell r="M312">
            <v>694200</v>
          </cell>
          <cell r="N312">
            <v>0</v>
          </cell>
          <cell r="O312">
            <v>694200</v>
          </cell>
          <cell r="R312">
            <v>0</v>
          </cell>
          <cell r="S312">
            <v>0</v>
          </cell>
          <cell r="T312">
            <v>0</v>
          </cell>
          <cell r="U312">
            <v>0</v>
          </cell>
          <cell r="V312">
            <v>26</v>
          </cell>
          <cell r="W312">
            <v>694200</v>
          </cell>
        </row>
        <row r="313">
          <cell r="C313" t="str">
            <v>3.4.8.3</v>
          </cell>
          <cell r="D313" t="str">
            <v>Cimentación de tubería con concreto de 17,5 Mpa. ( 2500 psi ) in situ</v>
          </cell>
          <cell r="E313" t="str">
            <v>m3</v>
          </cell>
          <cell r="F313">
            <v>33</v>
          </cell>
          <cell r="G313">
            <v>208850</v>
          </cell>
          <cell r="H313">
            <v>6892050</v>
          </cell>
          <cell r="I313">
            <v>1.5340292984427206</v>
          </cell>
          <cell r="J313">
            <v>33</v>
          </cell>
          <cell r="L313">
            <v>33</v>
          </cell>
          <cell r="M313">
            <v>6892050</v>
          </cell>
          <cell r="N313">
            <v>0</v>
          </cell>
          <cell r="O313">
            <v>6892050</v>
          </cell>
          <cell r="R313">
            <v>0</v>
          </cell>
          <cell r="S313">
            <v>0</v>
          </cell>
          <cell r="T313">
            <v>0</v>
          </cell>
          <cell r="U313">
            <v>0</v>
          </cell>
          <cell r="V313">
            <v>33</v>
          </cell>
          <cell r="W313">
            <v>6892050</v>
          </cell>
        </row>
        <row r="314">
          <cell r="C314" t="str">
            <v>3.4.9</v>
          </cell>
          <cell r="D314" t="str">
            <v>Instalación de tuberías de acueducto de polietileno para acometidas</v>
          </cell>
          <cell r="F314" t="str">
            <v/>
          </cell>
          <cell r="I314" t="str">
            <v/>
          </cell>
          <cell r="J314" t="str">
            <v/>
          </cell>
          <cell r="L314" t="str">
            <v/>
          </cell>
          <cell r="M314" t="str">
            <v/>
          </cell>
          <cell r="N314" t="str">
            <v/>
          </cell>
          <cell r="O314" t="str">
            <v/>
          </cell>
          <cell r="R314">
            <v>0</v>
          </cell>
          <cell r="S314" t="str">
            <v/>
          </cell>
          <cell r="T314" t="str">
            <v/>
          </cell>
          <cell r="U314" t="str">
            <v/>
          </cell>
          <cell r="V314" t="str">
            <v/>
          </cell>
          <cell r="W314" t="str">
            <v/>
          </cell>
        </row>
        <row r="315">
          <cell r="C315" t="str">
            <v>3.4.9.1</v>
          </cell>
          <cell r="D315" t="str">
            <v>Tuberia de Polietileno Diametro 25 mm PN 10</v>
          </cell>
          <cell r="E315" t="str">
            <v>m</v>
          </cell>
          <cell r="F315">
            <v>25</v>
          </cell>
          <cell r="G315">
            <v>4375</v>
          </cell>
          <cell r="H315">
            <v>109375</v>
          </cell>
          <cell r="I315">
            <v>2.4344636866704766E-2</v>
          </cell>
          <cell r="J315">
            <v>25</v>
          </cell>
          <cell r="L315">
            <v>25</v>
          </cell>
          <cell r="M315">
            <v>109375</v>
          </cell>
          <cell r="N315">
            <v>0</v>
          </cell>
          <cell r="O315">
            <v>109375</v>
          </cell>
          <cell r="R315">
            <v>0</v>
          </cell>
          <cell r="S315">
            <v>0</v>
          </cell>
          <cell r="T315">
            <v>0</v>
          </cell>
          <cell r="U315">
            <v>0</v>
          </cell>
          <cell r="V315">
            <v>25</v>
          </cell>
          <cell r="W315">
            <v>109375</v>
          </cell>
        </row>
        <row r="316">
          <cell r="C316" t="str">
            <v>3.4.9.2</v>
          </cell>
          <cell r="D316" t="str">
            <v>Tuberia de Polietileno Diametro 63 mm PN 10</v>
          </cell>
          <cell r="E316" t="str">
            <v>m</v>
          </cell>
          <cell r="F316">
            <v>300</v>
          </cell>
          <cell r="G316">
            <v>4925</v>
          </cell>
          <cell r="H316">
            <v>1477500</v>
          </cell>
          <cell r="I316">
            <v>0.32886126601651466</v>
          </cell>
          <cell r="J316">
            <v>300</v>
          </cell>
          <cell r="L316">
            <v>300</v>
          </cell>
          <cell r="M316">
            <v>1477500</v>
          </cell>
          <cell r="N316">
            <v>0</v>
          </cell>
          <cell r="O316">
            <v>1477500</v>
          </cell>
          <cell r="R316">
            <v>0</v>
          </cell>
          <cell r="S316">
            <v>0</v>
          </cell>
          <cell r="T316">
            <v>0</v>
          </cell>
          <cell r="U316">
            <v>0</v>
          </cell>
          <cell r="V316">
            <v>300</v>
          </cell>
          <cell r="W316">
            <v>1477500</v>
          </cell>
        </row>
        <row r="317">
          <cell r="C317" t="str">
            <v>3.4.10</v>
          </cell>
          <cell r="D317" t="str">
            <v>Instalación de tuberías de acero sch40</v>
          </cell>
          <cell r="F317" t="str">
            <v/>
          </cell>
          <cell r="I317" t="str">
            <v/>
          </cell>
          <cell r="J317" t="str">
            <v/>
          </cell>
          <cell r="L317" t="str">
            <v/>
          </cell>
          <cell r="M317" t="str">
            <v/>
          </cell>
          <cell r="N317" t="str">
            <v/>
          </cell>
          <cell r="O317" t="str">
            <v/>
          </cell>
          <cell r="R317">
            <v>0</v>
          </cell>
          <cell r="S317" t="str">
            <v/>
          </cell>
          <cell r="T317" t="str">
            <v/>
          </cell>
          <cell r="U317" t="str">
            <v/>
          </cell>
          <cell r="V317" t="str">
            <v/>
          </cell>
          <cell r="W317" t="str">
            <v/>
          </cell>
        </row>
        <row r="318">
          <cell r="C318" t="str">
            <v>3.4.10.1</v>
          </cell>
          <cell r="D318" t="str">
            <v>Tuberia de acero Diametro 50mm, sch39</v>
          </cell>
          <cell r="E318" t="str">
            <v>m</v>
          </cell>
          <cell r="F318">
            <v>3</v>
          </cell>
          <cell r="G318">
            <v>3400</v>
          </cell>
          <cell r="H318">
            <v>10200</v>
          </cell>
          <cell r="I318">
            <v>2.2703112780835528E-3</v>
          </cell>
          <cell r="J318">
            <v>3</v>
          </cell>
          <cell r="L318">
            <v>3</v>
          </cell>
          <cell r="M318">
            <v>10200</v>
          </cell>
          <cell r="N318">
            <v>0</v>
          </cell>
          <cell r="O318">
            <v>10200</v>
          </cell>
          <cell r="R318">
            <v>0</v>
          </cell>
          <cell r="S318">
            <v>0</v>
          </cell>
          <cell r="T318">
            <v>0</v>
          </cell>
          <cell r="U318">
            <v>0</v>
          </cell>
          <cell r="V318">
            <v>3</v>
          </cell>
          <cell r="W318">
            <v>10200</v>
          </cell>
        </row>
        <row r="319">
          <cell r="C319" t="str">
            <v>3.4.10.2</v>
          </cell>
          <cell r="D319" t="str">
            <v>Tuberia de acero Diametro 100mm, sch40</v>
          </cell>
          <cell r="E319" t="str">
            <v>m</v>
          </cell>
          <cell r="F319">
            <v>3</v>
          </cell>
          <cell r="G319">
            <v>4060</v>
          </cell>
          <cell r="H319">
            <v>12180</v>
          </cell>
          <cell r="I319">
            <v>2.7110187614762427E-3</v>
          </cell>
          <cell r="J319">
            <v>3</v>
          </cell>
          <cell r="L319">
            <v>3</v>
          </cell>
          <cell r="M319">
            <v>12180</v>
          </cell>
          <cell r="N319">
            <v>0</v>
          </cell>
          <cell r="O319">
            <v>12180</v>
          </cell>
          <cell r="R319">
            <v>0</v>
          </cell>
          <cell r="S319">
            <v>0</v>
          </cell>
          <cell r="T319">
            <v>0</v>
          </cell>
          <cell r="U319">
            <v>0</v>
          </cell>
          <cell r="V319">
            <v>3</v>
          </cell>
          <cell r="W319">
            <v>12180</v>
          </cell>
        </row>
        <row r="320">
          <cell r="C320" t="str">
            <v>3.4.10.3</v>
          </cell>
          <cell r="D320" t="str">
            <v>Tuberia de acero Diametro 150mm, sch40</v>
          </cell>
          <cell r="E320" t="str">
            <v>m</v>
          </cell>
          <cell r="F320">
            <v>30</v>
          </cell>
          <cell r="G320">
            <v>4600</v>
          </cell>
          <cell r="H320">
            <v>138000</v>
          </cell>
          <cell r="I320">
            <v>3.0715976115248071E-2</v>
          </cell>
          <cell r="J320">
            <v>30</v>
          </cell>
          <cell r="L320">
            <v>30</v>
          </cell>
          <cell r="M320">
            <v>138000</v>
          </cell>
          <cell r="N320">
            <v>0</v>
          </cell>
          <cell r="O320">
            <v>138000</v>
          </cell>
          <cell r="R320">
            <v>0</v>
          </cell>
          <cell r="S320">
            <v>0</v>
          </cell>
          <cell r="T320">
            <v>0</v>
          </cell>
          <cell r="U320">
            <v>0</v>
          </cell>
          <cell r="V320">
            <v>30</v>
          </cell>
          <cell r="W320">
            <v>138000</v>
          </cell>
        </row>
        <row r="321">
          <cell r="C321">
            <v>3.5</v>
          </cell>
          <cell r="D321" t="str">
            <v>RELLENOS</v>
          </cell>
          <cell r="F321" t="str">
            <v/>
          </cell>
          <cell r="I321" t="str">
            <v/>
          </cell>
          <cell r="J321" t="str">
            <v/>
          </cell>
          <cell r="L321" t="str">
            <v/>
          </cell>
          <cell r="M321" t="str">
            <v/>
          </cell>
          <cell r="N321" t="str">
            <v/>
          </cell>
          <cell r="O321" t="str">
            <v/>
          </cell>
          <cell r="R321">
            <v>0</v>
          </cell>
          <cell r="S321" t="str">
            <v/>
          </cell>
          <cell r="T321" t="str">
            <v/>
          </cell>
          <cell r="U321" t="str">
            <v/>
          </cell>
          <cell r="V321" t="str">
            <v/>
          </cell>
          <cell r="W321" t="str">
            <v/>
          </cell>
        </row>
        <row r="322">
          <cell r="C322" t="str">
            <v>3.5.1</v>
          </cell>
          <cell r="D322" t="str">
            <v>Relleno de Zanjas y obras de mampostería</v>
          </cell>
          <cell r="F322" t="str">
            <v/>
          </cell>
          <cell r="I322" t="str">
            <v/>
          </cell>
          <cell r="J322" t="str">
            <v/>
          </cell>
          <cell r="L322" t="str">
            <v/>
          </cell>
          <cell r="M322" t="str">
            <v/>
          </cell>
          <cell r="N322" t="str">
            <v/>
          </cell>
          <cell r="O322" t="str">
            <v/>
          </cell>
          <cell r="R322">
            <v>0</v>
          </cell>
          <cell r="S322" t="str">
            <v/>
          </cell>
          <cell r="T322" t="str">
            <v/>
          </cell>
          <cell r="U322" t="str">
            <v/>
          </cell>
          <cell r="V322" t="str">
            <v/>
          </cell>
          <cell r="W322" t="str">
            <v/>
          </cell>
        </row>
        <row r="323">
          <cell r="C323" t="str">
            <v>3.5.1.1</v>
          </cell>
          <cell r="D323" t="str">
            <v>Rellenos de Zanjas y obras de mampostería con material seleccionado de sitio, compactado al 90% del Proctor Modificado</v>
          </cell>
          <cell r="E323" t="str">
            <v>m3</v>
          </cell>
          <cell r="F323">
            <v>61</v>
          </cell>
          <cell r="G323">
            <v>9800</v>
          </cell>
          <cell r="H323">
            <v>597800</v>
          </cell>
          <cell r="I323">
            <v>0.13305804725866158</v>
          </cell>
          <cell r="J323">
            <v>61</v>
          </cell>
          <cell r="L323">
            <v>61</v>
          </cell>
          <cell r="M323">
            <v>597800</v>
          </cell>
          <cell r="N323">
            <v>0</v>
          </cell>
          <cell r="O323">
            <v>597800</v>
          </cell>
          <cell r="R323">
            <v>0</v>
          </cell>
          <cell r="S323">
            <v>0</v>
          </cell>
          <cell r="T323">
            <v>0</v>
          </cell>
          <cell r="U323">
            <v>0</v>
          </cell>
          <cell r="V323">
            <v>61</v>
          </cell>
          <cell r="W323">
            <v>597800</v>
          </cell>
        </row>
        <row r="324">
          <cell r="C324" t="str">
            <v>3.5.1.2</v>
          </cell>
          <cell r="D324" t="str">
            <v>Rellenos de Zanjas y obras de mampostería con material seleccionado de cantera, compactado al 95% del Proctor Modifiicado</v>
          </cell>
          <cell r="E324" t="str">
            <v>m3</v>
          </cell>
          <cell r="F324">
            <v>100</v>
          </cell>
          <cell r="G324">
            <v>27000</v>
          </cell>
          <cell r="H324">
            <v>2700000</v>
          </cell>
          <cell r="I324">
            <v>0.60096475008094052</v>
          </cell>
          <cell r="J324">
            <v>100</v>
          </cell>
          <cell r="L324">
            <v>100</v>
          </cell>
          <cell r="M324">
            <v>2700000</v>
          </cell>
          <cell r="N324">
            <v>0</v>
          </cell>
          <cell r="O324">
            <v>2700000</v>
          </cell>
          <cell r="R324">
            <v>0</v>
          </cell>
          <cell r="S324">
            <v>0</v>
          </cell>
          <cell r="T324">
            <v>0</v>
          </cell>
          <cell r="U324">
            <v>0</v>
          </cell>
          <cell r="V324">
            <v>100</v>
          </cell>
          <cell r="W324">
            <v>2700000</v>
          </cell>
        </row>
        <row r="325">
          <cell r="C325">
            <v>3.7</v>
          </cell>
          <cell r="D325" t="str">
            <v>CONSTRUCCIÓN DE OBRAS ACCESORIAS</v>
          </cell>
          <cell r="F325" t="str">
            <v/>
          </cell>
          <cell r="I325" t="str">
            <v/>
          </cell>
          <cell r="J325" t="str">
            <v/>
          </cell>
          <cell r="L325" t="str">
            <v/>
          </cell>
          <cell r="M325" t="str">
            <v/>
          </cell>
          <cell r="N325" t="str">
            <v/>
          </cell>
          <cell r="O325" t="str">
            <v/>
          </cell>
          <cell r="R325">
            <v>0</v>
          </cell>
          <cell r="S325" t="str">
            <v/>
          </cell>
          <cell r="T325" t="str">
            <v/>
          </cell>
          <cell r="U325" t="str">
            <v/>
          </cell>
          <cell r="V325" t="str">
            <v/>
          </cell>
          <cell r="W325" t="str">
            <v/>
          </cell>
        </row>
        <row r="326">
          <cell r="C326" t="str">
            <v>3.7.4</v>
          </cell>
          <cell r="D326" t="str">
            <v>Pozo de Inspección incluida losa superior y tapa.</v>
          </cell>
          <cell r="F326" t="str">
            <v/>
          </cell>
          <cell r="I326" t="str">
            <v/>
          </cell>
          <cell r="J326" t="str">
            <v/>
          </cell>
          <cell r="L326" t="str">
            <v/>
          </cell>
          <cell r="M326" t="str">
            <v/>
          </cell>
          <cell r="N326" t="str">
            <v/>
          </cell>
          <cell r="O326" t="str">
            <v/>
          </cell>
          <cell r="R326">
            <v>0</v>
          </cell>
          <cell r="S326" t="str">
            <v/>
          </cell>
          <cell r="T326" t="str">
            <v/>
          </cell>
          <cell r="U326" t="str">
            <v/>
          </cell>
          <cell r="V326" t="str">
            <v/>
          </cell>
          <cell r="W326" t="str">
            <v/>
          </cell>
        </row>
        <row r="327">
          <cell r="C327" t="str">
            <v>3.7.4.2</v>
          </cell>
          <cell r="D327" t="str">
            <v>Construcción de Pozo de inspección de concreto</v>
          </cell>
          <cell r="F327" t="str">
            <v/>
          </cell>
          <cell r="I327" t="str">
            <v/>
          </cell>
          <cell r="J327" t="str">
            <v/>
          </cell>
          <cell r="L327" t="str">
            <v/>
          </cell>
          <cell r="M327" t="str">
            <v/>
          </cell>
          <cell r="N327" t="str">
            <v/>
          </cell>
          <cell r="O327" t="str">
            <v/>
          </cell>
          <cell r="R327">
            <v>0</v>
          </cell>
          <cell r="S327" t="str">
            <v/>
          </cell>
          <cell r="T327" t="str">
            <v/>
          </cell>
          <cell r="U327" t="str">
            <v/>
          </cell>
          <cell r="V327" t="str">
            <v/>
          </cell>
          <cell r="W327" t="str">
            <v/>
          </cell>
        </row>
        <row r="328">
          <cell r="C328" t="str">
            <v>3.7.4.2.1.2</v>
          </cell>
          <cell r="D328" t="str">
            <v>Pozo de inspección 1,45 m &lt;H&lt;=1,80 m</v>
          </cell>
          <cell r="E328" t="str">
            <v>un</v>
          </cell>
          <cell r="F328">
            <v>10</v>
          </cell>
          <cell r="G328">
            <v>841416</v>
          </cell>
          <cell r="H328">
            <v>8414160</v>
          </cell>
          <cell r="I328">
            <v>1.8728198376077949</v>
          </cell>
          <cell r="J328">
            <v>10</v>
          </cell>
          <cell r="K328">
            <v>-4</v>
          </cell>
          <cell r="L328">
            <v>6</v>
          </cell>
          <cell r="M328">
            <v>8414160</v>
          </cell>
          <cell r="N328">
            <v>-3365664</v>
          </cell>
          <cell r="O328">
            <v>5048496</v>
          </cell>
          <cell r="R328">
            <v>0</v>
          </cell>
          <cell r="S328">
            <v>0</v>
          </cell>
          <cell r="T328">
            <v>0</v>
          </cell>
          <cell r="U328">
            <v>0</v>
          </cell>
          <cell r="V328">
            <v>6</v>
          </cell>
          <cell r="W328">
            <v>5048496</v>
          </cell>
        </row>
        <row r="329">
          <cell r="C329" t="str">
            <v>3.7.8</v>
          </cell>
          <cell r="D329" t="str">
            <v>Caja de Válvulas y bajante de operación</v>
          </cell>
          <cell r="F329" t="str">
            <v/>
          </cell>
          <cell r="I329" t="str">
            <v/>
          </cell>
          <cell r="J329" t="str">
            <v/>
          </cell>
          <cell r="L329" t="str">
            <v/>
          </cell>
          <cell r="M329" t="str">
            <v/>
          </cell>
          <cell r="N329" t="str">
            <v/>
          </cell>
          <cell r="O329" t="str">
            <v/>
          </cell>
          <cell r="R329">
            <v>0</v>
          </cell>
          <cell r="S329" t="str">
            <v/>
          </cell>
          <cell r="T329" t="str">
            <v/>
          </cell>
          <cell r="U329" t="str">
            <v/>
          </cell>
          <cell r="V329" t="str">
            <v/>
          </cell>
          <cell r="W329" t="str">
            <v/>
          </cell>
        </row>
        <row r="330">
          <cell r="C330" t="str">
            <v>3.7.8.2</v>
          </cell>
          <cell r="D330" t="str">
            <v>Instalación tubo de operación Válvula entre Ø80 a 200mm, incluye losa de 50x50x15 cms con tapa de HD con bisagra de 150 mm</v>
          </cell>
          <cell r="E330" t="str">
            <v>un</v>
          </cell>
          <cell r="F330">
            <v>2</v>
          </cell>
          <cell r="G330">
            <v>128180</v>
          </cell>
          <cell r="H330">
            <v>256360</v>
          </cell>
          <cell r="I330">
            <v>5.706049012249996E-2</v>
          </cell>
          <cell r="J330">
            <v>2</v>
          </cell>
          <cell r="L330">
            <v>2</v>
          </cell>
          <cell r="M330">
            <v>256360</v>
          </cell>
          <cell r="N330">
            <v>0</v>
          </cell>
          <cell r="O330">
            <v>256360</v>
          </cell>
          <cell r="R330">
            <v>0</v>
          </cell>
          <cell r="S330">
            <v>0</v>
          </cell>
          <cell r="T330">
            <v>0</v>
          </cell>
          <cell r="U330">
            <v>0</v>
          </cell>
          <cell r="V330">
            <v>2</v>
          </cell>
          <cell r="W330">
            <v>256360</v>
          </cell>
        </row>
        <row r="331">
          <cell r="C331" t="str">
            <v>3.7.18</v>
          </cell>
          <cell r="D331" t="str">
            <v>Caja de inspección para alcantarillado, diametros de tuberias Ø600 mm (24")</v>
          </cell>
          <cell r="F331" t="str">
            <v/>
          </cell>
          <cell r="I331" t="str">
            <v/>
          </cell>
          <cell r="J331" t="str">
            <v/>
          </cell>
          <cell r="L331" t="str">
            <v/>
          </cell>
          <cell r="M331" t="str">
            <v/>
          </cell>
          <cell r="N331" t="str">
            <v/>
          </cell>
          <cell r="O331" t="str">
            <v/>
          </cell>
          <cell r="R331">
            <v>0</v>
          </cell>
          <cell r="S331" t="str">
            <v/>
          </cell>
          <cell r="T331" t="str">
            <v/>
          </cell>
          <cell r="U331" t="str">
            <v/>
          </cell>
          <cell r="V331" t="str">
            <v/>
          </cell>
          <cell r="W331" t="str">
            <v/>
          </cell>
        </row>
        <row r="332">
          <cell r="C332" t="str">
            <v>3.7.18.1</v>
          </cell>
          <cell r="D332" t="str">
            <v>Caja de inspección en ladrillo doble con base en concreto reforzado e=0.15m, y tapa de concreto reforzado. Profundidad de 1.2m a 1.6m</v>
          </cell>
          <cell r="E332" t="str">
            <v>un</v>
          </cell>
          <cell r="F332">
            <v>5</v>
          </cell>
          <cell r="G332">
            <v>2014050</v>
          </cell>
          <cell r="H332">
            <v>10070250</v>
          </cell>
          <cell r="I332">
            <v>2.2414315831491076</v>
          </cell>
          <cell r="J332">
            <v>5</v>
          </cell>
          <cell r="L332">
            <v>5</v>
          </cell>
          <cell r="M332">
            <v>10070250</v>
          </cell>
          <cell r="N332">
            <v>0</v>
          </cell>
          <cell r="O332">
            <v>10070250</v>
          </cell>
          <cell r="R332">
            <v>0</v>
          </cell>
          <cell r="S332">
            <v>0</v>
          </cell>
          <cell r="T332">
            <v>0</v>
          </cell>
          <cell r="U332">
            <v>0</v>
          </cell>
          <cell r="V332">
            <v>5</v>
          </cell>
          <cell r="W332">
            <v>10070250</v>
          </cell>
        </row>
        <row r="333">
          <cell r="C333">
            <v>3.8</v>
          </cell>
          <cell r="D333" t="str">
            <v>INSTALACION DE ELEMENTOS DE ACUEDUCTO Y ALCANTARILLADO</v>
          </cell>
          <cell r="F333" t="str">
            <v/>
          </cell>
          <cell r="I333" t="str">
            <v/>
          </cell>
          <cell r="J333" t="str">
            <v/>
          </cell>
          <cell r="L333" t="str">
            <v/>
          </cell>
          <cell r="M333" t="str">
            <v/>
          </cell>
          <cell r="N333" t="str">
            <v/>
          </cell>
          <cell r="O333" t="str">
            <v/>
          </cell>
          <cell r="R333">
            <v>0</v>
          </cell>
          <cell r="S333" t="str">
            <v/>
          </cell>
          <cell r="T333" t="str">
            <v/>
          </cell>
          <cell r="U333" t="str">
            <v/>
          </cell>
          <cell r="V333" t="str">
            <v/>
          </cell>
          <cell r="W333" t="str">
            <v/>
          </cell>
        </row>
        <row r="334">
          <cell r="C334" t="str">
            <v>3.8.1.1</v>
          </cell>
          <cell r="D334" t="str">
            <v>Instalación de válvula de compuerta brida x brida norma ISO PN 10, Incluye el suministro e instalación de tornilleria y empaquetadura para el montaje</v>
          </cell>
          <cell r="F334" t="str">
            <v/>
          </cell>
          <cell r="I334" t="str">
            <v/>
          </cell>
          <cell r="J334" t="str">
            <v/>
          </cell>
          <cell r="L334" t="str">
            <v/>
          </cell>
          <cell r="M334" t="str">
            <v/>
          </cell>
          <cell r="N334" t="str">
            <v/>
          </cell>
          <cell r="O334" t="str">
            <v/>
          </cell>
          <cell r="R334">
            <v>0</v>
          </cell>
          <cell r="S334" t="str">
            <v/>
          </cell>
          <cell r="T334" t="str">
            <v/>
          </cell>
          <cell r="U334" t="str">
            <v/>
          </cell>
          <cell r="V334" t="str">
            <v/>
          </cell>
          <cell r="W334" t="str">
            <v/>
          </cell>
        </row>
        <row r="335">
          <cell r="C335" t="str">
            <v>3.8.1.1.2</v>
          </cell>
          <cell r="D335" t="str">
            <v>d = 80 mm (3")</v>
          </cell>
          <cell r="E335" t="str">
            <v>un</v>
          </cell>
          <cell r="F335">
            <v>2</v>
          </cell>
          <cell r="G335">
            <v>11845</v>
          </cell>
          <cell r="H335">
            <v>23690</v>
          </cell>
          <cell r="I335">
            <v>5.2729092331175852E-3</v>
          </cell>
          <cell r="J335">
            <v>2</v>
          </cell>
          <cell r="L335">
            <v>2</v>
          </cell>
          <cell r="M335">
            <v>23690</v>
          </cell>
          <cell r="N335">
            <v>0</v>
          </cell>
          <cell r="O335">
            <v>23690</v>
          </cell>
          <cell r="R335">
            <v>0</v>
          </cell>
          <cell r="S335">
            <v>0</v>
          </cell>
          <cell r="T335">
            <v>0</v>
          </cell>
          <cell r="U335">
            <v>0</v>
          </cell>
          <cell r="V335">
            <v>2</v>
          </cell>
          <cell r="W335">
            <v>23690</v>
          </cell>
        </row>
        <row r="336">
          <cell r="C336" t="str">
            <v>3.8.1.1.3</v>
          </cell>
          <cell r="D336" t="str">
            <v>d = 100 mm (4")</v>
          </cell>
          <cell r="E336" t="str">
            <v>un</v>
          </cell>
          <cell r="F336">
            <v>6</v>
          </cell>
          <cell r="G336">
            <v>18892</v>
          </cell>
          <cell r="H336">
            <v>113352</v>
          </cell>
          <cell r="I336">
            <v>2.5229835685620282E-2</v>
          </cell>
          <cell r="J336">
            <v>6</v>
          </cell>
          <cell r="L336">
            <v>6</v>
          </cell>
          <cell r="M336">
            <v>113352</v>
          </cell>
          <cell r="N336">
            <v>0</v>
          </cell>
          <cell r="O336">
            <v>113352</v>
          </cell>
          <cell r="R336">
            <v>0</v>
          </cell>
          <cell r="S336">
            <v>0</v>
          </cell>
          <cell r="T336">
            <v>0</v>
          </cell>
          <cell r="U336">
            <v>0</v>
          </cell>
          <cell r="V336">
            <v>6</v>
          </cell>
          <cell r="W336">
            <v>113352</v>
          </cell>
        </row>
        <row r="337">
          <cell r="C337" t="str">
            <v>3.8.1.3</v>
          </cell>
          <cell r="D337" t="str">
            <v>Instalación de válvula de mariposa brida x brida norma ISO PN 16, Incluye el suministro e instalación de tornilleria y empaquetadura para el montaje</v>
          </cell>
          <cell r="F337" t="str">
            <v/>
          </cell>
          <cell r="I337" t="str">
            <v/>
          </cell>
          <cell r="J337" t="str">
            <v/>
          </cell>
          <cell r="L337" t="str">
            <v/>
          </cell>
          <cell r="M337" t="str">
            <v/>
          </cell>
          <cell r="N337" t="str">
            <v/>
          </cell>
          <cell r="O337" t="str">
            <v/>
          </cell>
          <cell r="R337">
            <v>0</v>
          </cell>
          <cell r="S337" t="str">
            <v/>
          </cell>
          <cell r="T337" t="str">
            <v/>
          </cell>
          <cell r="U337" t="str">
            <v/>
          </cell>
          <cell r="V337" t="str">
            <v/>
          </cell>
          <cell r="W337" t="str">
            <v/>
          </cell>
        </row>
        <row r="338">
          <cell r="C338" t="str">
            <v>3.8.1.3.4</v>
          </cell>
          <cell r="D338" t="str">
            <v>d = 400 mm (16")</v>
          </cell>
          <cell r="E338" t="str">
            <v>un</v>
          </cell>
          <cell r="F338">
            <v>9</v>
          </cell>
          <cell r="G338">
            <v>173700</v>
          </cell>
          <cell r="H338">
            <v>1563300</v>
          </cell>
          <cell r="I338">
            <v>0.34795859029686454</v>
          </cell>
          <cell r="J338">
            <v>9</v>
          </cell>
          <cell r="L338">
            <v>9</v>
          </cell>
          <cell r="M338">
            <v>1563300</v>
          </cell>
          <cell r="N338">
            <v>0</v>
          </cell>
          <cell r="O338">
            <v>1563300</v>
          </cell>
          <cell r="R338">
            <v>0</v>
          </cell>
          <cell r="S338">
            <v>0</v>
          </cell>
          <cell r="T338">
            <v>0</v>
          </cell>
          <cell r="U338">
            <v>0</v>
          </cell>
          <cell r="V338">
            <v>9</v>
          </cell>
          <cell r="W338">
            <v>1563300</v>
          </cell>
        </row>
        <row r="339">
          <cell r="C339" t="str">
            <v>3.8.1.3.5</v>
          </cell>
          <cell r="D339" t="str">
            <v>d = 450 mm (18")</v>
          </cell>
          <cell r="E339" t="str">
            <v>un</v>
          </cell>
          <cell r="F339">
            <v>2</v>
          </cell>
          <cell r="G339">
            <v>190200</v>
          </cell>
          <cell r="H339">
            <v>380400</v>
          </cell>
          <cell r="I339">
            <v>8.4669255900292506E-2</v>
          </cell>
          <cell r="J339">
            <v>2</v>
          </cell>
          <cell r="L339">
            <v>2</v>
          </cell>
          <cell r="M339">
            <v>380400</v>
          </cell>
          <cell r="N339">
            <v>0</v>
          </cell>
          <cell r="O339">
            <v>380400</v>
          </cell>
          <cell r="R339">
            <v>0</v>
          </cell>
          <cell r="S339">
            <v>0</v>
          </cell>
          <cell r="T339">
            <v>0</v>
          </cell>
          <cell r="U339">
            <v>0</v>
          </cell>
          <cell r="V339">
            <v>2</v>
          </cell>
          <cell r="W339">
            <v>380400</v>
          </cell>
        </row>
        <row r="340">
          <cell r="C340" t="str">
            <v>3.8.1.3.7</v>
          </cell>
          <cell r="D340" t="str">
            <v>d = 600 mm (24")</v>
          </cell>
          <cell r="E340" t="str">
            <v>un</v>
          </cell>
          <cell r="F340">
            <v>8</v>
          </cell>
          <cell r="G340">
            <v>233850</v>
          </cell>
          <cell r="H340">
            <v>1870800</v>
          </cell>
          <cell r="I340">
            <v>0.41640179794497167</v>
          </cell>
          <cell r="J340">
            <v>8</v>
          </cell>
          <cell r="L340">
            <v>8</v>
          </cell>
          <cell r="M340">
            <v>1870800</v>
          </cell>
          <cell r="N340">
            <v>0</v>
          </cell>
          <cell r="O340">
            <v>1870800</v>
          </cell>
          <cell r="R340">
            <v>0</v>
          </cell>
          <cell r="S340">
            <v>0</v>
          </cell>
          <cell r="T340">
            <v>0</v>
          </cell>
          <cell r="U340">
            <v>0</v>
          </cell>
          <cell r="V340">
            <v>8</v>
          </cell>
          <cell r="W340">
            <v>1870800</v>
          </cell>
        </row>
        <row r="341">
          <cell r="C341" t="str">
            <v>3.8.1.3.17</v>
          </cell>
          <cell r="D341" t="str">
            <v>d = 50 mm (6")</v>
          </cell>
          <cell r="E341" t="str">
            <v>un</v>
          </cell>
          <cell r="F341">
            <v>1</v>
          </cell>
          <cell r="G341">
            <v>12475</v>
          </cell>
          <cell r="H341">
            <v>12475</v>
          </cell>
          <cell r="I341">
            <v>2.7766797249110121E-3</v>
          </cell>
          <cell r="J341">
            <v>1</v>
          </cell>
          <cell r="L341">
            <v>1</v>
          </cell>
          <cell r="M341">
            <v>12475</v>
          </cell>
          <cell r="N341">
            <v>0</v>
          </cell>
          <cell r="O341">
            <v>12475</v>
          </cell>
          <cell r="R341">
            <v>0</v>
          </cell>
          <cell r="S341">
            <v>0</v>
          </cell>
          <cell r="T341">
            <v>0</v>
          </cell>
          <cell r="U341">
            <v>0</v>
          </cell>
          <cell r="V341">
            <v>1</v>
          </cell>
          <cell r="W341">
            <v>12475</v>
          </cell>
        </row>
        <row r="342">
          <cell r="C342" t="str">
            <v>3.8.1.3.18</v>
          </cell>
          <cell r="D342" t="str">
            <v>d = 150 mm (6")</v>
          </cell>
          <cell r="E342" t="str">
            <v>un</v>
          </cell>
          <cell r="F342">
            <v>4</v>
          </cell>
          <cell r="G342">
            <v>24850</v>
          </cell>
          <cell r="H342">
            <v>99400</v>
          </cell>
          <cell r="I342">
            <v>2.212440598446129E-2</v>
          </cell>
          <cell r="J342">
            <v>4</v>
          </cell>
          <cell r="L342">
            <v>4</v>
          </cell>
          <cell r="M342">
            <v>99400</v>
          </cell>
          <cell r="N342">
            <v>0</v>
          </cell>
          <cell r="O342">
            <v>99400</v>
          </cell>
          <cell r="R342">
            <v>0</v>
          </cell>
          <cell r="S342">
            <v>0</v>
          </cell>
          <cell r="T342">
            <v>0</v>
          </cell>
          <cell r="U342">
            <v>0</v>
          </cell>
          <cell r="V342">
            <v>4</v>
          </cell>
          <cell r="W342">
            <v>99400</v>
          </cell>
        </row>
        <row r="343">
          <cell r="C343" t="str">
            <v>3.8.1.4</v>
          </cell>
          <cell r="D343" t="str">
            <v>Instalación de hidrante tipo trafico norma ISO PN 10, Incluye el suministro e instalación de tornilleria y empaquetadura para el montaje</v>
          </cell>
          <cell r="F343" t="str">
            <v/>
          </cell>
          <cell r="I343" t="str">
            <v/>
          </cell>
          <cell r="J343" t="str">
            <v/>
          </cell>
          <cell r="L343" t="str">
            <v/>
          </cell>
          <cell r="M343" t="str">
            <v/>
          </cell>
          <cell r="N343" t="str">
            <v/>
          </cell>
          <cell r="O343" t="str">
            <v/>
          </cell>
          <cell r="R343">
            <v>0</v>
          </cell>
          <cell r="S343" t="str">
            <v/>
          </cell>
          <cell r="T343" t="str">
            <v/>
          </cell>
          <cell r="U343" t="str">
            <v/>
          </cell>
          <cell r="V343" t="str">
            <v/>
          </cell>
          <cell r="W343" t="str">
            <v/>
          </cell>
        </row>
        <row r="344">
          <cell r="C344" t="str">
            <v>3.8.1.4.2</v>
          </cell>
          <cell r="D344" t="str">
            <v>d = 100 mm (4")</v>
          </cell>
          <cell r="E344" t="str">
            <v>un</v>
          </cell>
          <cell r="F344">
            <v>1</v>
          </cell>
          <cell r="G344">
            <v>100100</v>
          </cell>
          <cell r="H344">
            <v>100100</v>
          </cell>
          <cell r="I344">
            <v>2.2280211660408202E-2</v>
          </cell>
          <cell r="J344">
            <v>1</v>
          </cell>
          <cell r="L344">
            <v>1</v>
          </cell>
          <cell r="M344">
            <v>100100</v>
          </cell>
          <cell r="N344">
            <v>0</v>
          </cell>
          <cell r="O344">
            <v>100100</v>
          </cell>
          <cell r="R344">
            <v>0</v>
          </cell>
          <cell r="S344">
            <v>0</v>
          </cell>
          <cell r="T344">
            <v>0</v>
          </cell>
          <cell r="U344">
            <v>0</v>
          </cell>
          <cell r="V344">
            <v>1</v>
          </cell>
          <cell r="W344">
            <v>100100</v>
          </cell>
        </row>
        <row r="345">
          <cell r="C345" t="str">
            <v>3.8.1.5</v>
          </cell>
          <cell r="D345" t="str">
            <v>Instalación de ventosa de acción simple norma ISO PN 10, Incluye el suministro e instalación de tornilleria y empaquetadura para el montaje</v>
          </cell>
          <cell r="F345" t="str">
            <v/>
          </cell>
          <cell r="I345" t="str">
            <v/>
          </cell>
          <cell r="J345" t="str">
            <v/>
          </cell>
          <cell r="L345" t="str">
            <v/>
          </cell>
          <cell r="M345" t="str">
            <v/>
          </cell>
          <cell r="N345" t="str">
            <v/>
          </cell>
          <cell r="O345" t="str">
            <v/>
          </cell>
          <cell r="R345">
            <v>0</v>
          </cell>
          <cell r="S345" t="str">
            <v/>
          </cell>
          <cell r="T345" t="str">
            <v/>
          </cell>
          <cell r="U345" t="str">
            <v/>
          </cell>
          <cell r="V345" t="str">
            <v/>
          </cell>
          <cell r="W345" t="str">
            <v/>
          </cell>
        </row>
        <row r="346">
          <cell r="C346" t="str">
            <v>3.8.1.5.1</v>
          </cell>
          <cell r="D346" t="str">
            <v>d = 50 mm (2")</v>
          </cell>
          <cell r="E346" t="str">
            <v>un</v>
          </cell>
          <cell r="F346">
            <v>2</v>
          </cell>
          <cell r="G346">
            <v>33100</v>
          </cell>
          <cell r="H346">
            <v>66200</v>
          </cell>
          <cell r="I346">
            <v>1.4734765353836393E-2</v>
          </cell>
          <cell r="J346">
            <v>2</v>
          </cell>
          <cell r="L346">
            <v>2</v>
          </cell>
          <cell r="M346">
            <v>66200</v>
          </cell>
          <cell r="N346">
            <v>0</v>
          </cell>
          <cell r="O346">
            <v>66200</v>
          </cell>
          <cell r="R346">
            <v>0</v>
          </cell>
          <cell r="S346">
            <v>0</v>
          </cell>
          <cell r="T346">
            <v>0</v>
          </cell>
          <cell r="U346">
            <v>0</v>
          </cell>
          <cell r="V346">
            <v>2</v>
          </cell>
          <cell r="W346">
            <v>66200</v>
          </cell>
        </row>
        <row r="347">
          <cell r="C347" t="str">
            <v>3.8.1.6</v>
          </cell>
          <cell r="D347" t="str">
            <v>Instalación de ventosa de doble acción norma ISO PN 10, Incluye el suministro e instalación de tornilleria y empaquetadura para el montaje</v>
          </cell>
          <cell r="F347" t="str">
            <v/>
          </cell>
          <cell r="I347" t="str">
            <v/>
          </cell>
          <cell r="J347" t="str">
            <v/>
          </cell>
          <cell r="L347" t="str">
            <v/>
          </cell>
          <cell r="M347" t="str">
            <v/>
          </cell>
          <cell r="N347" t="str">
            <v/>
          </cell>
          <cell r="O347" t="str">
            <v/>
          </cell>
          <cell r="R347">
            <v>0</v>
          </cell>
          <cell r="S347" t="str">
            <v/>
          </cell>
          <cell r="T347" t="str">
            <v/>
          </cell>
          <cell r="U347" t="str">
            <v/>
          </cell>
          <cell r="V347" t="str">
            <v/>
          </cell>
          <cell r="W347" t="str">
            <v/>
          </cell>
        </row>
        <row r="348">
          <cell r="C348" t="str">
            <v>3.8.1.6.1</v>
          </cell>
          <cell r="D348" t="str">
            <v>d = 50 mm (2")</v>
          </cell>
          <cell r="E348" t="str">
            <v>un</v>
          </cell>
          <cell r="F348">
            <v>1</v>
          </cell>
          <cell r="G348">
            <v>19900</v>
          </cell>
          <cell r="H348">
            <v>19900</v>
          </cell>
          <cell r="I348">
            <v>4.4293327876335983E-3</v>
          </cell>
          <cell r="J348">
            <v>1</v>
          </cell>
          <cell r="L348">
            <v>1</v>
          </cell>
          <cell r="M348">
            <v>19900</v>
          </cell>
          <cell r="N348">
            <v>0</v>
          </cell>
          <cell r="O348">
            <v>19900</v>
          </cell>
          <cell r="R348">
            <v>0</v>
          </cell>
          <cell r="S348">
            <v>0</v>
          </cell>
          <cell r="T348">
            <v>0</v>
          </cell>
          <cell r="U348">
            <v>0</v>
          </cell>
          <cell r="V348">
            <v>1</v>
          </cell>
          <cell r="W348">
            <v>19900</v>
          </cell>
        </row>
        <row r="349">
          <cell r="C349" t="str">
            <v>3.8.1.16</v>
          </cell>
          <cell r="D349" t="str">
            <v>Instalación de brida ciega de acero norma ISO PN 16, Incluye el suministro e instalación de tornilleria y empaquetadura para el montaje</v>
          </cell>
          <cell r="F349" t="str">
            <v/>
          </cell>
          <cell r="I349" t="str">
            <v/>
          </cell>
          <cell r="J349" t="str">
            <v/>
          </cell>
          <cell r="L349" t="str">
            <v/>
          </cell>
          <cell r="M349" t="str">
            <v/>
          </cell>
          <cell r="N349" t="str">
            <v/>
          </cell>
          <cell r="O349" t="str">
            <v/>
          </cell>
          <cell r="R349">
            <v>0</v>
          </cell>
          <cell r="S349" t="str">
            <v/>
          </cell>
          <cell r="T349" t="str">
            <v/>
          </cell>
          <cell r="U349" t="str">
            <v/>
          </cell>
          <cell r="V349" t="str">
            <v/>
          </cell>
          <cell r="W349" t="str">
            <v/>
          </cell>
        </row>
        <row r="350">
          <cell r="C350" t="str">
            <v>3.8.1.16.8</v>
          </cell>
          <cell r="D350" t="str">
            <v>d = 400 mm (16")</v>
          </cell>
          <cell r="E350" t="str">
            <v>un</v>
          </cell>
          <cell r="F350">
            <v>2</v>
          </cell>
          <cell r="G350">
            <v>72000</v>
          </cell>
          <cell r="H350">
            <v>144000</v>
          </cell>
          <cell r="I350">
            <v>3.2051453337650158E-2</v>
          </cell>
          <cell r="J350">
            <v>2</v>
          </cell>
          <cell r="L350">
            <v>2</v>
          </cell>
          <cell r="M350">
            <v>144000</v>
          </cell>
          <cell r="N350">
            <v>0</v>
          </cell>
          <cell r="O350">
            <v>144000</v>
          </cell>
          <cell r="R350">
            <v>0</v>
          </cell>
          <cell r="S350">
            <v>0</v>
          </cell>
          <cell r="T350">
            <v>0</v>
          </cell>
          <cell r="U350">
            <v>0</v>
          </cell>
          <cell r="V350">
            <v>2</v>
          </cell>
          <cell r="W350">
            <v>144000</v>
          </cell>
        </row>
        <row r="351">
          <cell r="C351" t="str">
            <v>3.8.1.16.9</v>
          </cell>
          <cell r="D351" t="str">
            <v>d = 450 mm (18")</v>
          </cell>
          <cell r="E351" t="str">
            <v>un</v>
          </cell>
          <cell r="F351">
            <v>1</v>
          </cell>
          <cell r="G351">
            <v>72000</v>
          </cell>
          <cell r="H351">
            <v>72000</v>
          </cell>
          <cell r="I351">
            <v>1.6025726668825079E-2</v>
          </cell>
          <cell r="J351">
            <v>1</v>
          </cell>
          <cell r="L351">
            <v>1</v>
          </cell>
          <cell r="M351">
            <v>72000</v>
          </cell>
          <cell r="N351">
            <v>0</v>
          </cell>
          <cell r="O351">
            <v>72000</v>
          </cell>
          <cell r="R351">
            <v>0</v>
          </cell>
          <cell r="S351">
            <v>0</v>
          </cell>
          <cell r="T351">
            <v>0</v>
          </cell>
          <cell r="U351">
            <v>0</v>
          </cell>
          <cell r="V351">
            <v>1</v>
          </cell>
          <cell r="W351">
            <v>72000</v>
          </cell>
        </row>
        <row r="352">
          <cell r="C352" t="str">
            <v>3.8.1.16.11</v>
          </cell>
          <cell r="D352" t="str">
            <v>d = 600 mm (24")</v>
          </cell>
          <cell r="E352" t="str">
            <v>un</v>
          </cell>
          <cell r="F352">
            <v>1</v>
          </cell>
          <cell r="G352">
            <v>98100</v>
          </cell>
          <cell r="H352">
            <v>98100</v>
          </cell>
          <cell r="I352">
            <v>2.1835052586274172E-2</v>
          </cell>
          <cell r="J352">
            <v>1</v>
          </cell>
          <cell r="L352">
            <v>1</v>
          </cell>
          <cell r="M352">
            <v>98100</v>
          </cell>
          <cell r="N352">
            <v>0</v>
          </cell>
          <cell r="O352">
            <v>98100</v>
          </cell>
          <cell r="R352">
            <v>0</v>
          </cell>
          <cell r="S352">
            <v>0</v>
          </cell>
          <cell r="T352">
            <v>0</v>
          </cell>
          <cell r="U352">
            <v>0</v>
          </cell>
          <cell r="V352">
            <v>1</v>
          </cell>
          <cell r="W352">
            <v>98100</v>
          </cell>
        </row>
        <row r="353">
          <cell r="C353" t="str">
            <v>3.8.1.17</v>
          </cell>
          <cell r="D353" t="str">
            <v>Instalación de pasamuro HD. Norma ISO. PN 10, longitud según plano, Incluye el suministro e instalación de tornilleria y empaquetadura para el montaje</v>
          </cell>
          <cell r="F353" t="str">
            <v/>
          </cell>
          <cell r="I353" t="str">
            <v/>
          </cell>
          <cell r="J353" t="str">
            <v/>
          </cell>
          <cell r="L353" t="str">
            <v/>
          </cell>
          <cell r="M353" t="str">
            <v/>
          </cell>
          <cell r="N353" t="str">
            <v/>
          </cell>
          <cell r="O353" t="str">
            <v/>
          </cell>
          <cell r="R353">
            <v>0</v>
          </cell>
          <cell r="S353" t="str">
            <v/>
          </cell>
          <cell r="T353" t="str">
            <v/>
          </cell>
          <cell r="U353" t="str">
            <v/>
          </cell>
          <cell r="V353" t="str">
            <v/>
          </cell>
          <cell r="W353" t="str">
            <v/>
          </cell>
        </row>
        <row r="354">
          <cell r="C354" t="str">
            <v>3.8.1.17.1</v>
          </cell>
          <cell r="D354" t="str">
            <v>d = 250 mm (12”), B*E, L=0.72m</v>
          </cell>
          <cell r="E354" t="str">
            <v>un</v>
          </cell>
          <cell r="F354">
            <v>2</v>
          </cell>
          <cell r="G354">
            <v>70200</v>
          </cell>
          <cell r="H354">
            <v>140400</v>
          </cell>
          <cell r="I354">
            <v>3.1250167004208906E-2</v>
          </cell>
          <cell r="J354">
            <v>2</v>
          </cell>
          <cell r="L354">
            <v>2</v>
          </cell>
          <cell r="M354">
            <v>140400</v>
          </cell>
          <cell r="N354">
            <v>0</v>
          </cell>
          <cell r="O354">
            <v>140400</v>
          </cell>
          <cell r="R354">
            <v>0</v>
          </cell>
          <cell r="S354">
            <v>0</v>
          </cell>
          <cell r="T354">
            <v>0</v>
          </cell>
          <cell r="U354">
            <v>0</v>
          </cell>
          <cell r="V354">
            <v>2</v>
          </cell>
          <cell r="W354">
            <v>140400</v>
          </cell>
        </row>
        <row r="355">
          <cell r="C355" t="str">
            <v>3.8.1.17.2</v>
          </cell>
          <cell r="D355" t="str">
            <v>d = 300 mm (12”), B*E, L=0.55m</v>
          </cell>
          <cell r="E355" t="str">
            <v>un</v>
          </cell>
          <cell r="F355">
            <v>2</v>
          </cell>
          <cell r="G355">
            <v>70200</v>
          </cell>
          <cell r="H355">
            <v>140400</v>
          </cell>
          <cell r="I355">
            <v>3.1250167004208906E-2</v>
          </cell>
          <cell r="J355">
            <v>2</v>
          </cell>
          <cell r="L355">
            <v>2</v>
          </cell>
          <cell r="M355">
            <v>140400</v>
          </cell>
          <cell r="N355">
            <v>0</v>
          </cell>
          <cell r="O355">
            <v>140400</v>
          </cell>
          <cell r="R355">
            <v>0</v>
          </cell>
          <cell r="S355">
            <v>0</v>
          </cell>
          <cell r="T355">
            <v>0</v>
          </cell>
          <cell r="U355">
            <v>0</v>
          </cell>
          <cell r="V355">
            <v>2</v>
          </cell>
          <cell r="W355">
            <v>140400</v>
          </cell>
        </row>
        <row r="356">
          <cell r="C356" t="str">
            <v>3.8.1.17.7</v>
          </cell>
          <cell r="D356" t="str">
            <v>d = 600 mm (24”), B*E</v>
          </cell>
          <cell r="E356" t="str">
            <v>un</v>
          </cell>
          <cell r="F356">
            <v>8</v>
          </cell>
          <cell r="G356">
            <v>105500</v>
          </cell>
          <cell r="H356">
            <v>844000</v>
          </cell>
          <cell r="I356">
            <v>0.18785712928456066</v>
          </cell>
          <cell r="J356">
            <v>8</v>
          </cell>
          <cell r="L356">
            <v>8</v>
          </cell>
          <cell r="M356">
            <v>844000</v>
          </cell>
          <cell r="N356">
            <v>0</v>
          </cell>
          <cell r="O356">
            <v>844000</v>
          </cell>
          <cell r="R356">
            <v>0</v>
          </cell>
          <cell r="S356">
            <v>0</v>
          </cell>
          <cell r="T356">
            <v>0</v>
          </cell>
          <cell r="U356">
            <v>0</v>
          </cell>
          <cell r="V356">
            <v>8</v>
          </cell>
          <cell r="W356">
            <v>844000</v>
          </cell>
        </row>
        <row r="357">
          <cell r="C357" t="str">
            <v>3.8.1.17.21</v>
          </cell>
          <cell r="D357" t="str">
            <v>d = 80 mm (3”), B*E, L=0.53m</v>
          </cell>
          <cell r="E357" t="str">
            <v>un</v>
          </cell>
          <cell r="F357">
            <v>20</v>
          </cell>
          <cell r="G357">
            <v>16600</v>
          </cell>
          <cell r="H357">
            <v>332000</v>
          </cell>
          <cell r="I357">
            <v>7.3896406306248968E-2</v>
          </cell>
          <cell r="J357">
            <v>20</v>
          </cell>
          <cell r="L357">
            <v>20</v>
          </cell>
          <cell r="M357">
            <v>332000</v>
          </cell>
          <cell r="N357">
            <v>0</v>
          </cell>
          <cell r="O357">
            <v>332000</v>
          </cell>
          <cell r="R357">
            <v>0</v>
          </cell>
          <cell r="S357">
            <v>0</v>
          </cell>
          <cell r="T357">
            <v>0</v>
          </cell>
          <cell r="U357">
            <v>0</v>
          </cell>
          <cell r="V357">
            <v>20</v>
          </cell>
          <cell r="W357">
            <v>332000</v>
          </cell>
        </row>
        <row r="358">
          <cell r="C358" t="str">
            <v>3.8.1.17.22</v>
          </cell>
          <cell r="D358" t="str">
            <v>d = 150 mm (6”), B*E, L=0.55m</v>
          </cell>
          <cell r="E358" t="str">
            <v>un</v>
          </cell>
          <cell r="F358">
            <v>8</v>
          </cell>
          <cell r="G358">
            <v>24850</v>
          </cell>
          <cell r="H358">
            <v>198800</v>
          </cell>
          <cell r="I358">
            <v>4.424881196892258E-2</v>
          </cell>
          <cell r="J358">
            <v>8</v>
          </cell>
          <cell r="L358">
            <v>8</v>
          </cell>
          <cell r="M358">
            <v>198800</v>
          </cell>
          <cell r="N358">
            <v>0</v>
          </cell>
          <cell r="O358">
            <v>198800</v>
          </cell>
          <cell r="R358">
            <v>0</v>
          </cell>
          <cell r="S358">
            <v>0</v>
          </cell>
          <cell r="T358">
            <v>0</v>
          </cell>
          <cell r="U358">
            <v>0</v>
          </cell>
          <cell r="V358">
            <v>8</v>
          </cell>
          <cell r="W358">
            <v>198800</v>
          </cell>
        </row>
        <row r="359">
          <cell r="C359" t="str">
            <v>3.8.1.17.24</v>
          </cell>
          <cell r="D359" t="str">
            <v>d = 400 mm (16”), B*E</v>
          </cell>
          <cell r="E359" t="str">
            <v>un</v>
          </cell>
          <cell r="F359">
            <v>4</v>
          </cell>
          <cell r="G359">
            <v>70200</v>
          </cell>
          <cell r="H359">
            <v>280800</v>
          </cell>
          <cell r="I359">
            <v>6.2500334008417813E-2</v>
          </cell>
          <cell r="J359">
            <v>4</v>
          </cell>
          <cell r="L359">
            <v>4</v>
          </cell>
          <cell r="M359">
            <v>280800</v>
          </cell>
          <cell r="N359">
            <v>0</v>
          </cell>
          <cell r="O359">
            <v>280800</v>
          </cell>
          <cell r="R359">
            <v>0</v>
          </cell>
          <cell r="S359">
            <v>0</v>
          </cell>
          <cell r="T359">
            <v>0</v>
          </cell>
          <cell r="U359">
            <v>0</v>
          </cell>
          <cell r="V359">
            <v>4</v>
          </cell>
          <cell r="W359">
            <v>280800</v>
          </cell>
        </row>
        <row r="360">
          <cell r="C360" t="str">
            <v>3.8.1.17.25</v>
          </cell>
          <cell r="D360" t="str">
            <v>d = 400 mm (16”), B*E, L=0.85m</v>
          </cell>
          <cell r="E360" t="str">
            <v>un</v>
          </cell>
          <cell r="F360">
            <v>1</v>
          </cell>
          <cell r="G360">
            <v>70200</v>
          </cell>
          <cell r="H360">
            <v>70200</v>
          </cell>
          <cell r="I360">
            <v>1.5625083502104453E-2</v>
          </cell>
          <cell r="J360">
            <v>1</v>
          </cell>
          <cell r="L360">
            <v>1</v>
          </cell>
          <cell r="M360">
            <v>70200</v>
          </cell>
          <cell r="N360">
            <v>0</v>
          </cell>
          <cell r="O360">
            <v>70200</v>
          </cell>
          <cell r="R360">
            <v>0</v>
          </cell>
          <cell r="S360">
            <v>0</v>
          </cell>
          <cell r="T360">
            <v>0</v>
          </cell>
          <cell r="U360">
            <v>0</v>
          </cell>
          <cell r="V360">
            <v>1</v>
          </cell>
          <cell r="W360">
            <v>70200</v>
          </cell>
        </row>
        <row r="361">
          <cell r="C361" t="str">
            <v>3.8.1.22</v>
          </cell>
          <cell r="D361" t="str">
            <v>Instalación de unión de desmontaje Norma ISO PN 16</v>
          </cell>
          <cell r="F361" t="str">
            <v/>
          </cell>
          <cell r="I361" t="str">
            <v/>
          </cell>
          <cell r="J361" t="str">
            <v/>
          </cell>
          <cell r="L361" t="str">
            <v/>
          </cell>
          <cell r="M361" t="str">
            <v/>
          </cell>
          <cell r="N361" t="str">
            <v/>
          </cell>
          <cell r="O361" t="str">
            <v/>
          </cell>
          <cell r="R361">
            <v>0</v>
          </cell>
          <cell r="S361" t="str">
            <v/>
          </cell>
          <cell r="T361" t="str">
            <v/>
          </cell>
          <cell r="U361" t="str">
            <v/>
          </cell>
          <cell r="V361" t="str">
            <v/>
          </cell>
          <cell r="W361" t="str">
            <v/>
          </cell>
        </row>
        <row r="362">
          <cell r="C362" t="str">
            <v>3.8.1.22.1</v>
          </cell>
          <cell r="D362" t="str">
            <v>d = 150 mm (6")</v>
          </cell>
          <cell r="E362" t="str">
            <v>un</v>
          </cell>
          <cell r="F362">
            <v>4</v>
          </cell>
          <cell r="G362">
            <v>26500</v>
          </cell>
          <cell r="H362">
            <v>106000</v>
          </cell>
          <cell r="I362">
            <v>2.3593430929103591E-2</v>
          </cell>
          <cell r="J362">
            <v>4</v>
          </cell>
          <cell r="L362">
            <v>4</v>
          </cell>
          <cell r="M362">
            <v>106000</v>
          </cell>
          <cell r="N362">
            <v>0</v>
          </cell>
          <cell r="O362">
            <v>106000</v>
          </cell>
          <cell r="R362">
            <v>0</v>
          </cell>
          <cell r="S362">
            <v>0</v>
          </cell>
          <cell r="T362">
            <v>0</v>
          </cell>
          <cell r="U362">
            <v>0</v>
          </cell>
          <cell r="V362">
            <v>4</v>
          </cell>
          <cell r="W362">
            <v>106000</v>
          </cell>
        </row>
        <row r="363">
          <cell r="C363" t="str">
            <v>3.8.1.22.5</v>
          </cell>
          <cell r="D363" t="str">
            <v>d = 400 mm (16")</v>
          </cell>
          <cell r="E363" t="str">
            <v>un</v>
          </cell>
          <cell r="F363">
            <v>5</v>
          </cell>
          <cell r="G363">
            <v>90475</v>
          </cell>
          <cell r="H363">
            <v>452375</v>
          </cell>
          <cell r="I363">
            <v>0.10068941808069092</v>
          </cell>
          <cell r="J363">
            <v>5</v>
          </cell>
          <cell r="L363">
            <v>5</v>
          </cell>
          <cell r="M363">
            <v>452375</v>
          </cell>
          <cell r="N363">
            <v>0</v>
          </cell>
          <cell r="O363">
            <v>452375</v>
          </cell>
          <cell r="R363">
            <v>0</v>
          </cell>
          <cell r="S363">
            <v>0</v>
          </cell>
          <cell r="T363">
            <v>0</v>
          </cell>
          <cell r="U363">
            <v>0</v>
          </cell>
          <cell r="V363">
            <v>5</v>
          </cell>
          <cell r="W363">
            <v>452375</v>
          </cell>
        </row>
        <row r="364">
          <cell r="C364" t="str">
            <v>3.8.1.22.6</v>
          </cell>
          <cell r="D364" t="str">
            <v>d = 450 mm (18")</v>
          </cell>
          <cell r="E364" t="str">
            <v>un</v>
          </cell>
          <cell r="F364">
            <v>2</v>
          </cell>
          <cell r="G364">
            <v>111100</v>
          </cell>
          <cell r="H364">
            <v>222200</v>
          </cell>
          <cell r="I364">
            <v>4.9457173136290736E-2</v>
          </cell>
          <cell r="J364">
            <v>2</v>
          </cell>
          <cell r="L364">
            <v>2</v>
          </cell>
          <cell r="M364">
            <v>222200</v>
          </cell>
          <cell r="N364">
            <v>0</v>
          </cell>
          <cell r="O364">
            <v>222200</v>
          </cell>
          <cell r="R364">
            <v>0</v>
          </cell>
          <cell r="S364">
            <v>0</v>
          </cell>
          <cell r="T364">
            <v>0</v>
          </cell>
          <cell r="U364">
            <v>0</v>
          </cell>
          <cell r="V364">
            <v>2</v>
          </cell>
          <cell r="W364">
            <v>222200</v>
          </cell>
        </row>
        <row r="365">
          <cell r="C365" t="str">
            <v>3.8.1.22.8</v>
          </cell>
          <cell r="D365" t="str">
            <v>d = 600 mm (24")</v>
          </cell>
          <cell r="E365" t="str">
            <v>un</v>
          </cell>
          <cell r="F365">
            <v>4</v>
          </cell>
          <cell r="G365">
            <v>164250</v>
          </cell>
          <cell r="H365">
            <v>657000</v>
          </cell>
          <cell r="I365">
            <v>0.14623475585302886</v>
          </cell>
          <cell r="J365">
            <v>4</v>
          </cell>
          <cell r="L365">
            <v>4</v>
          </cell>
          <cell r="M365">
            <v>657000</v>
          </cell>
          <cell r="N365">
            <v>0</v>
          </cell>
          <cell r="O365">
            <v>657000</v>
          </cell>
          <cell r="R365">
            <v>0</v>
          </cell>
          <cell r="S365">
            <v>0</v>
          </cell>
          <cell r="T365">
            <v>0</v>
          </cell>
          <cell r="U365">
            <v>0</v>
          </cell>
          <cell r="V365">
            <v>4</v>
          </cell>
          <cell r="W365">
            <v>657000</v>
          </cell>
        </row>
        <row r="366">
          <cell r="C366" t="str">
            <v>3.8.1.23</v>
          </cell>
          <cell r="D366" t="str">
            <v>Instalación Adaptador porta brida de polietileno con brida suelta de acero</v>
          </cell>
          <cell r="F366" t="str">
            <v/>
          </cell>
          <cell r="I366" t="str">
            <v/>
          </cell>
          <cell r="J366" t="str">
            <v/>
          </cell>
          <cell r="L366" t="str">
            <v/>
          </cell>
          <cell r="M366" t="str">
            <v/>
          </cell>
          <cell r="N366" t="str">
            <v/>
          </cell>
          <cell r="O366" t="str">
            <v/>
          </cell>
          <cell r="R366">
            <v>0</v>
          </cell>
          <cell r="S366" t="str">
            <v/>
          </cell>
          <cell r="T366" t="str">
            <v/>
          </cell>
          <cell r="U366" t="str">
            <v/>
          </cell>
          <cell r="V366" t="str">
            <v/>
          </cell>
          <cell r="W366" t="str">
            <v/>
          </cell>
        </row>
        <row r="367">
          <cell r="C367" t="str">
            <v>3.8.1.23.1</v>
          </cell>
          <cell r="D367" t="str">
            <v>d = 90 mm (3")</v>
          </cell>
          <cell r="E367" t="str">
            <v>un</v>
          </cell>
          <cell r="F367">
            <v>4</v>
          </cell>
          <cell r="G367">
            <v>3400</v>
          </cell>
          <cell r="H367">
            <v>13600</v>
          </cell>
          <cell r="I367">
            <v>3.0270817041114038E-3</v>
          </cell>
          <cell r="J367">
            <v>4</v>
          </cell>
          <cell r="L367">
            <v>4</v>
          </cell>
          <cell r="M367">
            <v>13600</v>
          </cell>
          <cell r="N367">
            <v>0</v>
          </cell>
          <cell r="O367">
            <v>13600</v>
          </cell>
          <cell r="R367">
            <v>0</v>
          </cell>
          <cell r="S367">
            <v>0</v>
          </cell>
          <cell r="T367">
            <v>0</v>
          </cell>
          <cell r="U367">
            <v>0</v>
          </cell>
          <cell r="V367">
            <v>4</v>
          </cell>
          <cell r="W367">
            <v>13600</v>
          </cell>
        </row>
        <row r="368">
          <cell r="C368" t="str">
            <v>3.8.1.23.2</v>
          </cell>
          <cell r="D368" t="str">
            <v>d = 110 mm (4")</v>
          </cell>
          <cell r="E368" t="str">
            <v>un</v>
          </cell>
          <cell r="F368">
            <v>6</v>
          </cell>
          <cell r="G368">
            <v>5050</v>
          </cell>
          <cell r="H368">
            <v>30300</v>
          </cell>
          <cell r="I368">
            <v>6.7441599731305549E-3</v>
          </cell>
          <cell r="J368">
            <v>6</v>
          </cell>
          <cell r="L368">
            <v>6</v>
          </cell>
          <cell r="M368">
            <v>30300</v>
          </cell>
          <cell r="N368">
            <v>0</v>
          </cell>
          <cell r="O368">
            <v>30300</v>
          </cell>
          <cell r="R368">
            <v>0</v>
          </cell>
          <cell r="S368">
            <v>0</v>
          </cell>
          <cell r="T368">
            <v>0</v>
          </cell>
          <cell r="U368">
            <v>0</v>
          </cell>
          <cell r="V368">
            <v>6</v>
          </cell>
          <cell r="W368">
            <v>30300</v>
          </cell>
        </row>
        <row r="369">
          <cell r="C369" t="str">
            <v>3.8.1.25</v>
          </cell>
          <cell r="D369" t="str">
            <v>Instalación Codo 90° BxB HD Norma ISO PN 10</v>
          </cell>
          <cell r="F369" t="str">
            <v/>
          </cell>
          <cell r="I369" t="str">
            <v/>
          </cell>
          <cell r="J369" t="str">
            <v/>
          </cell>
          <cell r="L369" t="str">
            <v/>
          </cell>
          <cell r="M369" t="str">
            <v/>
          </cell>
          <cell r="N369" t="str">
            <v/>
          </cell>
          <cell r="O369" t="str">
            <v/>
          </cell>
          <cell r="R369">
            <v>0</v>
          </cell>
          <cell r="S369" t="str">
            <v/>
          </cell>
          <cell r="T369" t="str">
            <v/>
          </cell>
          <cell r="U369" t="str">
            <v/>
          </cell>
          <cell r="V369" t="str">
            <v/>
          </cell>
          <cell r="W369" t="str">
            <v/>
          </cell>
        </row>
        <row r="370">
          <cell r="C370" t="str">
            <v>3.8.1.25.4</v>
          </cell>
          <cell r="D370" t="str">
            <v>d = 300 mm (12")</v>
          </cell>
          <cell r="E370" t="str">
            <v>un</v>
          </cell>
          <cell r="F370">
            <v>2</v>
          </cell>
          <cell r="G370">
            <v>112500</v>
          </cell>
          <cell r="H370">
            <v>225000</v>
          </cell>
          <cell r="I370">
            <v>5.0080395840078375E-2</v>
          </cell>
          <cell r="J370">
            <v>2</v>
          </cell>
          <cell r="L370">
            <v>2</v>
          </cell>
          <cell r="M370">
            <v>225000</v>
          </cell>
          <cell r="N370">
            <v>0</v>
          </cell>
          <cell r="O370">
            <v>225000</v>
          </cell>
          <cell r="R370">
            <v>0</v>
          </cell>
          <cell r="S370">
            <v>0</v>
          </cell>
          <cell r="T370">
            <v>0</v>
          </cell>
          <cell r="U370">
            <v>0</v>
          </cell>
          <cell r="V370">
            <v>2</v>
          </cell>
          <cell r="W370">
            <v>225000</v>
          </cell>
        </row>
        <row r="371">
          <cell r="C371" t="str">
            <v>3.8.1.25.6</v>
          </cell>
          <cell r="D371" t="str">
            <v>d = 400 mm (16")</v>
          </cell>
          <cell r="E371" t="str">
            <v>un</v>
          </cell>
          <cell r="F371">
            <v>4</v>
          </cell>
          <cell r="G371">
            <v>161100</v>
          </cell>
          <cell r="H371">
            <v>644400</v>
          </cell>
          <cell r="I371">
            <v>0.14343025368598447</v>
          </cell>
          <cell r="J371">
            <v>4</v>
          </cell>
          <cell r="L371">
            <v>4</v>
          </cell>
          <cell r="M371">
            <v>644400</v>
          </cell>
          <cell r="N371">
            <v>0</v>
          </cell>
          <cell r="O371">
            <v>644400</v>
          </cell>
          <cell r="R371">
            <v>0</v>
          </cell>
          <cell r="S371">
            <v>0</v>
          </cell>
          <cell r="T371">
            <v>0</v>
          </cell>
          <cell r="U371">
            <v>0</v>
          </cell>
          <cell r="V371">
            <v>4</v>
          </cell>
          <cell r="W371">
            <v>644400</v>
          </cell>
        </row>
        <row r="372">
          <cell r="C372" t="str">
            <v>3.8.1.25.7</v>
          </cell>
          <cell r="D372" t="str">
            <v>d = 450 mm (18")</v>
          </cell>
          <cell r="E372" t="str">
            <v>un</v>
          </cell>
          <cell r="F372">
            <v>5</v>
          </cell>
          <cell r="G372">
            <v>180900</v>
          </cell>
          <cell r="H372">
            <v>904500</v>
          </cell>
          <cell r="I372">
            <v>0.20132319127711507</v>
          </cell>
          <cell r="J372">
            <v>5</v>
          </cell>
          <cell r="L372">
            <v>5</v>
          </cell>
          <cell r="M372">
            <v>904500</v>
          </cell>
          <cell r="N372">
            <v>0</v>
          </cell>
          <cell r="O372">
            <v>904500</v>
          </cell>
          <cell r="R372">
            <v>0</v>
          </cell>
          <cell r="S372">
            <v>0</v>
          </cell>
          <cell r="T372">
            <v>0</v>
          </cell>
          <cell r="U372">
            <v>0</v>
          </cell>
          <cell r="V372">
            <v>5</v>
          </cell>
          <cell r="W372">
            <v>904500</v>
          </cell>
        </row>
        <row r="373">
          <cell r="C373" t="str">
            <v>3.8.1.25.9</v>
          </cell>
          <cell r="D373" t="str">
            <v>d = 600 mm (24")</v>
          </cell>
          <cell r="E373" t="str">
            <v>un</v>
          </cell>
          <cell r="F373">
            <v>10</v>
          </cell>
          <cell r="G373">
            <v>306750</v>
          </cell>
          <cell r="H373">
            <v>3067500</v>
          </cell>
          <cell r="I373">
            <v>0.68276272995306853</v>
          </cell>
          <cell r="J373">
            <v>10</v>
          </cell>
          <cell r="L373">
            <v>10</v>
          </cell>
          <cell r="M373">
            <v>3067500</v>
          </cell>
          <cell r="N373">
            <v>0</v>
          </cell>
          <cell r="O373">
            <v>3067500</v>
          </cell>
          <cell r="R373">
            <v>0</v>
          </cell>
          <cell r="S373">
            <v>0</v>
          </cell>
          <cell r="T373">
            <v>0</v>
          </cell>
          <cell r="U373">
            <v>0</v>
          </cell>
          <cell r="V373">
            <v>10</v>
          </cell>
          <cell r="W373">
            <v>3067500</v>
          </cell>
        </row>
        <row r="374">
          <cell r="C374" t="str">
            <v>3.8.1.26</v>
          </cell>
          <cell r="D374" t="str">
            <v>Instalación Codo 45 ° B x B HD. Norma ISO PN 10</v>
          </cell>
          <cell r="F374" t="str">
            <v/>
          </cell>
          <cell r="I374" t="str">
            <v/>
          </cell>
          <cell r="J374" t="str">
            <v/>
          </cell>
          <cell r="L374" t="str">
            <v/>
          </cell>
          <cell r="M374" t="str">
            <v/>
          </cell>
          <cell r="N374" t="str">
            <v/>
          </cell>
          <cell r="O374" t="str">
            <v/>
          </cell>
          <cell r="R374">
            <v>0</v>
          </cell>
          <cell r="S374" t="str">
            <v/>
          </cell>
          <cell r="T374" t="str">
            <v/>
          </cell>
          <cell r="U374" t="str">
            <v/>
          </cell>
          <cell r="V374" t="str">
            <v/>
          </cell>
          <cell r="W374" t="str">
            <v/>
          </cell>
        </row>
        <row r="375">
          <cell r="C375" t="str">
            <v>3.8.1.26.4</v>
          </cell>
          <cell r="D375" t="str">
            <v>d = 400 mm (16”)</v>
          </cell>
          <cell r="E375" t="str">
            <v>un</v>
          </cell>
          <cell r="F375">
            <v>2</v>
          </cell>
          <cell r="G375">
            <v>161100</v>
          </cell>
          <cell r="H375">
            <v>322200</v>
          </cell>
          <cell r="I375">
            <v>7.1715126842992236E-2</v>
          </cell>
          <cell r="J375">
            <v>2</v>
          </cell>
          <cell r="L375">
            <v>2</v>
          </cell>
          <cell r="M375">
            <v>322200</v>
          </cell>
          <cell r="N375">
            <v>0</v>
          </cell>
          <cell r="O375">
            <v>322200</v>
          </cell>
          <cell r="R375">
            <v>0</v>
          </cell>
          <cell r="S375">
            <v>0</v>
          </cell>
          <cell r="T375">
            <v>0</v>
          </cell>
          <cell r="U375">
            <v>0</v>
          </cell>
          <cell r="V375">
            <v>2</v>
          </cell>
          <cell r="W375">
            <v>322200</v>
          </cell>
        </row>
        <row r="376">
          <cell r="C376" t="str">
            <v>3.8.1.26.21</v>
          </cell>
          <cell r="D376" t="str">
            <v>d = 80 mm (3”)</v>
          </cell>
          <cell r="E376" t="str">
            <v>un</v>
          </cell>
          <cell r="F376">
            <v>20</v>
          </cell>
          <cell r="G376">
            <v>10400</v>
          </cell>
          <cell r="H376">
            <v>208000</v>
          </cell>
          <cell r="I376">
            <v>4.6296543709939124E-2</v>
          </cell>
          <cell r="J376">
            <v>20</v>
          </cell>
          <cell r="L376">
            <v>20</v>
          </cell>
          <cell r="M376">
            <v>208000</v>
          </cell>
          <cell r="N376">
            <v>0</v>
          </cell>
          <cell r="O376">
            <v>208000</v>
          </cell>
          <cell r="R376">
            <v>0</v>
          </cell>
          <cell r="S376">
            <v>0</v>
          </cell>
          <cell r="T376">
            <v>0</v>
          </cell>
          <cell r="U376">
            <v>0</v>
          </cell>
          <cell r="V376">
            <v>20</v>
          </cell>
          <cell r="W376">
            <v>208000</v>
          </cell>
        </row>
        <row r="377">
          <cell r="C377" t="str">
            <v>3.8.1.27</v>
          </cell>
          <cell r="D377" t="str">
            <v>Instalación Codo 45 ° JA x JA HD. Norma ISO PN 10</v>
          </cell>
          <cell r="F377" t="str">
            <v/>
          </cell>
          <cell r="I377" t="str">
            <v/>
          </cell>
          <cell r="J377" t="str">
            <v/>
          </cell>
          <cell r="L377" t="str">
            <v/>
          </cell>
          <cell r="M377" t="str">
            <v/>
          </cell>
          <cell r="N377" t="str">
            <v/>
          </cell>
          <cell r="O377" t="str">
            <v/>
          </cell>
          <cell r="R377">
            <v>0</v>
          </cell>
          <cell r="S377" t="str">
            <v/>
          </cell>
          <cell r="T377" t="str">
            <v/>
          </cell>
          <cell r="U377" t="str">
            <v/>
          </cell>
          <cell r="V377" t="str">
            <v/>
          </cell>
          <cell r="W377" t="str">
            <v/>
          </cell>
        </row>
        <row r="378">
          <cell r="C378" t="str">
            <v>3.8.1.27.7</v>
          </cell>
          <cell r="D378" t="str">
            <v>d = 450 mm (18”)</v>
          </cell>
          <cell r="E378" t="str">
            <v>un</v>
          </cell>
          <cell r="F378">
            <v>1</v>
          </cell>
          <cell r="G378">
            <v>61500</v>
          </cell>
          <cell r="H378">
            <v>61500</v>
          </cell>
          <cell r="I378">
            <v>1.3688641529621421E-2</v>
          </cell>
          <cell r="J378">
            <v>1</v>
          </cell>
          <cell r="L378">
            <v>1</v>
          </cell>
          <cell r="M378">
            <v>61500</v>
          </cell>
          <cell r="N378">
            <v>0</v>
          </cell>
          <cell r="O378">
            <v>61500</v>
          </cell>
          <cell r="R378">
            <v>0</v>
          </cell>
          <cell r="S378">
            <v>0</v>
          </cell>
          <cell r="T378">
            <v>0</v>
          </cell>
          <cell r="U378">
            <v>0</v>
          </cell>
          <cell r="V378">
            <v>1</v>
          </cell>
          <cell r="W378">
            <v>61500</v>
          </cell>
        </row>
        <row r="379">
          <cell r="C379" t="str">
            <v>3.8.1.28</v>
          </cell>
          <cell r="D379" t="str">
            <v>Instalación Unión Brida Enchufe. Norma ISO. PN 10</v>
          </cell>
          <cell r="F379" t="str">
            <v/>
          </cell>
          <cell r="I379" t="str">
            <v/>
          </cell>
          <cell r="J379" t="str">
            <v/>
          </cell>
          <cell r="L379" t="str">
            <v/>
          </cell>
          <cell r="M379" t="str">
            <v/>
          </cell>
          <cell r="N379" t="str">
            <v/>
          </cell>
          <cell r="O379" t="str">
            <v/>
          </cell>
          <cell r="R379">
            <v>0</v>
          </cell>
          <cell r="S379" t="str">
            <v/>
          </cell>
          <cell r="T379" t="str">
            <v/>
          </cell>
          <cell r="U379" t="str">
            <v/>
          </cell>
          <cell r="V379" t="str">
            <v/>
          </cell>
          <cell r="W379" t="str">
            <v/>
          </cell>
        </row>
        <row r="380">
          <cell r="C380" t="str">
            <v>3.8.1.28.6</v>
          </cell>
          <cell r="D380" t="str">
            <v>d = 400 mm (16”)</v>
          </cell>
          <cell r="E380" t="str">
            <v>un</v>
          </cell>
          <cell r="F380">
            <v>2</v>
          </cell>
          <cell r="G380">
            <v>58000</v>
          </cell>
          <cell r="H380">
            <v>116000</v>
          </cell>
          <cell r="I380">
            <v>2.5819226299773738E-2</v>
          </cell>
          <cell r="J380">
            <v>2</v>
          </cell>
          <cell r="L380">
            <v>2</v>
          </cell>
          <cell r="M380">
            <v>116000</v>
          </cell>
          <cell r="N380">
            <v>0</v>
          </cell>
          <cell r="O380">
            <v>116000</v>
          </cell>
          <cell r="R380">
            <v>0</v>
          </cell>
          <cell r="S380">
            <v>0</v>
          </cell>
          <cell r="T380">
            <v>0</v>
          </cell>
          <cell r="U380">
            <v>0</v>
          </cell>
          <cell r="V380">
            <v>2</v>
          </cell>
          <cell r="W380">
            <v>116000</v>
          </cell>
        </row>
        <row r="381">
          <cell r="C381" t="str">
            <v>3.8.1.28.7</v>
          </cell>
          <cell r="D381" t="str">
            <v>d = 450 mm (18”)</v>
          </cell>
          <cell r="E381" t="str">
            <v>un</v>
          </cell>
          <cell r="F381">
            <v>2</v>
          </cell>
          <cell r="G381">
            <v>67050</v>
          </cell>
          <cell r="H381">
            <v>134100</v>
          </cell>
          <cell r="I381">
            <v>2.9847915920686714E-2</v>
          </cell>
          <cell r="J381">
            <v>2</v>
          </cell>
          <cell r="L381">
            <v>2</v>
          </cell>
          <cell r="M381">
            <v>134100</v>
          </cell>
          <cell r="N381">
            <v>0</v>
          </cell>
          <cell r="O381">
            <v>134100</v>
          </cell>
          <cell r="R381">
            <v>0</v>
          </cell>
          <cell r="S381">
            <v>0</v>
          </cell>
          <cell r="T381">
            <v>0</v>
          </cell>
          <cell r="U381">
            <v>0</v>
          </cell>
          <cell r="V381">
            <v>2</v>
          </cell>
          <cell r="W381">
            <v>134100</v>
          </cell>
        </row>
        <row r="382">
          <cell r="C382" t="str">
            <v>3.8.1.28.9</v>
          </cell>
          <cell r="D382" t="str">
            <v>d = 600 mm (24”)</v>
          </cell>
          <cell r="E382" t="str">
            <v>un</v>
          </cell>
          <cell r="F382">
            <v>4</v>
          </cell>
          <cell r="G382">
            <v>89500</v>
          </cell>
          <cell r="H382">
            <v>358000</v>
          </cell>
          <cell r="I382">
            <v>7.9683474269991367E-2</v>
          </cell>
          <cell r="J382">
            <v>4</v>
          </cell>
          <cell r="L382">
            <v>4</v>
          </cell>
          <cell r="M382">
            <v>358000</v>
          </cell>
          <cell r="N382">
            <v>0</v>
          </cell>
          <cell r="O382">
            <v>358000</v>
          </cell>
          <cell r="R382">
            <v>0</v>
          </cell>
          <cell r="S382">
            <v>0</v>
          </cell>
          <cell r="T382">
            <v>0</v>
          </cell>
          <cell r="U382">
            <v>0</v>
          </cell>
          <cell r="V382">
            <v>4</v>
          </cell>
          <cell r="W382">
            <v>358000</v>
          </cell>
        </row>
        <row r="383">
          <cell r="C383" t="str">
            <v>3.8.1.29</v>
          </cell>
          <cell r="D383" t="str">
            <v>Instalación Reducción B x B HD. Norma ISO. PN 10</v>
          </cell>
          <cell r="F383" t="str">
            <v/>
          </cell>
          <cell r="I383" t="str">
            <v/>
          </cell>
          <cell r="J383" t="str">
            <v/>
          </cell>
          <cell r="L383" t="str">
            <v/>
          </cell>
          <cell r="M383" t="str">
            <v/>
          </cell>
          <cell r="N383" t="str">
            <v/>
          </cell>
          <cell r="O383" t="str">
            <v/>
          </cell>
          <cell r="R383">
            <v>0</v>
          </cell>
          <cell r="S383" t="str">
            <v/>
          </cell>
          <cell r="T383" t="str">
            <v/>
          </cell>
          <cell r="U383" t="str">
            <v/>
          </cell>
          <cell r="V383" t="str">
            <v/>
          </cell>
          <cell r="W383" t="str">
            <v/>
          </cell>
        </row>
        <row r="384">
          <cell r="C384" t="str">
            <v>3.8.1.29.10</v>
          </cell>
          <cell r="D384" t="str">
            <v>d = 600 x 450 mm</v>
          </cell>
          <cell r="E384" t="str">
            <v>un</v>
          </cell>
          <cell r="F384">
            <v>1</v>
          </cell>
          <cell r="G384">
            <v>204100</v>
          </cell>
          <cell r="H384">
            <v>204100</v>
          </cell>
          <cell r="I384">
            <v>4.542848351537776E-2</v>
          </cell>
          <cell r="J384">
            <v>1</v>
          </cell>
          <cell r="L384">
            <v>1</v>
          </cell>
          <cell r="M384">
            <v>204100</v>
          </cell>
          <cell r="N384">
            <v>0</v>
          </cell>
          <cell r="O384">
            <v>204100</v>
          </cell>
          <cell r="R384">
            <v>0</v>
          </cell>
          <cell r="S384">
            <v>0</v>
          </cell>
          <cell r="T384">
            <v>0</v>
          </cell>
          <cell r="U384">
            <v>0</v>
          </cell>
          <cell r="V384">
            <v>1</v>
          </cell>
          <cell r="W384">
            <v>204100</v>
          </cell>
        </row>
        <row r="385">
          <cell r="C385" t="str">
            <v>3.8.1.29.11</v>
          </cell>
          <cell r="D385" t="str">
            <v>d = 600 x 400 mm exéntrica</v>
          </cell>
          <cell r="E385" t="str">
            <v>un</v>
          </cell>
          <cell r="F385">
            <v>4</v>
          </cell>
          <cell r="G385">
            <v>192200</v>
          </cell>
          <cell r="H385">
            <v>768800</v>
          </cell>
          <cell r="I385">
            <v>0.17111914809712114</v>
          </cell>
          <cell r="J385">
            <v>4</v>
          </cell>
          <cell r="L385">
            <v>4</v>
          </cell>
          <cell r="M385">
            <v>768800</v>
          </cell>
          <cell r="N385">
            <v>0</v>
          </cell>
          <cell r="O385">
            <v>768800</v>
          </cell>
          <cell r="R385">
            <v>0</v>
          </cell>
          <cell r="S385">
            <v>0</v>
          </cell>
          <cell r="T385">
            <v>0</v>
          </cell>
          <cell r="U385">
            <v>0</v>
          </cell>
          <cell r="V385">
            <v>4</v>
          </cell>
          <cell r="W385">
            <v>768800</v>
          </cell>
        </row>
        <row r="386">
          <cell r="C386" t="str">
            <v>3.8.1.30</v>
          </cell>
          <cell r="D386" t="str">
            <v>Instalación de Tee B x B x B HD. Norma ISO. PN 10</v>
          </cell>
          <cell r="F386" t="str">
            <v/>
          </cell>
          <cell r="I386" t="str">
            <v/>
          </cell>
          <cell r="J386" t="str">
            <v/>
          </cell>
          <cell r="L386" t="str">
            <v/>
          </cell>
          <cell r="M386" t="str">
            <v/>
          </cell>
          <cell r="N386" t="str">
            <v/>
          </cell>
          <cell r="O386" t="str">
            <v/>
          </cell>
          <cell r="R386">
            <v>0</v>
          </cell>
          <cell r="S386" t="str">
            <v/>
          </cell>
          <cell r="T386" t="str">
            <v/>
          </cell>
          <cell r="U386" t="str">
            <v/>
          </cell>
          <cell r="V386" t="str">
            <v/>
          </cell>
          <cell r="W386" t="str">
            <v/>
          </cell>
        </row>
        <row r="387">
          <cell r="C387" t="str">
            <v>3.8.1.30.10</v>
          </cell>
          <cell r="D387" t="str">
            <v>Tee 400 x 400 x 400 mm</v>
          </cell>
          <cell r="E387" t="str">
            <v>un</v>
          </cell>
          <cell r="F387">
            <v>4</v>
          </cell>
          <cell r="G387">
            <v>310100</v>
          </cell>
          <cell r="H387">
            <v>1240400</v>
          </cell>
          <cell r="I387">
            <v>0.27608765777792538</v>
          </cell>
          <cell r="J387">
            <v>4</v>
          </cell>
          <cell r="L387">
            <v>4</v>
          </cell>
          <cell r="M387">
            <v>1240400</v>
          </cell>
          <cell r="N387">
            <v>0</v>
          </cell>
          <cell r="O387">
            <v>1240400</v>
          </cell>
          <cell r="R387">
            <v>0</v>
          </cell>
          <cell r="S387">
            <v>0</v>
          </cell>
          <cell r="T387">
            <v>0</v>
          </cell>
          <cell r="U387">
            <v>0</v>
          </cell>
          <cell r="V387">
            <v>4</v>
          </cell>
          <cell r="W387">
            <v>1240400</v>
          </cell>
        </row>
        <row r="388">
          <cell r="C388" t="str">
            <v>3.8.1.30.15</v>
          </cell>
          <cell r="D388" t="str">
            <v>Tee 450 x 450 x 450 mm</v>
          </cell>
          <cell r="E388" t="str">
            <v>un</v>
          </cell>
          <cell r="F388">
            <v>2</v>
          </cell>
          <cell r="G388">
            <v>372350</v>
          </cell>
          <cell r="H388">
            <v>744700</v>
          </cell>
          <cell r="I388">
            <v>0.16575498125380606</v>
          </cell>
          <cell r="J388">
            <v>2</v>
          </cell>
          <cell r="L388">
            <v>2</v>
          </cell>
          <cell r="M388">
            <v>744700</v>
          </cell>
          <cell r="N388">
            <v>0</v>
          </cell>
          <cell r="O388">
            <v>744700</v>
          </cell>
          <cell r="R388">
            <v>0</v>
          </cell>
          <cell r="S388">
            <v>0</v>
          </cell>
          <cell r="T388">
            <v>0</v>
          </cell>
          <cell r="U388">
            <v>0</v>
          </cell>
          <cell r="V388">
            <v>2</v>
          </cell>
          <cell r="W388">
            <v>744700</v>
          </cell>
        </row>
        <row r="389">
          <cell r="C389" t="str">
            <v>3.8.1.30.20</v>
          </cell>
          <cell r="D389" t="str">
            <v>Tee 600 x 600 x 400 mm</v>
          </cell>
          <cell r="E389" t="str">
            <v>un</v>
          </cell>
          <cell r="F389">
            <v>2</v>
          </cell>
          <cell r="G389">
            <v>412250</v>
          </cell>
          <cell r="H389">
            <v>824500</v>
          </cell>
          <cell r="I389">
            <v>0.18351682831175387</v>
          </cell>
          <cell r="J389">
            <v>2</v>
          </cell>
          <cell r="L389">
            <v>2</v>
          </cell>
          <cell r="M389">
            <v>824500</v>
          </cell>
          <cell r="N389">
            <v>0</v>
          </cell>
          <cell r="O389">
            <v>824500</v>
          </cell>
          <cell r="R389">
            <v>0</v>
          </cell>
          <cell r="S389">
            <v>0</v>
          </cell>
          <cell r="T389">
            <v>0</v>
          </cell>
          <cell r="U389">
            <v>0</v>
          </cell>
          <cell r="V389">
            <v>2</v>
          </cell>
          <cell r="W389">
            <v>824500</v>
          </cell>
        </row>
        <row r="390">
          <cell r="C390" t="str">
            <v>3.8.1.30.22</v>
          </cell>
          <cell r="D390" t="str">
            <v>Tee 600 x 600 x 600 mm</v>
          </cell>
          <cell r="E390" t="str">
            <v>un</v>
          </cell>
          <cell r="F390">
            <v>5</v>
          </cell>
          <cell r="G390">
            <v>514700</v>
          </cell>
          <cell r="H390">
            <v>2573500</v>
          </cell>
          <cell r="I390">
            <v>0.57280843864196307</v>
          </cell>
          <cell r="J390">
            <v>5</v>
          </cell>
          <cell r="K390">
            <v>-3</v>
          </cell>
          <cell r="L390">
            <v>2</v>
          </cell>
          <cell r="M390">
            <v>2573500</v>
          </cell>
          <cell r="N390">
            <v>-1544100</v>
          </cell>
          <cell r="O390">
            <v>1029400</v>
          </cell>
          <cell r="R390">
            <v>0</v>
          </cell>
          <cell r="S390">
            <v>0</v>
          </cell>
          <cell r="T390">
            <v>0</v>
          </cell>
          <cell r="U390">
            <v>0</v>
          </cell>
          <cell r="V390">
            <v>2</v>
          </cell>
          <cell r="W390">
            <v>1029400</v>
          </cell>
        </row>
        <row r="391">
          <cell r="C391" t="str">
            <v>3.8.1.31</v>
          </cell>
          <cell r="D391" t="str">
            <v>Instalación de Niples bridados (Brida espigo y lisos)</v>
          </cell>
          <cell r="F391" t="str">
            <v/>
          </cell>
          <cell r="I391" t="str">
            <v/>
          </cell>
          <cell r="J391" t="str">
            <v/>
          </cell>
          <cell r="L391" t="str">
            <v/>
          </cell>
          <cell r="M391" t="str">
            <v/>
          </cell>
          <cell r="N391" t="str">
            <v/>
          </cell>
          <cell r="O391" t="str">
            <v/>
          </cell>
          <cell r="R391">
            <v>0</v>
          </cell>
          <cell r="S391" t="str">
            <v/>
          </cell>
          <cell r="T391" t="str">
            <v/>
          </cell>
          <cell r="U391" t="str">
            <v/>
          </cell>
          <cell r="V391" t="str">
            <v/>
          </cell>
          <cell r="W391" t="str">
            <v/>
          </cell>
        </row>
        <row r="392">
          <cell r="C392" t="str">
            <v>3.8.1.31.1</v>
          </cell>
          <cell r="D392" t="str">
            <v>L &lt;= 1 m</v>
          </cell>
          <cell r="F392" t="str">
            <v/>
          </cell>
          <cell r="I392" t="str">
            <v/>
          </cell>
          <cell r="J392" t="str">
            <v/>
          </cell>
          <cell r="L392" t="str">
            <v/>
          </cell>
          <cell r="M392" t="str">
            <v/>
          </cell>
          <cell r="N392" t="str">
            <v/>
          </cell>
          <cell r="O392" t="str">
            <v/>
          </cell>
          <cell r="R392">
            <v>0</v>
          </cell>
          <cell r="S392" t="str">
            <v/>
          </cell>
          <cell r="T392" t="str">
            <v/>
          </cell>
          <cell r="U392" t="str">
            <v/>
          </cell>
          <cell r="V392" t="str">
            <v/>
          </cell>
          <cell r="W392" t="str">
            <v/>
          </cell>
        </row>
        <row r="393">
          <cell r="C393" t="str">
            <v>3.8.1.31.1.3</v>
          </cell>
          <cell r="D393" t="str">
            <v>Niple HD, 450mm, Brida*Brida, L=0.78m</v>
          </cell>
          <cell r="E393" t="str">
            <v>un</v>
          </cell>
          <cell r="F393">
            <v>2</v>
          </cell>
          <cell r="G393">
            <v>94460</v>
          </cell>
          <cell r="H393">
            <v>188920</v>
          </cell>
          <cell r="I393">
            <v>4.2049726142700472E-2</v>
          </cell>
          <cell r="J393">
            <v>2</v>
          </cell>
          <cell r="L393">
            <v>2</v>
          </cell>
          <cell r="M393">
            <v>188920</v>
          </cell>
          <cell r="N393">
            <v>0</v>
          </cell>
          <cell r="O393">
            <v>188920</v>
          </cell>
          <cell r="R393">
            <v>0</v>
          </cell>
          <cell r="S393">
            <v>0</v>
          </cell>
          <cell r="T393">
            <v>0</v>
          </cell>
          <cell r="U393">
            <v>0</v>
          </cell>
          <cell r="V393">
            <v>2</v>
          </cell>
          <cell r="W393">
            <v>188920</v>
          </cell>
        </row>
        <row r="394">
          <cell r="C394" t="str">
            <v>3.8.1.31.1.4</v>
          </cell>
          <cell r="D394" t="str">
            <v>Niple HD, 600mm, Brida*Brida, L=0.64m</v>
          </cell>
          <cell r="E394" t="str">
            <v>un</v>
          </cell>
          <cell r="F394">
            <v>4</v>
          </cell>
          <cell r="G394">
            <v>117950</v>
          </cell>
          <cell r="H394">
            <v>471800</v>
          </cell>
          <cell r="I394">
            <v>0.10501302558821768</v>
          </cell>
          <cell r="J394">
            <v>4</v>
          </cell>
          <cell r="L394">
            <v>4</v>
          </cell>
          <cell r="M394">
            <v>471800</v>
          </cell>
          <cell r="N394">
            <v>0</v>
          </cell>
          <cell r="O394">
            <v>471800</v>
          </cell>
          <cell r="R394">
            <v>0</v>
          </cell>
          <cell r="S394">
            <v>0</v>
          </cell>
          <cell r="T394">
            <v>0</v>
          </cell>
          <cell r="U394">
            <v>0</v>
          </cell>
          <cell r="V394">
            <v>4</v>
          </cell>
          <cell r="W394">
            <v>471800</v>
          </cell>
        </row>
        <row r="395">
          <cell r="C395" t="str">
            <v>3.8.1.31.1.5</v>
          </cell>
          <cell r="D395" t="str">
            <v>Niple HD, 600mm, Brida*Brida, L=0.81m</v>
          </cell>
          <cell r="E395" t="str">
            <v>un</v>
          </cell>
          <cell r="F395">
            <v>1</v>
          </cell>
          <cell r="G395">
            <v>117950</v>
          </cell>
          <cell r="H395">
            <v>117950</v>
          </cell>
          <cell r="I395">
            <v>2.625325639705442E-2</v>
          </cell>
          <cell r="J395">
            <v>1</v>
          </cell>
          <cell r="L395">
            <v>1</v>
          </cell>
          <cell r="M395">
            <v>117950</v>
          </cell>
          <cell r="N395">
            <v>0</v>
          </cell>
          <cell r="O395">
            <v>117950</v>
          </cell>
          <cell r="R395">
            <v>0</v>
          </cell>
          <cell r="S395">
            <v>0</v>
          </cell>
          <cell r="T395">
            <v>0</v>
          </cell>
          <cell r="U395">
            <v>0</v>
          </cell>
          <cell r="V395">
            <v>1</v>
          </cell>
          <cell r="W395">
            <v>117950</v>
          </cell>
        </row>
        <row r="396">
          <cell r="C396" t="str">
            <v>3.8.1.31.2</v>
          </cell>
          <cell r="D396" t="str">
            <v>1 m &lt; L &lt;= 2 m</v>
          </cell>
          <cell r="E396" t="str">
            <v>un</v>
          </cell>
          <cell r="F396">
            <v>0</v>
          </cell>
          <cell r="I396">
            <v>0</v>
          </cell>
          <cell r="J396">
            <v>0</v>
          </cell>
          <cell r="L396">
            <v>0</v>
          </cell>
          <cell r="M396">
            <v>0</v>
          </cell>
          <cell r="N396">
            <v>0</v>
          </cell>
          <cell r="O396">
            <v>0</v>
          </cell>
          <cell r="R396">
            <v>0</v>
          </cell>
          <cell r="S396">
            <v>0</v>
          </cell>
          <cell r="T396">
            <v>0</v>
          </cell>
          <cell r="U396">
            <v>0</v>
          </cell>
          <cell r="V396">
            <v>0</v>
          </cell>
          <cell r="W396">
            <v>0</v>
          </cell>
        </row>
        <row r="397">
          <cell r="C397" t="str">
            <v>3.8.1.31.2.1</v>
          </cell>
          <cell r="D397" t="str">
            <v>Niple HD, 400mm, Brida*Brida, L=1.40m</v>
          </cell>
          <cell r="E397" t="str">
            <v>un</v>
          </cell>
          <cell r="F397">
            <v>1</v>
          </cell>
          <cell r="G397">
            <v>110500</v>
          </cell>
          <cell r="H397">
            <v>110500</v>
          </cell>
          <cell r="I397">
            <v>2.4595038845905158E-2</v>
          </cell>
          <cell r="J397">
            <v>1</v>
          </cell>
          <cell r="L397">
            <v>1</v>
          </cell>
          <cell r="M397">
            <v>110500</v>
          </cell>
          <cell r="N397">
            <v>0</v>
          </cell>
          <cell r="O397">
            <v>110500</v>
          </cell>
          <cell r="R397">
            <v>0</v>
          </cell>
          <cell r="S397">
            <v>0</v>
          </cell>
          <cell r="T397">
            <v>0</v>
          </cell>
          <cell r="U397">
            <v>0</v>
          </cell>
          <cell r="V397">
            <v>1</v>
          </cell>
          <cell r="W397">
            <v>110500</v>
          </cell>
        </row>
        <row r="398">
          <cell r="C398" t="str">
            <v>3.8.1.31.4</v>
          </cell>
          <cell r="D398" t="str">
            <v>3 m &lt; L &lt;= 4 m</v>
          </cell>
          <cell r="E398" t="str">
            <v>un</v>
          </cell>
          <cell r="F398">
            <v>0</v>
          </cell>
          <cell r="I398">
            <v>0</v>
          </cell>
          <cell r="J398">
            <v>0</v>
          </cell>
          <cell r="L398">
            <v>0</v>
          </cell>
          <cell r="M398">
            <v>0</v>
          </cell>
          <cell r="N398">
            <v>0</v>
          </cell>
          <cell r="O398">
            <v>0</v>
          </cell>
          <cell r="R398">
            <v>0</v>
          </cell>
          <cell r="S398">
            <v>0</v>
          </cell>
          <cell r="T398">
            <v>0</v>
          </cell>
          <cell r="U398">
            <v>0</v>
          </cell>
          <cell r="V398">
            <v>0</v>
          </cell>
          <cell r="W398">
            <v>0</v>
          </cell>
        </row>
        <row r="399">
          <cell r="C399" t="str">
            <v>3.8.1.31.4.2</v>
          </cell>
          <cell r="D399" t="str">
            <v>Niple HD, 450mm, Brida*Brida, L=3.50m</v>
          </cell>
          <cell r="E399" t="str">
            <v>un</v>
          </cell>
          <cell r="F399">
            <v>1</v>
          </cell>
          <cell r="G399">
            <v>124250</v>
          </cell>
          <cell r="H399">
            <v>124250</v>
          </cell>
          <cell r="I399">
            <v>2.7655507480576613E-2</v>
          </cell>
          <cell r="J399">
            <v>1</v>
          </cell>
          <cell r="L399">
            <v>1</v>
          </cell>
          <cell r="M399">
            <v>124250</v>
          </cell>
          <cell r="N399">
            <v>0</v>
          </cell>
          <cell r="O399">
            <v>124250</v>
          </cell>
          <cell r="R399">
            <v>0</v>
          </cell>
          <cell r="S399">
            <v>0</v>
          </cell>
          <cell r="T399">
            <v>0</v>
          </cell>
          <cell r="U399">
            <v>0</v>
          </cell>
          <cell r="V399">
            <v>1</v>
          </cell>
          <cell r="W399">
            <v>124250</v>
          </cell>
        </row>
        <row r="400">
          <cell r="C400" t="str">
            <v>3.8.1.31.4.3</v>
          </cell>
          <cell r="D400" t="str">
            <v>Niple HD, 450mm, Brida*Brida, L=3.06m</v>
          </cell>
          <cell r="E400" t="str">
            <v>un</v>
          </cell>
          <cell r="F400">
            <v>1</v>
          </cell>
          <cell r="G400">
            <v>124250</v>
          </cell>
          <cell r="H400">
            <v>124250</v>
          </cell>
          <cell r="I400">
            <v>2.7655507480576613E-2</v>
          </cell>
          <cell r="J400">
            <v>1</v>
          </cell>
          <cell r="L400">
            <v>1</v>
          </cell>
          <cell r="M400">
            <v>124250</v>
          </cell>
          <cell r="N400">
            <v>0</v>
          </cell>
          <cell r="O400">
            <v>124250</v>
          </cell>
          <cell r="R400">
            <v>0</v>
          </cell>
          <cell r="S400">
            <v>0</v>
          </cell>
          <cell r="T400">
            <v>0</v>
          </cell>
          <cell r="U400">
            <v>0</v>
          </cell>
          <cell r="V400">
            <v>1</v>
          </cell>
          <cell r="W400">
            <v>124250</v>
          </cell>
        </row>
        <row r="401">
          <cell r="C401" t="str">
            <v>3.8.1.31.4.4</v>
          </cell>
          <cell r="D401" t="str">
            <v>Niple HD, 450mm, Brida*Brida, L=3.40m</v>
          </cell>
          <cell r="E401" t="str">
            <v>un</v>
          </cell>
          <cell r="F401">
            <v>1</v>
          </cell>
          <cell r="G401">
            <v>123750</v>
          </cell>
          <cell r="H401">
            <v>123750</v>
          </cell>
          <cell r="I401">
            <v>2.7544217712043104E-2</v>
          </cell>
          <cell r="J401">
            <v>1</v>
          </cell>
          <cell r="L401">
            <v>1</v>
          </cell>
          <cell r="M401">
            <v>123750</v>
          </cell>
          <cell r="N401">
            <v>0</v>
          </cell>
          <cell r="O401">
            <v>123750</v>
          </cell>
          <cell r="R401">
            <v>0</v>
          </cell>
          <cell r="S401">
            <v>0</v>
          </cell>
          <cell r="T401">
            <v>0</v>
          </cell>
          <cell r="U401">
            <v>0</v>
          </cell>
          <cell r="V401">
            <v>1</v>
          </cell>
          <cell r="W401">
            <v>123750</v>
          </cell>
        </row>
        <row r="402">
          <cell r="C402" t="str">
            <v>3.8.1.31.5</v>
          </cell>
          <cell r="D402" t="str">
            <v>4 m &lt; L &lt;= 5 m</v>
          </cell>
          <cell r="E402" t="str">
            <v>un</v>
          </cell>
          <cell r="F402">
            <v>0</v>
          </cell>
          <cell r="I402">
            <v>0</v>
          </cell>
          <cell r="J402">
            <v>0</v>
          </cell>
          <cell r="L402">
            <v>0</v>
          </cell>
          <cell r="M402">
            <v>0</v>
          </cell>
          <cell r="N402">
            <v>0</v>
          </cell>
          <cell r="O402">
            <v>0</v>
          </cell>
          <cell r="R402">
            <v>0</v>
          </cell>
          <cell r="S402">
            <v>0</v>
          </cell>
          <cell r="T402">
            <v>0</v>
          </cell>
          <cell r="U402">
            <v>0</v>
          </cell>
          <cell r="V402">
            <v>0</v>
          </cell>
          <cell r="W402">
            <v>0</v>
          </cell>
        </row>
        <row r="403">
          <cell r="C403" t="str">
            <v>3.8.1.31.5.1</v>
          </cell>
          <cell r="D403" t="str">
            <v>Niple HD, 400mm, Brida*Brida, L=4.36m</v>
          </cell>
          <cell r="E403" t="str">
            <v>un</v>
          </cell>
          <cell r="F403">
            <v>2</v>
          </cell>
          <cell r="G403">
            <v>132500</v>
          </cell>
          <cell r="H403">
            <v>265000</v>
          </cell>
          <cell r="I403">
            <v>5.8983577322758975E-2</v>
          </cell>
          <cell r="J403">
            <v>2</v>
          </cell>
          <cell r="L403">
            <v>2</v>
          </cell>
          <cell r="M403">
            <v>265000</v>
          </cell>
          <cell r="N403">
            <v>0</v>
          </cell>
          <cell r="O403">
            <v>265000</v>
          </cell>
          <cell r="R403">
            <v>0</v>
          </cell>
          <cell r="S403">
            <v>0</v>
          </cell>
          <cell r="T403">
            <v>0</v>
          </cell>
          <cell r="U403">
            <v>0</v>
          </cell>
          <cell r="V403">
            <v>2</v>
          </cell>
          <cell r="W403">
            <v>265000</v>
          </cell>
        </row>
        <row r="404">
          <cell r="C404" t="str">
            <v>3.8.1.31.5.2</v>
          </cell>
          <cell r="D404" t="str">
            <v>Niple HD, 450mm, Brida*Brida, L=4.12m</v>
          </cell>
          <cell r="E404" t="str">
            <v>un</v>
          </cell>
          <cell r="F404">
            <v>1</v>
          </cell>
          <cell r="G404">
            <v>165500</v>
          </cell>
          <cell r="H404">
            <v>165500</v>
          </cell>
          <cell r="I404">
            <v>3.6836913384590983E-2</v>
          </cell>
          <cell r="J404">
            <v>1</v>
          </cell>
          <cell r="L404">
            <v>1</v>
          </cell>
          <cell r="M404">
            <v>165500</v>
          </cell>
          <cell r="N404">
            <v>0</v>
          </cell>
          <cell r="O404">
            <v>165500</v>
          </cell>
          <cell r="R404">
            <v>0</v>
          </cell>
          <cell r="S404">
            <v>0</v>
          </cell>
          <cell r="T404">
            <v>0</v>
          </cell>
          <cell r="U404">
            <v>0</v>
          </cell>
          <cell r="V404">
            <v>1</v>
          </cell>
          <cell r="W404">
            <v>165500</v>
          </cell>
        </row>
        <row r="405">
          <cell r="C405" t="str">
            <v>3.8.1.31.6</v>
          </cell>
          <cell r="D405" t="str">
            <v>5m &lt; L &lt;= 6 m</v>
          </cell>
          <cell r="E405" t="str">
            <v>un</v>
          </cell>
          <cell r="F405">
            <v>0</v>
          </cell>
          <cell r="I405">
            <v>0</v>
          </cell>
          <cell r="J405">
            <v>0</v>
          </cell>
          <cell r="L405">
            <v>0</v>
          </cell>
          <cell r="M405">
            <v>0</v>
          </cell>
          <cell r="N405">
            <v>0</v>
          </cell>
          <cell r="O405">
            <v>0</v>
          </cell>
          <cell r="R405">
            <v>0</v>
          </cell>
          <cell r="S405">
            <v>0</v>
          </cell>
          <cell r="T405">
            <v>0</v>
          </cell>
          <cell r="U405">
            <v>0</v>
          </cell>
          <cell r="V405">
            <v>0</v>
          </cell>
          <cell r="W405">
            <v>0</v>
          </cell>
        </row>
        <row r="406">
          <cell r="C406" t="str">
            <v>3.8.1.31.6.4</v>
          </cell>
          <cell r="D406" t="str">
            <v>Niple HD, 400mm, Brida*espigo, L=6.0m</v>
          </cell>
          <cell r="E406" t="str">
            <v>un</v>
          </cell>
          <cell r="F406">
            <v>2</v>
          </cell>
          <cell r="G406">
            <v>99500</v>
          </cell>
          <cell r="H406">
            <v>199000</v>
          </cell>
          <cell r="I406">
            <v>4.4293327876335983E-2</v>
          </cell>
          <cell r="J406">
            <v>2</v>
          </cell>
          <cell r="L406">
            <v>2</v>
          </cell>
          <cell r="M406">
            <v>199000</v>
          </cell>
          <cell r="N406">
            <v>0</v>
          </cell>
          <cell r="O406">
            <v>199000</v>
          </cell>
          <cell r="R406">
            <v>0</v>
          </cell>
          <cell r="S406">
            <v>0</v>
          </cell>
          <cell r="T406">
            <v>0</v>
          </cell>
          <cell r="U406">
            <v>0</v>
          </cell>
          <cell r="V406">
            <v>2</v>
          </cell>
          <cell r="W406">
            <v>199000</v>
          </cell>
        </row>
        <row r="407">
          <cell r="C407" t="str">
            <v>3.8.1.31.6.6</v>
          </cell>
          <cell r="D407" t="str">
            <v>Niple HD, 600mm, Brida*espigo, L=5.7m</v>
          </cell>
          <cell r="E407" t="str">
            <v>un</v>
          </cell>
          <cell r="F407">
            <v>1</v>
          </cell>
          <cell r="G407">
            <v>99500</v>
          </cell>
          <cell r="H407">
            <v>99500</v>
          </cell>
          <cell r="I407">
            <v>2.2146663938167992E-2</v>
          </cell>
          <cell r="J407">
            <v>1</v>
          </cell>
          <cell r="L407">
            <v>1</v>
          </cell>
          <cell r="M407">
            <v>99500</v>
          </cell>
          <cell r="N407">
            <v>0</v>
          </cell>
          <cell r="O407">
            <v>99500</v>
          </cell>
          <cell r="R407">
            <v>0</v>
          </cell>
          <cell r="S407">
            <v>0</v>
          </cell>
          <cell r="T407">
            <v>0</v>
          </cell>
          <cell r="U407">
            <v>0</v>
          </cell>
          <cell r="V407">
            <v>1</v>
          </cell>
          <cell r="W407">
            <v>99500</v>
          </cell>
        </row>
        <row r="408">
          <cell r="C408" t="str">
            <v>3.8.1.32</v>
          </cell>
          <cell r="D408" t="str">
            <v>Instalación de Codos de polietileno PE 100 PN 10 a tope</v>
          </cell>
          <cell r="F408" t="str">
            <v/>
          </cell>
          <cell r="I408" t="str">
            <v/>
          </cell>
          <cell r="J408" t="str">
            <v/>
          </cell>
          <cell r="L408" t="str">
            <v/>
          </cell>
          <cell r="M408" t="str">
            <v/>
          </cell>
          <cell r="N408" t="str">
            <v/>
          </cell>
          <cell r="O408" t="str">
            <v/>
          </cell>
          <cell r="R408">
            <v>0</v>
          </cell>
          <cell r="S408" t="str">
            <v/>
          </cell>
          <cell r="T408" t="str">
            <v/>
          </cell>
          <cell r="U408" t="str">
            <v/>
          </cell>
          <cell r="V408" t="str">
            <v/>
          </cell>
          <cell r="W408" t="str">
            <v/>
          </cell>
        </row>
        <row r="409">
          <cell r="C409" t="str">
            <v>3.8.1.32.1</v>
          </cell>
          <cell r="D409" t="str">
            <v>Codo de Polietileno 63mm X 90°</v>
          </cell>
          <cell r="E409" t="str">
            <v>un</v>
          </cell>
          <cell r="F409">
            <v>4</v>
          </cell>
          <cell r="G409">
            <v>2000</v>
          </cell>
          <cell r="H409">
            <v>8000</v>
          </cell>
          <cell r="I409">
            <v>1.7806362965361198E-3</v>
          </cell>
          <cell r="J409">
            <v>4</v>
          </cell>
          <cell r="L409">
            <v>4</v>
          </cell>
          <cell r="M409">
            <v>8000</v>
          </cell>
          <cell r="N409">
            <v>0</v>
          </cell>
          <cell r="O409">
            <v>8000</v>
          </cell>
          <cell r="R409">
            <v>0</v>
          </cell>
          <cell r="S409">
            <v>0</v>
          </cell>
          <cell r="T409">
            <v>0</v>
          </cell>
          <cell r="U409">
            <v>0</v>
          </cell>
          <cell r="V409">
            <v>4</v>
          </cell>
          <cell r="W409">
            <v>8000</v>
          </cell>
        </row>
        <row r="410">
          <cell r="C410" t="str">
            <v>3.8.1.32.2</v>
          </cell>
          <cell r="D410" t="str">
            <v>Codo de Polietileno 90mm X 90°</v>
          </cell>
          <cell r="E410" t="str">
            <v>un</v>
          </cell>
          <cell r="F410">
            <v>5</v>
          </cell>
          <cell r="G410">
            <v>2000</v>
          </cell>
          <cell r="H410">
            <v>10000</v>
          </cell>
          <cell r="I410">
            <v>2.22579537067015E-3</v>
          </cell>
          <cell r="J410">
            <v>5</v>
          </cell>
          <cell r="L410">
            <v>5</v>
          </cell>
          <cell r="M410">
            <v>10000</v>
          </cell>
          <cell r="N410">
            <v>0</v>
          </cell>
          <cell r="O410">
            <v>10000</v>
          </cell>
          <cell r="R410">
            <v>0</v>
          </cell>
          <cell r="S410">
            <v>0</v>
          </cell>
          <cell r="T410">
            <v>0</v>
          </cell>
          <cell r="U410">
            <v>0</v>
          </cell>
          <cell r="V410">
            <v>5</v>
          </cell>
          <cell r="W410">
            <v>10000</v>
          </cell>
        </row>
        <row r="411">
          <cell r="C411" t="str">
            <v>3.8.1.33</v>
          </cell>
          <cell r="D411" t="str">
            <v>Instalación de Tees de polietileno PE 100 PN 10 a tope</v>
          </cell>
          <cell r="F411" t="str">
            <v/>
          </cell>
          <cell r="I411" t="str">
            <v/>
          </cell>
          <cell r="J411" t="str">
            <v/>
          </cell>
          <cell r="L411" t="str">
            <v/>
          </cell>
          <cell r="M411" t="str">
            <v/>
          </cell>
          <cell r="N411" t="str">
            <v/>
          </cell>
          <cell r="O411" t="str">
            <v/>
          </cell>
          <cell r="R411">
            <v>0</v>
          </cell>
          <cell r="S411" t="str">
            <v/>
          </cell>
          <cell r="T411" t="str">
            <v/>
          </cell>
          <cell r="U411" t="str">
            <v/>
          </cell>
          <cell r="V411" t="str">
            <v/>
          </cell>
          <cell r="W411" t="str">
            <v/>
          </cell>
        </row>
        <row r="412">
          <cell r="C412" t="str">
            <v>3.8.1.33.1</v>
          </cell>
          <cell r="D412" t="str">
            <v>Tee de Polietileno 110mm X110mm X110mm</v>
          </cell>
          <cell r="E412" t="str">
            <v>un</v>
          </cell>
          <cell r="F412">
            <v>3</v>
          </cell>
          <cell r="G412">
            <v>4500</v>
          </cell>
          <cell r="H412">
            <v>13500</v>
          </cell>
          <cell r="I412">
            <v>3.0048237504047026E-3</v>
          </cell>
          <cell r="J412">
            <v>3</v>
          </cell>
          <cell r="L412">
            <v>3</v>
          </cell>
          <cell r="M412">
            <v>13500</v>
          </cell>
          <cell r="N412">
            <v>0</v>
          </cell>
          <cell r="O412">
            <v>13500</v>
          </cell>
          <cell r="R412">
            <v>0</v>
          </cell>
          <cell r="S412">
            <v>0</v>
          </cell>
          <cell r="T412">
            <v>0</v>
          </cell>
          <cell r="U412">
            <v>0</v>
          </cell>
          <cell r="V412">
            <v>3</v>
          </cell>
          <cell r="W412">
            <v>13500</v>
          </cell>
        </row>
        <row r="413">
          <cell r="C413" t="str">
            <v>3.8.1.34</v>
          </cell>
          <cell r="D413" t="str">
            <v>Instalación de Silletas para acometidas de polietileno</v>
          </cell>
          <cell r="F413" t="str">
            <v/>
          </cell>
          <cell r="I413" t="str">
            <v/>
          </cell>
          <cell r="J413" t="str">
            <v/>
          </cell>
          <cell r="L413" t="str">
            <v/>
          </cell>
          <cell r="M413" t="str">
            <v/>
          </cell>
          <cell r="N413" t="str">
            <v/>
          </cell>
          <cell r="O413" t="str">
            <v/>
          </cell>
          <cell r="R413">
            <v>0</v>
          </cell>
          <cell r="S413" t="str">
            <v/>
          </cell>
          <cell r="T413" t="str">
            <v/>
          </cell>
          <cell r="U413" t="str">
            <v/>
          </cell>
          <cell r="V413" t="str">
            <v/>
          </cell>
          <cell r="W413" t="str">
            <v/>
          </cell>
        </row>
        <row r="414">
          <cell r="C414" t="str">
            <v>3.8.1.34.1</v>
          </cell>
          <cell r="D414" t="str">
            <v>Silleta de Polietileno 110mm X 25mm Para Union por Termofusion</v>
          </cell>
          <cell r="E414" t="str">
            <v>un</v>
          </cell>
          <cell r="F414">
            <v>1</v>
          </cell>
          <cell r="G414">
            <v>1500</v>
          </cell>
          <cell r="H414">
            <v>1500</v>
          </cell>
          <cell r="I414">
            <v>3.3386930560052252E-4</v>
          </cell>
          <cell r="J414">
            <v>1</v>
          </cell>
          <cell r="L414">
            <v>1</v>
          </cell>
          <cell r="M414">
            <v>1500</v>
          </cell>
          <cell r="N414">
            <v>0</v>
          </cell>
          <cell r="O414">
            <v>1500</v>
          </cell>
          <cell r="R414">
            <v>0</v>
          </cell>
          <cell r="S414">
            <v>0</v>
          </cell>
          <cell r="T414">
            <v>0</v>
          </cell>
          <cell r="U414">
            <v>0</v>
          </cell>
          <cell r="V414">
            <v>1</v>
          </cell>
          <cell r="W414">
            <v>1500</v>
          </cell>
        </row>
        <row r="415">
          <cell r="C415" t="str">
            <v>3.8.1.35</v>
          </cell>
          <cell r="D415" t="str">
            <v>Instalación de Adaptador Macho de Polietileno para acometidas</v>
          </cell>
          <cell r="F415" t="str">
            <v/>
          </cell>
          <cell r="I415" t="str">
            <v/>
          </cell>
          <cell r="J415" t="str">
            <v/>
          </cell>
          <cell r="L415" t="str">
            <v/>
          </cell>
          <cell r="M415" t="str">
            <v/>
          </cell>
          <cell r="N415" t="str">
            <v/>
          </cell>
          <cell r="O415" t="str">
            <v/>
          </cell>
          <cell r="R415">
            <v>0</v>
          </cell>
          <cell r="S415" t="str">
            <v/>
          </cell>
          <cell r="T415" t="str">
            <v/>
          </cell>
          <cell r="U415" t="str">
            <v/>
          </cell>
          <cell r="V415" t="str">
            <v/>
          </cell>
          <cell r="W415" t="str">
            <v/>
          </cell>
        </row>
        <row r="416">
          <cell r="C416" t="str">
            <v>3.8.1.35.1</v>
          </cell>
          <cell r="D416" t="str">
            <v>Adaptador Macho de Polietileno de 16 mm Para Union Mecanica</v>
          </cell>
          <cell r="E416" t="str">
            <v>un</v>
          </cell>
          <cell r="F416">
            <v>4</v>
          </cell>
          <cell r="G416">
            <v>200</v>
          </cell>
          <cell r="H416">
            <v>800</v>
          </cell>
          <cell r="I416">
            <v>1.78063629653612E-4</v>
          </cell>
          <cell r="J416">
            <v>4</v>
          </cell>
          <cell r="L416">
            <v>4</v>
          </cell>
          <cell r="M416">
            <v>800</v>
          </cell>
          <cell r="N416">
            <v>0</v>
          </cell>
          <cell r="O416">
            <v>800</v>
          </cell>
          <cell r="R416">
            <v>0</v>
          </cell>
          <cell r="S416">
            <v>0</v>
          </cell>
          <cell r="T416">
            <v>0</v>
          </cell>
          <cell r="U416">
            <v>0</v>
          </cell>
          <cell r="V416">
            <v>4</v>
          </cell>
          <cell r="W416">
            <v>800</v>
          </cell>
        </row>
        <row r="417">
          <cell r="C417" t="str">
            <v>3.8.1.36</v>
          </cell>
          <cell r="D417" t="str">
            <v>Instalación de Adaptador Macho de Laton para acometidas</v>
          </cell>
          <cell r="F417" t="str">
            <v/>
          </cell>
          <cell r="I417" t="str">
            <v/>
          </cell>
          <cell r="J417" t="str">
            <v/>
          </cell>
          <cell r="L417" t="str">
            <v/>
          </cell>
          <cell r="M417" t="str">
            <v/>
          </cell>
          <cell r="N417" t="str">
            <v/>
          </cell>
          <cell r="O417" t="str">
            <v/>
          </cell>
          <cell r="R417">
            <v>0</v>
          </cell>
          <cell r="S417" t="str">
            <v/>
          </cell>
          <cell r="T417" t="str">
            <v/>
          </cell>
          <cell r="U417" t="str">
            <v/>
          </cell>
          <cell r="V417" t="str">
            <v/>
          </cell>
          <cell r="W417" t="str">
            <v/>
          </cell>
        </row>
        <row r="418">
          <cell r="C418" t="str">
            <v>3.8.1.36.1</v>
          </cell>
          <cell r="D418" t="str">
            <v>Adaptador Macho de Laton de 25 mm Para Union Mecanica</v>
          </cell>
          <cell r="E418" t="str">
            <v>un</v>
          </cell>
          <cell r="F418">
            <v>5</v>
          </cell>
          <cell r="G418">
            <v>200</v>
          </cell>
          <cell r="H418">
            <v>1000</v>
          </cell>
          <cell r="I418">
            <v>2.2257953706701498E-4</v>
          </cell>
          <cell r="J418">
            <v>5</v>
          </cell>
          <cell r="L418">
            <v>5</v>
          </cell>
          <cell r="M418">
            <v>1000</v>
          </cell>
          <cell r="N418">
            <v>0</v>
          </cell>
          <cell r="O418">
            <v>1000</v>
          </cell>
          <cell r="R418">
            <v>0</v>
          </cell>
          <cell r="S418">
            <v>0</v>
          </cell>
          <cell r="T418">
            <v>0</v>
          </cell>
          <cell r="U418">
            <v>0</v>
          </cell>
          <cell r="V418">
            <v>5</v>
          </cell>
          <cell r="W418">
            <v>1000</v>
          </cell>
        </row>
        <row r="419">
          <cell r="C419" t="str">
            <v>3.8.1.36.2</v>
          </cell>
          <cell r="D419" t="str">
            <v>Adaptador Hembra de Laton de 25 mm</v>
          </cell>
          <cell r="E419" t="str">
            <v>un</v>
          </cell>
          <cell r="F419">
            <v>5</v>
          </cell>
          <cell r="G419">
            <v>250</v>
          </cell>
          <cell r="H419">
            <v>1250</v>
          </cell>
          <cell r="I419">
            <v>2.7822442133376875E-4</v>
          </cell>
          <cell r="J419">
            <v>5</v>
          </cell>
          <cell r="L419">
            <v>5</v>
          </cell>
          <cell r="M419">
            <v>1250</v>
          </cell>
          <cell r="N419">
            <v>0</v>
          </cell>
          <cell r="O419">
            <v>1250</v>
          </cell>
          <cell r="R419">
            <v>0</v>
          </cell>
          <cell r="S419">
            <v>0</v>
          </cell>
          <cell r="T419">
            <v>0</v>
          </cell>
          <cell r="U419">
            <v>0</v>
          </cell>
          <cell r="V419">
            <v>5</v>
          </cell>
          <cell r="W419">
            <v>1250</v>
          </cell>
        </row>
        <row r="420">
          <cell r="C420" t="str">
            <v>3.8.1.37</v>
          </cell>
          <cell r="D420" t="str">
            <v>Instalación de Valvula de cierre rapido para acometidas</v>
          </cell>
          <cell r="F420" t="str">
            <v/>
          </cell>
          <cell r="I420" t="str">
            <v/>
          </cell>
          <cell r="J420" t="str">
            <v/>
          </cell>
          <cell r="L420" t="str">
            <v/>
          </cell>
          <cell r="M420" t="str">
            <v/>
          </cell>
          <cell r="N420" t="str">
            <v/>
          </cell>
          <cell r="O420" t="str">
            <v/>
          </cell>
          <cell r="R420">
            <v>0</v>
          </cell>
          <cell r="S420" t="str">
            <v/>
          </cell>
          <cell r="T420" t="str">
            <v/>
          </cell>
          <cell r="U420" t="str">
            <v/>
          </cell>
          <cell r="V420" t="str">
            <v/>
          </cell>
          <cell r="W420" t="str">
            <v/>
          </cell>
        </row>
        <row r="421">
          <cell r="C421" t="str">
            <v>3.8.1.37.1</v>
          </cell>
          <cell r="D421" t="str">
            <v>Valvula de cierre rapido de 16 mm</v>
          </cell>
          <cell r="E421" t="str">
            <v>un</v>
          </cell>
          <cell r="F421">
            <v>1</v>
          </cell>
          <cell r="G421">
            <v>1100</v>
          </cell>
          <cell r="H421">
            <v>1100</v>
          </cell>
          <cell r="I421">
            <v>2.4483749077371651E-4</v>
          </cell>
          <cell r="J421">
            <v>1</v>
          </cell>
          <cell r="L421">
            <v>1</v>
          </cell>
          <cell r="M421">
            <v>1100</v>
          </cell>
          <cell r="N421">
            <v>0</v>
          </cell>
          <cell r="O421">
            <v>1100</v>
          </cell>
          <cell r="R421">
            <v>0</v>
          </cell>
          <cell r="S421">
            <v>0</v>
          </cell>
          <cell r="T421">
            <v>0</v>
          </cell>
          <cell r="U421">
            <v>0</v>
          </cell>
          <cell r="V421">
            <v>1</v>
          </cell>
          <cell r="W421">
            <v>1100</v>
          </cell>
        </row>
        <row r="422">
          <cell r="C422" t="str">
            <v>3.8.1.37.2</v>
          </cell>
          <cell r="D422" t="str">
            <v>Valvula de cierre rapido de 25 mm</v>
          </cell>
          <cell r="E422" t="str">
            <v>un</v>
          </cell>
          <cell r="F422">
            <v>2</v>
          </cell>
          <cell r="G422">
            <v>1500</v>
          </cell>
          <cell r="H422">
            <v>3000</v>
          </cell>
          <cell r="I422">
            <v>6.6773861120104504E-4</v>
          </cell>
          <cell r="J422">
            <v>2</v>
          </cell>
          <cell r="L422">
            <v>2</v>
          </cell>
          <cell r="M422">
            <v>3000</v>
          </cell>
          <cell r="N422">
            <v>0</v>
          </cell>
          <cell r="O422">
            <v>3000</v>
          </cell>
          <cell r="R422">
            <v>0</v>
          </cell>
          <cell r="S422">
            <v>0</v>
          </cell>
          <cell r="T422">
            <v>0</v>
          </cell>
          <cell r="U422">
            <v>0</v>
          </cell>
          <cell r="V422">
            <v>2</v>
          </cell>
          <cell r="W422">
            <v>3000</v>
          </cell>
        </row>
        <row r="423">
          <cell r="C423" t="str">
            <v>3.8.1.37.3</v>
          </cell>
          <cell r="D423" t="str">
            <v>Valvula de cierre rapido de 32 mm</v>
          </cell>
          <cell r="E423" t="str">
            <v>un</v>
          </cell>
          <cell r="F423">
            <v>1</v>
          </cell>
          <cell r="G423">
            <v>1500</v>
          </cell>
          <cell r="H423">
            <v>1500</v>
          </cell>
          <cell r="I423">
            <v>3.3386930560052252E-4</v>
          </cell>
          <cell r="J423">
            <v>1</v>
          </cell>
          <cell r="L423">
            <v>1</v>
          </cell>
          <cell r="M423">
            <v>1500</v>
          </cell>
          <cell r="N423">
            <v>0</v>
          </cell>
          <cell r="O423">
            <v>1500</v>
          </cell>
          <cell r="R423">
            <v>0</v>
          </cell>
          <cell r="S423">
            <v>0</v>
          </cell>
          <cell r="T423">
            <v>0</v>
          </cell>
          <cell r="U423">
            <v>0</v>
          </cell>
          <cell r="V423">
            <v>1</v>
          </cell>
          <cell r="W423">
            <v>1500</v>
          </cell>
        </row>
        <row r="424">
          <cell r="C424" t="str">
            <v>3.8.1.38</v>
          </cell>
          <cell r="D424" t="str">
            <v>Instalación de accesorios de acero sch40</v>
          </cell>
          <cell r="F424" t="str">
            <v/>
          </cell>
          <cell r="I424" t="str">
            <v/>
          </cell>
          <cell r="J424" t="str">
            <v/>
          </cell>
          <cell r="L424" t="str">
            <v/>
          </cell>
          <cell r="M424" t="str">
            <v/>
          </cell>
          <cell r="N424" t="str">
            <v/>
          </cell>
          <cell r="O424" t="str">
            <v/>
          </cell>
          <cell r="R424">
            <v>0</v>
          </cell>
          <cell r="S424" t="str">
            <v/>
          </cell>
          <cell r="T424" t="str">
            <v/>
          </cell>
          <cell r="U424" t="str">
            <v/>
          </cell>
          <cell r="V424" t="str">
            <v/>
          </cell>
          <cell r="W424" t="str">
            <v/>
          </cell>
        </row>
        <row r="425">
          <cell r="C425" t="str">
            <v>3.8.1.38.1</v>
          </cell>
          <cell r="D425" t="str">
            <v>Codo 90º, Ø90mm, Acero galvanizado, unión roscada</v>
          </cell>
          <cell r="E425" t="str">
            <v>un</v>
          </cell>
          <cell r="F425">
            <v>3</v>
          </cell>
          <cell r="G425">
            <v>13400</v>
          </cell>
          <cell r="H425">
            <v>40200</v>
          </cell>
          <cell r="I425">
            <v>8.9476973900940032E-3</v>
          </cell>
          <cell r="J425">
            <v>3</v>
          </cell>
          <cell r="L425">
            <v>3</v>
          </cell>
          <cell r="M425">
            <v>40200</v>
          </cell>
          <cell r="N425">
            <v>0</v>
          </cell>
          <cell r="O425">
            <v>40200</v>
          </cell>
          <cell r="R425">
            <v>0</v>
          </cell>
          <cell r="S425">
            <v>0</v>
          </cell>
          <cell r="T425">
            <v>0</v>
          </cell>
          <cell r="U425">
            <v>0</v>
          </cell>
          <cell r="V425">
            <v>3</v>
          </cell>
          <cell r="W425">
            <v>40200</v>
          </cell>
        </row>
        <row r="426">
          <cell r="C426" t="str">
            <v>3.8.1.38.2</v>
          </cell>
          <cell r="D426" t="str">
            <v>Codo 90º, Ø100mm, Acero</v>
          </cell>
          <cell r="E426" t="str">
            <v>un</v>
          </cell>
          <cell r="F426">
            <v>4</v>
          </cell>
          <cell r="G426">
            <v>16700</v>
          </cell>
          <cell r="H426">
            <v>66800</v>
          </cell>
          <cell r="I426">
            <v>1.4868313076076603E-2</v>
          </cell>
          <cell r="J426">
            <v>4</v>
          </cell>
          <cell r="L426">
            <v>4</v>
          </cell>
          <cell r="M426">
            <v>66800</v>
          </cell>
          <cell r="N426">
            <v>0</v>
          </cell>
          <cell r="O426">
            <v>66800</v>
          </cell>
          <cell r="R426">
            <v>0</v>
          </cell>
          <cell r="S426">
            <v>0</v>
          </cell>
          <cell r="T426">
            <v>0</v>
          </cell>
          <cell r="U426">
            <v>0</v>
          </cell>
          <cell r="V426">
            <v>4</v>
          </cell>
          <cell r="W426">
            <v>66800</v>
          </cell>
        </row>
        <row r="427">
          <cell r="C427" t="str">
            <v>3.8.1.38.3</v>
          </cell>
          <cell r="D427" t="str">
            <v>Codo 90º, Ø150mm, Acero</v>
          </cell>
          <cell r="E427" t="str">
            <v>un</v>
          </cell>
          <cell r="F427">
            <v>14</v>
          </cell>
          <cell r="G427">
            <v>16700</v>
          </cell>
          <cell r="H427">
            <v>233800</v>
          </cell>
          <cell r="I427">
            <v>5.2039095766268105E-2</v>
          </cell>
          <cell r="J427">
            <v>14</v>
          </cell>
          <cell r="L427">
            <v>14</v>
          </cell>
          <cell r="M427">
            <v>233800</v>
          </cell>
          <cell r="N427">
            <v>0</v>
          </cell>
          <cell r="O427">
            <v>233800</v>
          </cell>
          <cell r="R427">
            <v>0</v>
          </cell>
          <cell r="S427">
            <v>0</v>
          </cell>
          <cell r="T427">
            <v>0</v>
          </cell>
          <cell r="U427">
            <v>0</v>
          </cell>
          <cell r="V427">
            <v>14</v>
          </cell>
          <cell r="W427">
            <v>233800</v>
          </cell>
        </row>
        <row r="428">
          <cell r="C428" t="str">
            <v>3.8.1.38.6</v>
          </cell>
          <cell r="D428" t="str">
            <v>Tee, Ø150 x 150mm, BxB</v>
          </cell>
          <cell r="E428" t="str">
            <v>un</v>
          </cell>
          <cell r="F428">
            <v>3</v>
          </cell>
          <cell r="G428">
            <v>33000</v>
          </cell>
          <cell r="H428">
            <v>99000</v>
          </cell>
          <cell r="I428">
            <v>2.2035374169634483E-2</v>
          </cell>
          <cell r="J428">
            <v>3</v>
          </cell>
          <cell r="L428">
            <v>3</v>
          </cell>
          <cell r="M428">
            <v>99000</v>
          </cell>
          <cell r="N428">
            <v>0</v>
          </cell>
          <cell r="O428">
            <v>99000</v>
          </cell>
          <cell r="R428">
            <v>0</v>
          </cell>
          <cell r="S428">
            <v>0</v>
          </cell>
          <cell r="T428">
            <v>0</v>
          </cell>
          <cell r="U428">
            <v>0</v>
          </cell>
          <cell r="V428">
            <v>3</v>
          </cell>
          <cell r="W428">
            <v>99000</v>
          </cell>
        </row>
        <row r="429">
          <cell r="C429" t="str">
            <v>3.8.1.38.7</v>
          </cell>
          <cell r="D429" t="str">
            <v>Tee, Ø150 x 250mm, BxB</v>
          </cell>
          <cell r="E429" t="str">
            <v>un</v>
          </cell>
          <cell r="F429">
            <v>2</v>
          </cell>
          <cell r="G429">
            <v>66200</v>
          </cell>
          <cell r="H429">
            <v>132400</v>
          </cell>
          <cell r="I429">
            <v>2.9469530707672786E-2</v>
          </cell>
          <cell r="J429">
            <v>2</v>
          </cell>
          <cell r="L429">
            <v>2</v>
          </cell>
          <cell r="M429">
            <v>132400</v>
          </cell>
          <cell r="N429">
            <v>0</v>
          </cell>
          <cell r="O429">
            <v>132400</v>
          </cell>
          <cell r="R429">
            <v>0</v>
          </cell>
          <cell r="S429">
            <v>0</v>
          </cell>
          <cell r="T429">
            <v>0</v>
          </cell>
          <cell r="U429">
            <v>0</v>
          </cell>
          <cell r="V429">
            <v>2</v>
          </cell>
          <cell r="W429">
            <v>132400</v>
          </cell>
        </row>
        <row r="430">
          <cell r="C430" t="str">
            <v>3.8.1.38.8</v>
          </cell>
          <cell r="D430" t="str">
            <v>Bridas Ø50mm, Acero, norma ISO</v>
          </cell>
          <cell r="E430" t="str">
            <v>un</v>
          </cell>
          <cell r="F430">
            <v>4</v>
          </cell>
          <cell r="G430">
            <v>8350</v>
          </cell>
          <cell r="H430">
            <v>33400</v>
          </cell>
          <cell r="I430">
            <v>7.4341565380383013E-3</v>
          </cell>
          <cell r="J430">
            <v>4</v>
          </cell>
          <cell r="L430">
            <v>4</v>
          </cell>
          <cell r="M430">
            <v>33400</v>
          </cell>
          <cell r="N430">
            <v>0</v>
          </cell>
          <cell r="O430">
            <v>33400</v>
          </cell>
          <cell r="R430">
            <v>0</v>
          </cell>
          <cell r="S430">
            <v>0</v>
          </cell>
          <cell r="T430">
            <v>0</v>
          </cell>
          <cell r="U430">
            <v>0</v>
          </cell>
          <cell r="V430">
            <v>4</v>
          </cell>
          <cell r="W430">
            <v>33400</v>
          </cell>
        </row>
        <row r="431">
          <cell r="C431" t="str">
            <v>3.8.1.38.9</v>
          </cell>
          <cell r="D431" t="str">
            <v>Bridas Ø100mm, Acero, norma ISO</v>
          </cell>
          <cell r="E431" t="str">
            <v>un</v>
          </cell>
          <cell r="F431">
            <v>6</v>
          </cell>
          <cell r="G431">
            <v>16600</v>
          </cell>
          <cell r="H431">
            <v>99600</v>
          </cell>
          <cell r="I431">
            <v>2.2168921891874693E-2</v>
          </cell>
          <cell r="J431">
            <v>6</v>
          </cell>
          <cell r="L431">
            <v>6</v>
          </cell>
          <cell r="M431">
            <v>99600</v>
          </cell>
          <cell r="N431">
            <v>0</v>
          </cell>
          <cell r="O431">
            <v>99600</v>
          </cell>
          <cell r="R431">
            <v>0</v>
          </cell>
          <cell r="S431">
            <v>0</v>
          </cell>
          <cell r="T431">
            <v>0</v>
          </cell>
          <cell r="U431">
            <v>0</v>
          </cell>
          <cell r="V431">
            <v>6</v>
          </cell>
          <cell r="W431">
            <v>99600</v>
          </cell>
        </row>
        <row r="432">
          <cell r="C432" t="str">
            <v>3.8.1.38.10</v>
          </cell>
          <cell r="D432" t="str">
            <v>Bridas Ø150mm, Acero, norma ISO</v>
          </cell>
          <cell r="E432" t="str">
            <v>un</v>
          </cell>
          <cell r="F432">
            <v>18</v>
          </cell>
          <cell r="G432">
            <v>19900</v>
          </cell>
          <cell r="H432">
            <v>358200</v>
          </cell>
          <cell r="I432">
            <v>7.972799017740477E-2</v>
          </cell>
          <cell r="J432">
            <v>18</v>
          </cell>
          <cell r="L432">
            <v>18</v>
          </cell>
          <cell r="M432">
            <v>358200</v>
          </cell>
          <cell r="N432">
            <v>0</v>
          </cell>
          <cell r="O432">
            <v>358200</v>
          </cell>
          <cell r="R432">
            <v>0</v>
          </cell>
          <cell r="S432">
            <v>0</v>
          </cell>
          <cell r="T432">
            <v>0</v>
          </cell>
          <cell r="U432">
            <v>0</v>
          </cell>
          <cell r="V432">
            <v>18</v>
          </cell>
          <cell r="W432">
            <v>358200</v>
          </cell>
        </row>
        <row r="433">
          <cell r="C433" t="str">
            <v>3.8.1.39</v>
          </cell>
          <cell r="D433" t="str">
            <v>Instalación de válvula cheque</v>
          </cell>
          <cell r="F433" t="str">
            <v/>
          </cell>
          <cell r="I433" t="str">
            <v/>
          </cell>
          <cell r="J433" t="str">
            <v/>
          </cell>
          <cell r="L433" t="str">
            <v/>
          </cell>
          <cell r="M433" t="str">
            <v/>
          </cell>
          <cell r="N433" t="str">
            <v/>
          </cell>
          <cell r="O433" t="str">
            <v/>
          </cell>
          <cell r="R433">
            <v>0</v>
          </cell>
          <cell r="S433" t="str">
            <v/>
          </cell>
          <cell r="T433" t="str">
            <v/>
          </cell>
          <cell r="U433" t="str">
            <v/>
          </cell>
          <cell r="V433" t="str">
            <v/>
          </cell>
          <cell r="W433" t="str">
            <v/>
          </cell>
        </row>
        <row r="434">
          <cell r="C434" t="str">
            <v>3.8.1.39.2</v>
          </cell>
          <cell r="D434" t="str">
            <v>Válvula cheque horizontal de clapetas Ø450mm, acero, bridada</v>
          </cell>
          <cell r="E434" t="str">
            <v>un</v>
          </cell>
          <cell r="F434">
            <v>2</v>
          </cell>
          <cell r="G434">
            <v>1450000</v>
          </cell>
          <cell r="H434">
            <v>2900000</v>
          </cell>
          <cell r="I434">
            <v>0.64548065749434358</v>
          </cell>
          <cell r="J434">
            <v>2</v>
          </cell>
          <cell r="L434">
            <v>2</v>
          </cell>
          <cell r="M434">
            <v>2900000</v>
          </cell>
          <cell r="N434">
            <v>0</v>
          </cell>
          <cell r="O434">
            <v>2900000</v>
          </cell>
          <cell r="R434">
            <v>0</v>
          </cell>
          <cell r="S434">
            <v>0</v>
          </cell>
          <cell r="T434">
            <v>0</v>
          </cell>
          <cell r="U434">
            <v>0</v>
          </cell>
          <cell r="V434">
            <v>2</v>
          </cell>
          <cell r="W434">
            <v>2900000</v>
          </cell>
        </row>
        <row r="435">
          <cell r="C435" t="str">
            <v>3.8.1.40</v>
          </cell>
          <cell r="D435" t="str">
            <v>Instalación de cruz en HD o acero</v>
          </cell>
          <cell r="F435" t="str">
            <v/>
          </cell>
          <cell r="I435" t="str">
            <v/>
          </cell>
          <cell r="J435" t="str">
            <v/>
          </cell>
          <cell r="L435" t="str">
            <v/>
          </cell>
          <cell r="M435" t="str">
            <v/>
          </cell>
          <cell r="N435" t="str">
            <v/>
          </cell>
          <cell r="O435" t="str">
            <v/>
          </cell>
          <cell r="R435">
            <v>0</v>
          </cell>
          <cell r="S435" t="str">
            <v/>
          </cell>
          <cell r="T435" t="str">
            <v/>
          </cell>
          <cell r="U435" t="str">
            <v/>
          </cell>
          <cell r="V435" t="str">
            <v/>
          </cell>
          <cell r="W435" t="str">
            <v/>
          </cell>
        </row>
        <row r="436">
          <cell r="C436" t="str">
            <v>3.8.1.40.1</v>
          </cell>
          <cell r="D436" t="str">
            <v>Instalación de cruz Ø600*600mm, HD, bridada</v>
          </cell>
          <cell r="E436" t="str">
            <v>un</v>
          </cell>
          <cell r="F436">
            <v>1</v>
          </cell>
          <cell r="G436">
            <v>600000</v>
          </cell>
          <cell r="H436">
            <v>600000</v>
          </cell>
          <cell r="I436">
            <v>0.133547722240209</v>
          </cell>
          <cell r="J436">
            <v>1</v>
          </cell>
          <cell r="L436">
            <v>1</v>
          </cell>
          <cell r="M436">
            <v>600000</v>
          </cell>
          <cell r="N436">
            <v>0</v>
          </cell>
          <cell r="O436">
            <v>600000</v>
          </cell>
          <cell r="R436">
            <v>0</v>
          </cell>
          <cell r="S436">
            <v>0</v>
          </cell>
          <cell r="T436">
            <v>0</v>
          </cell>
          <cell r="U436">
            <v>0</v>
          </cell>
          <cell r="V436">
            <v>1</v>
          </cell>
          <cell r="W436">
            <v>600000</v>
          </cell>
        </row>
        <row r="437">
          <cell r="C437" t="str">
            <v>3.8.2.3.2</v>
          </cell>
          <cell r="D437" t="str">
            <v>Instalación Válvula de Guillotina</v>
          </cell>
          <cell r="F437" t="str">
            <v/>
          </cell>
          <cell r="I437" t="str">
            <v/>
          </cell>
          <cell r="J437" t="str">
            <v/>
          </cell>
          <cell r="L437" t="str">
            <v/>
          </cell>
          <cell r="M437" t="str">
            <v/>
          </cell>
          <cell r="N437" t="str">
            <v/>
          </cell>
          <cell r="O437" t="str">
            <v/>
          </cell>
          <cell r="R437">
            <v>0</v>
          </cell>
          <cell r="S437" t="str">
            <v/>
          </cell>
          <cell r="T437" t="str">
            <v/>
          </cell>
          <cell r="U437" t="str">
            <v/>
          </cell>
          <cell r="V437" t="str">
            <v/>
          </cell>
          <cell r="W437" t="str">
            <v/>
          </cell>
        </row>
        <row r="438">
          <cell r="C438" t="str">
            <v>3.8.2.3.2.8</v>
          </cell>
          <cell r="D438" t="str">
            <v>Válvula de guillotina Ø 250 mm bridada</v>
          </cell>
          <cell r="E438" t="str">
            <v>un</v>
          </cell>
          <cell r="F438">
            <v>2</v>
          </cell>
          <cell r="G438">
            <v>116700</v>
          </cell>
          <cell r="H438">
            <v>233400</v>
          </cell>
          <cell r="I438">
            <v>5.1950063951441298E-2</v>
          </cell>
          <cell r="J438">
            <v>2</v>
          </cell>
          <cell r="L438">
            <v>2</v>
          </cell>
          <cell r="M438">
            <v>233400</v>
          </cell>
          <cell r="N438">
            <v>0</v>
          </cell>
          <cell r="O438">
            <v>233400</v>
          </cell>
          <cell r="R438">
            <v>0</v>
          </cell>
          <cell r="S438">
            <v>0</v>
          </cell>
          <cell r="T438">
            <v>0</v>
          </cell>
          <cell r="U438">
            <v>0</v>
          </cell>
          <cell r="V438">
            <v>2</v>
          </cell>
          <cell r="W438">
            <v>233400</v>
          </cell>
        </row>
        <row r="439">
          <cell r="C439" t="str">
            <v>3,10</v>
          </cell>
          <cell r="D439" t="str">
            <v>INSTALACIÓN DE ACCESORIOS Y TRABAJOS METALMECÁNICOS</v>
          </cell>
          <cell r="F439" t="str">
            <v/>
          </cell>
          <cell r="I439" t="str">
            <v/>
          </cell>
          <cell r="J439" t="str">
            <v/>
          </cell>
          <cell r="L439" t="str">
            <v/>
          </cell>
          <cell r="M439" t="str">
            <v/>
          </cell>
          <cell r="N439" t="str">
            <v/>
          </cell>
          <cell r="O439" t="str">
            <v/>
          </cell>
          <cell r="R439">
            <v>0</v>
          </cell>
          <cell r="S439" t="str">
            <v/>
          </cell>
          <cell r="T439" t="str">
            <v/>
          </cell>
          <cell r="U439" t="str">
            <v/>
          </cell>
          <cell r="V439" t="str">
            <v/>
          </cell>
          <cell r="W439" t="str">
            <v/>
          </cell>
        </row>
        <row r="440">
          <cell r="C440" t="str">
            <v>3.10.1</v>
          </cell>
          <cell r="D440" t="str">
            <v>Trabajos metalmecánicos</v>
          </cell>
          <cell r="F440" t="str">
            <v/>
          </cell>
          <cell r="I440" t="str">
            <v/>
          </cell>
          <cell r="J440" t="str">
            <v/>
          </cell>
          <cell r="L440" t="str">
            <v/>
          </cell>
          <cell r="M440" t="str">
            <v/>
          </cell>
          <cell r="N440" t="str">
            <v/>
          </cell>
          <cell r="O440" t="str">
            <v/>
          </cell>
          <cell r="R440">
            <v>0</v>
          </cell>
          <cell r="S440" t="str">
            <v/>
          </cell>
          <cell r="T440" t="str">
            <v/>
          </cell>
          <cell r="U440" t="str">
            <v/>
          </cell>
          <cell r="V440" t="str">
            <v/>
          </cell>
          <cell r="W440" t="str">
            <v/>
          </cell>
        </row>
        <row r="441">
          <cell r="C441" t="str">
            <v>3.10.1.1</v>
          </cell>
          <cell r="D441" t="str">
            <v>Fabricación e instalación de barandas en acero galvanizado Ø1 1/2"</v>
          </cell>
          <cell r="E441" t="str">
            <v>m</v>
          </cell>
          <cell r="F441">
            <v>340</v>
          </cell>
          <cell r="G441">
            <v>240000</v>
          </cell>
          <cell r="H441">
            <v>81600000</v>
          </cell>
          <cell r="I441">
            <v>18.162490224668424</v>
          </cell>
          <cell r="J441">
            <v>340</v>
          </cell>
          <cell r="L441">
            <v>340</v>
          </cell>
          <cell r="M441">
            <v>81600000</v>
          </cell>
          <cell r="N441">
            <v>0</v>
          </cell>
          <cell r="O441">
            <v>81600000</v>
          </cell>
          <cell r="R441">
            <v>0</v>
          </cell>
          <cell r="S441">
            <v>0</v>
          </cell>
          <cell r="T441">
            <v>0</v>
          </cell>
          <cell r="U441">
            <v>0</v>
          </cell>
          <cell r="V441">
            <v>340</v>
          </cell>
          <cell r="W441">
            <v>81600000</v>
          </cell>
        </row>
        <row r="442">
          <cell r="C442" t="str">
            <v>3.10.1.2</v>
          </cell>
          <cell r="D442" t="str">
            <v>Construcción e instalación de tapas ranuradas con perfiles de 1" acero galvanizado, separación de 0.02m, marco para en losas de concreto. Incluye pintura anticorrosiva y de acabado</v>
          </cell>
          <cell r="E442" t="str">
            <v>m2</v>
          </cell>
          <cell r="F442">
            <v>3.5</v>
          </cell>
          <cell r="G442">
            <v>260000</v>
          </cell>
          <cell r="H442">
            <v>910000</v>
          </cell>
          <cell r="I442">
            <v>0.20254737873098366</v>
          </cell>
          <cell r="J442">
            <v>3.5</v>
          </cell>
          <cell r="L442">
            <v>3.5</v>
          </cell>
          <cell r="M442">
            <v>910000</v>
          </cell>
          <cell r="N442">
            <v>0</v>
          </cell>
          <cell r="O442">
            <v>910000</v>
          </cell>
          <cell r="R442">
            <v>0</v>
          </cell>
          <cell r="S442">
            <v>0</v>
          </cell>
          <cell r="T442">
            <v>0</v>
          </cell>
          <cell r="U442">
            <v>0</v>
          </cell>
          <cell r="V442">
            <v>3.5</v>
          </cell>
          <cell r="W442">
            <v>910000</v>
          </cell>
        </row>
        <row r="443">
          <cell r="C443" t="str">
            <v>3.10.1.7</v>
          </cell>
          <cell r="D443" t="str">
            <v>Construcción e instalación de puente grúa en acero de trípodes con desplazamiemtos sobre rieles, incluye suministro de polipasto manual. Capacidad de carga de 1Ton, Construcción de acuerdo a planos.</v>
          </cell>
          <cell r="E443" t="str">
            <v>gl</v>
          </cell>
          <cell r="F443">
            <v>1</v>
          </cell>
          <cell r="G443">
            <v>40000000</v>
          </cell>
          <cell r="H443">
            <v>40000000</v>
          </cell>
          <cell r="I443">
            <v>8.9031814826805995</v>
          </cell>
          <cell r="J443">
            <v>1</v>
          </cell>
          <cell r="L443">
            <v>1</v>
          </cell>
          <cell r="M443">
            <v>40000000</v>
          </cell>
          <cell r="N443">
            <v>0</v>
          </cell>
          <cell r="O443">
            <v>40000000</v>
          </cell>
          <cell r="R443">
            <v>0</v>
          </cell>
          <cell r="S443">
            <v>0</v>
          </cell>
          <cell r="T443">
            <v>0</v>
          </cell>
          <cell r="U443">
            <v>0</v>
          </cell>
          <cell r="V443">
            <v>1</v>
          </cell>
          <cell r="W443">
            <v>40000000</v>
          </cell>
        </row>
        <row r="444">
          <cell r="C444" t="str">
            <v>3.10.1.8</v>
          </cell>
          <cell r="D444" t="str">
            <v>Fabricación e instalación de puerta abatibles en tuberías de acero galvanizado de diámetr 2" y láminas de aluminio. Incluye bisagras y cerrojo</v>
          </cell>
          <cell r="E444" t="str">
            <v>m2</v>
          </cell>
          <cell r="F444">
            <v>13.5</v>
          </cell>
          <cell r="G444">
            <v>65000</v>
          </cell>
          <cell r="H444">
            <v>877500</v>
          </cell>
          <cell r="I444">
            <v>0.19531354377630566</v>
          </cell>
          <cell r="J444">
            <v>13.5</v>
          </cell>
          <cell r="L444">
            <v>13.5</v>
          </cell>
          <cell r="M444">
            <v>877500</v>
          </cell>
          <cell r="N444">
            <v>0</v>
          </cell>
          <cell r="O444">
            <v>877500</v>
          </cell>
          <cell r="R444">
            <v>0</v>
          </cell>
          <cell r="S444">
            <v>0</v>
          </cell>
          <cell r="T444">
            <v>0</v>
          </cell>
          <cell r="U444">
            <v>0</v>
          </cell>
          <cell r="V444">
            <v>13.5</v>
          </cell>
          <cell r="W444">
            <v>877500</v>
          </cell>
        </row>
        <row r="445">
          <cell r="C445" t="str">
            <v>3,11</v>
          </cell>
          <cell r="D445" t="str">
            <v>INSTALACION DE EQUIPOS MECÁNICOS Y ELÉCTROMECÁNICOS</v>
          </cell>
          <cell r="F445" t="str">
            <v/>
          </cell>
          <cell r="I445" t="str">
            <v/>
          </cell>
          <cell r="J445" t="str">
            <v/>
          </cell>
          <cell r="L445" t="str">
            <v/>
          </cell>
          <cell r="M445" t="str">
            <v/>
          </cell>
          <cell r="N445" t="str">
            <v/>
          </cell>
          <cell r="O445" t="str">
            <v/>
          </cell>
          <cell r="R445">
            <v>0</v>
          </cell>
          <cell r="S445" t="str">
            <v/>
          </cell>
          <cell r="T445" t="str">
            <v/>
          </cell>
          <cell r="U445" t="str">
            <v/>
          </cell>
          <cell r="V445" t="str">
            <v/>
          </cell>
          <cell r="W445" t="str">
            <v/>
          </cell>
        </row>
        <row r="446">
          <cell r="C446" t="str">
            <v>3.11.1</v>
          </cell>
          <cell r="D446" t="str">
            <v>Bombas centrífugas</v>
          </cell>
          <cell r="F446" t="str">
            <v/>
          </cell>
          <cell r="I446" t="str">
            <v/>
          </cell>
          <cell r="J446" t="str">
            <v/>
          </cell>
          <cell r="L446" t="str">
            <v/>
          </cell>
          <cell r="M446" t="str">
            <v/>
          </cell>
          <cell r="N446" t="str">
            <v/>
          </cell>
          <cell r="O446" t="str">
            <v/>
          </cell>
          <cell r="R446">
            <v>0</v>
          </cell>
          <cell r="S446" t="str">
            <v/>
          </cell>
          <cell r="T446" t="str">
            <v/>
          </cell>
          <cell r="U446" t="str">
            <v/>
          </cell>
          <cell r="V446" t="str">
            <v/>
          </cell>
          <cell r="W446" t="str">
            <v/>
          </cell>
        </row>
        <row r="447">
          <cell r="C447" t="str">
            <v>3.11.1.2</v>
          </cell>
          <cell r="D447" t="str">
            <v>Bomba vertical para agua potable para lavado de filtros, Qn=243LPS y Hn=7.2m, tipo vertical, 1800RPM, 460 voltios, 60 ciclos. Diferencia de nivel entre techo tanque a piso tanque =3.7m más 1.4m para cárcamo de succión</v>
          </cell>
          <cell r="E447" t="str">
            <v>un</v>
          </cell>
          <cell r="F447">
            <v>2</v>
          </cell>
          <cell r="G447">
            <v>4200000</v>
          </cell>
          <cell r="H447">
            <v>8400000</v>
          </cell>
          <cell r="I447">
            <v>1.8696681113629259</v>
          </cell>
          <cell r="J447">
            <v>2</v>
          </cell>
          <cell r="L447">
            <v>2</v>
          </cell>
          <cell r="M447">
            <v>8400000</v>
          </cell>
          <cell r="N447">
            <v>0</v>
          </cell>
          <cell r="O447">
            <v>8400000</v>
          </cell>
          <cell r="R447">
            <v>0</v>
          </cell>
          <cell r="S447">
            <v>0</v>
          </cell>
          <cell r="T447">
            <v>0</v>
          </cell>
          <cell r="U447">
            <v>0</v>
          </cell>
          <cell r="V447">
            <v>2</v>
          </cell>
          <cell r="W447">
            <v>8400000</v>
          </cell>
        </row>
        <row r="448">
          <cell r="C448" t="str">
            <v>3.11.1.4</v>
          </cell>
          <cell r="D448" t="str">
            <v>Bomba tipo sumergible para manejo de lodos de los sedimentadores. Caudal nominal 8 lps, presión 37 m.c.a, 3500 RPM, 220 V, 60 Hz, trifásica. Incluye instalación de accesorios en acero galvanizado (codos, niples, unión universal) en la impulsión hasta la c</v>
          </cell>
          <cell r="E448" t="str">
            <v>un</v>
          </cell>
          <cell r="F448">
            <v>1</v>
          </cell>
          <cell r="G448">
            <v>320000</v>
          </cell>
          <cell r="H448">
            <v>320000</v>
          </cell>
          <cell r="I448">
            <v>7.12254518614448E-2</v>
          </cell>
          <cell r="J448">
            <v>1</v>
          </cell>
          <cell r="K448">
            <v>-1</v>
          </cell>
          <cell r="L448">
            <v>0</v>
          </cell>
          <cell r="M448">
            <v>320000</v>
          </cell>
          <cell r="N448">
            <v>-320000</v>
          </cell>
          <cell r="O448">
            <v>0</v>
          </cell>
          <cell r="R448">
            <v>0</v>
          </cell>
          <cell r="S448">
            <v>0</v>
          </cell>
          <cell r="T448">
            <v>0</v>
          </cell>
          <cell r="U448">
            <v>0</v>
          </cell>
          <cell r="V448">
            <v>0</v>
          </cell>
          <cell r="W448">
            <v>0</v>
          </cell>
        </row>
        <row r="449">
          <cell r="C449" t="str">
            <v>3.11.3</v>
          </cell>
          <cell r="D449" t="str">
            <v>Instalación de actuadores electromecánicos</v>
          </cell>
          <cell r="F449" t="str">
            <v/>
          </cell>
          <cell r="I449" t="str">
            <v/>
          </cell>
          <cell r="J449" t="str">
            <v/>
          </cell>
          <cell r="L449" t="str">
            <v/>
          </cell>
          <cell r="M449" t="str">
            <v/>
          </cell>
          <cell r="N449" t="str">
            <v/>
          </cell>
          <cell r="O449" t="str">
            <v/>
          </cell>
          <cell r="R449">
            <v>0</v>
          </cell>
          <cell r="S449" t="str">
            <v/>
          </cell>
          <cell r="T449" t="str">
            <v/>
          </cell>
          <cell r="U449" t="str">
            <v/>
          </cell>
          <cell r="V449" t="str">
            <v/>
          </cell>
          <cell r="W449" t="str">
            <v/>
          </cell>
        </row>
        <row r="450">
          <cell r="C450" t="str">
            <v>3.11.3.1</v>
          </cell>
          <cell r="D450" t="str">
            <v>Actuador eléctrico para válvula Ø150 - Ø200mm, tiempo de maniobra 28 seg, velocidad de salida 11 rpm</v>
          </cell>
          <cell r="E450" t="str">
            <v>un</v>
          </cell>
          <cell r="F450">
            <v>4</v>
          </cell>
          <cell r="G450">
            <v>520000</v>
          </cell>
          <cell r="H450">
            <v>2080000</v>
          </cell>
          <cell r="I450">
            <v>0.4629654370993912</v>
          </cell>
          <cell r="J450">
            <v>4</v>
          </cell>
          <cell r="L450">
            <v>4</v>
          </cell>
          <cell r="M450">
            <v>2080000</v>
          </cell>
          <cell r="N450">
            <v>0</v>
          </cell>
          <cell r="O450">
            <v>2080000</v>
          </cell>
          <cell r="R450">
            <v>0</v>
          </cell>
          <cell r="S450">
            <v>0</v>
          </cell>
          <cell r="T450">
            <v>0</v>
          </cell>
          <cell r="U450">
            <v>0</v>
          </cell>
          <cell r="V450">
            <v>4</v>
          </cell>
          <cell r="W450">
            <v>2080000</v>
          </cell>
        </row>
        <row r="451">
          <cell r="C451" t="str">
            <v>3.11.3.2</v>
          </cell>
          <cell r="D451" t="str">
            <v>Actuador eléctrico para válvula guillotinaØ 300mm, tiempo de maniobra 40 seg</v>
          </cell>
          <cell r="E451" t="str">
            <v>un</v>
          </cell>
          <cell r="F451">
            <v>2</v>
          </cell>
          <cell r="G451">
            <v>380000</v>
          </cell>
          <cell r="H451">
            <v>760000</v>
          </cell>
          <cell r="I451">
            <v>0.1691604481709314</v>
          </cell>
          <cell r="J451">
            <v>2</v>
          </cell>
          <cell r="L451">
            <v>2</v>
          </cell>
          <cell r="M451">
            <v>760000</v>
          </cell>
          <cell r="N451">
            <v>0</v>
          </cell>
          <cell r="O451">
            <v>760000</v>
          </cell>
          <cell r="R451">
            <v>0</v>
          </cell>
          <cell r="S451">
            <v>0</v>
          </cell>
          <cell r="T451">
            <v>0</v>
          </cell>
          <cell r="U451">
            <v>0</v>
          </cell>
          <cell r="V451">
            <v>2</v>
          </cell>
          <cell r="W451">
            <v>760000</v>
          </cell>
        </row>
        <row r="452">
          <cell r="C452" t="str">
            <v>3.11.4</v>
          </cell>
          <cell r="D452" t="str">
            <v>Instalación de equipos eléctromecánicos para tratamiento de agua potable</v>
          </cell>
          <cell r="F452" t="str">
            <v/>
          </cell>
          <cell r="I452" t="str">
            <v/>
          </cell>
          <cell r="J452" t="str">
            <v/>
          </cell>
          <cell r="L452" t="str">
            <v/>
          </cell>
          <cell r="M452" t="str">
            <v/>
          </cell>
          <cell r="N452" t="str">
            <v/>
          </cell>
          <cell r="O452" t="str">
            <v/>
          </cell>
          <cell r="R452">
            <v>0</v>
          </cell>
          <cell r="S452" t="str">
            <v/>
          </cell>
          <cell r="T452" t="str">
            <v/>
          </cell>
          <cell r="U452" t="str">
            <v/>
          </cell>
          <cell r="V452" t="str">
            <v/>
          </cell>
          <cell r="W452" t="str">
            <v/>
          </cell>
        </row>
        <row r="453">
          <cell r="C453" t="str">
            <v>3.11.4.1</v>
          </cell>
          <cell r="D453" t="str">
            <v>Soplador de aire para lavado de filtros, 1055 CFM, presión mínima 5.4 psi. Incluye motor 50 HP, 230-460V, 60Hz, trifasico, base en acero, filtros de aire, silenciador, válvula cheque.</v>
          </cell>
          <cell r="E453" t="str">
            <v>un</v>
          </cell>
          <cell r="F453">
            <v>1</v>
          </cell>
          <cell r="G453">
            <v>4100000</v>
          </cell>
          <cell r="H453">
            <v>4100000</v>
          </cell>
          <cell r="I453">
            <v>0.91257610197476147</v>
          </cell>
          <cell r="J453">
            <v>1</v>
          </cell>
          <cell r="L453">
            <v>1</v>
          </cell>
          <cell r="M453">
            <v>4100000</v>
          </cell>
          <cell r="N453">
            <v>0</v>
          </cell>
          <cell r="O453">
            <v>4100000</v>
          </cell>
          <cell r="R453">
            <v>0</v>
          </cell>
          <cell r="S453">
            <v>0</v>
          </cell>
          <cell r="T453">
            <v>0</v>
          </cell>
          <cell r="U453">
            <v>0</v>
          </cell>
          <cell r="V453">
            <v>1</v>
          </cell>
          <cell r="W453">
            <v>4100000</v>
          </cell>
        </row>
        <row r="454">
          <cell r="C454" t="str">
            <v>3.11.4.2</v>
          </cell>
          <cell r="D454"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454" t="str">
            <v>un</v>
          </cell>
          <cell r="F454">
            <v>6</v>
          </cell>
          <cell r="G454">
            <v>1150000</v>
          </cell>
          <cell r="H454">
            <v>6900000</v>
          </cell>
          <cell r="I454">
            <v>1.5357988057624035</v>
          </cell>
          <cell r="J454">
            <v>6</v>
          </cell>
          <cell r="L454">
            <v>6</v>
          </cell>
          <cell r="M454">
            <v>6900000</v>
          </cell>
          <cell r="N454">
            <v>0</v>
          </cell>
          <cell r="O454">
            <v>6900000</v>
          </cell>
          <cell r="R454">
            <v>0</v>
          </cell>
          <cell r="S454">
            <v>0</v>
          </cell>
          <cell r="T454">
            <v>0</v>
          </cell>
          <cell r="U454">
            <v>0</v>
          </cell>
          <cell r="V454">
            <v>6</v>
          </cell>
          <cell r="W454">
            <v>6900000</v>
          </cell>
        </row>
        <row r="455">
          <cell r="C455" t="str">
            <v>3.11.5</v>
          </cell>
          <cell r="D455" t="str">
            <v>INSTALACION DE ELEMENTOS VARIOS</v>
          </cell>
          <cell r="F455" t="str">
            <v/>
          </cell>
          <cell r="I455" t="str">
            <v/>
          </cell>
          <cell r="J455" t="str">
            <v/>
          </cell>
          <cell r="L455" t="str">
            <v/>
          </cell>
          <cell r="M455" t="str">
            <v/>
          </cell>
          <cell r="N455" t="str">
            <v/>
          </cell>
          <cell r="O455" t="str">
            <v/>
          </cell>
          <cell r="R455">
            <v>0</v>
          </cell>
          <cell r="S455" t="str">
            <v/>
          </cell>
          <cell r="T455" t="str">
            <v/>
          </cell>
          <cell r="U455" t="str">
            <v/>
          </cell>
          <cell r="V455" t="str">
            <v/>
          </cell>
          <cell r="W455" t="str">
            <v/>
          </cell>
        </row>
        <row r="456">
          <cell r="C456" t="str">
            <v>3.11.5.1</v>
          </cell>
          <cell r="D456" t="str">
            <v>Arena de cuarzo para filtro, peso específico=2.60 a 2.65, Te = 0.9mm, Cu = 1.55 a 1.6, dureza 7</v>
          </cell>
          <cell r="E456" t="str">
            <v>m3</v>
          </cell>
          <cell r="F456">
            <v>80</v>
          </cell>
          <cell r="G456">
            <v>22000</v>
          </cell>
          <cell r="H456">
            <v>1760000</v>
          </cell>
          <cell r="I456">
            <v>0.3917399852379464</v>
          </cell>
          <cell r="J456">
            <v>80</v>
          </cell>
          <cell r="L456">
            <v>80</v>
          </cell>
          <cell r="M456">
            <v>1760000</v>
          </cell>
          <cell r="N456">
            <v>0</v>
          </cell>
          <cell r="O456">
            <v>1760000</v>
          </cell>
          <cell r="R456">
            <v>0</v>
          </cell>
          <cell r="S456">
            <v>0</v>
          </cell>
          <cell r="T456">
            <v>0</v>
          </cell>
          <cell r="U456">
            <v>0</v>
          </cell>
          <cell r="V456">
            <v>80</v>
          </cell>
          <cell r="W456">
            <v>1760000</v>
          </cell>
        </row>
        <row r="457">
          <cell r="C457" t="str">
            <v>3.11.5.2</v>
          </cell>
          <cell r="D457" t="str">
            <v>Grava de canto rodado para soporte de filtro. Granulometría de acuerdo aplanos y especificaciones</v>
          </cell>
          <cell r="E457" t="str">
            <v>m3</v>
          </cell>
          <cell r="F457">
            <v>12</v>
          </cell>
          <cell r="G457">
            <v>1600</v>
          </cell>
          <cell r="H457">
            <v>19200</v>
          </cell>
          <cell r="I457">
            <v>4.2735271116866886E-3</v>
          </cell>
          <cell r="J457">
            <v>12</v>
          </cell>
          <cell r="L457">
            <v>12</v>
          </cell>
          <cell r="M457">
            <v>19200</v>
          </cell>
          <cell r="N457">
            <v>0</v>
          </cell>
          <cell r="O457">
            <v>19200</v>
          </cell>
          <cell r="R457">
            <v>0</v>
          </cell>
          <cell r="S457">
            <v>0</v>
          </cell>
          <cell r="T457">
            <v>0</v>
          </cell>
          <cell r="U457">
            <v>0</v>
          </cell>
          <cell r="V457">
            <v>12</v>
          </cell>
          <cell r="W457">
            <v>19200</v>
          </cell>
        </row>
        <row r="458">
          <cell r="C458" t="str">
            <v>3.11.5.3</v>
          </cell>
          <cell r="D458" t="str">
            <v>Canaletas de fibra de vidrio para filtros, L=2.85m</v>
          </cell>
          <cell r="E458" t="str">
            <v>un</v>
          </cell>
          <cell r="F458">
            <v>16</v>
          </cell>
          <cell r="G458">
            <v>110000</v>
          </cell>
          <cell r="H458">
            <v>1760000</v>
          </cell>
          <cell r="I458">
            <v>0.3917399852379464</v>
          </cell>
          <cell r="J458">
            <v>16</v>
          </cell>
          <cell r="L458">
            <v>16</v>
          </cell>
          <cell r="M458">
            <v>1760000</v>
          </cell>
          <cell r="N458">
            <v>0</v>
          </cell>
          <cell r="O458">
            <v>1760000</v>
          </cell>
          <cell r="R458">
            <v>0</v>
          </cell>
          <cell r="S458">
            <v>0</v>
          </cell>
          <cell r="T458">
            <v>0</v>
          </cell>
          <cell r="U458">
            <v>0</v>
          </cell>
          <cell r="V458">
            <v>16</v>
          </cell>
          <cell r="W458">
            <v>1760000</v>
          </cell>
        </row>
        <row r="459">
          <cell r="C459" t="str">
            <v>3.11.5.4</v>
          </cell>
          <cell r="D459" t="str">
            <v>Canaleta Parshall en fibra de vidrio, ancho de garganta W= 0.46m</v>
          </cell>
          <cell r="E459" t="str">
            <v>un</v>
          </cell>
          <cell r="F459">
            <v>1</v>
          </cell>
          <cell r="G459">
            <v>1250000</v>
          </cell>
          <cell r="H459">
            <v>1250000</v>
          </cell>
          <cell r="I459">
            <v>0.27822442133376873</v>
          </cell>
          <cell r="J459">
            <v>1</v>
          </cell>
          <cell r="L459">
            <v>1</v>
          </cell>
          <cell r="M459">
            <v>1250000</v>
          </cell>
          <cell r="N459">
            <v>0</v>
          </cell>
          <cell r="O459">
            <v>1250000</v>
          </cell>
          <cell r="R459">
            <v>0</v>
          </cell>
          <cell r="S459">
            <v>0</v>
          </cell>
          <cell r="T459">
            <v>0</v>
          </cell>
          <cell r="U459">
            <v>0</v>
          </cell>
          <cell r="V459">
            <v>1</v>
          </cell>
          <cell r="W459">
            <v>1250000</v>
          </cell>
        </row>
        <row r="460">
          <cell r="C460" t="str">
            <v>3.11.5.5</v>
          </cell>
          <cell r="D460" t="str">
            <v>Columna de maniobra para manejo de válvulas, incluye vástago de Ø50mm, Longitud entre 1.0 - 3.0m metros</v>
          </cell>
          <cell r="E460" t="str">
            <v>un</v>
          </cell>
          <cell r="F460">
            <v>10</v>
          </cell>
          <cell r="G460">
            <v>140000</v>
          </cell>
          <cell r="H460">
            <v>1400000</v>
          </cell>
          <cell r="I460">
            <v>0.311611351893821</v>
          </cell>
          <cell r="J460">
            <v>10</v>
          </cell>
          <cell r="L460">
            <v>10</v>
          </cell>
          <cell r="M460">
            <v>1400000</v>
          </cell>
          <cell r="N460">
            <v>0</v>
          </cell>
          <cell r="O460">
            <v>1400000</v>
          </cell>
          <cell r="R460">
            <v>0</v>
          </cell>
          <cell r="S460">
            <v>0</v>
          </cell>
          <cell r="T460">
            <v>0</v>
          </cell>
          <cell r="U460">
            <v>0</v>
          </cell>
          <cell r="V460">
            <v>10</v>
          </cell>
          <cell r="W460">
            <v>1400000</v>
          </cell>
        </row>
        <row r="461">
          <cell r="C461" t="str">
            <v>3.11.5.6</v>
          </cell>
          <cell r="D461" t="str">
            <v>Columna de maniobra para manejo de válvulas, incluye vástago de Ø50mm, Longitud entre 3.0 - 6.0m metros</v>
          </cell>
          <cell r="E461" t="str">
            <v>un</v>
          </cell>
          <cell r="F461">
            <v>14</v>
          </cell>
          <cell r="G461">
            <v>150000</v>
          </cell>
          <cell r="H461">
            <v>2100000</v>
          </cell>
          <cell r="I461">
            <v>0.46741702784073147</v>
          </cell>
          <cell r="J461">
            <v>14</v>
          </cell>
          <cell r="L461">
            <v>14</v>
          </cell>
          <cell r="M461">
            <v>2100000</v>
          </cell>
          <cell r="N461">
            <v>0</v>
          </cell>
          <cell r="O461">
            <v>2100000</v>
          </cell>
          <cell r="R461">
            <v>0</v>
          </cell>
          <cell r="S461">
            <v>0</v>
          </cell>
          <cell r="T461">
            <v>0</v>
          </cell>
          <cell r="U461">
            <v>0</v>
          </cell>
          <cell r="V461">
            <v>14</v>
          </cell>
          <cell r="W461">
            <v>2100000</v>
          </cell>
        </row>
        <row r="462">
          <cell r="C462" t="str">
            <v>3.11.5.7</v>
          </cell>
          <cell r="D462" t="str">
            <v>Falso fondo Leopold de polietileno tipo S, para lavado de filtros con aire-agua, sin capa porosa sintética de soporte de lecho, altura bloque h=305mm, ancho=279mm, largo=1220mm</v>
          </cell>
          <cell r="E462" t="str">
            <v>un</v>
          </cell>
          <cell r="F462">
            <v>0</v>
          </cell>
          <cell r="G462">
            <v>170000</v>
          </cell>
          <cell r="H462">
            <v>0</v>
          </cell>
          <cell r="I462">
            <v>0</v>
          </cell>
          <cell r="J462">
            <v>0</v>
          </cell>
          <cell r="L462">
            <v>0</v>
          </cell>
          <cell r="M462">
            <v>0</v>
          </cell>
          <cell r="N462">
            <v>0</v>
          </cell>
          <cell r="O462">
            <v>0</v>
          </cell>
          <cell r="R462">
            <v>0</v>
          </cell>
          <cell r="S462">
            <v>0</v>
          </cell>
          <cell r="T462">
            <v>0</v>
          </cell>
          <cell r="U462">
            <v>0</v>
          </cell>
          <cell r="V462">
            <v>0</v>
          </cell>
          <cell r="W462">
            <v>0</v>
          </cell>
        </row>
        <row r="463">
          <cell r="B463" t="str">
            <v>N</v>
          </cell>
          <cell r="D463" t="str">
            <v>Falso fondo Leopold de polietileno tipo S, para lavado de filtros con aire-agua, sin capa porosa sintética de soporte de lecho, altura bloque h=305mm, ancho=279mm, largo=1220mm</v>
          </cell>
          <cell r="E463" t="str">
            <v>m²</v>
          </cell>
          <cell r="F463">
            <v>76.8</v>
          </cell>
          <cell r="G463">
            <v>304037</v>
          </cell>
          <cell r="H463">
            <v>23350041.599999998</v>
          </cell>
          <cell r="J463">
            <v>76.8</v>
          </cell>
          <cell r="L463">
            <v>76.8</v>
          </cell>
          <cell r="M463">
            <v>23350041.599999998</v>
          </cell>
          <cell r="N463">
            <v>0</v>
          </cell>
          <cell r="O463">
            <v>23350041.599999998</v>
          </cell>
          <cell r="S463">
            <v>0</v>
          </cell>
          <cell r="T463">
            <v>0</v>
          </cell>
        </row>
        <row r="464">
          <cell r="C464" t="str">
            <v>3.11.5.8</v>
          </cell>
          <cell r="D464" t="str">
            <v>Peldaños HD para escalera gato, ancho=0.4m</v>
          </cell>
          <cell r="E464" t="str">
            <v>un</v>
          </cell>
          <cell r="F464">
            <v>130</v>
          </cell>
          <cell r="G464">
            <v>4500</v>
          </cell>
          <cell r="H464">
            <v>585000</v>
          </cell>
          <cell r="I464">
            <v>0.1302090291842038</v>
          </cell>
          <cell r="J464">
            <v>130</v>
          </cell>
          <cell r="L464">
            <v>130</v>
          </cell>
          <cell r="M464">
            <v>585000</v>
          </cell>
          <cell r="N464">
            <v>0</v>
          </cell>
          <cell r="O464">
            <v>585000</v>
          </cell>
          <cell r="R464">
            <v>0</v>
          </cell>
          <cell r="S464">
            <v>0</v>
          </cell>
          <cell r="T464">
            <v>0</v>
          </cell>
          <cell r="U464">
            <v>0</v>
          </cell>
          <cell r="V464">
            <v>130</v>
          </cell>
          <cell r="W464">
            <v>585000</v>
          </cell>
        </row>
        <row r="465">
          <cell r="C465" t="str">
            <v>3.11.5.9</v>
          </cell>
          <cell r="D465" t="str">
            <v>Tapas y aro construidas en hierro dúctil, dimensiones Ø0.6m y aro, para instalar en losas de concreto</v>
          </cell>
          <cell r="E465" t="str">
            <v>un</v>
          </cell>
          <cell r="F465">
            <v>12</v>
          </cell>
          <cell r="G465">
            <v>20000</v>
          </cell>
          <cell r="H465">
            <v>240000</v>
          </cell>
          <cell r="I465">
            <v>5.34190888960836E-2</v>
          </cell>
          <cell r="J465">
            <v>12</v>
          </cell>
          <cell r="L465">
            <v>12</v>
          </cell>
          <cell r="M465">
            <v>240000</v>
          </cell>
          <cell r="N465">
            <v>0</v>
          </cell>
          <cell r="O465">
            <v>240000</v>
          </cell>
          <cell r="R465">
            <v>0</v>
          </cell>
          <cell r="S465">
            <v>0</v>
          </cell>
          <cell r="T465">
            <v>0</v>
          </cell>
          <cell r="U465">
            <v>0</v>
          </cell>
          <cell r="V465">
            <v>12</v>
          </cell>
          <cell r="W465">
            <v>240000</v>
          </cell>
        </row>
        <row r="466">
          <cell r="C466" t="str">
            <v>3.11.5.10</v>
          </cell>
          <cell r="D466" t="str">
            <v>Vincha de empalme en acero para tubería Ø600mm HD con salida bridada Ø50mm</v>
          </cell>
          <cell r="E466" t="str">
            <v>un</v>
          </cell>
          <cell r="F466">
            <v>1</v>
          </cell>
          <cell r="G466">
            <v>15000</v>
          </cell>
          <cell r="H466">
            <v>15000</v>
          </cell>
          <cell r="I466">
            <v>3.338693056005225E-3</v>
          </cell>
          <cell r="J466">
            <v>1</v>
          </cell>
          <cell r="L466">
            <v>1</v>
          </cell>
          <cell r="M466">
            <v>15000</v>
          </cell>
          <cell r="N466">
            <v>0</v>
          </cell>
          <cell r="O466">
            <v>15000</v>
          </cell>
          <cell r="R466">
            <v>0</v>
          </cell>
          <cell r="S466">
            <v>0</v>
          </cell>
          <cell r="T466">
            <v>0</v>
          </cell>
          <cell r="U466">
            <v>0</v>
          </cell>
          <cell r="V466">
            <v>1</v>
          </cell>
          <cell r="W466">
            <v>15000</v>
          </cell>
        </row>
        <row r="467">
          <cell r="C467" t="str">
            <v>3.11.5.11</v>
          </cell>
          <cell r="D467" t="str">
            <v>Compuerta en acero para canales y con guías para empotrar en muro. Ancho 0.8m, altura de compuerta 0.85m, altura de fondo canal a nivel de pasillo 0.85m, con actuador manual y volanta de manejo</v>
          </cell>
          <cell r="E467" t="str">
            <v>un</v>
          </cell>
          <cell r="F467">
            <v>2</v>
          </cell>
          <cell r="G467">
            <v>5200</v>
          </cell>
          <cell r="H467">
            <v>10400</v>
          </cell>
          <cell r="I467">
            <v>2.3148271854969557E-3</v>
          </cell>
          <cell r="J467">
            <v>2</v>
          </cell>
          <cell r="L467">
            <v>2</v>
          </cell>
          <cell r="M467">
            <v>10400</v>
          </cell>
          <cell r="N467">
            <v>0</v>
          </cell>
          <cell r="O467">
            <v>10400</v>
          </cell>
          <cell r="R467">
            <v>0</v>
          </cell>
          <cell r="S467">
            <v>0</v>
          </cell>
          <cell r="T467">
            <v>0</v>
          </cell>
          <cell r="U467">
            <v>0</v>
          </cell>
          <cell r="V467">
            <v>2</v>
          </cell>
          <cell r="W467">
            <v>10400</v>
          </cell>
        </row>
        <row r="468">
          <cell r="C468" t="str">
            <v>3.11.5.12</v>
          </cell>
          <cell r="D468" t="str">
            <v xml:space="preserve">Instalación y pega con mortero de losetas de concreto reforzado dentro del canal de reparto de agua floculada en el sedimentadores, dimensiones de cada loseta 0.69*0.3m espesor de 0.1m. </v>
          </cell>
          <cell r="E468" t="str">
            <v>un</v>
          </cell>
          <cell r="F468">
            <v>52</v>
          </cell>
          <cell r="G468">
            <v>10</v>
          </cell>
          <cell r="H468">
            <v>520</v>
          </cell>
          <cell r="I468">
            <v>1.157413592748478E-4</v>
          </cell>
          <cell r="J468">
            <v>52</v>
          </cell>
          <cell r="L468">
            <v>52</v>
          </cell>
          <cell r="M468">
            <v>520</v>
          </cell>
          <cell r="N468">
            <v>0</v>
          </cell>
          <cell r="O468">
            <v>520</v>
          </cell>
          <cell r="R468">
            <v>0</v>
          </cell>
          <cell r="S468">
            <v>0</v>
          </cell>
          <cell r="T468">
            <v>0</v>
          </cell>
          <cell r="U468">
            <v>0</v>
          </cell>
          <cell r="V468">
            <v>52</v>
          </cell>
          <cell r="W468">
            <v>520</v>
          </cell>
        </row>
        <row r="469">
          <cell r="C469" t="str">
            <v>3.11.5.13</v>
          </cell>
          <cell r="D469" t="str">
            <v>Instalación de válvula de Ø300mm de membrana de polietileno salidas bridadas y sistema para operar con agua a presión. Incluye instalación de tuberías Ø25mm acero galvanizado sobre muro</v>
          </cell>
          <cell r="E469" t="str">
            <v>un</v>
          </cell>
          <cell r="F469">
            <v>2</v>
          </cell>
          <cell r="G469">
            <v>280000</v>
          </cell>
          <cell r="H469">
            <v>560000</v>
          </cell>
          <cell r="I469">
            <v>0.1246445407575284</v>
          </cell>
          <cell r="J469">
            <v>2</v>
          </cell>
          <cell r="L469">
            <v>2</v>
          </cell>
          <cell r="M469">
            <v>560000</v>
          </cell>
          <cell r="N469">
            <v>0</v>
          </cell>
          <cell r="O469">
            <v>560000</v>
          </cell>
          <cell r="R469">
            <v>0</v>
          </cell>
          <cell r="S469">
            <v>0</v>
          </cell>
          <cell r="T469">
            <v>0</v>
          </cell>
          <cell r="U469">
            <v>0</v>
          </cell>
          <cell r="V469">
            <v>2</v>
          </cell>
          <cell r="W469">
            <v>560000</v>
          </cell>
        </row>
        <row r="470">
          <cell r="C470" t="str">
            <v>3.11.5.14</v>
          </cell>
          <cell r="D470" t="str">
            <v>Instalación de tanque de polietileno para poza séptica y filtro de piedra, Volumen de 1m3</v>
          </cell>
          <cell r="E470" t="str">
            <v>un</v>
          </cell>
          <cell r="F470">
            <v>2</v>
          </cell>
          <cell r="G470">
            <v>65000</v>
          </cell>
          <cell r="H470">
            <v>130000</v>
          </cell>
          <cell r="I470">
            <v>2.893533981871195E-2</v>
          </cell>
          <cell r="J470">
            <v>2</v>
          </cell>
          <cell r="L470">
            <v>2</v>
          </cell>
          <cell r="M470">
            <v>130000</v>
          </cell>
          <cell r="N470">
            <v>0</v>
          </cell>
          <cell r="O470">
            <v>130000</v>
          </cell>
          <cell r="R470">
            <v>0</v>
          </cell>
          <cell r="S470">
            <v>0</v>
          </cell>
          <cell r="T470">
            <v>0</v>
          </cell>
          <cell r="U470">
            <v>0</v>
          </cell>
          <cell r="V470">
            <v>2</v>
          </cell>
          <cell r="W470">
            <v>130000</v>
          </cell>
        </row>
        <row r="471">
          <cell r="C471" t="str">
            <v>3.11.5.15</v>
          </cell>
          <cell r="D471" t="str">
            <v>Instalación de láminas de asbesto cemento dentro de sedimentadores, dimensiones 1.2*2.4*0.01m, incluye soportes en asbesto cemento de 0.05*0.05*1.2m</v>
          </cell>
          <cell r="E471" t="str">
            <v>un</v>
          </cell>
          <cell r="F471">
            <v>528</v>
          </cell>
          <cell r="G471">
            <v>3500</v>
          </cell>
          <cell r="H471">
            <v>1848000</v>
          </cell>
          <cell r="I471">
            <v>0.41132698449984367</v>
          </cell>
          <cell r="J471">
            <v>528</v>
          </cell>
          <cell r="L471">
            <v>528</v>
          </cell>
          <cell r="M471">
            <v>1848000</v>
          </cell>
          <cell r="N471">
            <v>0</v>
          </cell>
          <cell r="O471">
            <v>1848000</v>
          </cell>
          <cell r="R471">
            <v>0</v>
          </cell>
          <cell r="S471">
            <v>0</v>
          </cell>
          <cell r="T471">
            <v>0</v>
          </cell>
          <cell r="U471">
            <v>0</v>
          </cell>
          <cell r="V471">
            <v>528</v>
          </cell>
          <cell r="W471">
            <v>1848000</v>
          </cell>
        </row>
        <row r="472">
          <cell r="D472" t="str">
            <v>ITEMES NUEVOS</v>
          </cell>
          <cell r="F472" t="str">
            <v/>
          </cell>
          <cell r="J472" t="str">
            <v/>
          </cell>
          <cell r="L472" t="str">
            <v/>
          </cell>
          <cell r="M472" t="str">
            <v/>
          </cell>
          <cell r="N472" t="str">
            <v/>
          </cell>
          <cell r="O472" t="str">
            <v/>
          </cell>
          <cell r="R472">
            <v>0</v>
          </cell>
          <cell r="S472" t="str">
            <v/>
          </cell>
          <cell r="T472" t="str">
            <v/>
          </cell>
          <cell r="U472" t="str">
            <v/>
          </cell>
        </row>
        <row r="473">
          <cell r="B473" t="str">
            <v>N</v>
          </cell>
          <cell r="D473" t="str">
            <v>Relleno en subbase para mejoramiento de terreno planta de tratamiento, al 95% del Proctor Modificado</v>
          </cell>
          <cell r="E473" t="str">
            <v>m3</v>
          </cell>
          <cell r="F473">
            <v>500</v>
          </cell>
          <cell r="G473">
            <v>56486</v>
          </cell>
          <cell r="H473">
            <v>28243000</v>
          </cell>
          <cell r="J473">
            <v>500</v>
          </cell>
          <cell r="L473">
            <v>500</v>
          </cell>
          <cell r="M473">
            <v>28243000</v>
          </cell>
          <cell r="N473">
            <v>0</v>
          </cell>
          <cell r="O473">
            <v>28243000</v>
          </cell>
          <cell r="R473">
            <v>0</v>
          </cell>
        </row>
        <row r="474">
          <cell r="B474" t="str">
            <v>N</v>
          </cell>
          <cell r="D474" t="str">
            <v>Relleno compactado a máquina con mezcla de triturado y arena gruesa en proporción 3:1</v>
          </cell>
          <cell r="E474" t="str">
            <v>m3</v>
          </cell>
          <cell r="F474">
            <v>2000</v>
          </cell>
          <cell r="G474">
            <v>70535</v>
          </cell>
          <cell r="H474">
            <v>141070000</v>
          </cell>
          <cell r="J474">
            <v>2000</v>
          </cell>
          <cell r="K474">
            <v>-500</v>
          </cell>
          <cell r="L474">
            <v>1500</v>
          </cell>
          <cell r="M474">
            <v>141070000</v>
          </cell>
          <cell r="N474">
            <v>-35267500</v>
          </cell>
          <cell r="O474">
            <v>105802500</v>
          </cell>
          <cell r="R474">
            <v>618.44000000000005</v>
          </cell>
          <cell r="S474">
            <v>0</v>
          </cell>
          <cell r="T474">
            <v>0</v>
          </cell>
          <cell r="U474">
            <v>43621665.400000006</v>
          </cell>
        </row>
        <row r="475">
          <cell r="F475" t="str">
            <v/>
          </cell>
          <cell r="J475" t="str">
            <v/>
          </cell>
          <cell r="L475" t="str">
            <v/>
          </cell>
          <cell r="M475" t="str">
            <v/>
          </cell>
          <cell r="N475" t="str">
            <v/>
          </cell>
          <cell r="O475" t="str">
            <v/>
          </cell>
          <cell r="R475">
            <v>0</v>
          </cell>
          <cell r="S475" t="str">
            <v/>
          </cell>
          <cell r="T475" t="str">
            <v/>
          </cell>
          <cell r="U475" t="str">
            <v/>
          </cell>
        </row>
        <row r="476">
          <cell r="D476" t="str">
            <v>COSTO TOTAL DIRECTO</v>
          </cell>
          <cell r="F476" t="str">
            <v/>
          </cell>
          <cell r="H476">
            <v>449277599</v>
          </cell>
          <cell r="J476" t="str">
            <v/>
          </cell>
          <cell r="L476" t="str">
            <v/>
          </cell>
          <cell r="M476">
            <v>449277599</v>
          </cell>
          <cell r="N476">
            <v>-49839764</v>
          </cell>
          <cell r="O476">
            <v>399437835</v>
          </cell>
          <cell r="R476">
            <v>0</v>
          </cell>
          <cell r="S476">
            <v>0</v>
          </cell>
          <cell r="T476">
            <v>0</v>
          </cell>
          <cell r="U476">
            <v>60752517</v>
          </cell>
          <cell r="V476" t="str">
            <v/>
          </cell>
          <cell r="W476">
            <v>224911441</v>
          </cell>
        </row>
        <row r="477">
          <cell r="D477" t="str">
            <v>A,I,U,</v>
          </cell>
          <cell r="E477">
            <v>0.25</v>
          </cell>
          <cell r="F477">
            <v>0</v>
          </cell>
          <cell r="H477">
            <v>112319399.75</v>
          </cell>
          <cell r="J477">
            <v>0</v>
          </cell>
          <cell r="L477">
            <v>0</v>
          </cell>
          <cell r="M477">
            <v>112319399.75</v>
          </cell>
          <cell r="N477">
            <v>-12459941</v>
          </cell>
          <cell r="O477">
            <v>99859458.75</v>
          </cell>
          <cell r="R477">
            <v>0</v>
          </cell>
          <cell r="S477">
            <v>0</v>
          </cell>
          <cell r="T477">
            <v>0</v>
          </cell>
          <cell r="U477">
            <v>15188129.25</v>
          </cell>
          <cell r="W477">
            <v>56227860.25</v>
          </cell>
        </row>
        <row r="478">
          <cell r="B478" t="str">
            <v>TO4</v>
          </cell>
          <cell r="D478" t="str">
            <v>COSTO TOTAL OBRA CIVIL</v>
          </cell>
          <cell r="F478" t="str">
            <v/>
          </cell>
          <cell r="H478">
            <v>561596999</v>
          </cell>
          <cell r="J478" t="str">
            <v/>
          </cell>
          <cell r="L478" t="str">
            <v/>
          </cell>
          <cell r="M478">
            <v>561596999</v>
          </cell>
          <cell r="N478">
            <v>-62299705</v>
          </cell>
          <cell r="O478">
            <v>499297294</v>
          </cell>
          <cell r="R478">
            <v>0</v>
          </cell>
          <cell r="S478">
            <v>0</v>
          </cell>
          <cell r="T478">
            <v>0</v>
          </cell>
          <cell r="U478">
            <v>75940646</v>
          </cell>
          <cell r="V478" t="str">
            <v/>
          </cell>
          <cell r="W478">
            <v>281139301</v>
          </cell>
        </row>
        <row r="479">
          <cell r="B479" t="str">
            <v>T5</v>
          </cell>
          <cell r="C479" t="str">
            <v>SUMINISTRO DE EQUIPOS Y ACCESORIOS PARA EL TANQUE Y ESTACIÓN DE BOMBEO DE AGUA POTABLE (479)</v>
          </cell>
          <cell r="F479" t="str">
            <v/>
          </cell>
          <cell r="J479" t="str">
            <v/>
          </cell>
          <cell r="L479" t="str">
            <v/>
          </cell>
          <cell r="M479" t="str">
            <v/>
          </cell>
          <cell r="N479" t="str">
            <v/>
          </cell>
          <cell r="O479" t="str">
            <v/>
          </cell>
          <cell r="R479">
            <v>0</v>
          </cell>
          <cell r="S479" t="str">
            <v/>
          </cell>
          <cell r="T479" t="str">
            <v/>
          </cell>
          <cell r="U479" t="str">
            <v/>
          </cell>
          <cell r="V479" t="str">
            <v/>
          </cell>
          <cell r="W479" t="str">
            <v/>
          </cell>
        </row>
        <row r="480">
          <cell r="C480" t="str">
            <v xml:space="preserve">ITEM  </v>
          </cell>
          <cell r="D480" t="str">
            <v>DESCRIPCION</v>
          </cell>
          <cell r="E480" t="str">
            <v xml:space="preserve">UNIDAD </v>
          </cell>
          <cell r="F480">
            <v>0</v>
          </cell>
          <cell r="G480" t="str">
            <v>V. UNITARIO</v>
          </cell>
          <cell r="H480" t="str">
            <v xml:space="preserve"> V. PARCIAL</v>
          </cell>
          <cell r="J480">
            <v>0</v>
          </cell>
          <cell r="L480">
            <v>0</v>
          </cell>
          <cell r="R480">
            <v>0</v>
          </cell>
        </row>
        <row r="481">
          <cell r="C481" t="str">
            <v>3.20.</v>
          </cell>
          <cell r="D481" t="str">
            <v>SUMINISTRO DE TUBERIAS Y ELEMENTOS DE ACUEDUCTO Y ALCANTARILLADO</v>
          </cell>
          <cell r="F481" t="str">
            <v/>
          </cell>
          <cell r="J481" t="str">
            <v/>
          </cell>
          <cell r="L481" t="str">
            <v/>
          </cell>
          <cell r="M481" t="str">
            <v/>
          </cell>
          <cell r="N481" t="str">
            <v/>
          </cell>
          <cell r="O481" t="str">
            <v/>
          </cell>
          <cell r="R481">
            <v>0</v>
          </cell>
          <cell r="S481" t="str">
            <v/>
          </cell>
          <cell r="T481" t="str">
            <v/>
          </cell>
          <cell r="U481" t="str">
            <v/>
          </cell>
          <cell r="V481" t="str">
            <v/>
          </cell>
          <cell r="W481" t="str">
            <v/>
          </cell>
        </row>
        <row r="482">
          <cell r="C482" t="str">
            <v>3.20.1.1</v>
          </cell>
          <cell r="D482" t="str">
            <v>Suministro de Tuberias de Acueducto</v>
          </cell>
          <cell r="F482" t="str">
            <v/>
          </cell>
          <cell r="J482" t="str">
            <v/>
          </cell>
          <cell r="L482" t="str">
            <v/>
          </cell>
          <cell r="M482" t="str">
            <v/>
          </cell>
          <cell r="N482" t="str">
            <v/>
          </cell>
          <cell r="O482" t="str">
            <v/>
          </cell>
          <cell r="R482">
            <v>0</v>
          </cell>
          <cell r="S482" t="str">
            <v/>
          </cell>
          <cell r="T482" t="str">
            <v/>
          </cell>
          <cell r="U482" t="str">
            <v/>
          </cell>
          <cell r="V482" t="str">
            <v/>
          </cell>
          <cell r="W482" t="str">
            <v/>
          </cell>
        </row>
        <row r="483">
          <cell r="C483" t="str">
            <v>3.20.1.1.1</v>
          </cell>
          <cell r="D483" t="str">
            <v>Suministro de tuberías de acueducto de polietileno de alta densidad (PEAD)</v>
          </cell>
          <cell r="F483" t="str">
            <v/>
          </cell>
          <cell r="J483" t="str">
            <v/>
          </cell>
          <cell r="L483" t="str">
            <v/>
          </cell>
          <cell r="M483" t="str">
            <v/>
          </cell>
          <cell r="N483" t="str">
            <v/>
          </cell>
          <cell r="O483" t="str">
            <v/>
          </cell>
          <cell r="R483">
            <v>0</v>
          </cell>
          <cell r="S483" t="str">
            <v/>
          </cell>
          <cell r="T483" t="str">
            <v/>
          </cell>
          <cell r="U483" t="str">
            <v/>
          </cell>
          <cell r="V483" t="str">
            <v/>
          </cell>
          <cell r="W483" t="str">
            <v/>
          </cell>
        </row>
        <row r="484">
          <cell r="C484" t="str">
            <v>3.20.1.1.1.4</v>
          </cell>
          <cell r="D484" t="str">
            <v>Tuberías PEAD 200mm PN 10 PE 100</v>
          </cell>
          <cell r="E484" t="str">
            <v>m</v>
          </cell>
          <cell r="F484">
            <v>3</v>
          </cell>
          <cell r="G484">
            <v>75000</v>
          </cell>
          <cell r="H484">
            <v>225000</v>
          </cell>
          <cell r="I484">
            <v>3.7822554290747087E-2</v>
          </cell>
          <cell r="J484">
            <v>3</v>
          </cell>
          <cell r="L484">
            <v>3</v>
          </cell>
          <cell r="M484">
            <v>225000</v>
          </cell>
          <cell r="N484">
            <v>0</v>
          </cell>
          <cell r="O484">
            <v>225000</v>
          </cell>
          <cell r="R484">
            <v>0</v>
          </cell>
          <cell r="S484">
            <v>0</v>
          </cell>
          <cell r="T484">
            <v>0</v>
          </cell>
          <cell r="U484">
            <v>0</v>
          </cell>
          <cell r="V484">
            <v>3</v>
          </cell>
          <cell r="W484">
            <v>225000</v>
          </cell>
        </row>
        <row r="485">
          <cell r="C485" t="str">
            <v>3.20.1.2.11</v>
          </cell>
          <cell r="D485" t="str">
            <v>Suministro de medidor ultrasónico</v>
          </cell>
          <cell r="F485" t="str">
            <v/>
          </cell>
          <cell r="I485" t="str">
            <v/>
          </cell>
          <cell r="J485" t="str">
            <v/>
          </cell>
          <cell r="L485" t="str">
            <v/>
          </cell>
          <cell r="M485" t="str">
            <v/>
          </cell>
          <cell r="N485" t="str">
            <v/>
          </cell>
          <cell r="O485" t="str">
            <v/>
          </cell>
          <cell r="R485">
            <v>0</v>
          </cell>
          <cell r="S485" t="str">
            <v/>
          </cell>
          <cell r="T485" t="str">
            <v/>
          </cell>
          <cell r="U485" t="str">
            <v/>
          </cell>
          <cell r="V485" t="str">
            <v/>
          </cell>
          <cell r="W485" t="str">
            <v/>
          </cell>
        </row>
        <row r="486">
          <cell r="D486" t="str">
            <v>Medidor ultrasónico Panametrics de flujo tipo transmisor AT868, dos salidas aisladas de 4-20 mA, interfase RS 232, un canal de alimentación 100-120 VAC, salidas de totalizador, pantalla LCD de 2 líneas * 16 caracteres.</v>
          </cell>
          <cell r="F486" t="str">
            <v/>
          </cell>
          <cell r="I486" t="str">
            <v/>
          </cell>
          <cell r="J486" t="str">
            <v/>
          </cell>
          <cell r="L486" t="str">
            <v/>
          </cell>
          <cell r="M486" t="str">
            <v/>
          </cell>
          <cell r="N486" t="str">
            <v/>
          </cell>
          <cell r="O486" t="str">
            <v/>
          </cell>
          <cell r="R486">
            <v>0</v>
          </cell>
          <cell r="S486" t="str">
            <v/>
          </cell>
          <cell r="T486" t="str">
            <v/>
          </cell>
          <cell r="U486" t="str">
            <v/>
          </cell>
          <cell r="V486" t="str">
            <v/>
          </cell>
          <cell r="W486" t="str">
            <v/>
          </cell>
        </row>
        <row r="487">
          <cell r="C487" t="str">
            <v>3.20.1.2.11.4</v>
          </cell>
          <cell r="D487" t="str">
            <v>d = 500 mm</v>
          </cell>
          <cell r="E487" t="str">
            <v>un</v>
          </cell>
          <cell r="F487">
            <v>1</v>
          </cell>
          <cell r="G487">
            <v>13137000</v>
          </cell>
          <cell r="H487">
            <v>13137000</v>
          </cell>
          <cell r="I487">
            <v>2.2083328698557536</v>
          </cell>
          <cell r="J487">
            <v>1</v>
          </cell>
          <cell r="L487">
            <v>1</v>
          </cell>
          <cell r="M487">
            <v>13137000</v>
          </cell>
          <cell r="N487">
            <v>0</v>
          </cell>
          <cell r="O487">
            <v>13137000</v>
          </cell>
          <cell r="R487">
            <v>0</v>
          </cell>
          <cell r="S487">
            <v>0</v>
          </cell>
          <cell r="T487">
            <v>0</v>
          </cell>
          <cell r="U487">
            <v>0</v>
          </cell>
          <cell r="V487">
            <v>1</v>
          </cell>
          <cell r="W487">
            <v>13137000</v>
          </cell>
        </row>
        <row r="488">
          <cell r="C488" t="str">
            <v>3.20.1.2.20</v>
          </cell>
          <cell r="D488" t="str">
            <v>Adaptador porta brida de polietileno con brida suelta de acero</v>
          </cell>
          <cell r="F488" t="str">
            <v/>
          </cell>
          <cell r="I488" t="str">
            <v/>
          </cell>
          <cell r="J488" t="str">
            <v/>
          </cell>
          <cell r="L488" t="str">
            <v/>
          </cell>
          <cell r="M488" t="str">
            <v/>
          </cell>
          <cell r="N488" t="str">
            <v/>
          </cell>
          <cell r="O488" t="str">
            <v/>
          </cell>
          <cell r="R488">
            <v>0</v>
          </cell>
          <cell r="S488" t="str">
            <v/>
          </cell>
          <cell r="T488" t="str">
            <v/>
          </cell>
          <cell r="U488" t="str">
            <v/>
          </cell>
          <cell r="V488" t="str">
            <v/>
          </cell>
          <cell r="W488" t="str">
            <v/>
          </cell>
        </row>
        <row r="489">
          <cell r="C489" t="str">
            <v>3.20.1.2.20.4</v>
          </cell>
          <cell r="D489" t="str">
            <v>d = 200 mm (8")</v>
          </cell>
          <cell r="E489" t="str">
            <v>un</v>
          </cell>
          <cell r="F489">
            <v>1</v>
          </cell>
          <cell r="G489">
            <v>250560</v>
          </cell>
          <cell r="H489">
            <v>250560</v>
          </cell>
          <cell r="I489">
            <v>4.211919645817596E-2</v>
          </cell>
          <cell r="J489">
            <v>1</v>
          </cell>
          <cell r="L489">
            <v>1</v>
          </cell>
          <cell r="M489">
            <v>250560</v>
          </cell>
          <cell r="N489">
            <v>0</v>
          </cell>
          <cell r="O489">
            <v>250560</v>
          </cell>
          <cell r="R489">
            <v>0</v>
          </cell>
          <cell r="S489">
            <v>0</v>
          </cell>
          <cell r="T489">
            <v>0</v>
          </cell>
          <cell r="U489">
            <v>0</v>
          </cell>
          <cell r="V489">
            <v>1</v>
          </cell>
          <cell r="W489">
            <v>250560</v>
          </cell>
        </row>
        <row r="490">
          <cell r="C490" t="str">
            <v>3.20.1.2.30</v>
          </cell>
          <cell r="D490" t="str">
            <v>Codo 90° BxB HD Norma ISO PN 10</v>
          </cell>
          <cell r="F490" t="str">
            <v/>
          </cell>
          <cell r="I490" t="str">
            <v/>
          </cell>
          <cell r="J490" t="str">
            <v/>
          </cell>
          <cell r="L490" t="str">
            <v/>
          </cell>
          <cell r="M490" t="str">
            <v/>
          </cell>
          <cell r="N490" t="str">
            <v/>
          </cell>
          <cell r="O490" t="str">
            <v/>
          </cell>
          <cell r="R490">
            <v>0</v>
          </cell>
          <cell r="S490" t="str">
            <v/>
          </cell>
          <cell r="T490" t="str">
            <v/>
          </cell>
          <cell r="U490" t="str">
            <v/>
          </cell>
          <cell r="V490" t="str">
            <v/>
          </cell>
          <cell r="W490" t="str">
            <v/>
          </cell>
        </row>
        <row r="491">
          <cell r="C491" t="str">
            <v>3.20.1.2.30.16</v>
          </cell>
          <cell r="D491" t="str">
            <v>d = 150 mm (6")</v>
          </cell>
          <cell r="E491" t="str">
            <v>un</v>
          </cell>
          <cell r="F491">
            <v>20</v>
          </cell>
          <cell r="G491">
            <v>370272</v>
          </cell>
          <cell r="H491">
            <v>7405440</v>
          </cell>
          <cell r="I491">
            <v>1.2448562508749783</v>
          </cell>
          <cell r="J491">
            <v>20</v>
          </cell>
          <cell r="L491">
            <v>20</v>
          </cell>
          <cell r="M491">
            <v>7405440</v>
          </cell>
          <cell r="N491">
            <v>0</v>
          </cell>
          <cell r="O491">
            <v>7405440</v>
          </cell>
          <cell r="R491">
            <v>20</v>
          </cell>
          <cell r="S491">
            <v>0</v>
          </cell>
          <cell r="T491">
            <v>0</v>
          </cell>
          <cell r="U491">
            <v>7405440</v>
          </cell>
          <cell r="V491">
            <v>0</v>
          </cell>
          <cell r="W491">
            <v>0</v>
          </cell>
        </row>
        <row r="492">
          <cell r="C492" t="str">
            <v>3.20.1.2.56</v>
          </cell>
          <cell r="D492" t="str">
            <v>Pasamuro HD. Norma ISO. PN 10, L &lt;= 1 m</v>
          </cell>
          <cell r="F492" t="str">
            <v/>
          </cell>
          <cell r="I492" t="str">
            <v/>
          </cell>
          <cell r="J492" t="str">
            <v/>
          </cell>
          <cell r="L492" t="str">
            <v/>
          </cell>
          <cell r="M492" t="str">
            <v/>
          </cell>
          <cell r="N492" t="str">
            <v/>
          </cell>
          <cell r="O492" t="str">
            <v/>
          </cell>
          <cell r="R492">
            <v>0</v>
          </cell>
          <cell r="S492" t="str">
            <v/>
          </cell>
          <cell r="T492" t="str">
            <v/>
          </cell>
          <cell r="U492" t="str">
            <v/>
          </cell>
          <cell r="V492" t="str">
            <v/>
          </cell>
          <cell r="W492" t="str">
            <v/>
          </cell>
        </row>
        <row r="493">
          <cell r="C493" t="str">
            <v>3.20.1.2.56.7</v>
          </cell>
          <cell r="D493" t="str">
            <v>d = 600 mm (24”), B*E 0,75 m</v>
          </cell>
          <cell r="E493" t="str">
            <v>un</v>
          </cell>
          <cell r="F493">
            <v>1</v>
          </cell>
          <cell r="G493">
            <v>2114100</v>
          </cell>
          <cell r="H493">
            <v>2114100</v>
          </cell>
          <cell r="I493">
            <v>0.35538072011585969</v>
          </cell>
          <cell r="J493">
            <v>1</v>
          </cell>
          <cell r="L493">
            <v>1</v>
          </cell>
          <cell r="M493">
            <v>2114100</v>
          </cell>
          <cell r="N493">
            <v>0</v>
          </cell>
          <cell r="O493">
            <v>2114100</v>
          </cell>
          <cell r="R493">
            <v>0</v>
          </cell>
          <cell r="S493">
            <v>0</v>
          </cell>
          <cell r="T493">
            <v>0</v>
          </cell>
          <cell r="U493">
            <v>0</v>
          </cell>
          <cell r="V493">
            <v>1</v>
          </cell>
          <cell r="W493">
            <v>2114100</v>
          </cell>
        </row>
        <row r="494">
          <cell r="C494" t="str">
            <v>3.20.1.2.56.22</v>
          </cell>
          <cell r="D494" t="str">
            <v>d = 150 mm (6”), B*E, L=0.55m</v>
          </cell>
          <cell r="E494" t="str">
            <v>un</v>
          </cell>
          <cell r="F494">
            <v>10</v>
          </cell>
          <cell r="G494">
            <v>387730</v>
          </cell>
          <cell r="H494">
            <v>3877300</v>
          </cell>
          <cell r="I494">
            <v>0.65177506556228304</v>
          </cell>
          <cell r="J494">
            <v>10</v>
          </cell>
          <cell r="L494">
            <v>10</v>
          </cell>
          <cell r="M494">
            <v>3877300</v>
          </cell>
          <cell r="N494">
            <v>0</v>
          </cell>
          <cell r="O494">
            <v>3877300</v>
          </cell>
          <cell r="R494">
            <v>0</v>
          </cell>
          <cell r="S494">
            <v>0</v>
          </cell>
          <cell r="T494">
            <v>0</v>
          </cell>
          <cell r="U494">
            <v>0</v>
          </cell>
          <cell r="V494">
            <v>10</v>
          </cell>
          <cell r="W494">
            <v>3877300</v>
          </cell>
        </row>
        <row r="495">
          <cell r="C495" t="str">
            <v>3.20.1.2.56.23</v>
          </cell>
          <cell r="D495" t="str">
            <v>d = 200 mm (10”), B*E, L=0.65m</v>
          </cell>
          <cell r="E495" t="str">
            <v>un</v>
          </cell>
          <cell r="F495">
            <v>1</v>
          </cell>
          <cell r="G495">
            <v>579768</v>
          </cell>
          <cell r="H495">
            <v>579768</v>
          </cell>
          <cell r="I495">
            <v>9.7459140693501603E-2</v>
          </cell>
          <cell r="J495">
            <v>1</v>
          </cell>
          <cell r="L495">
            <v>1</v>
          </cell>
          <cell r="M495">
            <v>579768</v>
          </cell>
          <cell r="N495">
            <v>0</v>
          </cell>
          <cell r="O495">
            <v>579768</v>
          </cell>
          <cell r="R495">
            <v>0</v>
          </cell>
          <cell r="S495">
            <v>0</v>
          </cell>
          <cell r="T495">
            <v>0</v>
          </cell>
          <cell r="U495">
            <v>0</v>
          </cell>
          <cell r="V495">
            <v>1</v>
          </cell>
          <cell r="W495">
            <v>579768</v>
          </cell>
        </row>
        <row r="496">
          <cell r="C496" t="str">
            <v>3.20.1.2.56.24</v>
          </cell>
          <cell r="D496" t="str">
            <v>d = 200 mm (10”), B*B, L=0.60m</v>
          </cell>
          <cell r="E496" t="str">
            <v>un</v>
          </cell>
          <cell r="F496">
            <v>1</v>
          </cell>
          <cell r="G496">
            <v>579768</v>
          </cell>
          <cell r="H496">
            <v>579768</v>
          </cell>
          <cell r="I496">
            <v>9.7459140693501603E-2</v>
          </cell>
          <cell r="J496">
            <v>1</v>
          </cell>
          <cell r="L496">
            <v>1</v>
          </cell>
          <cell r="M496">
            <v>579768</v>
          </cell>
          <cell r="N496">
            <v>0</v>
          </cell>
          <cell r="O496">
            <v>579768</v>
          </cell>
          <cell r="R496">
            <v>0</v>
          </cell>
          <cell r="S496">
            <v>0</v>
          </cell>
          <cell r="T496">
            <v>0</v>
          </cell>
          <cell r="U496">
            <v>0</v>
          </cell>
          <cell r="V496">
            <v>1</v>
          </cell>
          <cell r="W496">
            <v>579768</v>
          </cell>
        </row>
        <row r="497">
          <cell r="C497" t="str">
            <v>3.20.1.2.86</v>
          </cell>
          <cell r="D497" t="str">
            <v>Suministro de válvulas y accesorios norma ISO PN 25 en HD y acero</v>
          </cell>
          <cell r="F497" t="str">
            <v/>
          </cell>
          <cell r="I497" t="str">
            <v/>
          </cell>
          <cell r="J497" t="str">
            <v/>
          </cell>
          <cell r="L497" t="str">
            <v/>
          </cell>
          <cell r="M497" t="str">
            <v/>
          </cell>
          <cell r="N497" t="str">
            <v/>
          </cell>
          <cell r="O497" t="str">
            <v/>
          </cell>
          <cell r="R497">
            <v>0</v>
          </cell>
          <cell r="S497" t="str">
            <v/>
          </cell>
          <cell r="T497" t="str">
            <v/>
          </cell>
          <cell r="U497" t="str">
            <v/>
          </cell>
          <cell r="V497" t="str">
            <v/>
          </cell>
          <cell r="W497" t="str">
            <v/>
          </cell>
        </row>
        <row r="498">
          <cell r="C498" t="str">
            <v>3.20.1.2.86.1</v>
          </cell>
          <cell r="D498" t="str">
            <v>Suministro de válvula de compuerta brida x brida norma ISO PN 25</v>
          </cell>
          <cell r="F498" t="str">
            <v/>
          </cell>
          <cell r="I498" t="str">
            <v/>
          </cell>
          <cell r="J498" t="str">
            <v/>
          </cell>
          <cell r="L498" t="str">
            <v/>
          </cell>
          <cell r="M498" t="str">
            <v/>
          </cell>
          <cell r="N498" t="str">
            <v/>
          </cell>
          <cell r="O498" t="str">
            <v/>
          </cell>
          <cell r="R498">
            <v>0</v>
          </cell>
          <cell r="S498" t="str">
            <v/>
          </cell>
          <cell r="T498" t="str">
            <v/>
          </cell>
          <cell r="U498" t="str">
            <v/>
          </cell>
          <cell r="V498" t="str">
            <v/>
          </cell>
          <cell r="W498" t="str">
            <v/>
          </cell>
        </row>
        <row r="499">
          <cell r="C499" t="str">
            <v>3.20.1.2.86.1.1</v>
          </cell>
          <cell r="D499" t="str">
            <v>d = 200 mm (8")</v>
          </cell>
          <cell r="E499" t="str">
            <v>un</v>
          </cell>
          <cell r="F499">
            <v>1</v>
          </cell>
          <cell r="G499">
            <v>1276000</v>
          </cell>
          <cell r="H499">
            <v>1276000</v>
          </cell>
          <cell r="I499">
            <v>0.21449590788885906</v>
          </cell>
          <cell r="J499">
            <v>1</v>
          </cell>
          <cell r="L499">
            <v>1</v>
          </cell>
          <cell r="M499">
            <v>1276000</v>
          </cell>
          <cell r="N499">
            <v>0</v>
          </cell>
          <cell r="O499">
            <v>1276000</v>
          </cell>
          <cell r="R499">
            <v>0</v>
          </cell>
          <cell r="S499">
            <v>0</v>
          </cell>
          <cell r="T499">
            <v>0</v>
          </cell>
          <cell r="U499">
            <v>0</v>
          </cell>
          <cell r="V499">
            <v>1</v>
          </cell>
          <cell r="W499">
            <v>1276000</v>
          </cell>
        </row>
        <row r="500">
          <cell r="C500" t="str">
            <v>3.20.1.2.86.2</v>
          </cell>
          <cell r="D500" t="str">
            <v>Suministro de válvula de mariposa brida x brida norma ISO PN 25</v>
          </cell>
          <cell r="F500" t="str">
            <v/>
          </cell>
          <cell r="I500" t="str">
            <v/>
          </cell>
          <cell r="J500" t="str">
            <v/>
          </cell>
          <cell r="L500" t="str">
            <v/>
          </cell>
          <cell r="M500" t="str">
            <v/>
          </cell>
          <cell r="N500" t="str">
            <v/>
          </cell>
          <cell r="O500" t="str">
            <v/>
          </cell>
          <cell r="R500">
            <v>0</v>
          </cell>
          <cell r="S500" t="str">
            <v/>
          </cell>
          <cell r="T500" t="str">
            <v/>
          </cell>
          <cell r="U500" t="str">
            <v/>
          </cell>
          <cell r="V500" t="str">
            <v/>
          </cell>
          <cell r="W500" t="str">
            <v/>
          </cell>
        </row>
        <row r="501">
          <cell r="C501" t="str">
            <v>3.20.1.2.86.2.5</v>
          </cell>
          <cell r="D501" t="str">
            <v>d = 300 mm (12")</v>
          </cell>
          <cell r="E501" t="str">
            <v>un</v>
          </cell>
          <cell r="F501">
            <v>3</v>
          </cell>
          <cell r="G501">
            <v>6903147.2400000002</v>
          </cell>
          <cell r="H501">
            <v>20709441.719999999</v>
          </cell>
          <cell r="I501">
            <v>3.4812621501589454</v>
          </cell>
          <cell r="J501">
            <v>3</v>
          </cell>
          <cell r="L501">
            <v>3</v>
          </cell>
          <cell r="M501">
            <v>20709441.719999999</v>
          </cell>
          <cell r="N501">
            <v>0</v>
          </cell>
          <cell r="O501">
            <v>20709441.719999999</v>
          </cell>
          <cell r="R501">
            <v>0</v>
          </cell>
          <cell r="S501">
            <v>0</v>
          </cell>
          <cell r="T501">
            <v>0</v>
          </cell>
          <cell r="U501">
            <v>0</v>
          </cell>
          <cell r="V501">
            <v>3</v>
          </cell>
          <cell r="W501">
            <v>20709441.719999999</v>
          </cell>
        </row>
        <row r="502">
          <cell r="C502" t="str">
            <v>3.20.1.2.86.3</v>
          </cell>
          <cell r="D502" t="str">
            <v>Suministro de ventosa de acción simple norma ISO PN 25</v>
          </cell>
          <cell r="F502" t="str">
            <v/>
          </cell>
          <cell r="I502" t="str">
            <v/>
          </cell>
          <cell r="J502" t="str">
            <v/>
          </cell>
          <cell r="L502" t="str">
            <v/>
          </cell>
          <cell r="M502" t="str">
            <v/>
          </cell>
          <cell r="N502" t="str">
            <v/>
          </cell>
          <cell r="O502" t="str">
            <v/>
          </cell>
          <cell r="R502">
            <v>0</v>
          </cell>
          <cell r="S502" t="str">
            <v/>
          </cell>
          <cell r="T502" t="str">
            <v/>
          </cell>
          <cell r="U502" t="str">
            <v/>
          </cell>
          <cell r="V502" t="str">
            <v/>
          </cell>
          <cell r="W502" t="str">
            <v/>
          </cell>
        </row>
        <row r="503">
          <cell r="C503" t="str">
            <v>3.20.1.2.86.3.1</v>
          </cell>
          <cell r="D503" t="str">
            <v>d = 50 mm (2")</v>
          </cell>
          <cell r="E503" t="str">
            <v>un</v>
          </cell>
          <cell r="F503">
            <v>3</v>
          </cell>
          <cell r="G503">
            <v>610972</v>
          </cell>
          <cell r="H503">
            <v>1832916</v>
          </cell>
          <cell r="I503">
            <v>0.30811362186835112</v>
          </cell>
          <cell r="J503">
            <v>3</v>
          </cell>
          <cell r="L503">
            <v>3</v>
          </cell>
          <cell r="M503">
            <v>1832916</v>
          </cell>
          <cell r="N503">
            <v>0</v>
          </cell>
          <cell r="O503">
            <v>1832916</v>
          </cell>
          <cell r="R503">
            <v>0</v>
          </cell>
          <cell r="S503">
            <v>0</v>
          </cell>
          <cell r="T503">
            <v>0</v>
          </cell>
          <cell r="U503">
            <v>0</v>
          </cell>
          <cell r="V503">
            <v>3</v>
          </cell>
          <cell r="W503">
            <v>1832916</v>
          </cell>
        </row>
        <row r="504">
          <cell r="C504" t="str">
            <v>3.20.1.2.86.4</v>
          </cell>
          <cell r="D504" t="str">
            <v>Suministro valvula anticipadora del golpe de ariete, norma ISO PN25</v>
          </cell>
          <cell r="F504" t="str">
            <v/>
          </cell>
          <cell r="I504" t="str">
            <v/>
          </cell>
          <cell r="J504" t="str">
            <v/>
          </cell>
          <cell r="L504" t="str">
            <v/>
          </cell>
          <cell r="M504" t="str">
            <v/>
          </cell>
          <cell r="N504" t="str">
            <v/>
          </cell>
          <cell r="O504" t="str">
            <v/>
          </cell>
          <cell r="R504">
            <v>0</v>
          </cell>
          <cell r="S504" t="str">
            <v/>
          </cell>
          <cell r="T504" t="str">
            <v/>
          </cell>
          <cell r="U504" t="str">
            <v/>
          </cell>
          <cell r="V504" t="str">
            <v/>
          </cell>
          <cell r="W504" t="str">
            <v/>
          </cell>
        </row>
        <row r="505">
          <cell r="C505" t="str">
            <v>3.20.1.2.86.4.1</v>
          </cell>
          <cell r="D505" t="str">
            <v>d = 200 mm (8")</v>
          </cell>
          <cell r="E505" t="str">
            <v>un</v>
          </cell>
          <cell r="F505">
            <v>1</v>
          </cell>
          <cell r="G505">
            <v>10000000</v>
          </cell>
          <cell r="H505">
            <v>10000000</v>
          </cell>
          <cell r="I505">
            <v>1.6810024129220928</v>
          </cell>
          <cell r="J505">
            <v>1</v>
          </cell>
          <cell r="L505">
            <v>1</v>
          </cell>
          <cell r="M505">
            <v>10000000</v>
          </cell>
          <cell r="N505">
            <v>0</v>
          </cell>
          <cell r="O505">
            <v>10000000</v>
          </cell>
          <cell r="R505">
            <v>0</v>
          </cell>
          <cell r="S505">
            <v>0</v>
          </cell>
          <cell r="T505">
            <v>0</v>
          </cell>
          <cell r="U505">
            <v>0</v>
          </cell>
          <cell r="V505">
            <v>1</v>
          </cell>
          <cell r="W505">
            <v>10000000</v>
          </cell>
        </row>
        <row r="506">
          <cell r="C506" t="str">
            <v>3.20.1.2.86.5</v>
          </cell>
          <cell r="D506" t="str">
            <v>Suministro de brida ciega HD norma ISO PN 25</v>
          </cell>
          <cell r="F506" t="str">
            <v/>
          </cell>
          <cell r="I506" t="str">
            <v/>
          </cell>
          <cell r="J506" t="str">
            <v/>
          </cell>
          <cell r="L506" t="str">
            <v/>
          </cell>
          <cell r="M506" t="str">
            <v/>
          </cell>
          <cell r="N506" t="str">
            <v/>
          </cell>
          <cell r="O506" t="str">
            <v/>
          </cell>
          <cell r="R506">
            <v>0</v>
          </cell>
          <cell r="S506" t="str">
            <v/>
          </cell>
          <cell r="T506" t="str">
            <v/>
          </cell>
          <cell r="U506" t="str">
            <v/>
          </cell>
          <cell r="V506" t="str">
            <v/>
          </cell>
          <cell r="W506" t="str">
            <v/>
          </cell>
        </row>
        <row r="507">
          <cell r="C507" t="str">
            <v>3.20.1.2.86.5.5</v>
          </cell>
          <cell r="D507" t="str">
            <v>d = 300 mm (12")</v>
          </cell>
          <cell r="E507" t="str">
            <v>un</v>
          </cell>
          <cell r="F507">
            <v>1</v>
          </cell>
          <cell r="G507">
            <v>283330</v>
          </cell>
          <cell r="H507">
            <v>283330</v>
          </cell>
          <cell r="I507">
            <v>4.7627841365321659E-2</v>
          </cell>
          <cell r="J507">
            <v>1</v>
          </cell>
          <cell r="L507">
            <v>1</v>
          </cell>
          <cell r="M507">
            <v>283330</v>
          </cell>
          <cell r="N507">
            <v>0</v>
          </cell>
          <cell r="O507">
            <v>283330</v>
          </cell>
          <cell r="R507">
            <v>0</v>
          </cell>
          <cell r="S507">
            <v>0</v>
          </cell>
          <cell r="T507">
            <v>0</v>
          </cell>
          <cell r="U507">
            <v>0</v>
          </cell>
          <cell r="V507">
            <v>1</v>
          </cell>
          <cell r="W507">
            <v>283330</v>
          </cell>
        </row>
        <row r="508">
          <cell r="C508" t="str">
            <v>3.20.1.2.86.5.9</v>
          </cell>
          <cell r="D508" t="str">
            <v>d = 500 mm (20")</v>
          </cell>
          <cell r="E508" t="str">
            <v>un</v>
          </cell>
          <cell r="F508">
            <v>1</v>
          </cell>
          <cell r="G508">
            <v>1216724</v>
          </cell>
          <cell r="H508">
            <v>1216724</v>
          </cell>
          <cell r="I508">
            <v>0.20453159798602205</v>
          </cell>
          <cell r="J508">
            <v>1</v>
          </cell>
          <cell r="L508">
            <v>1</v>
          </cell>
          <cell r="M508">
            <v>1216724</v>
          </cell>
          <cell r="N508">
            <v>0</v>
          </cell>
          <cell r="O508">
            <v>1216724</v>
          </cell>
          <cell r="R508">
            <v>1</v>
          </cell>
          <cell r="S508">
            <v>0</v>
          </cell>
          <cell r="T508">
            <v>0</v>
          </cell>
          <cell r="U508">
            <v>1216724</v>
          </cell>
          <cell r="V508">
            <v>0</v>
          </cell>
          <cell r="W508">
            <v>0</v>
          </cell>
        </row>
        <row r="509">
          <cell r="C509" t="str">
            <v>3.20.1.2.86.6</v>
          </cell>
          <cell r="D509" t="str">
            <v>Suministro de unión de desmontaje Norma ISO PN 25</v>
          </cell>
          <cell r="F509" t="str">
            <v/>
          </cell>
          <cell r="I509" t="str">
            <v/>
          </cell>
          <cell r="J509" t="str">
            <v/>
          </cell>
          <cell r="L509" t="str">
            <v/>
          </cell>
          <cell r="M509" t="str">
            <v/>
          </cell>
          <cell r="N509" t="str">
            <v/>
          </cell>
          <cell r="O509" t="str">
            <v/>
          </cell>
          <cell r="R509">
            <v>0</v>
          </cell>
          <cell r="S509" t="str">
            <v/>
          </cell>
          <cell r="T509" t="str">
            <v/>
          </cell>
          <cell r="U509" t="str">
            <v/>
          </cell>
          <cell r="V509" t="str">
            <v/>
          </cell>
          <cell r="W509" t="str">
            <v/>
          </cell>
        </row>
        <row r="510">
          <cell r="C510" t="str">
            <v>3.20.1.2.86.6.3</v>
          </cell>
          <cell r="D510" t="str">
            <v>d = 200 mm (8")</v>
          </cell>
          <cell r="E510" t="str">
            <v>un</v>
          </cell>
          <cell r="F510">
            <v>1</v>
          </cell>
          <cell r="G510">
            <v>950000</v>
          </cell>
          <cell r="H510">
            <v>950000</v>
          </cell>
          <cell r="I510">
            <v>0.15969522922759882</v>
          </cell>
          <cell r="J510">
            <v>1</v>
          </cell>
          <cell r="L510">
            <v>1</v>
          </cell>
          <cell r="M510">
            <v>950000</v>
          </cell>
          <cell r="N510">
            <v>0</v>
          </cell>
          <cell r="O510">
            <v>950000</v>
          </cell>
          <cell r="R510">
            <v>0</v>
          </cell>
          <cell r="S510">
            <v>0</v>
          </cell>
          <cell r="T510">
            <v>0</v>
          </cell>
          <cell r="U510">
            <v>0</v>
          </cell>
          <cell r="V510">
            <v>1</v>
          </cell>
          <cell r="W510">
            <v>950000</v>
          </cell>
        </row>
        <row r="511">
          <cell r="C511" t="str">
            <v>3.20.1.2.86.6.5</v>
          </cell>
          <cell r="D511" t="str">
            <v>d = 300 mm (12")</v>
          </cell>
          <cell r="E511" t="str">
            <v>un</v>
          </cell>
          <cell r="F511">
            <v>3</v>
          </cell>
          <cell r="G511">
            <v>2200000</v>
          </cell>
          <cell r="H511">
            <v>6600000</v>
          </cell>
          <cell r="I511">
            <v>1.1094615925285813</v>
          </cell>
          <cell r="J511">
            <v>3</v>
          </cell>
          <cell r="L511">
            <v>3</v>
          </cell>
          <cell r="M511">
            <v>6600000</v>
          </cell>
          <cell r="N511">
            <v>0</v>
          </cell>
          <cell r="O511">
            <v>6600000</v>
          </cell>
          <cell r="R511">
            <v>0</v>
          </cell>
          <cell r="S511">
            <v>0</v>
          </cell>
          <cell r="T511">
            <v>0</v>
          </cell>
          <cell r="U511">
            <v>0</v>
          </cell>
          <cell r="V511">
            <v>3</v>
          </cell>
          <cell r="W511">
            <v>6600000</v>
          </cell>
        </row>
        <row r="512">
          <cell r="C512" t="str">
            <v>3.20.1.2.86.7</v>
          </cell>
          <cell r="D512" t="str">
            <v>Codo 90° BxB HD Norma ISO PN 25</v>
          </cell>
          <cell r="F512" t="str">
            <v/>
          </cell>
          <cell r="I512" t="str">
            <v/>
          </cell>
          <cell r="J512" t="str">
            <v/>
          </cell>
          <cell r="L512" t="str">
            <v/>
          </cell>
          <cell r="M512" t="str">
            <v/>
          </cell>
          <cell r="N512" t="str">
            <v/>
          </cell>
          <cell r="O512" t="str">
            <v/>
          </cell>
          <cell r="R512">
            <v>0</v>
          </cell>
          <cell r="S512" t="str">
            <v/>
          </cell>
          <cell r="T512" t="str">
            <v/>
          </cell>
          <cell r="U512" t="str">
            <v/>
          </cell>
          <cell r="V512" t="str">
            <v/>
          </cell>
          <cell r="W512" t="str">
            <v/>
          </cell>
        </row>
        <row r="513">
          <cell r="C513" t="str">
            <v>3.20.1.2.86.7.10</v>
          </cell>
          <cell r="D513" t="str">
            <v>d = 500 mm (20")</v>
          </cell>
          <cell r="E513" t="str">
            <v>un</v>
          </cell>
          <cell r="F513">
            <v>2</v>
          </cell>
          <cell r="G513">
            <v>4354176</v>
          </cell>
          <cell r="H513">
            <v>8708352</v>
          </cell>
          <cell r="I513">
            <v>1.4638760724574933</v>
          </cell>
          <cell r="J513">
            <v>2</v>
          </cell>
          <cell r="L513">
            <v>2</v>
          </cell>
          <cell r="M513">
            <v>8708352</v>
          </cell>
          <cell r="N513">
            <v>0</v>
          </cell>
          <cell r="O513">
            <v>8708352</v>
          </cell>
          <cell r="R513">
            <v>0</v>
          </cell>
          <cell r="S513">
            <v>0</v>
          </cell>
          <cell r="T513">
            <v>0</v>
          </cell>
          <cell r="U513">
            <v>0</v>
          </cell>
          <cell r="V513">
            <v>2</v>
          </cell>
          <cell r="W513">
            <v>8708352</v>
          </cell>
        </row>
        <row r="514">
          <cell r="C514" t="str">
            <v>3.20.1.2.86.8</v>
          </cell>
          <cell r="D514" t="str">
            <v>Codo 45° BxB HD. Norma ISO. PN 25</v>
          </cell>
          <cell r="F514" t="str">
            <v/>
          </cell>
          <cell r="I514" t="str">
            <v/>
          </cell>
          <cell r="J514" t="str">
            <v/>
          </cell>
          <cell r="L514" t="str">
            <v/>
          </cell>
          <cell r="M514" t="str">
            <v/>
          </cell>
          <cell r="N514" t="str">
            <v/>
          </cell>
          <cell r="O514" t="str">
            <v/>
          </cell>
          <cell r="R514">
            <v>0</v>
          </cell>
          <cell r="S514" t="str">
            <v/>
          </cell>
          <cell r="T514" t="str">
            <v/>
          </cell>
          <cell r="U514" t="str">
            <v/>
          </cell>
          <cell r="V514" t="str">
            <v/>
          </cell>
          <cell r="W514" t="str">
            <v/>
          </cell>
        </row>
        <row r="515">
          <cell r="C515" t="str">
            <v>3.20.1.2.86.8.6</v>
          </cell>
          <cell r="D515" t="str">
            <v>d = 300 mm (12”)</v>
          </cell>
          <cell r="E515" t="str">
            <v>un</v>
          </cell>
          <cell r="F515">
            <v>4</v>
          </cell>
          <cell r="G515">
            <v>1250000</v>
          </cell>
          <cell r="H515">
            <v>5000000</v>
          </cell>
          <cell r="I515">
            <v>0.84050120646104642</v>
          </cell>
          <cell r="J515">
            <v>4</v>
          </cell>
          <cell r="L515">
            <v>4</v>
          </cell>
          <cell r="M515">
            <v>5000000</v>
          </cell>
          <cell r="N515">
            <v>0</v>
          </cell>
          <cell r="O515">
            <v>5000000</v>
          </cell>
          <cell r="R515">
            <v>0</v>
          </cell>
          <cell r="S515">
            <v>0</v>
          </cell>
          <cell r="T515">
            <v>0</v>
          </cell>
          <cell r="U515">
            <v>0</v>
          </cell>
          <cell r="V515">
            <v>4</v>
          </cell>
          <cell r="W515">
            <v>5000000</v>
          </cell>
        </row>
        <row r="516">
          <cell r="C516" t="str">
            <v>3.20.1.2.86.9</v>
          </cell>
          <cell r="D516" t="str">
            <v>Unión Brida Enchufe. Norma ISO. PN 25</v>
          </cell>
          <cell r="F516" t="str">
            <v/>
          </cell>
          <cell r="I516" t="str">
            <v/>
          </cell>
          <cell r="J516" t="str">
            <v/>
          </cell>
          <cell r="L516" t="str">
            <v/>
          </cell>
          <cell r="M516" t="str">
            <v/>
          </cell>
          <cell r="N516" t="str">
            <v/>
          </cell>
          <cell r="O516" t="str">
            <v/>
          </cell>
          <cell r="R516">
            <v>0</v>
          </cell>
          <cell r="S516" t="str">
            <v/>
          </cell>
          <cell r="T516" t="str">
            <v/>
          </cell>
          <cell r="U516" t="str">
            <v/>
          </cell>
          <cell r="V516" t="str">
            <v/>
          </cell>
          <cell r="W516" t="str">
            <v/>
          </cell>
        </row>
        <row r="517">
          <cell r="C517" t="str">
            <v>3.20.1.2.86.9.10</v>
          </cell>
          <cell r="D517" t="str">
            <v>d = 500 mm (20”), l=0,50 m</v>
          </cell>
          <cell r="E517" t="str">
            <v>un</v>
          </cell>
          <cell r="F517">
            <v>1</v>
          </cell>
          <cell r="G517">
            <v>3500000</v>
          </cell>
          <cell r="H517">
            <v>3500000</v>
          </cell>
          <cell r="I517">
            <v>0.58835084452273245</v>
          </cell>
          <cell r="J517">
            <v>1</v>
          </cell>
          <cell r="L517">
            <v>1</v>
          </cell>
          <cell r="M517">
            <v>3500000</v>
          </cell>
          <cell r="N517">
            <v>0</v>
          </cell>
          <cell r="O517">
            <v>3500000</v>
          </cell>
          <cell r="R517">
            <v>0</v>
          </cell>
          <cell r="S517">
            <v>0</v>
          </cell>
          <cell r="T517">
            <v>0</v>
          </cell>
          <cell r="U517">
            <v>0</v>
          </cell>
          <cell r="V517">
            <v>1</v>
          </cell>
          <cell r="W517">
            <v>3500000</v>
          </cell>
        </row>
        <row r="518">
          <cell r="C518" t="str">
            <v>3.20.1.2.86.10</v>
          </cell>
          <cell r="D518" t="str">
            <v>Suministro de Tee B x B x B HD. Norma ISO. PN 25</v>
          </cell>
          <cell r="F518" t="str">
            <v/>
          </cell>
          <cell r="I518" t="str">
            <v/>
          </cell>
          <cell r="J518" t="str">
            <v/>
          </cell>
          <cell r="L518" t="str">
            <v/>
          </cell>
          <cell r="M518" t="str">
            <v/>
          </cell>
          <cell r="N518" t="str">
            <v/>
          </cell>
          <cell r="O518" t="str">
            <v/>
          </cell>
          <cell r="R518">
            <v>0</v>
          </cell>
          <cell r="S518" t="str">
            <v/>
          </cell>
          <cell r="T518" t="str">
            <v/>
          </cell>
          <cell r="U518" t="str">
            <v/>
          </cell>
          <cell r="V518" t="str">
            <v/>
          </cell>
          <cell r="W518" t="str">
            <v/>
          </cell>
        </row>
        <row r="519">
          <cell r="C519" t="str">
            <v>3.20.1.2.86.10.10</v>
          </cell>
          <cell r="D519" t="str">
            <v>Tee 500 x 500 x 200 mm</v>
          </cell>
          <cell r="E519" t="str">
            <v>un</v>
          </cell>
          <cell r="F519">
            <v>1</v>
          </cell>
          <cell r="G519">
            <v>5000000</v>
          </cell>
          <cell r="H519">
            <v>5000000</v>
          </cell>
          <cell r="I519">
            <v>0.84050120646104642</v>
          </cell>
          <cell r="J519">
            <v>1</v>
          </cell>
          <cell r="L519">
            <v>1</v>
          </cell>
          <cell r="M519">
            <v>5000000</v>
          </cell>
          <cell r="N519">
            <v>0</v>
          </cell>
          <cell r="O519">
            <v>5000000</v>
          </cell>
          <cell r="R519">
            <v>1</v>
          </cell>
          <cell r="S519">
            <v>0</v>
          </cell>
          <cell r="T519">
            <v>0</v>
          </cell>
          <cell r="U519">
            <v>5000000</v>
          </cell>
          <cell r="V519">
            <v>0</v>
          </cell>
          <cell r="W519">
            <v>0</v>
          </cell>
        </row>
        <row r="520">
          <cell r="C520" t="str">
            <v>3.20.1.2.86.11</v>
          </cell>
          <cell r="D520" t="str">
            <v>Suministro de Niples (Bridados norma ISO PN25, espigo y lisos)</v>
          </cell>
          <cell r="F520" t="str">
            <v/>
          </cell>
          <cell r="I520" t="str">
            <v/>
          </cell>
          <cell r="J520" t="str">
            <v/>
          </cell>
          <cell r="L520" t="str">
            <v/>
          </cell>
          <cell r="M520" t="str">
            <v/>
          </cell>
          <cell r="N520" t="str">
            <v/>
          </cell>
          <cell r="O520" t="str">
            <v/>
          </cell>
          <cell r="R520">
            <v>0</v>
          </cell>
          <cell r="S520" t="str">
            <v/>
          </cell>
          <cell r="T520" t="str">
            <v/>
          </cell>
          <cell r="U520" t="str">
            <v/>
          </cell>
          <cell r="V520" t="str">
            <v/>
          </cell>
          <cell r="W520" t="str">
            <v/>
          </cell>
        </row>
        <row r="521">
          <cell r="C521" t="str">
            <v>3.20.1.2.86.11.4</v>
          </cell>
          <cell r="D521" t="str">
            <v>Niple HD, 200mm, Brida*Brida, L=1.90m</v>
          </cell>
          <cell r="E521" t="str">
            <v>un</v>
          </cell>
          <cell r="F521">
            <v>1</v>
          </cell>
          <cell r="G521">
            <v>1050000</v>
          </cell>
          <cell r="H521">
            <v>1050000</v>
          </cell>
          <cell r="I521">
            <v>0.17650525335681974</v>
          </cell>
          <cell r="J521">
            <v>1</v>
          </cell>
          <cell r="L521">
            <v>1</v>
          </cell>
          <cell r="M521">
            <v>1050000</v>
          </cell>
          <cell r="N521">
            <v>0</v>
          </cell>
          <cell r="O521">
            <v>1050000</v>
          </cell>
          <cell r="R521">
            <v>0</v>
          </cell>
          <cell r="S521">
            <v>0</v>
          </cell>
          <cell r="T521">
            <v>0</v>
          </cell>
          <cell r="U521">
            <v>0</v>
          </cell>
          <cell r="V521">
            <v>1</v>
          </cell>
          <cell r="W521">
            <v>1050000</v>
          </cell>
        </row>
        <row r="522">
          <cell r="C522" t="str">
            <v>3.20.1.2.86.11.10</v>
          </cell>
          <cell r="D522" t="str">
            <v>Niple HD, 500mm, Brida*Brida, L=0.45m</v>
          </cell>
          <cell r="E522" t="str">
            <v>un</v>
          </cell>
          <cell r="F522">
            <v>3</v>
          </cell>
          <cell r="G522">
            <v>2980000</v>
          </cell>
          <cell r="H522">
            <v>8940000</v>
          </cell>
          <cell r="I522">
            <v>1.5028161571523511</v>
          </cell>
          <cell r="J522">
            <v>3</v>
          </cell>
          <cell r="L522">
            <v>3</v>
          </cell>
          <cell r="M522">
            <v>8940000</v>
          </cell>
          <cell r="N522">
            <v>0</v>
          </cell>
          <cell r="O522">
            <v>8940000</v>
          </cell>
          <cell r="R522">
            <v>0</v>
          </cell>
          <cell r="S522">
            <v>0</v>
          </cell>
          <cell r="T522">
            <v>0</v>
          </cell>
          <cell r="U522">
            <v>0</v>
          </cell>
          <cell r="V522">
            <v>3</v>
          </cell>
          <cell r="W522">
            <v>8940000</v>
          </cell>
        </row>
        <row r="523">
          <cell r="C523" t="str">
            <v>3.20.1.2.86.11.11</v>
          </cell>
          <cell r="D523" t="str">
            <v>Niple HD, 500mm, Brida*Brida, L=3.37m</v>
          </cell>
          <cell r="E523" t="str">
            <v>un</v>
          </cell>
          <cell r="F523">
            <v>1</v>
          </cell>
          <cell r="G523">
            <v>4700000</v>
          </cell>
          <cell r="H523">
            <v>4700000</v>
          </cell>
          <cell r="I523">
            <v>0.7900711340733837</v>
          </cell>
          <cell r="J523">
            <v>1</v>
          </cell>
          <cell r="L523">
            <v>1</v>
          </cell>
          <cell r="M523">
            <v>4700000</v>
          </cell>
          <cell r="N523">
            <v>0</v>
          </cell>
          <cell r="O523">
            <v>4700000</v>
          </cell>
          <cell r="R523">
            <v>0</v>
          </cell>
          <cell r="S523">
            <v>0</v>
          </cell>
          <cell r="T523">
            <v>0</v>
          </cell>
          <cell r="U523">
            <v>0</v>
          </cell>
          <cell r="V523">
            <v>1</v>
          </cell>
          <cell r="W523">
            <v>4700000</v>
          </cell>
        </row>
        <row r="524">
          <cell r="C524" t="str">
            <v>3.20.1.2.86.12</v>
          </cell>
          <cell r="D524" t="str">
            <v>Suministro de válvula cheque, norma ISO PN 25</v>
          </cell>
          <cell r="F524" t="str">
            <v/>
          </cell>
          <cell r="I524" t="str">
            <v/>
          </cell>
          <cell r="J524" t="str">
            <v/>
          </cell>
          <cell r="L524" t="str">
            <v/>
          </cell>
          <cell r="M524" t="str">
            <v/>
          </cell>
          <cell r="N524" t="str">
            <v/>
          </cell>
          <cell r="O524" t="str">
            <v/>
          </cell>
          <cell r="R524">
            <v>0</v>
          </cell>
          <cell r="S524" t="str">
            <v/>
          </cell>
          <cell r="T524" t="str">
            <v/>
          </cell>
          <cell r="U524" t="str">
            <v/>
          </cell>
          <cell r="V524" t="str">
            <v/>
          </cell>
          <cell r="W524" t="str">
            <v/>
          </cell>
        </row>
        <row r="525">
          <cell r="C525" t="str">
            <v>3.20.1.2.86.12.5</v>
          </cell>
          <cell r="D525" t="str">
            <v>Válvula cheque horizontal de clapetas Ø300mm, acero, bridada</v>
          </cell>
          <cell r="E525" t="str">
            <v>un</v>
          </cell>
          <cell r="F525">
            <v>3</v>
          </cell>
          <cell r="G525">
            <v>8545140</v>
          </cell>
          <cell r="H525">
            <v>25635420</v>
          </cell>
          <cell r="I525">
            <v>4.309320287627127</v>
          </cell>
          <cell r="J525">
            <v>3</v>
          </cell>
          <cell r="L525">
            <v>3</v>
          </cell>
          <cell r="M525">
            <v>25635420</v>
          </cell>
          <cell r="N525">
            <v>0</v>
          </cell>
          <cell r="O525">
            <v>25635420</v>
          </cell>
          <cell r="R525">
            <v>0</v>
          </cell>
          <cell r="S525">
            <v>0</v>
          </cell>
          <cell r="T525">
            <v>0</v>
          </cell>
          <cell r="U525">
            <v>0</v>
          </cell>
          <cell r="V525">
            <v>3</v>
          </cell>
          <cell r="W525">
            <v>25635420</v>
          </cell>
        </row>
        <row r="526">
          <cell r="C526" t="str">
            <v>3.20.1.2.86.13</v>
          </cell>
          <cell r="D526" t="str">
            <v>Suministro de Yee BxBxB HD. Norma ISO PN25</v>
          </cell>
          <cell r="F526" t="str">
            <v/>
          </cell>
          <cell r="I526" t="str">
            <v/>
          </cell>
          <cell r="J526" t="str">
            <v/>
          </cell>
          <cell r="L526" t="str">
            <v/>
          </cell>
          <cell r="M526" t="str">
            <v/>
          </cell>
          <cell r="N526" t="str">
            <v/>
          </cell>
          <cell r="O526" t="str">
            <v/>
          </cell>
          <cell r="R526">
            <v>0</v>
          </cell>
          <cell r="S526" t="str">
            <v/>
          </cell>
          <cell r="T526" t="str">
            <v/>
          </cell>
          <cell r="U526" t="str">
            <v/>
          </cell>
          <cell r="V526" t="str">
            <v/>
          </cell>
          <cell r="W526" t="str">
            <v/>
          </cell>
        </row>
        <row r="527">
          <cell r="C527" t="str">
            <v>3.20.1.2.86.13.5</v>
          </cell>
          <cell r="D527" t="str">
            <v>Yee 500 x 300 mm</v>
          </cell>
          <cell r="E527" t="str">
            <v>un</v>
          </cell>
          <cell r="F527">
            <v>4</v>
          </cell>
          <cell r="G527">
            <v>7440355.9999999991</v>
          </cell>
          <cell r="H527">
            <v>29761423.999999996</v>
          </cell>
          <cell r="I527">
            <v>5.0029025555997473</v>
          </cell>
          <cell r="J527">
            <v>4</v>
          </cell>
          <cell r="K527">
            <v>-4</v>
          </cell>
          <cell r="L527">
            <v>0</v>
          </cell>
          <cell r="M527">
            <v>29761423.999999996</v>
          </cell>
          <cell r="N527">
            <v>-29761423.999999996</v>
          </cell>
          <cell r="O527">
            <v>0</v>
          </cell>
          <cell r="R527">
            <v>0</v>
          </cell>
          <cell r="S527">
            <v>0</v>
          </cell>
          <cell r="T527">
            <v>0</v>
          </cell>
          <cell r="U527">
            <v>0</v>
          </cell>
          <cell r="V527">
            <v>0</v>
          </cell>
          <cell r="W527">
            <v>0</v>
          </cell>
        </row>
        <row r="528">
          <cell r="C528">
            <v>3.21</v>
          </cell>
          <cell r="D528" t="str">
            <v>SUMINISTRO DE EQUIPOS MECÁNICOS Y ELÉCTROMECÁNICOS</v>
          </cell>
          <cell r="F528" t="str">
            <v/>
          </cell>
          <cell r="I528" t="str">
            <v/>
          </cell>
          <cell r="J528" t="str">
            <v/>
          </cell>
          <cell r="L528" t="str">
            <v/>
          </cell>
          <cell r="M528" t="str">
            <v/>
          </cell>
          <cell r="N528" t="str">
            <v/>
          </cell>
          <cell r="O528" t="str">
            <v/>
          </cell>
          <cell r="R528">
            <v>0</v>
          </cell>
          <cell r="S528" t="str">
            <v/>
          </cell>
          <cell r="T528" t="str">
            <v/>
          </cell>
          <cell r="U528" t="str">
            <v/>
          </cell>
          <cell r="V528" t="str">
            <v/>
          </cell>
          <cell r="W528" t="str">
            <v/>
          </cell>
        </row>
        <row r="529">
          <cell r="C529" t="str">
            <v>3.21.2</v>
          </cell>
          <cell r="D529" t="str">
            <v>Bombas centrífugas verticales multietapas</v>
          </cell>
          <cell r="F529" t="str">
            <v/>
          </cell>
          <cell r="I529" t="str">
            <v/>
          </cell>
          <cell r="J529" t="str">
            <v/>
          </cell>
          <cell r="L529" t="str">
            <v/>
          </cell>
          <cell r="M529" t="str">
            <v/>
          </cell>
          <cell r="N529" t="str">
            <v/>
          </cell>
          <cell r="O529" t="str">
            <v/>
          </cell>
          <cell r="R529">
            <v>0</v>
          </cell>
          <cell r="S529" t="str">
            <v/>
          </cell>
          <cell r="T529" t="str">
            <v/>
          </cell>
          <cell r="U529" t="str">
            <v/>
          </cell>
          <cell r="V529" t="str">
            <v/>
          </cell>
          <cell r="W529" t="str">
            <v/>
          </cell>
        </row>
        <row r="530">
          <cell r="C530" t="str">
            <v>3.21.2.2</v>
          </cell>
          <cell r="D530" t="str">
            <v xml:space="preserve">Suministro de bomba vertical para agua potable para bombeo a Sabanalarga, Qn=100LPS, presión requerida para etapa futura Hn=195.5m, Hn=144m para etapa presente, tipo vertical, 1800RPM, 460 voltios, 60 ciclos. Diferencia de nivel entre techo tanque a piso </v>
          </cell>
          <cell r="E530" t="str">
            <v>un</v>
          </cell>
          <cell r="F530">
            <v>3</v>
          </cell>
          <cell r="G530">
            <v>132350199.99999999</v>
          </cell>
          <cell r="H530">
            <v>397050599.99999994</v>
          </cell>
          <cell r="I530">
            <v>66.744301665216469</v>
          </cell>
          <cell r="J530">
            <v>3</v>
          </cell>
          <cell r="L530">
            <v>3</v>
          </cell>
          <cell r="M530">
            <v>397050599.99999994</v>
          </cell>
          <cell r="N530">
            <v>0</v>
          </cell>
          <cell r="O530">
            <v>397050599.99999994</v>
          </cell>
          <cell r="R530">
            <v>0</v>
          </cell>
          <cell r="S530">
            <v>0</v>
          </cell>
          <cell r="T530">
            <v>0</v>
          </cell>
          <cell r="U530">
            <v>0</v>
          </cell>
          <cell r="V530">
            <v>3</v>
          </cell>
          <cell r="W530">
            <v>397050599.99999994</v>
          </cell>
        </row>
        <row r="531">
          <cell r="C531" t="str">
            <v>3.21.4</v>
          </cell>
          <cell r="D531" t="str">
            <v>Suministro de actuadores electromecánicos</v>
          </cell>
          <cell r="F531" t="str">
            <v/>
          </cell>
          <cell r="I531" t="str">
            <v/>
          </cell>
          <cell r="J531" t="str">
            <v/>
          </cell>
          <cell r="L531" t="str">
            <v/>
          </cell>
          <cell r="M531" t="str">
            <v/>
          </cell>
          <cell r="N531" t="str">
            <v/>
          </cell>
          <cell r="O531" t="str">
            <v/>
          </cell>
          <cell r="R531">
            <v>0</v>
          </cell>
          <cell r="S531" t="str">
            <v/>
          </cell>
          <cell r="T531" t="str">
            <v/>
          </cell>
          <cell r="U531" t="str">
            <v/>
          </cell>
          <cell r="V531" t="str">
            <v/>
          </cell>
          <cell r="W531" t="str">
            <v/>
          </cell>
        </row>
        <row r="532">
          <cell r="C532" t="str">
            <v>3.21.4.2</v>
          </cell>
          <cell r="D532" t="str">
            <v>Actuador eléctrico para válvula Ø300mm, tiempo de maniobra 53 seg, velocidad de salida 11 rpm</v>
          </cell>
          <cell r="E532" t="str">
            <v>un</v>
          </cell>
          <cell r="F532">
            <v>3</v>
          </cell>
          <cell r="G532">
            <v>11000000</v>
          </cell>
          <cell r="H532">
            <v>33000000</v>
          </cell>
          <cell r="I532">
            <v>5.5473079626429067</v>
          </cell>
          <cell r="J532">
            <v>3</v>
          </cell>
          <cell r="L532">
            <v>3</v>
          </cell>
          <cell r="M532">
            <v>33000000</v>
          </cell>
          <cell r="N532">
            <v>0</v>
          </cell>
          <cell r="O532">
            <v>33000000</v>
          </cell>
          <cell r="R532">
            <v>0</v>
          </cell>
          <cell r="S532">
            <v>0</v>
          </cell>
          <cell r="T532">
            <v>0</v>
          </cell>
          <cell r="U532">
            <v>0</v>
          </cell>
          <cell r="V532">
            <v>3</v>
          </cell>
          <cell r="W532">
            <v>33000000</v>
          </cell>
        </row>
        <row r="533">
          <cell r="C533" t="str">
            <v>3,22</v>
          </cell>
          <cell r="D533" t="str">
            <v>SUMINISTRO DE ELEMENTOS VARIOS</v>
          </cell>
          <cell r="F533" t="str">
            <v/>
          </cell>
          <cell r="I533" t="str">
            <v/>
          </cell>
          <cell r="J533" t="str">
            <v/>
          </cell>
          <cell r="L533" t="str">
            <v/>
          </cell>
          <cell r="M533" t="str">
            <v/>
          </cell>
          <cell r="N533" t="str">
            <v/>
          </cell>
          <cell r="O533" t="str">
            <v/>
          </cell>
          <cell r="R533">
            <v>0</v>
          </cell>
          <cell r="S533" t="str">
            <v/>
          </cell>
          <cell r="T533" t="str">
            <v/>
          </cell>
          <cell r="U533" t="str">
            <v/>
          </cell>
          <cell r="V533" t="str">
            <v/>
          </cell>
          <cell r="W533" t="str">
            <v/>
          </cell>
        </row>
        <row r="534">
          <cell r="C534" t="str">
            <v>3.22.9</v>
          </cell>
          <cell r="D534" t="str">
            <v>Suministro tapas y aro construidas en hierro dúctil, con bisagras, dimensiones Ø0.6m y aro, para instalar en losas de concreto</v>
          </cell>
          <cell r="E534" t="str">
            <v>un</v>
          </cell>
          <cell r="F534">
            <v>3</v>
          </cell>
          <cell r="G534">
            <v>500000</v>
          </cell>
          <cell r="H534">
            <v>1500000</v>
          </cell>
          <cell r="I534">
            <v>0.25215036193831392</v>
          </cell>
          <cell r="J534">
            <v>3</v>
          </cell>
          <cell r="L534">
            <v>3</v>
          </cell>
          <cell r="M534">
            <v>1500000</v>
          </cell>
          <cell r="N534">
            <v>0</v>
          </cell>
          <cell r="O534">
            <v>1500000</v>
          </cell>
          <cell r="R534">
            <v>0</v>
          </cell>
          <cell r="S534">
            <v>0</v>
          </cell>
          <cell r="T534">
            <v>0</v>
          </cell>
          <cell r="U534">
            <v>0</v>
          </cell>
          <cell r="V534">
            <v>3</v>
          </cell>
          <cell r="W534">
            <v>1500000</v>
          </cell>
        </row>
        <row r="535">
          <cell r="D535" t="str">
            <v>COSTO SUMINISTRO</v>
          </cell>
          <cell r="F535" t="str">
            <v/>
          </cell>
          <cell r="H535">
            <v>594883143.71999991</v>
          </cell>
          <cell r="J535" t="str">
            <v/>
          </cell>
          <cell r="L535" t="str">
            <v/>
          </cell>
          <cell r="M535">
            <v>594883143.71999991</v>
          </cell>
          <cell r="N535">
            <v>-29761423.999999996</v>
          </cell>
          <cell r="O535">
            <v>565121719.71999991</v>
          </cell>
          <cell r="R535">
            <v>0</v>
          </cell>
          <cell r="S535">
            <v>0</v>
          </cell>
          <cell r="T535">
            <v>0</v>
          </cell>
          <cell r="U535">
            <v>13622164</v>
          </cell>
          <cell r="V535" t="str">
            <v/>
          </cell>
          <cell r="W535">
            <v>551499555.71999991</v>
          </cell>
        </row>
        <row r="536">
          <cell r="D536" t="str">
            <v>A,I,U, 12%</v>
          </cell>
          <cell r="E536">
            <v>0.12</v>
          </cell>
          <cell r="F536">
            <v>0</v>
          </cell>
          <cell r="H536">
            <v>71385977.246399984</v>
          </cell>
          <cell r="J536">
            <v>0</v>
          </cell>
          <cell r="L536">
            <v>0</v>
          </cell>
          <cell r="M536">
            <v>71385977.246399984</v>
          </cell>
          <cell r="N536">
            <v>-3571370.8799999994</v>
          </cell>
          <cell r="O536">
            <v>67814606.366399989</v>
          </cell>
          <cell r="R536">
            <v>0</v>
          </cell>
          <cell r="S536">
            <v>0</v>
          </cell>
          <cell r="T536">
            <v>0</v>
          </cell>
          <cell r="U536">
            <v>1634659.68</v>
          </cell>
          <cell r="W536">
            <v>66179946.686399989</v>
          </cell>
        </row>
        <row r="537">
          <cell r="B537" t="str">
            <v>TO5</v>
          </cell>
          <cell r="D537" t="str">
            <v>COSTO TOTAL SUMINISTRO</v>
          </cell>
          <cell r="F537" t="str">
            <v/>
          </cell>
          <cell r="H537">
            <v>666269121</v>
          </cell>
          <cell r="J537" t="str">
            <v/>
          </cell>
          <cell r="L537" t="str">
            <v/>
          </cell>
          <cell r="M537">
            <v>666269121</v>
          </cell>
          <cell r="N537">
            <v>-33332795</v>
          </cell>
          <cell r="O537">
            <v>632936326</v>
          </cell>
          <cell r="R537">
            <v>0</v>
          </cell>
          <cell r="S537">
            <v>0</v>
          </cell>
          <cell r="T537">
            <v>0</v>
          </cell>
          <cell r="U537">
            <v>15256824</v>
          </cell>
          <cell r="V537" t="str">
            <v/>
          </cell>
          <cell r="W537">
            <v>617679502</v>
          </cell>
        </row>
        <row r="538">
          <cell r="B538" t="str">
            <v>T6</v>
          </cell>
          <cell r="C538" t="str">
            <v>INSTALACION DE EQUIPOS Y ACCESORIOS  PARA TANQUE Y ESTACIÓN DE BOMBEO DE AGUA POTABLE (538)</v>
          </cell>
          <cell r="F538" t="str">
            <v/>
          </cell>
          <cell r="J538" t="str">
            <v/>
          </cell>
          <cell r="L538" t="str">
            <v/>
          </cell>
          <cell r="M538" t="str">
            <v/>
          </cell>
          <cell r="N538" t="str">
            <v/>
          </cell>
          <cell r="O538" t="str">
            <v/>
          </cell>
          <cell r="R538">
            <v>0</v>
          </cell>
          <cell r="S538" t="str">
            <v/>
          </cell>
          <cell r="T538" t="str">
            <v/>
          </cell>
          <cell r="U538" t="str">
            <v/>
          </cell>
          <cell r="V538" t="str">
            <v/>
          </cell>
          <cell r="W538" t="str">
            <v/>
          </cell>
        </row>
        <row r="539">
          <cell r="C539" t="str">
            <v>ITEM</v>
          </cell>
          <cell r="D539" t="str">
            <v>DESCRIPCION</v>
          </cell>
          <cell r="E539" t="str">
            <v>UNIDAD</v>
          </cell>
          <cell r="F539">
            <v>0</v>
          </cell>
          <cell r="G539" t="str">
            <v>V. UNITARIO</v>
          </cell>
          <cell r="H539" t="str">
            <v>V. PARCIAL</v>
          </cell>
          <cell r="J539">
            <v>0</v>
          </cell>
          <cell r="L539">
            <v>0</v>
          </cell>
          <cell r="R539">
            <v>0</v>
          </cell>
        </row>
        <row r="540">
          <cell r="C540" t="str">
            <v>3.4</v>
          </cell>
          <cell r="D540" t="str">
            <v>INSTALACION Y CIMENTACION DE TUBERIA</v>
          </cell>
          <cell r="F540" t="str">
            <v/>
          </cell>
          <cell r="J540" t="str">
            <v/>
          </cell>
          <cell r="L540" t="str">
            <v/>
          </cell>
          <cell r="M540" t="str">
            <v/>
          </cell>
          <cell r="N540" t="str">
            <v/>
          </cell>
          <cell r="O540" t="str">
            <v/>
          </cell>
          <cell r="R540">
            <v>0</v>
          </cell>
          <cell r="S540" t="str">
            <v/>
          </cell>
          <cell r="T540" t="str">
            <v/>
          </cell>
          <cell r="U540" t="str">
            <v/>
          </cell>
          <cell r="V540" t="str">
            <v/>
          </cell>
          <cell r="W540" t="str">
            <v/>
          </cell>
        </row>
        <row r="541">
          <cell r="C541" t="str">
            <v>3.4.4</v>
          </cell>
          <cell r="D541" t="str">
            <v>Instalación de Tuberias de Acueducto</v>
          </cell>
          <cell r="F541" t="str">
            <v/>
          </cell>
          <cell r="J541" t="str">
            <v/>
          </cell>
          <cell r="L541" t="str">
            <v/>
          </cell>
          <cell r="M541" t="str">
            <v/>
          </cell>
          <cell r="N541" t="str">
            <v/>
          </cell>
          <cell r="O541" t="str">
            <v/>
          </cell>
          <cell r="R541">
            <v>0</v>
          </cell>
          <cell r="S541" t="str">
            <v/>
          </cell>
          <cell r="T541" t="str">
            <v/>
          </cell>
          <cell r="U541" t="str">
            <v/>
          </cell>
          <cell r="V541" t="str">
            <v/>
          </cell>
          <cell r="W541" t="str">
            <v/>
          </cell>
        </row>
        <row r="542">
          <cell r="C542" t="str">
            <v>3.4.4.1</v>
          </cell>
          <cell r="D542" t="str">
            <v xml:space="preserve">Instalación de tuberías de acueducto de polietileno de alta densidad (PEAD)  </v>
          </cell>
          <cell r="F542" t="str">
            <v/>
          </cell>
          <cell r="J542" t="str">
            <v/>
          </cell>
          <cell r="L542" t="str">
            <v/>
          </cell>
          <cell r="M542" t="str">
            <v/>
          </cell>
          <cell r="N542" t="str">
            <v/>
          </cell>
          <cell r="O542" t="str">
            <v/>
          </cell>
          <cell r="R542">
            <v>0</v>
          </cell>
          <cell r="S542" t="str">
            <v/>
          </cell>
          <cell r="T542" t="str">
            <v/>
          </cell>
          <cell r="U542" t="str">
            <v/>
          </cell>
          <cell r="V542" t="str">
            <v/>
          </cell>
          <cell r="W542" t="str">
            <v/>
          </cell>
        </row>
        <row r="543">
          <cell r="C543" t="str">
            <v>3.4.4.1.5</v>
          </cell>
          <cell r="D543" t="str">
            <v>Tuberías PEAD 200mm PN 10 PE 100</v>
          </cell>
          <cell r="E543" t="str">
            <v>m</v>
          </cell>
          <cell r="F543">
            <v>2</v>
          </cell>
          <cell r="G543">
            <v>6050</v>
          </cell>
          <cell r="H543">
            <v>12100</v>
          </cell>
          <cell r="I543">
            <v>6.6596217775135941E-2</v>
          </cell>
          <cell r="J543">
            <v>2</v>
          </cell>
          <cell r="L543">
            <v>2</v>
          </cell>
          <cell r="M543">
            <v>12100</v>
          </cell>
          <cell r="N543">
            <v>0</v>
          </cell>
          <cell r="O543">
            <v>12100</v>
          </cell>
          <cell r="R543">
            <v>0</v>
          </cell>
          <cell r="S543">
            <v>0</v>
          </cell>
          <cell r="T543">
            <v>0</v>
          </cell>
          <cell r="U543">
            <v>0</v>
          </cell>
          <cell r="V543">
            <v>2</v>
          </cell>
          <cell r="W543">
            <v>12100</v>
          </cell>
        </row>
        <row r="544">
          <cell r="C544" t="str">
            <v>3.8</v>
          </cell>
          <cell r="D544" t="str">
            <v>INSTALACION DE  ELEMENTOS DE ACUEDUCTO Y ALCANTARILLADO</v>
          </cell>
          <cell r="F544" t="str">
            <v/>
          </cell>
          <cell r="I544" t="str">
            <v/>
          </cell>
          <cell r="J544" t="str">
            <v/>
          </cell>
          <cell r="L544" t="str">
            <v/>
          </cell>
          <cell r="M544" t="str">
            <v/>
          </cell>
          <cell r="N544" t="str">
            <v/>
          </cell>
          <cell r="O544" t="str">
            <v/>
          </cell>
          <cell r="R544">
            <v>0</v>
          </cell>
          <cell r="S544" t="str">
            <v/>
          </cell>
          <cell r="T544" t="str">
            <v/>
          </cell>
          <cell r="U544" t="str">
            <v/>
          </cell>
          <cell r="V544" t="str">
            <v/>
          </cell>
          <cell r="W544" t="str">
            <v/>
          </cell>
        </row>
        <row r="545">
          <cell r="C545" t="str">
            <v>3.8.1.11</v>
          </cell>
          <cell r="D545" t="str">
            <v>Instalación de medidor ultrasónico, Incluye el suministro e instalación de tornilleria y empaquetadura para el montaje</v>
          </cell>
          <cell r="F545" t="str">
            <v/>
          </cell>
          <cell r="I545" t="str">
            <v/>
          </cell>
          <cell r="J545" t="str">
            <v/>
          </cell>
          <cell r="L545" t="str">
            <v/>
          </cell>
          <cell r="M545" t="str">
            <v/>
          </cell>
          <cell r="N545" t="str">
            <v/>
          </cell>
          <cell r="O545" t="str">
            <v/>
          </cell>
          <cell r="R545">
            <v>0</v>
          </cell>
          <cell r="S545" t="str">
            <v/>
          </cell>
          <cell r="T545" t="str">
            <v/>
          </cell>
          <cell r="U545" t="str">
            <v/>
          </cell>
          <cell r="V545" t="str">
            <v/>
          </cell>
          <cell r="W545" t="str">
            <v/>
          </cell>
        </row>
        <row r="546">
          <cell r="C546" t="str">
            <v>3.8.1.11.4</v>
          </cell>
          <cell r="D546" t="str">
            <v>Medidor ultrasónico Panametrics de flujo tipo transmisor AT868, dos salidas aisladas de 4-20 mA, interfase RS 232, un canal de alimentación 100-120 VAC, salidas de totalizador, pantalla LCD de 2 líneas * 16 caracteres.</v>
          </cell>
          <cell r="F546" t="str">
            <v/>
          </cell>
          <cell r="I546" t="str">
            <v/>
          </cell>
          <cell r="J546" t="str">
            <v/>
          </cell>
          <cell r="L546" t="str">
            <v/>
          </cell>
          <cell r="M546" t="str">
            <v/>
          </cell>
          <cell r="N546" t="str">
            <v/>
          </cell>
          <cell r="O546" t="str">
            <v/>
          </cell>
          <cell r="R546">
            <v>0</v>
          </cell>
          <cell r="S546" t="str">
            <v/>
          </cell>
          <cell r="T546" t="str">
            <v/>
          </cell>
          <cell r="U546" t="str">
            <v/>
          </cell>
          <cell r="V546" t="str">
            <v/>
          </cell>
          <cell r="W546" t="str">
            <v/>
          </cell>
        </row>
        <row r="547">
          <cell r="D547" t="str">
            <v>d = 500 mm (20")</v>
          </cell>
          <cell r="E547" t="str">
            <v>un</v>
          </cell>
          <cell r="F547">
            <v>1</v>
          </cell>
          <cell r="G547">
            <v>980000</v>
          </cell>
          <cell r="H547">
            <v>980000</v>
          </cell>
          <cell r="I547">
            <v>5.3937432578209279</v>
          </cell>
          <cell r="J547">
            <v>1</v>
          </cell>
          <cell r="L547">
            <v>1</v>
          </cell>
          <cell r="M547">
            <v>980000</v>
          </cell>
          <cell r="N547">
            <v>0</v>
          </cell>
          <cell r="O547">
            <v>980000</v>
          </cell>
          <cell r="R547">
            <v>0</v>
          </cell>
          <cell r="S547">
            <v>0</v>
          </cell>
          <cell r="T547">
            <v>0</v>
          </cell>
          <cell r="U547">
            <v>0</v>
          </cell>
          <cell r="V547">
            <v>1</v>
          </cell>
          <cell r="W547">
            <v>980000</v>
          </cell>
        </row>
        <row r="548">
          <cell r="C548" t="str">
            <v>3.8.1.17</v>
          </cell>
          <cell r="D548" t="str">
            <v>Instalación de pasamuro HD. Norma ISO. PN 10, longitud según plano, Incluye el suministro e instalación de tornilleria y empaquetadura para el montaje</v>
          </cell>
          <cell r="F548" t="str">
            <v/>
          </cell>
          <cell r="I548" t="str">
            <v/>
          </cell>
          <cell r="J548" t="str">
            <v/>
          </cell>
          <cell r="L548" t="str">
            <v/>
          </cell>
          <cell r="M548" t="str">
            <v/>
          </cell>
          <cell r="N548" t="str">
            <v/>
          </cell>
          <cell r="O548" t="str">
            <v/>
          </cell>
          <cell r="R548">
            <v>0</v>
          </cell>
          <cell r="S548" t="str">
            <v/>
          </cell>
          <cell r="T548" t="str">
            <v/>
          </cell>
          <cell r="U548" t="str">
            <v/>
          </cell>
          <cell r="V548" t="str">
            <v/>
          </cell>
          <cell r="W548" t="str">
            <v/>
          </cell>
        </row>
        <row r="549">
          <cell r="C549" t="str">
            <v>3.8.1.17.7</v>
          </cell>
          <cell r="D549" t="str">
            <v>d = 600 mm (24”), B*E</v>
          </cell>
          <cell r="E549" t="str">
            <v>un</v>
          </cell>
          <cell r="F549">
            <v>1</v>
          </cell>
          <cell r="G549">
            <v>105500</v>
          </cell>
          <cell r="H549">
            <v>105500</v>
          </cell>
          <cell r="I549">
            <v>0.58065297316337539</v>
          </cell>
          <cell r="J549">
            <v>1</v>
          </cell>
          <cell r="L549">
            <v>1</v>
          </cell>
          <cell r="M549">
            <v>105500</v>
          </cell>
          <cell r="N549">
            <v>0</v>
          </cell>
          <cell r="O549">
            <v>105500</v>
          </cell>
          <cell r="R549">
            <v>0</v>
          </cell>
          <cell r="S549">
            <v>0</v>
          </cell>
          <cell r="T549">
            <v>0</v>
          </cell>
          <cell r="U549">
            <v>0</v>
          </cell>
          <cell r="V549">
            <v>1</v>
          </cell>
          <cell r="W549">
            <v>105500</v>
          </cell>
        </row>
        <row r="550">
          <cell r="C550" t="str">
            <v>3.8.1.17.22</v>
          </cell>
          <cell r="D550" t="str">
            <v>d = 150 mm (6”), B*E, L=0.55m</v>
          </cell>
          <cell r="E550" t="str">
            <v>un</v>
          </cell>
          <cell r="F550">
            <v>10</v>
          </cell>
          <cell r="G550">
            <v>24850</v>
          </cell>
          <cell r="H550">
            <v>248500</v>
          </cell>
          <cell r="I550">
            <v>1.367699183233164</v>
          </cell>
          <cell r="J550">
            <v>10</v>
          </cell>
          <cell r="L550">
            <v>10</v>
          </cell>
          <cell r="M550">
            <v>248500</v>
          </cell>
          <cell r="N550">
            <v>0</v>
          </cell>
          <cell r="O550">
            <v>248500</v>
          </cell>
          <cell r="R550">
            <v>0</v>
          </cell>
          <cell r="S550">
            <v>0</v>
          </cell>
          <cell r="T550">
            <v>0</v>
          </cell>
          <cell r="U550">
            <v>0</v>
          </cell>
          <cell r="V550">
            <v>10</v>
          </cell>
          <cell r="W550">
            <v>248500</v>
          </cell>
        </row>
        <row r="551">
          <cell r="C551" t="str">
            <v>3.8.1.17.23</v>
          </cell>
          <cell r="D551" t="str">
            <v>d = 200 mm (10”), E*E, L=0.65m</v>
          </cell>
          <cell r="E551" t="str">
            <v>un</v>
          </cell>
          <cell r="F551">
            <v>1</v>
          </cell>
          <cell r="G551">
            <v>33100</v>
          </cell>
          <cell r="H551">
            <v>33100</v>
          </cell>
          <cell r="I551">
            <v>0.18217643044272724</v>
          </cell>
          <cell r="J551">
            <v>1</v>
          </cell>
          <cell r="L551">
            <v>1</v>
          </cell>
          <cell r="M551">
            <v>33100</v>
          </cell>
          <cell r="N551">
            <v>0</v>
          </cell>
          <cell r="O551">
            <v>33100</v>
          </cell>
          <cell r="R551">
            <v>0</v>
          </cell>
          <cell r="S551">
            <v>0</v>
          </cell>
          <cell r="T551">
            <v>0</v>
          </cell>
          <cell r="U551">
            <v>0</v>
          </cell>
          <cell r="V551">
            <v>1</v>
          </cell>
          <cell r="W551">
            <v>33100</v>
          </cell>
        </row>
        <row r="552">
          <cell r="C552">
            <v>3.1</v>
          </cell>
          <cell r="D552" t="str">
            <v>INSTALACIÓN DE ACCESORIOS Y TRABAJOS METALMECÁNICOS</v>
          </cell>
          <cell r="F552" t="str">
            <v/>
          </cell>
          <cell r="I552" t="str">
            <v/>
          </cell>
          <cell r="J552" t="str">
            <v/>
          </cell>
          <cell r="L552" t="str">
            <v/>
          </cell>
          <cell r="M552" t="str">
            <v/>
          </cell>
          <cell r="N552" t="str">
            <v/>
          </cell>
          <cell r="O552" t="str">
            <v/>
          </cell>
          <cell r="R552">
            <v>0</v>
          </cell>
          <cell r="S552" t="str">
            <v/>
          </cell>
          <cell r="T552" t="str">
            <v/>
          </cell>
          <cell r="U552" t="str">
            <v/>
          </cell>
          <cell r="V552" t="str">
            <v/>
          </cell>
          <cell r="W552" t="str">
            <v/>
          </cell>
        </row>
        <row r="553">
          <cell r="C553" t="str">
            <v>3.10.1</v>
          </cell>
          <cell r="D553" t="str">
            <v>Trabajos metalmecánicos</v>
          </cell>
          <cell r="F553" t="str">
            <v/>
          </cell>
          <cell r="I553" t="str">
            <v/>
          </cell>
          <cell r="J553" t="str">
            <v/>
          </cell>
          <cell r="L553" t="str">
            <v/>
          </cell>
          <cell r="M553" t="str">
            <v/>
          </cell>
          <cell r="N553" t="str">
            <v/>
          </cell>
          <cell r="O553" t="str">
            <v/>
          </cell>
          <cell r="R553">
            <v>0</v>
          </cell>
          <cell r="S553" t="str">
            <v/>
          </cell>
          <cell r="T553" t="str">
            <v/>
          </cell>
          <cell r="U553" t="str">
            <v/>
          </cell>
          <cell r="V553" t="str">
            <v/>
          </cell>
          <cell r="W553" t="str">
            <v/>
          </cell>
        </row>
        <row r="554">
          <cell r="C554" t="str">
            <v>3.10.1.3</v>
          </cell>
          <cell r="D554" t="str">
            <v>Fabricación e instalación de tapas en aluminio</v>
          </cell>
          <cell r="E554" t="str">
            <v>m2</v>
          </cell>
          <cell r="F554">
            <v>7.5</v>
          </cell>
          <cell r="G554">
            <v>140000</v>
          </cell>
          <cell r="H554">
            <v>1050000</v>
          </cell>
          <cell r="I554">
            <v>5.7790106333795652</v>
          </cell>
          <cell r="J554">
            <v>7.5</v>
          </cell>
          <cell r="L554">
            <v>7.5</v>
          </cell>
          <cell r="M554">
            <v>1050000</v>
          </cell>
          <cell r="N554">
            <v>0</v>
          </cell>
          <cell r="O554">
            <v>1050000</v>
          </cell>
          <cell r="R554">
            <v>0</v>
          </cell>
          <cell r="S554">
            <v>0</v>
          </cell>
          <cell r="T554">
            <v>0</v>
          </cell>
          <cell r="U554">
            <v>0</v>
          </cell>
          <cell r="V554">
            <v>7.5</v>
          </cell>
          <cell r="W554">
            <v>1050000</v>
          </cell>
        </row>
        <row r="555">
          <cell r="C555" t="str">
            <v>3.10.1.4</v>
          </cell>
          <cell r="D555" t="str">
            <v>Fabricación e instalación de soporte en acero inoxidable para desague Ø200mm, para soportar en muro de concreto</v>
          </cell>
          <cell r="E555" t="str">
            <v>un</v>
          </cell>
          <cell r="F555">
            <v>1</v>
          </cell>
          <cell r="G555">
            <v>320000</v>
          </cell>
          <cell r="H555">
            <v>320000</v>
          </cell>
          <cell r="I555">
            <v>1.7612222882680582</v>
          </cell>
          <cell r="J555">
            <v>1</v>
          </cell>
          <cell r="L555">
            <v>1</v>
          </cell>
          <cell r="M555">
            <v>320000</v>
          </cell>
          <cell r="N555">
            <v>0</v>
          </cell>
          <cell r="O555">
            <v>320000</v>
          </cell>
          <cell r="R555">
            <v>0</v>
          </cell>
          <cell r="S555">
            <v>0</v>
          </cell>
          <cell r="T555">
            <v>0</v>
          </cell>
          <cell r="U555">
            <v>0</v>
          </cell>
          <cell r="V555">
            <v>1</v>
          </cell>
          <cell r="W555">
            <v>320000</v>
          </cell>
        </row>
        <row r="556">
          <cell r="C556" t="str">
            <v>3.10.1.5</v>
          </cell>
          <cell r="D556" t="str">
            <v>Fabricación e instalación de campana en acero inoxidable para desague. Conexión brida Ø200 extremo liso Ø400mm, h=0.12m</v>
          </cell>
          <cell r="E556" t="str">
            <v>un</v>
          </cell>
          <cell r="F556">
            <v>1</v>
          </cell>
          <cell r="G556">
            <v>420000</v>
          </cell>
          <cell r="H556">
            <v>420000</v>
          </cell>
          <cell r="I556">
            <v>2.3116042533518262</v>
          </cell>
          <cell r="J556">
            <v>1</v>
          </cell>
          <cell r="L556">
            <v>1</v>
          </cell>
          <cell r="M556">
            <v>420000</v>
          </cell>
          <cell r="N556">
            <v>0</v>
          </cell>
          <cell r="O556">
            <v>420000</v>
          </cell>
          <cell r="R556">
            <v>0</v>
          </cell>
          <cell r="S556">
            <v>0</v>
          </cell>
          <cell r="T556">
            <v>0</v>
          </cell>
          <cell r="U556">
            <v>0</v>
          </cell>
          <cell r="V556">
            <v>1</v>
          </cell>
          <cell r="W556">
            <v>420000</v>
          </cell>
        </row>
        <row r="557">
          <cell r="C557">
            <v>3.11</v>
          </cell>
          <cell r="D557" t="str">
            <v>INSTALACION DE EQUIPOS MECÁNICOS Y ELÉCTROMECÁNICOS</v>
          </cell>
          <cell r="F557" t="str">
            <v/>
          </cell>
          <cell r="I557" t="str">
            <v/>
          </cell>
          <cell r="J557" t="str">
            <v/>
          </cell>
          <cell r="L557" t="str">
            <v/>
          </cell>
          <cell r="M557" t="str">
            <v/>
          </cell>
          <cell r="N557" t="str">
            <v/>
          </cell>
          <cell r="O557" t="str">
            <v/>
          </cell>
          <cell r="R557">
            <v>0</v>
          </cell>
          <cell r="S557" t="str">
            <v/>
          </cell>
          <cell r="T557" t="str">
            <v/>
          </cell>
          <cell r="U557" t="str">
            <v/>
          </cell>
          <cell r="V557" t="str">
            <v/>
          </cell>
          <cell r="W557" t="str">
            <v/>
          </cell>
        </row>
        <row r="558">
          <cell r="C558" t="str">
            <v>3.11.1</v>
          </cell>
          <cell r="D558" t="str">
            <v>Bombas centrífugas</v>
          </cell>
          <cell r="F558" t="str">
            <v/>
          </cell>
          <cell r="I558" t="str">
            <v/>
          </cell>
          <cell r="J558" t="str">
            <v/>
          </cell>
          <cell r="L558" t="str">
            <v/>
          </cell>
          <cell r="M558" t="str">
            <v/>
          </cell>
          <cell r="N558" t="str">
            <v/>
          </cell>
          <cell r="O558" t="str">
            <v/>
          </cell>
          <cell r="R558">
            <v>0</v>
          </cell>
          <cell r="S558" t="str">
            <v/>
          </cell>
          <cell r="T558" t="str">
            <v/>
          </cell>
          <cell r="U558" t="str">
            <v/>
          </cell>
          <cell r="V558" t="str">
            <v/>
          </cell>
          <cell r="W558" t="str">
            <v/>
          </cell>
        </row>
        <row r="559">
          <cell r="C559" t="str">
            <v>3.11.1.3</v>
          </cell>
          <cell r="D559" t="str">
            <v>Instalación de dos bombas verticales para agua potable para bombeo a Sabanalarga, Qn=100LPS por bomba, presión Hn=132m para etapa presente, tipo vertical, 1800RPM, 460 voltios, 60 ciclos. con el múltiple de impulsión Ø500mm y Ø300mm en HD, distribución se</v>
          </cell>
          <cell r="E559" t="str">
            <v>gl</v>
          </cell>
          <cell r="F559">
            <v>1</v>
          </cell>
          <cell r="G559">
            <v>15000000</v>
          </cell>
          <cell r="H559">
            <v>15000000</v>
          </cell>
          <cell r="I559">
            <v>82.55729476256522</v>
          </cell>
          <cell r="J559">
            <v>1</v>
          </cell>
          <cell r="L559">
            <v>1</v>
          </cell>
          <cell r="M559">
            <v>15000000</v>
          </cell>
          <cell r="N559">
            <v>0</v>
          </cell>
          <cell r="O559">
            <v>15000000</v>
          </cell>
          <cell r="R559">
            <v>0</v>
          </cell>
          <cell r="S559">
            <v>0</v>
          </cell>
          <cell r="T559">
            <v>0</v>
          </cell>
          <cell r="U559">
            <v>0</v>
          </cell>
          <cell r="V559">
            <v>1</v>
          </cell>
          <cell r="W559">
            <v>15000000</v>
          </cell>
        </row>
        <row r="560">
          <cell r="D560" t="str">
            <v>COSTO TOTAL DIRECTO</v>
          </cell>
          <cell r="F560" t="str">
            <v/>
          </cell>
          <cell r="H560">
            <v>18169200</v>
          </cell>
          <cell r="J560" t="str">
            <v/>
          </cell>
          <cell r="L560" t="str">
            <v/>
          </cell>
          <cell r="M560">
            <v>18169200</v>
          </cell>
          <cell r="N560">
            <v>0</v>
          </cell>
          <cell r="O560">
            <v>18169200</v>
          </cell>
          <cell r="R560">
            <v>0</v>
          </cell>
          <cell r="S560">
            <v>0</v>
          </cell>
          <cell r="T560">
            <v>0</v>
          </cell>
          <cell r="U560">
            <v>0</v>
          </cell>
          <cell r="V560" t="str">
            <v/>
          </cell>
          <cell r="W560">
            <v>18169200</v>
          </cell>
        </row>
        <row r="561">
          <cell r="D561" t="str">
            <v>A,I,U, 25%</v>
          </cell>
          <cell r="E561">
            <v>0.25</v>
          </cell>
          <cell r="F561">
            <v>0</v>
          </cell>
          <cell r="H561">
            <v>4542300</v>
          </cell>
          <cell r="J561">
            <v>0</v>
          </cell>
          <cell r="L561">
            <v>0</v>
          </cell>
          <cell r="M561">
            <v>4542300</v>
          </cell>
          <cell r="N561">
            <v>0</v>
          </cell>
          <cell r="O561">
            <v>4542300</v>
          </cell>
          <cell r="R561">
            <v>0</v>
          </cell>
          <cell r="S561">
            <v>0</v>
          </cell>
          <cell r="T561">
            <v>0</v>
          </cell>
          <cell r="U561">
            <v>0</v>
          </cell>
          <cell r="W561">
            <v>4542300</v>
          </cell>
        </row>
        <row r="562">
          <cell r="B562" t="str">
            <v>TO6</v>
          </cell>
          <cell r="D562" t="str">
            <v>COSTO TOTAL OBRA CIVIL</v>
          </cell>
          <cell r="F562" t="str">
            <v/>
          </cell>
          <cell r="H562">
            <v>22711500</v>
          </cell>
          <cell r="J562" t="str">
            <v/>
          </cell>
          <cell r="L562" t="str">
            <v/>
          </cell>
          <cell r="M562">
            <v>22711500</v>
          </cell>
          <cell r="N562">
            <v>0</v>
          </cell>
          <cell r="O562">
            <v>22711500</v>
          </cell>
          <cell r="R562">
            <v>0</v>
          </cell>
          <cell r="S562">
            <v>0</v>
          </cell>
          <cell r="T562">
            <v>0</v>
          </cell>
          <cell r="U562">
            <v>0</v>
          </cell>
          <cell r="V562" t="str">
            <v/>
          </cell>
          <cell r="W562">
            <v>22711500</v>
          </cell>
        </row>
        <row r="563">
          <cell r="B563" t="str">
            <v>T7</v>
          </cell>
          <cell r="C563" t="str">
            <v>SUMINISTRO DE EQUIPOS PARA EL SISTEMA DE CLORACION DEL AGUA (563)</v>
          </cell>
          <cell r="F563" t="str">
            <v/>
          </cell>
          <cell r="J563" t="str">
            <v/>
          </cell>
          <cell r="L563" t="str">
            <v/>
          </cell>
          <cell r="M563" t="str">
            <v/>
          </cell>
          <cell r="N563" t="str">
            <v/>
          </cell>
          <cell r="O563" t="str">
            <v/>
          </cell>
          <cell r="R563">
            <v>0</v>
          </cell>
          <cell r="S563" t="str">
            <v/>
          </cell>
          <cell r="T563" t="str">
            <v/>
          </cell>
          <cell r="U563" t="str">
            <v/>
          </cell>
          <cell r="V563" t="str">
            <v/>
          </cell>
          <cell r="W563" t="str">
            <v/>
          </cell>
        </row>
        <row r="564">
          <cell r="C564" t="str">
            <v xml:space="preserve">ITEM  </v>
          </cell>
          <cell r="D564" t="str">
            <v>DESCRIPCION</v>
          </cell>
          <cell r="E564" t="str">
            <v xml:space="preserve">UNIDAD </v>
          </cell>
          <cell r="F564">
            <v>0</v>
          </cell>
          <cell r="G564" t="str">
            <v>V. UNITARIO</v>
          </cell>
          <cell r="H564" t="str">
            <v xml:space="preserve"> V. PARCIAL</v>
          </cell>
          <cell r="J564">
            <v>0</v>
          </cell>
          <cell r="L564">
            <v>0</v>
          </cell>
          <cell r="R564">
            <v>0</v>
          </cell>
        </row>
        <row r="565">
          <cell r="C565" t="str">
            <v>3.20.1.1</v>
          </cell>
          <cell r="D565" t="str">
            <v>Suministro de Tuberias de Acueducto</v>
          </cell>
          <cell r="F565" t="str">
            <v/>
          </cell>
          <cell r="J565" t="str">
            <v/>
          </cell>
          <cell r="L565" t="str">
            <v/>
          </cell>
          <cell r="M565" t="str">
            <v/>
          </cell>
          <cell r="N565" t="str">
            <v/>
          </cell>
          <cell r="O565" t="str">
            <v/>
          </cell>
          <cell r="R565">
            <v>0</v>
          </cell>
          <cell r="S565" t="str">
            <v/>
          </cell>
          <cell r="T565" t="str">
            <v/>
          </cell>
          <cell r="U565" t="str">
            <v/>
          </cell>
          <cell r="V565" t="str">
            <v/>
          </cell>
          <cell r="W565" t="str">
            <v/>
          </cell>
        </row>
        <row r="566">
          <cell r="C566" t="str">
            <v>3.20.1.1.1</v>
          </cell>
          <cell r="D566" t="str">
            <v>Suministro de tuberías de acueducto de polietileno de alta densidad (PEAD)</v>
          </cell>
          <cell r="F566" t="str">
            <v/>
          </cell>
          <cell r="J566" t="str">
            <v/>
          </cell>
          <cell r="L566" t="str">
            <v/>
          </cell>
          <cell r="M566" t="str">
            <v/>
          </cell>
          <cell r="N566" t="str">
            <v/>
          </cell>
          <cell r="O566" t="str">
            <v/>
          </cell>
          <cell r="R566">
            <v>0</v>
          </cell>
          <cell r="S566" t="str">
            <v/>
          </cell>
          <cell r="T566" t="str">
            <v/>
          </cell>
          <cell r="U566" t="str">
            <v/>
          </cell>
          <cell r="V566" t="str">
            <v/>
          </cell>
          <cell r="W566" t="str">
            <v/>
          </cell>
        </row>
        <row r="567">
          <cell r="C567" t="str">
            <v>3.20.1.1.1.1</v>
          </cell>
          <cell r="D567" t="str">
            <v>Tuberías PEAD 90mm PN 10 PE 100</v>
          </cell>
          <cell r="E567" t="str">
            <v>m</v>
          </cell>
          <cell r="F567">
            <v>6</v>
          </cell>
          <cell r="G567">
            <v>12000</v>
          </cell>
          <cell r="H567">
            <v>72000</v>
          </cell>
          <cell r="I567">
            <v>7.5472346194402545E-2</v>
          </cell>
          <cell r="J567">
            <v>6</v>
          </cell>
          <cell r="L567">
            <v>6</v>
          </cell>
          <cell r="M567">
            <v>72000</v>
          </cell>
          <cell r="N567">
            <v>0</v>
          </cell>
          <cell r="O567">
            <v>72000</v>
          </cell>
          <cell r="R567">
            <v>0</v>
          </cell>
          <cell r="S567">
            <v>0</v>
          </cell>
          <cell r="T567">
            <v>0</v>
          </cell>
          <cell r="U567">
            <v>0</v>
          </cell>
          <cell r="V567">
            <v>6</v>
          </cell>
          <cell r="W567">
            <v>72000</v>
          </cell>
        </row>
        <row r="568">
          <cell r="C568" t="str">
            <v>3.20.1.1.4</v>
          </cell>
          <cell r="D568" t="str">
            <v>Suministro de tuberías de acueducto de polietileno para acometidas</v>
          </cell>
          <cell r="F568" t="str">
            <v/>
          </cell>
          <cell r="I568" t="str">
            <v/>
          </cell>
          <cell r="J568" t="str">
            <v/>
          </cell>
          <cell r="L568" t="str">
            <v/>
          </cell>
          <cell r="M568" t="str">
            <v/>
          </cell>
          <cell r="N568" t="str">
            <v/>
          </cell>
          <cell r="O568" t="str">
            <v/>
          </cell>
          <cell r="R568">
            <v>0</v>
          </cell>
          <cell r="S568" t="str">
            <v/>
          </cell>
          <cell r="T568" t="str">
            <v/>
          </cell>
          <cell r="U568" t="str">
            <v/>
          </cell>
          <cell r="V568" t="str">
            <v/>
          </cell>
          <cell r="W568" t="str">
            <v/>
          </cell>
        </row>
        <row r="569">
          <cell r="C569" t="str">
            <v>3.20.1.1.4.5</v>
          </cell>
          <cell r="D569" t="str">
            <v>Tuberia de Polietileno Diametro 63 mm PN 10</v>
          </cell>
          <cell r="E569" t="str">
            <v>m</v>
          </cell>
          <cell r="F569">
            <v>125</v>
          </cell>
          <cell r="G569">
            <v>5900</v>
          </cell>
          <cell r="H569">
            <v>737500</v>
          </cell>
          <cell r="I569">
            <v>0.77306743497738717</v>
          </cell>
          <cell r="J569">
            <v>125</v>
          </cell>
          <cell r="L569">
            <v>125</v>
          </cell>
          <cell r="M569">
            <v>737500</v>
          </cell>
          <cell r="N569">
            <v>0</v>
          </cell>
          <cell r="O569">
            <v>737500</v>
          </cell>
          <cell r="R569">
            <v>0</v>
          </cell>
          <cell r="S569">
            <v>0</v>
          </cell>
          <cell r="T569">
            <v>0</v>
          </cell>
          <cell r="U569">
            <v>0</v>
          </cell>
          <cell r="V569">
            <v>125</v>
          </cell>
          <cell r="W569">
            <v>737500</v>
          </cell>
        </row>
        <row r="570">
          <cell r="C570" t="str">
            <v>3.20.1.2.1</v>
          </cell>
          <cell r="D570" t="str">
            <v>Suministro de válvula de compuerta brida x brida norma ISO PN 10</v>
          </cell>
          <cell r="F570" t="str">
            <v/>
          </cell>
          <cell r="I570" t="str">
            <v/>
          </cell>
          <cell r="J570" t="str">
            <v/>
          </cell>
          <cell r="L570" t="str">
            <v/>
          </cell>
          <cell r="M570" t="str">
            <v/>
          </cell>
          <cell r="N570" t="str">
            <v/>
          </cell>
          <cell r="O570" t="str">
            <v/>
          </cell>
          <cell r="R570">
            <v>0</v>
          </cell>
          <cell r="S570" t="str">
            <v/>
          </cell>
          <cell r="T570" t="str">
            <v/>
          </cell>
          <cell r="U570" t="str">
            <v/>
          </cell>
          <cell r="V570" t="str">
            <v/>
          </cell>
          <cell r="W570" t="str">
            <v/>
          </cell>
        </row>
        <row r="571">
          <cell r="C571" t="str">
            <v>3.20.1.2.1.2</v>
          </cell>
          <cell r="D571" t="str">
            <v>d= 80 mm (3")</v>
          </cell>
          <cell r="E571" t="str">
            <v>un</v>
          </cell>
          <cell r="F571">
            <v>1</v>
          </cell>
          <cell r="G571">
            <v>375932.8</v>
          </cell>
          <cell r="H571">
            <v>375932.8</v>
          </cell>
          <cell r="I571">
            <v>0.39406292260320958</v>
          </cell>
          <cell r="J571">
            <v>1</v>
          </cell>
          <cell r="L571">
            <v>1</v>
          </cell>
          <cell r="M571">
            <v>375932.8</v>
          </cell>
          <cell r="N571">
            <v>0</v>
          </cell>
          <cell r="O571">
            <v>375932.8</v>
          </cell>
          <cell r="R571">
            <v>1</v>
          </cell>
          <cell r="S571">
            <v>0</v>
          </cell>
          <cell r="T571">
            <v>0</v>
          </cell>
          <cell r="U571">
            <v>375932.8</v>
          </cell>
          <cell r="V571">
            <v>0</v>
          </cell>
          <cell r="W571">
            <v>0</v>
          </cell>
        </row>
        <row r="572">
          <cell r="C572" t="str">
            <v>3.20.1.2.20</v>
          </cell>
          <cell r="D572" t="str">
            <v>Adaptador porta brida de polietileno con brida suelta de acero</v>
          </cell>
          <cell r="F572" t="str">
            <v/>
          </cell>
          <cell r="I572" t="str">
            <v/>
          </cell>
          <cell r="J572" t="str">
            <v/>
          </cell>
          <cell r="L572" t="str">
            <v/>
          </cell>
          <cell r="M572" t="str">
            <v/>
          </cell>
          <cell r="N572" t="str">
            <v/>
          </cell>
          <cell r="O572" t="str">
            <v/>
          </cell>
          <cell r="R572">
            <v>0</v>
          </cell>
          <cell r="S572" t="str">
            <v/>
          </cell>
          <cell r="T572" t="str">
            <v/>
          </cell>
          <cell r="U572" t="str">
            <v/>
          </cell>
          <cell r="V572" t="str">
            <v/>
          </cell>
          <cell r="W572" t="str">
            <v/>
          </cell>
        </row>
        <row r="573">
          <cell r="C573" t="str">
            <v>3.20.1.2.20.1</v>
          </cell>
          <cell r="D573" t="str">
            <v>d= 90 mm (3")</v>
          </cell>
          <cell r="E573" t="str">
            <v>un</v>
          </cell>
          <cell r="F573">
            <v>2</v>
          </cell>
          <cell r="G573">
            <v>68904</v>
          </cell>
          <cell r="H573">
            <v>137808</v>
          </cell>
          <cell r="I573">
            <v>0.14445407061608645</v>
          </cell>
          <cell r="J573">
            <v>2</v>
          </cell>
          <cell r="L573">
            <v>2</v>
          </cell>
          <cell r="M573">
            <v>137808</v>
          </cell>
          <cell r="N573">
            <v>0</v>
          </cell>
          <cell r="O573">
            <v>137808</v>
          </cell>
          <cell r="R573">
            <v>0</v>
          </cell>
          <cell r="S573">
            <v>0</v>
          </cell>
          <cell r="T573">
            <v>0</v>
          </cell>
          <cell r="U573">
            <v>0</v>
          </cell>
          <cell r="V573">
            <v>2</v>
          </cell>
          <cell r="W573">
            <v>137808</v>
          </cell>
        </row>
        <row r="574">
          <cell r="C574" t="str">
            <v>3.20.1.2.68</v>
          </cell>
          <cell r="D574" t="str">
            <v>Suministro de Codos de polietileno PE 100 PN 10 a tope</v>
          </cell>
          <cell r="F574" t="str">
            <v/>
          </cell>
          <cell r="I574" t="str">
            <v/>
          </cell>
          <cell r="J574" t="str">
            <v/>
          </cell>
          <cell r="L574" t="str">
            <v/>
          </cell>
          <cell r="M574" t="str">
            <v/>
          </cell>
          <cell r="N574" t="str">
            <v/>
          </cell>
          <cell r="O574" t="str">
            <v/>
          </cell>
          <cell r="R574">
            <v>0</v>
          </cell>
          <cell r="S574" t="str">
            <v/>
          </cell>
          <cell r="T574" t="str">
            <v/>
          </cell>
          <cell r="U574" t="str">
            <v/>
          </cell>
          <cell r="V574" t="str">
            <v/>
          </cell>
          <cell r="W574" t="str">
            <v/>
          </cell>
        </row>
        <row r="575">
          <cell r="C575" t="str">
            <v>3.20.1.2.68.10</v>
          </cell>
          <cell r="D575" t="str">
            <v>Codo de Polietileno 90mm X 90°</v>
          </cell>
          <cell r="E575" t="str">
            <v>un</v>
          </cell>
          <cell r="F575">
            <v>2</v>
          </cell>
          <cell r="G575">
            <v>35960</v>
          </cell>
          <cell r="H575">
            <v>71920</v>
          </cell>
          <cell r="I575">
            <v>7.538848803196431E-2</v>
          </cell>
          <cell r="J575">
            <v>2</v>
          </cell>
          <cell r="L575">
            <v>2</v>
          </cell>
          <cell r="M575">
            <v>71920</v>
          </cell>
          <cell r="N575">
            <v>0</v>
          </cell>
          <cell r="O575">
            <v>71920</v>
          </cell>
          <cell r="R575">
            <v>0</v>
          </cell>
          <cell r="S575">
            <v>0</v>
          </cell>
          <cell r="T575">
            <v>0</v>
          </cell>
          <cell r="U575">
            <v>0</v>
          </cell>
          <cell r="V575">
            <v>2</v>
          </cell>
          <cell r="W575">
            <v>71920</v>
          </cell>
        </row>
        <row r="576">
          <cell r="C576" t="str">
            <v>3,22</v>
          </cell>
          <cell r="D576" t="str">
            <v>SUMINISTRO DE ELEMENTOS VARIOS</v>
          </cell>
          <cell r="F576" t="str">
            <v/>
          </cell>
          <cell r="I576" t="str">
            <v/>
          </cell>
          <cell r="J576" t="str">
            <v/>
          </cell>
          <cell r="L576" t="str">
            <v/>
          </cell>
          <cell r="M576" t="str">
            <v/>
          </cell>
          <cell r="N576" t="str">
            <v/>
          </cell>
          <cell r="O576" t="str">
            <v/>
          </cell>
          <cell r="R576">
            <v>0</v>
          </cell>
          <cell r="S576" t="str">
            <v/>
          </cell>
          <cell r="T576" t="str">
            <v/>
          </cell>
          <cell r="U576" t="str">
            <v/>
          </cell>
          <cell r="V576" t="str">
            <v/>
          </cell>
          <cell r="W576" t="str">
            <v/>
          </cell>
        </row>
        <row r="577">
          <cell r="C577" t="str">
            <v>3.22.9</v>
          </cell>
          <cell r="D577" t="str">
            <v>Suministro de manómetro rango 0 - 160 psi, con membrana para gas cloro, válvula roscada de cloro Ø3/8" y accesorios Ø3/8"</v>
          </cell>
          <cell r="E577" t="str">
            <v>un</v>
          </cell>
          <cell r="F577">
            <v>2</v>
          </cell>
          <cell r="G577">
            <v>650000</v>
          </cell>
          <cell r="H577">
            <v>1300000</v>
          </cell>
          <cell r="I577">
            <v>1.3626951396211571</v>
          </cell>
          <cell r="J577">
            <v>2</v>
          </cell>
          <cell r="L577">
            <v>2</v>
          </cell>
          <cell r="M577">
            <v>1300000</v>
          </cell>
          <cell r="N577">
            <v>0</v>
          </cell>
          <cell r="O577">
            <v>1300000</v>
          </cell>
          <cell r="R577">
            <v>0</v>
          </cell>
          <cell r="S577">
            <v>0</v>
          </cell>
          <cell r="T577">
            <v>0</v>
          </cell>
          <cell r="U577">
            <v>0</v>
          </cell>
          <cell r="V577">
            <v>2</v>
          </cell>
          <cell r="W577">
            <v>1300000</v>
          </cell>
        </row>
        <row r="578">
          <cell r="C578" t="str">
            <v>3.22.10</v>
          </cell>
          <cell r="D578" t="str">
            <v>Suministro de manómetro rango 0 - 100 psi para agua, válvula de bola Ø3/8" roscada y accesorios para instalación</v>
          </cell>
          <cell r="E578" t="str">
            <v>un</v>
          </cell>
          <cell r="F578">
            <v>2</v>
          </cell>
          <cell r="G578">
            <v>80000</v>
          </cell>
          <cell r="H578">
            <v>160000</v>
          </cell>
          <cell r="I578">
            <v>0.16771632487645011</v>
          </cell>
          <cell r="J578">
            <v>2</v>
          </cell>
          <cell r="L578">
            <v>2</v>
          </cell>
          <cell r="M578">
            <v>160000</v>
          </cell>
          <cell r="N578">
            <v>0</v>
          </cell>
          <cell r="O578">
            <v>160000</v>
          </cell>
          <cell r="R578">
            <v>0</v>
          </cell>
          <cell r="S578">
            <v>0</v>
          </cell>
          <cell r="T578">
            <v>0</v>
          </cell>
          <cell r="U578">
            <v>0</v>
          </cell>
          <cell r="V578">
            <v>2</v>
          </cell>
          <cell r="W578">
            <v>160000</v>
          </cell>
        </row>
        <row r="579">
          <cell r="C579" t="str">
            <v>3.22.11</v>
          </cell>
          <cell r="D579" t="str">
            <v>Suministro tubería de 1" de acero al carbon sin costuras, SCH 80, incluye accesorios (tees, codos, uniones, etc.)</v>
          </cell>
          <cell r="E579" t="str">
            <v>m</v>
          </cell>
          <cell r="F579">
            <v>12</v>
          </cell>
          <cell r="G579">
            <v>210000</v>
          </cell>
          <cell r="H579">
            <v>2520000</v>
          </cell>
          <cell r="I579">
            <v>2.6415321168040888</v>
          </cell>
          <cell r="J579">
            <v>12</v>
          </cell>
          <cell r="L579">
            <v>12</v>
          </cell>
          <cell r="M579">
            <v>2520000</v>
          </cell>
          <cell r="N579">
            <v>0</v>
          </cell>
          <cell r="O579">
            <v>2520000</v>
          </cell>
          <cell r="R579">
            <v>0</v>
          </cell>
          <cell r="S579">
            <v>0</v>
          </cell>
          <cell r="T579">
            <v>0</v>
          </cell>
          <cell r="U579">
            <v>0</v>
          </cell>
          <cell r="V579">
            <v>12</v>
          </cell>
          <cell r="W579">
            <v>2520000</v>
          </cell>
        </row>
        <row r="580">
          <cell r="C580" t="str">
            <v>3.22.12</v>
          </cell>
          <cell r="D580" t="str">
            <v>Suministro múltiple Ø 2" PVC RDE 21, incluye accesorios (tees, codos, uniones, adaptadores, soportes de acero, etc.) para el suministro agua potable a inyectores y distribución de la solución agua cloro. (según plano guía)</v>
          </cell>
          <cell r="E580" t="str">
            <v>gl</v>
          </cell>
          <cell r="F580">
            <v>1</v>
          </cell>
          <cell r="G580">
            <v>800000</v>
          </cell>
          <cell r="H580">
            <v>800000</v>
          </cell>
          <cell r="I580">
            <v>0.83858162438225048</v>
          </cell>
          <cell r="J580">
            <v>1</v>
          </cell>
          <cell r="L580">
            <v>1</v>
          </cell>
          <cell r="M580">
            <v>800000</v>
          </cell>
          <cell r="N580">
            <v>0</v>
          </cell>
          <cell r="O580">
            <v>800000</v>
          </cell>
          <cell r="R580">
            <v>0</v>
          </cell>
          <cell r="S580">
            <v>0</v>
          </cell>
          <cell r="T580">
            <v>0</v>
          </cell>
          <cell r="U580">
            <v>0</v>
          </cell>
          <cell r="V580">
            <v>1</v>
          </cell>
          <cell r="W580">
            <v>800000</v>
          </cell>
        </row>
        <row r="581">
          <cell r="C581" t="str">
            <v>3.22.13</v>
          </cell>
          <cell r="D581" t="str">
            <v>Suministro tubería de 3/4" PVC RDE 21, incluye accesorios (tees, codos, uniones, adaptadores, etc.) para venteo de cloradores. (Según plano guía)</v>
          </cell>
          <cell r="E581" t="str">
            <v>gl</v>
          </cell>
          <cell r="F581">
            <v>1</v>
          </cell>
          <cell r="G581">
            <v>250000</v>
          </cell>
          <cell r="H581">
            <v>250000</v>
          </cell>
          <cell r="I581">
            <v>0.2620567576194533</v>
          </cell>
          <cell r="J581">
            <v>1</v>
          </cell>
          <cell r="L581">
            <v>1</v>
          </cell>
          <cell r="M581">
            <v>250000</v>
          </cell>
          <cell r="N581">
            <v>0</v>
          </cell>
          <cell r="O581">
            <v>250000</v>
          </cell>
          <cell r="R581">
            <v>0</v>
          </cell>
          <cell r="S581">
            <v>0</v>
          </cell>
          <cell r="T581">
            <v>0</v>
          </cell>
          <cell r="U581">
            <v>0</v>
          </cell>
          <cell r="V581">
            <v>1</v>
          </cell>
          <cell r="W581">
            <v>250000</v>
          </cell>
        </row>
        <row r="582">
          <cell r="C582" t="str">
            <v>3.22.14</v>
          </cell>
          <cell r="D582" t="str">
            <v>Fabricación y suministro de difusores de cloro en tubería PVC, incluye base en concreto y soportes (según plano guía)</v>
          </cell>
          <cell r="E582" t="str">
            <v>un</v>
          </cell>
          <cell r="F582">
            <v>2</v>
          </cell>
          <cell r="G582">
            <v>260000</v>
          </cell>
          <cell r="H582">
            <v>520000</v>
          </cell>
          <cell r="I582">
            <v>0.54507805584846281</v>
          </cell>
          <cell r="J582">
            <v>2</v>
          </cell>
          <cell r="L582">
            <v>2</v>
          </cell>
          <cell r="M582">
            <v>520000</v>
          </cell>
          <cell r="N582">
            <v>0</v>
          </cell>
          <cell r="O582">
            <v>520000</v>
          </cell>
          <cell r="R582">
            <v>0</v>
          </cell>
          <cell r="S582">
            <v>0</v>
          </cell>
          <cell r="T582">
            <v>0</v>
          </cell>
          <cell r="U582">
            <v>0</v>
          </cell>
          <cell r="V582">
            <v>2</v>
          </cell>
          <cell r="W582">
            <v>520000</v>
          </cell>
        </row>
        <row r="583">
          <cell r="C583" t="str">
            <v>3.22.15</v>
          </cell>
          <cell r="D583" t="str">
            <v>Fabricación y suministro de soportes en madera ceiba roja para cilindros de 1 tonelada de cloro. (según plano)</v>
          </cell>
          <cell r="E583" t="str">
            <v>un</v>
          </cell>
          <cell r="F583">
            <v>32</v>
          </cell>
          <cell r="G583">
            <v>55000</v>
          </cell>
          <cell r="H583">
            <v>1760000</v>
          </cell>
          <cell r="I583">
            <v>1.8448795736409511</v>
          </cell>
          <cell r="J583">
            <v>32</v>
          </cell>
          <cell r="L583">
            <v>32</v>
          </cell>
          <cell r="M583">
            <v>1760000</v>
          </cell>
          <cell r="N583">
            <v>0</v>
          </cell>
          <cell r="O583">
            <v>1760000</v>
          </cell>
          <cell r="R583">
            <v>0</v>
          </cell>
          <cell r="S583">
            <v>0</v>
          </cell>
          <cell r="T583">
            <v>0</v>
          </cell>
          <cell r="U583">
            <v>0</v>
          </cell>
          <cell r="V583">
            <v>32</v>
          </cell>
          <cell r="W583">
            <v>1760000</v>
          </cell>
        </row>
        <row r="584">
          <cell r="C584" t="str">
            <v>3.22.16</v>
          </cell>
          <cell r="D584" t="str">
            <v>Suministro de ducha y lavador de ojos de seguridad</v>
          </cell>
          <cell r="E584" t="str">
            <v>un</v>
          </cell>
          <cell r="F584">
            <v>1</v>
          </cell>
          <cell r="G584">
            <v>880000</v>
          </cell>
          <cell r="H584">
            <v>880000</v>
          </cell>
          <cell r="I584">
            <v>0.92243978682047556</v>
          </cell>
          <cell r="J584">
            <v>1</v>
          </cell>
          <cell r="L584">
            <v>1</v>
          </cell>
          <cell r="M584">
            <v>880000</v>
          </cell>
          <cell r="N584">
            <v>0</v>
          </cell>
          <cell r="O584">
            <v>880000</v>
          </cell>
          <cell r="R584">
            <v>0</v>
          </cell>
          <cell r="S584">
            <v>0</v>
          </cell>
          <cell r="T584">
            <v>0</v>
          </cell>
          <cell r="U584">
            <v>0</v>
          </cell>
          <cell r="V584">
            <v>1</v>
          </cell>
          <cell r="W584">
            <v>880000</v>
          </cell>
        </row>
        <row r="585">
          <cell r="C585" t="str">
            <v>3.22.17</v>
          </cell>
          <cell r="D585" t="str">
            <v>Suministro válvula de 2" tipo diafragma para control solución agua cloro, con unión universal</v>
          </cell>
          <cell r="E585" t="str">
            <v>un</v>
          </cell>
          <cell r="F585">
            <v>2</v>
          </cell>
          <cell r="G585">
            <v>920000</v>
          </cell>
          <cell r="H585">
            <v>1840000</v>
          </cell>
          <cell r="I585">
            <v>1.9287377360791762</v>
          </cell>
          <cell r="J585">
            <v>2</v>
          </cell>
          <cell r="L585">
            <v>2</v>
          </cell>
          <cell r="M585">
            <v>1840000</v>
          </cell>
          <cell r="N585">
            <v>0</v>
          </cell>
          <cell r="O585">
            <v>1840000</v>
          </cell>
          <cell r="R585">
            <v>0</v>
          </cell>
          <cell r="S585">
            <v>0</v>
          </cell>
          <cell r="T585">
            <v>0</v>
          </cell>
          <cell r="U585">
            <v>0</v>
          </cell>
          <cell r="V585">
            <v>2</v>
          </cell>
          <cell r="W585">
            <v>1840000</v>
          </cell>
        </row>
        <row r="586">
          <cell r="C586" t="str">
            <v>3.22.18</v>
          </cell>
          <cell r="D586" t="str">
            <v>Suministro válvula de 2" PVC cierre rápido con unión universal</v>
          </cell>
          <cell r="E586" t="str">
            <v>un</v>
          </cell>
          <cell r="F586">
            <v>4</v>
          </cell>
          <cell r="G586">
            <v>78000</v>
          </cell>
          <cell r="H586">
            <v>312000</v>
          </cell>
          <cell r="I586">
            <v>0.32704683350907771</v>
          </cell>
          <cell r="J586">
            <v>4</v>
          </cell>
          <cell r="L586">
            <v>4</v>
          </cell>
          <cell r="M586">
            <v>312000</v>
          </cell>
          <cell r="N586">
            <v>0</v>
          </cell>
          <cell r="O586">
            <v>312000</v>
          </cell>
          <cell r="R586">
            <v>0</v>
          </cell>
          <cell r="S586">
            <v>0</v>
          </cell>
          <cell r="T586">
            <v>0</v>
          </cell>
          <cell r="U586">
            <v>0</v>
          </cell>
          <cell r="V586">
            <v>4</v>
          </cell>
          <cell r="W586">
            <v>312000</v>
          </cell>
        </row>
        <row r="587">
          <cell r="C587" t="str">
            <v>3.22.19</v>
          </cell>
          <cell r="D587" t="str">
            <v>Suministro válvula de acero Ø1" para trabajar con gas Cloro, con unión roscada</v>
          </cell>
          <cell r="E587" t="str">
            <v>un</v>
          </cell>
          <cell r="F587">
            <v>6</v>
          </cell>
          <cell r="G587">
            <v>650000</v>
          </cell>
          <cell r="H587">
            <v>3900000</v>
          </cell>
          <cell r="I587">
            <v>4.0880854188634714</v>
          </cell>
          <cell r="J587">
            <v>6</v>
          </cell>
          <cell r="L587">
            <v>6</v>
          </cell>
          <cell r="M587">
            <v>3900000</v>
          </cell>
          <cell r="N587">
            <v>0</v>
          </cell>
          <cell r="O587">
            <v>3900000</v>
          </cell>
          <cell r="R587">
            <v>0</v>
          </cell>
          <cell r="S587">
            <v>0</v>
          </cell>
          <cell r="T587">
            <v>0</v>
          </cell>
          <cell r="U587">
            <v>0</v>
          </cell>
          <cell r="V587">
            <v>6</v>
          </cell>
          <cell r="W587">
            <v>3900000</v>
          </cell>
        </row>
        <row r="588">
          <cell r="C588" t="str">
            <v>3.22.20</v>
          </cell>
          <cell r="D588" t="str">
            <v>Suministro de filtro para gas cloro, unión roscada Ø1"</v>
          </cell>
          <cell r="E588" t="str">
            <v>un</v>
          </cell>
          <cell r="F588">
            <v>2</v>
          </cell>
          <cell r="G588">
            <v>900000</v>
          </cell>
          <cell r="H588">
            <v>1800000</v>
          </cell>
          <cell r="I588">
            <v>1.8868086548600635</v>
          </cell>
          <cell r="J588">
            <v>2</v>
          </cell>
          <cell r="L588">
            <v>2</v>
          </cell>
          <cell r="M588">
            <v>1800000</v>
          </cell>
          <cell r="N588">
            <v>0</v>
          </cell>
          <cell r="O588">
            <v>1800000</v>
          </cell>
          <cell r="R588">
            <v>0</v>
          </cell>
          <cell r="S588">
            <v>0</v>
          </cell>
          <cell r="T588">
            <v>0</v>
          </cell>
          <cell r="U588">
            <v>0</v>
          </cell>
          <cell r="V588">
            <v>2</v>
          </cell>
          <cell r="W588">
            <v>1800000</v>
          </cell>
        </row>
        <row r="589">
          <cell r="C589" t="str">
            <v>3.22.21</v>
          </cell>
          <cell r="D589" t="str">
            <v>Suministro de multiple gas cloro para 4 cilindros Ø1" SCH80. (Consta de conectores flexibles de 3/8", valvula de cilindro, empacaduras de plomo, niples de acero, tees roscadas, codos roscados, tapones hembra)</v>
          </cell>
          <cell r="E589" t="str">
            <v>un</v>
          </cell>
          <cell r="F589">
            <v>2</v>
          </cell>
          <cell r="G589">
            <v>3900000</v>
          </cell>
          <cell r="H589">
            <v>7800000</v>
          </cell>
          <cell r="I589">
            <v>8.1761708377269429</v>
          </cell>
          <cell r="J589">
            <v>2</v>
          </cell>
          <cell r="L589">
            <v>2</v>
          </cell>
          <cell r="M589">
            <v>7800000</v>
          </cell>
          <cell r="N589">
            <v>0</v>
          </cell>
          <cell r="O589">
            <v>7800000</v>
          </cell>
          <cell r="R589">
            <v>0</v>
          </cell>
          <cell r="S589">
            <v>0</v>
          </cell>
          <cell r="T589">
            <v>0</v>
          </cell>
          <cell r="U589">
            <v>0</v>
          </cell>
          <cell r="V589">
            <v>2</v>
          </cell>
          <cell r="W589">
            <v>7800000</v>
          </cell>
        </row>
        <row r="590">
          <cell r="C590" t="str">
            <v>3.22.22</v>
          </cell>
          <cell r="D590" t="str">
            <v>Polipasto eléctrico 2 Ton 220 Vac incluido botonera, juego de testeros para viga sencilla con recorrido de 8 mts, levante en cable de acero galvanizado y movimiento vertical y horizontal con motor eléctrico</v>
          </cell>
          <cell r="E590" t="str">
            <v>un</v>
          </cell>
          <cell r="F590">
            <v>1</v>
          </cell>
          <cell r="G590">
            <v>20114400</v>
          </cell>
          <cell r="H590">
            <v>20114400</v>
          </cell>
          <cell r="I590">
            <v>21.084457781842925</v>
          </cell>
          <cell r="J590">
            <v>1</v>
          </cell>
          <cell r="L590">
            <v>1</v>
          </cell>
          <cell r="M590">
            <v>20114400</v>
          </cell>
          <cell r="N590">
            <v>0</v>
          </cell>
          <cell r="O590">
            <v>20114400</v>
          </cell>
          <cell r="R590">
            <v>0</v>
          </cell>
          <cell r="S590">
            <v>0</v>
          </cell>
          <cell r="T590">
            <v>0</v>
          </cell>
          <cell r="U590">
            <v>0</v>
          </cell>
          <cell r="V590">
            <v>1</v>
          </cell>
          <cell r="W590">
            <v>20114400</v>
          </cell>
        </row>
        <row r="591">
          <cell r="C591" t="str">
            <v>3.22.23</v>
          </cell>
          <cell r="D591" t="str">
            <v>Suministro de balanzas para dos cilindros de cloro de 1 Ton por cilindro, con indicador digital con lectura en Kg/lbs con unidad propia del usuario e indicador del peso bruto y tara, con salida análoga de 4-20 mA.</v>
          </cell>
          <cell r="E591" t="str">
            <v>un</v>
          </cell>
          <cell r="F591">
            <v>1</v>
          </cell>
          <cell r="G591">
            <v>14920499.999999998</v>
          </cell>
          <cell r="H591">
            <v>14920499.999999998</v>
          </cell>
          <cell r="I591">
            <v>15.640071408244207</v>
          </cell>
          <cell r="J591">
            <v>1</v>
          </cell>
          <cell r="L591">
            <v>1</v>
          </cell>
          <cell r="M591">
            <v>14920499.999999998</v>
          </cell>
          <cell r="N591">
            <v>0</v>
          </cell>
          <cell r="O591">
            <v>14920499.999999998</v>
          </cell>
          <cell r="R591">
            <v>0</v>
          </cell>
          <cell r="S591">
            <v>0</v>
          </cell>
          <cell r="T591">
            <v>0</v>
          </cell>
          <cell r="U591">
            <v>0</v>
          </cell>
          <cell r="V591">
            <v>1</v>
          </cell>
          <cell r="W591">
            <v>14920499.999999998</v>
          </cell>
        </row>
        <row r="592">
          <cell r="C592" t="str">
            <v>3.22.24</v>
          </cell>
          <cell r="D592" t="str">
            <v>Suministro de clorador de gabinete, capacidad 250 lb/dia, Incluye accesorios, rotametro, inyector, válvula de control de vacio, regulación de presión y gabinete de fibra de vidrio.</v>
          </cell>
          <cell r="E592" t="str">
            <v>un</v>
          </cell>
          <cell r="F592">
            <v>2</v>
          </cell>
          <cell r="G592">
            <v>17563560</v>
          </cell>
          <cell r="H592">
            <v>35127120</v>
          </cell>
          <cell r="I592">
            <v>36.821196686837801</v>
          </cell>
          <cell r="J592">
            <v>2</v>
          </cell>
          <cell r="L592">
            <v>2</v>
          </cell>
          <cell r="M592">
            <v>35127120</v>
          </cell>
          <cell r="N592">
            <v>0</v>
          </cell>
          <cell r="O592">
            <v>35127120</v>
          </cell>
          <cell r="R592">
            <v>0</v>
          </cell>
          <cell r="S592">
            <v>0</v>
          </cell>
          <cell r="T592">
            <v>0</v>
          </cell>
          <cell r="U592">
            <v>0</v>
          </cell>
          <cell r="V592">
            <v>2</v>
          </cell>
          <cell r="W592">
            <v>35127120</v>
          </cell>
        </row>
        <row r="593">
          <cell r="D593" t="str">
            <v>ITEMES NUEVOS</v>
          </cell>
          <cell r="F593" t="str">
            <v/>
          </cell>
          <cell r="J593" t="str">
            <v/>
          </cell>
          <cell r="L593" t="str">
            <v/>
          </cell>
          <cell r="M593" t="str">
            <v/>
          </cell>
          <cell r="N593" t="str">
            <v/>
          </cell>
          <cell r="O593" t="str">
            <v/>
          </cell>
          <cell r="R593">
            <v>0</v>
          </cell>
        </row>
        <row r="594">
          <cell r="D594" t="str">
            <v>Control de fugas de cloro gaseoso</v>
          </cell>
          <cell r="E594" t="str">
            <v>un</v>
          </cell>
          <cell r="F594">
            <v>0</v>
          </cell>
          <cell r="G594">
            <v>108349799.99999999</v>
          </cell>
          <cell r="J594">
            <v>0</v>
          </cell>
          <cell r="K594">
            <v>0</v>
          </cell>
          <cell r="L594">
            <v>0</v>
          </cell>
          <cell r="M594">
            <v>0</v>
          </cell>
          <cell r="N594">
            <v>0</v>
          </cell>
          <cell r="O594">
            <v>0</v>
          </cell>
          <cell r="R594">
            <v>0</v>
          </cell>
        </row>
        <row r="595">
          <cell r="D595" t="str">
            <v>COSTO DIRECTO</v>
          </cell>
          <cell r="F595" t="str">
            <v/>
          </cell>
          <cell r="H595">
            <v>95399180.799999997</v>
          </cell>
          <cell r="I595" t="str">
            <v/>
          </cell>
          <cell r="J595" t="str">
            <v/>
          </cell>
          <cell r="L595" t="str">
            <v/>
          </cell>
          <cell r="M595">
            <v>95399180.799999997</v>
          </cell>
          <cell r="N595">
            <v>0</v>
          </cell>
          <cell r="O595">
            <v>95399180.799999997</v>
          </cell>
          <cell r="R595">
            <v>0</v>
          </cell>
          <cell r="S595">
            <v>0</v>
          </cell>
          <cell r="T595">
            <v>0</v>
          </cell>
          <cell r="U595">
            <v>375932.8</v>
          </cell>
          <cell r="V595" t="str">
            <v/>
          </cell>
          <cell r="W595">
            <v>95023248</v>
          </cell>
        </row>
        <row r="596">
          <cell r="D596" t="str">
            <v>A.I.U. 12%</v>
          </cell>
          <cell r="E596">
            <v>0.12</v>
          </cell>
          <cell r="F596">
            <v>0</v>
          </cell>
          <cell r="H596">
            <v>11447901.695999999</v>
          </cell>
          <cell r="J596">
            <v>0</v>
          </cell>
          <cell r="L596">
            <v>0</v>
          </cell>
          <cell r="M596">
            <v>11447901.695999999</v>
          </cell>
          <cell r="N596">
            <v>0</v>
          </cell>
          <cell r="O596">
            <v>11447901.695999999</v>
          </cell>
          <cell r="R596">
            <v>0</v>
          </cell>
          <cell r="S596">
            <v>0</v>
          </cell>
          <cell r="T596">
            <v>0</v>
          </cell>
          <cell r="U596">
            <v>45111.935999999994</v>
          </cell>
          <cell r="W596">
            <v>11402789.76</v>
          </cell>
        </row>
        <row r="597">
          <cell r="B597" t="str">
            <v>TO7</v>
          </cell>
          <cell r="D597" t="str">
            <v>COSTO SUMINISTRO</v>
          </cell>
          <cell r="F597" t="str">
            <v/>
          </cell>
          <cell r="H597">
            <v>106847082</v>
          </cell>
          <cell r="J597" t="str">
            <v/>
          </cell>
          <cell r="L597" t="str">
            <v/>
          </cell>
          <cell r="M597">
            <v>106847082</v>
          </cell>
          <cell r="N597">
            <v>0</v>
          </cell>
          <cell r="O597">
            <v>106847082</v>
          </cell>
          <cell r="R597">
            <v>0</v>
          </cell>
          <cell r="S597">
            <v>0</v>
          </cell>
          <cell r="T597">
            <v>0</v>
          </cell>
          <cell r="U597">
            <v>421045</v>
          </cell>
          <cell r="V597" t="str">
            <v/>
          </cell>
          <cell r="W597">
            <v>106426038</v>
          </cell>
        </row>
        <row r="598">
          <cell r="B598" t="str">
            <v>T8</v>
          </cell>
          <cell r="C598" t="str">
            <v>INSTALACION DE EQUIPOS PARA EL SISTEMA DE CLORACION  DEL AGUA (598)</v>
          </cell>
          <cell r="F598" t="str">
            <v/>
          </cell>
          <cell r="J598" t="str">
            <v/>
          </cell>
          <cell r="L598" t="str">
            <v/>
          </cell>
          <cell r="M598" t="str">
            <v/>
          </cell>
          <cell r="N598" t="str">
            <v/>
          </cell>
          <cell r="O598" t="str">
            <v/>
          </cell>
          <cell r="R598">
            <v>0</v>
          </cell>
          <cell r="S598" t="str">
            <v/>
          </cell>
          <cell r="T598" t="str">
            <v/>
          </cell>
          <cell r="U598" t="str">
            <v/>
          </cell>
          <cell r="V598" t="str">
            <v/>
          </cell>
          <cell r="W598" t="str">
            <v/>
          </cell>
        </row>
        <row r="599">
          <cell r="C599" t="str">
            <v xml:space="preserve">ITEM  </v>
          </cell>
          <cell r="D599" t="str">
            <v>DESCRIPCION</v>
          </cell>
          <cell r="E599" t="str">
            <v xml:space="preserve">UNIDAD </v>
          </cell>
          <cell r="F599">
            <v>0</v>
          </cell>
          <cell r="G599" t="str">
            <v>V. UNITARIO</v>
          </cell>
          <cell r="H599" t="str">
            <v xml:space="preserve"> V. PARCIAL</v>
          </cell>
          <cell r="J599">
            <v>0</v>
          </cell>
          <cell r="L599">
            <v>0</v>
          </cell>
          <cell r="R599">
            <v>0</v>
          </cell>
        </row>
        <row r="600">
          <cell r="C600">
            <v>3.1</v>
          </cell>
          <cell r="D600" t="str">
            <v>SEÑALIZACION Y SEGURIDAD EN LA OBRA</v>
          </cell>
          <cell r="F600" t="str">
            <v/>
          </cell>
          <cell r="J600" t="str">
            <v/>
          </cell>
          <cell r="L600" t="str">
            <v/>
          </cell>
          <cell r="M600" t="str">
            <v/>
          </cell>
          <cell r="N600" t="str">
            <v/>
          </cell>
          <cell r="O600" t="str">
            <v/>
          </cell>
          <cell r="R600">
            <v>0</v>
          </cell>
          <cell r="S600" t="str">
            <v/>
          </cell>
          <cell r="T600" t="str">
            <v/>
          </cell>
          <cell r="U600" t="str">
            <v/>
          </cell>
          <cell r="V600" t="str">
            <v/>
          </cell>
          <cell r="W600" t="str">
            <v/>
          </cell>
        </row>
        <row r="601">
          <cell r="C601" t="str">
            <v>3.1.1</v>
          </cell>
          <cell r="D601" t="str">
            <v>Señalización de la obra</v>
          </cell>
          <cell r="F601" t="str">
            <v/>
          </cell>
          <cell r="J601" t="str">
            <v/>
          </cell>
          <cell r="L601" t="str">
            <v/>
          </cell>
          <cell r="M601" t="str">
            <v/>
          </cell>
          <cell r="N601" t="str">
            <v/>
          </cell>
          <cell r="O601" t="str">
            <v/>
          </cell>
          <cell r="R601">
            <v>0</v>
          </cell>
          <cell r="S601" t="str">
            <v/>
          </cell>
          <cell r="T601" t="str">
            <v/>
          </cell>
          <cell r="U601" t="str">
            <v/>
          </cell>
          <cell r="V601" t="str">
            <v/>
          </cell>
          <cell r="W601" t="str">
            <v/>
          </cell>
        </row>
        <row r="602">
          <cell r="C602" t="str">
            <v>3.1.1.1</v>
          </cell>
          <cell r="D602" t="str">
            <v>Soporte para cinta demarcadora. Esquema No.1</v>
          </cell>
          <cell r="E602" t="str">
            <v>un</v>
          </cell>
          <cell r="F602">
            <v>5</v>
          </cell>
          <cell r="G602">
            <v>10100</v>
          </cell>
          <cell r="H602">
            <v>50500</v>
          </cell>
          <cell r="I602">
            <v>1.1585637938490587</v>
          </cell>
          <cell r="J602">
            <v>5</v>
          </cell>
          <cell r="L602">
            <v>5</v>
          </cell>
          <cell r="M602">
            <v>50500</v>
          </cell>
          <cell r="N602">
            <v>0</v>
          </cell>
          <cell r="O602">
            <v>50500</v>
          </cell>
          <cell r="R602">
            <v>0</v>
          </cell>
          <cell r="S602">
            <v>0</v>
          </cell>
          <cell r="T602">
            <v>0</v>
          </cell>
          <cell r="U602">
            <v>0</v>
          </cell>
          <cell r="V602">
            <v>5</v>
          </cell>
          <cell r="W602">
            <v>50500</v>
          </cell>
        </row>
        <row r="603">
          <cell r="C603" t="str">
            <v>3.1.1.2</v>
          </cell>
          <cell r="D603" t="str">
            <v>Cinta demarcadora, sin soportes. Esquema No. 2</v>
          </cell>
          <cell r="E603" t="str">
            <v>m</v>
          </cell>
          <cell r="F603">
            <v>50</v>
          </cell>
          <cell r="G603">
            <v>830</v>
          </cell>
          <cell r="H603">
            <v>41500</v>
          </cell>
          <cell r="I603">
            <v>0.95208707811358284</v>
          </cell>
          <cell r="J603">
            <v>50</v>
          </cell>
          <cell r="L603">
            <v>50</v>
          </cell>
          <cell r="M603">
            <v>41500</v>
          </cell>
          <cell r="N603">
            <v>0</v>
          </cell>
          <cell r="O603">
            <v>41500</v>
          </cell>
          <cell r="R603">
            <v>0</v>
          </cell>
          <cell r="S603">
            <v>0</v>
          </cell>
          <cell r="T603">
            <v>0</v>
          </cell>
          <cell r="U603">
            <v>0</v>
          </cell>
          <cell r="V603">
            <v>50</v>
          </cell>
          <cell r="W603">
            <v>41500</v>
          </cell>
        </row>
        <row r="604">
          <cell r="C604" t="str">
            <v>3.1.1.3</v>
          </cell>
          <cell r="D604" t="str">
            <v>Vallas móviles. Barreras</v>
          </cell>
          <cell r="F604" t="str">
            <v/>
          </cell>
          <cell r="I604" t="str">
            <v/>
          </cell>
          <cell r="J604" t="str">
            <v/>
          </cell>
          <cell r="L604" t="str">
            <v/>
          </cell>
          <cell r="M604" t="str">
            <v/>
          </cell>
          <cell r="N604" t="str">
            <v/>
          </cell>
          <cell r="O604" t="str">
            <v/>
          </cell>
          <cell r="R604">
            <v>0</v>
          </cell>
          <cell r="S604" t="str">
            <v/>
          </cell>
          <cell r="T604" t="str">
            <v/>
          </cell>
          <cell r="U604" t="str">
            <v/>
          </cell>
          <cell r="V604" t="str">
            <v/>
          </cell>
          <cell r="W604" t="str">
            <v/>
          </cell>
        </row>
        <row r="605">
          <cell r="C605" t="str">
            <v>3.1.1.3.4</v>
          </cell>
          <cell r="D605" t="str">
            <v>Valla móvil Tipo 4. Valla doble cara. Esquema No. 6</v>
          </cell>
          <cell r="E605" t="str">
            <v>un</v>
          </cell>
          <cell r="F605">
            <v>1</v>
          </cell>
          <cell r="G605">
            <v>155000</v>
          </cell>
          <cell r="H605">
            <v>155000</v>
          </cell>
          <cell r="I605">
            <v>3.5559878821109718</v>
          </cell>
          <cell r="J605">
            <v>1</v>
          </cell>
          <cell r="L605">
            <v>1</v>
          </cell>
          <cell r="M605">
            <v>155000</v>
          </cell>
          <cell r="N605">
            <v>0</v>
          </cell>
          <cell r="O605">
            <v>155000</v>
          </cell>
          <cell r="R605">
            <v>0</v>
          </cell>
          <cell r="S605">
            <v>0</v>
          </cell>
          <cell r="T605">
            <v>0</v>
          </cell>
          <cell r="U605">
            <v>0</v>
          </cell>
          <cell r="V605">
            <v>1</v>
          </cell>
          <cell r="W605">
            <v>155000</v>
          </cell>
        </row>
        <row r="606">
          <cell r="C606">
            <v>3.8</v>
          </cell>
          <cell r="D606" t="str">
            <v>INSTALACION DE ELEMENTOS DE ACUEDUCTO Y ALCANTARILLADO</v>
          </cell>
          <cell r="F606" t="str">
            <v/>
          </cell>
          <cell r="I606" t="str">
            <v/>
          </cell>
          <cell r="J606" t="str">
            <v/>
          </cell>
          <cell r="L606" t="str">
            <v/>
          </cell>
          <cell r="M606" t="str">
            <v/>
          </cell>
          <cell r="N606" t="str">
            <v/>
          </cell>
          <cell r="O606" t="str">
            <v/>
          </cell>
          <cell r="R606">
            <v>0</v>
          </cell>
          <cell r="S606" t="str">
            <v/>
          </cell>
          <cell r="T606" t="str">
            <v/>
          </cell>
          <cell r="U606" t="str">
            <v/>
          </cell>
          <cell r="V606" t="str">
            <v/>
          </cell>
          <cell r="W606" t="str">
            <v/>
          </cell>
        </row>
        <row r="607">
          <cell r="C607" t="str">
            <v>3.8.1</v>
          </cell>
          <cell r="D607" t="str">
            <v>Elementos de Acueducto</v>
          </cell>
          <cell r="F607" t="str">
            <v/>
          </cell>
          <cell r="I607" t="str">
            <v/>
          </cell>
          <cell r="J607" t="str">
            <v/>
          </cell>
          <cell r="L607" t="str">
            <v/>
          </cell>
          <cell r="M607" t="str">
            <v/>
          </cell>
          <cell r="N607" t="str">
            <v/>
          </cell>
          <cell r="O607" t="str">
            <v/>
          </cell>
          <cell r="R607">
            <v>0</v>
          </cell>
          <cell r="S607" t="str">
            <v/>
          </cell>
          <cell r="T607" t="str">
            <v/>
          </cell>
          <cell r="U607" t="str">
            <v/>
          </cell>
          <cell r="V607" t="str">
            <v/>
          </cell>
          <cell r="W607" t="str">
            <v/>
          </cell>
        </row>
        <row r="608">
          <cell r="C608" t="str">
            <v>3.8.1.1</v>
          </cell>
          <cell r="D608" t="str">
            <v>Instalación de válvula de compuerta brida x brida norma ISO PN 10, Incluye el suministro e instalación de tornilleria y empaquetadura para el montaje</v>
          </cell>
          <cell r="F608" t="str">
            <v/>
          </cell>
          <cell r="I608" t="str">
            <v/>
          </cell>
          <cell r="J608" t="str">
            <v/>
          </cell>
          <cell r="L608" t="str">
            <v/>
          </cell>
          <cell r="M608" t="str">
            <v/>
          </cell>
          <cell r="N608" t="str">
            <v/>
          </cell>
          <cell r="O608" t="str">
            <v/>
          </cell>
          <cell r="R608">
            <v>0</v>
          </cell>
          <cell r="S608" t="str">
            <v/>
          </cell>
          <cell r="T608" t="str">
            <v/>
          </cell>
          <cell r="U608" t="str">
            <v/>
          </cell>
          <cell r="V608" t="str">
            <v/>
          </cell>
          <cell r="W608" t="str">
            <v/>
          </cell>
        </row>
        <row r="609">
          <cell r="C609" t="str">
            <v>3.8.1.1.2</v>
          </cell>
          <cell r="D609" t="str">
            <v>d = 80 mm (3")</v>
          </cell>
          <cell r="E609" t="str">
            <v>un</v>
          </cell>
          <cell r="F609">
            <v>1</v>
          </cell>
          <cell r="G609">
            <v>11845</v>
          </cell>
          <cell r="H609">
            <v>11845</v>
          </cell>
          <cell r="I609">
            <v>0.2717462997651901</v>
          </cell>
          <cell r="J609">
            <v>1</v>
          </cell>
          <cell r="L609">
            <v>1</v>
          </cell>
          <cell r="M609">
            <v>11845</v>
          </cell>
          <cell r="N609">
            <v>0</v>
          </cell>
          <cell r="O609">
            <v>11845</v>
          </cell>
          <cell r="R609">
            <v>0</v>
          </cell>
          <cell r="S609">
            <v>0</v>
          </cell>
          <cell r="T609">
            <v>0</v>
          </cell>
          <cell r="U609">
            <v>0</v>
          </cell>
          <cell r="V609">
            <v>1</v>
          </cell>
          <cell r="W609">
            <v>11845</v>
          </cell>
        </row>
        <row r="610">
          <cell r="C610" t="str">
            <v>3.8.13</v>
          </cell>
          <cell r="D610" t="str">
            <v>Instalación de equipos electromecánicos, trabajos metalmecánicos y varios</v>
          </cell>
          <cell r="F610" t="str">
            <v/>
          </cell>
          <cell r="I610" t="str">
            <v/>
          </cell>
          <cell r="J610" t="str">
            <v/>
          </cell>
          <cell r="L610" t="str">
            <v/>
          </cell>
          <cell r="M610" t="str">
            <v/>
          </cell>
          <cell r="N610" t="str">
            <v/>
          </cell>
          <cell r="O610" t="str">
            <v/>
          </cell>
          <cell r="R610">
            <v>0</v>
          </cell>
          <cell r="S610" t="str">
            <v/>
          </cell>
          <cell r="T610" t="str">
            <v/>
          </cell>
          <cell r="U610" t="str">
            <v/>
          </cell>
          <cell r="V610" t="str">
            <v/>
          </cell>
          <cell r="W610" t="str">
            <v/>
          </cell>
        </row>
        <row r="611">
          <cell r="C611" t="str">
            <v>3.8.13.10</v>
          </cell>
          <cell r="D611" t="str">
            <v>Instalación de dos cloradores (250lb/dia) con sus elementos y soporte en acero, fabricación de bases en concreto para cloradores h=0.1m, instalación del múltiple Ø1" de acero SCH80 con válvulas y accesorios, instalación del múltiple de Ø2" PVC de distribu</v>
          </cell>
          <cell r="E611" t="str">
            <v>gl</v>
          </cell>
          <cell r="F611">
            <v>1</v>
          </cell>
          <cell r="G611">
            <v>4100000</v>
          </cell>
          <cell r="H611">
            <v>4100000</v>
          </cell>
          <cell r="I611">
            <v>94.0616149461612</v>
          </cell>
          <cell r="J611">
            <v>1</v>
          </cell>
          <cell r="L611">
            <v>1</v>
          </cell>
          <cell r="M611">
            <v>4100000</v>
          </cell>
          <cell r="N611">
            <v>0</v>
          </cell>
          <cell r="O611">
            <v>4100000</v>
          </cell>
          <cell r="R611">
            <v>0</v>
          </cell>
          <cell r="S611">
            <v>0</v>
          </cell>
          <cell r="T611">
            <v>0</v>
          </cell>
          <cell r="U611">
            <v>0</v>
          </cell>
          <cell r="V611">
            <v>1</v>
          </cell>
          <cell r="W611">
            <v>4100000</v>
          </cell>
        </row>
        <row r="612">
          <cell r="D612" t="str">
            <v>COSTO TOTAL DIRECTO</v>
          </cell>
          <cell r="F612" t="str">
            <v/>
          </cell>
          <cell r="H612">
            <v>4358845</v>
          </cell>
          <cell r="J612" t="str">
            <v/>
          </cell>
          <cell r="L612" t="str">
            <v/>
          </cell>
          <cell r="M612">
            <v>4358845</v>
          </cell>
          <cell r="N612">
            <v>0</v>
          </cell>
          <cell r="O612">
            <v>4358845</v>
          </cell>
          <cell r="R612">
            <v>0</v>
          </cell>
          <cell r="S612">
            <v>0</v>
          </cell>
          <cell r="T612">
            <v>0</v>
          </cell>
          <cell r="U612">
            <v>0</v>
          </cell>
          <cell r="V612" t="str">
            <v/>
          </cell>
          <cell r="W612">
            <v>4358845</v>
          </cell>
        </row>
        <row r="613">
          <cell r="D613" t="str">
            <v>A,I,U, 25%</v>
          </cell>
          <cell r="E613">
            <v>0.25</v>
          </cell>
          <cell r="F613">
            <v>0</v>
          </cell>
          <cell r="H613">
            <v>1089711.25</v>
          </cell>
          <cell r="J613">
            <v>0</v>
          </cell>
          <cell r="L613">
            <v>0</v>
          </cell>
          <cell r="M613">
            <v>1089711.25</v>
          </cell>
          <cell r="N613">
            <v>0</v>
          </cell>
          <cell r="O613">
            <v>1089711.25</v>
          </cell>
          <cell r="R613">
            <v>0</v>
          </cell>
          <cell r="S613">
            <v>0</v>
          </cell>
          <cell r="T613">
            <v>0</v>
          </cell>
          <cell r="U613">
            <v>0</v>
          </cell>
          <cell r="W613">
            <v>1089711.25</v>
          </cell>
        </row>
        <row r="614">
          <cell r="B614" t="str">
            <v>TO8</v>
          </cell>
          <cell r="D614" t="str">
            <v>COSTO TOTAL OBRA CIVIL</v>
          </cell>
          <cell r="F614" t="str">
            <v/>
          </cell>
          <cell r="H614">
            <v>5448556</v>
          </cell>
          <cell r="J614" t="str">
            <v/>
          </cell>
          <cell r="L614" t="str">
            <v/>
          </cell>
          <cell r="M614">
            <v>5448556</v>
          </cell>
          <cell r="N614">
            <v>0</v>
          </cell>
          <cell r="O614">
            <v>5448556</v>
          </cell>
          <cell r="R614">
            <v>0</v>
          </cell>
          <cell r="S614">
            <v>0</v>
          </cell>
          <cell r="T614">
            <v>0</v>
          </cell>
          <cell r="U614">
            <v>0</v>
          </cell>
          <cell r="V614" t="str">
            <v/>
          </cell>
          <cell r="W614">
            <v>5448556</v>
          </cell>
        </row>
        <row r="615">
          <cell r="B615" t="str">
            <v>T9</v>
          </cell>
          <cell r="C615" t="str">
            <v>SUMINISTRO DE EQUIPOS PARA EL SISTEMA DE QUIMICOS COAGULANTES (615)</v>
          </cell>
          <cell r="F615" t="str">
            <v/>
          </cell>
          <cell r="J615" t="str">
            <v/>
          </cell>
          <cell r="L615" t="str">
            <v/>
          </cell>
          <cell r="M615" t="str">
            <v/>
          </cell>
          <cell r="N615" t="str">
            <v/>
          </cell>
          <cell r="O615" t="str">
            <v/>
          </cell>
          <cell r="R615">
            <v>0</v>
          </cell>
          <cell r="S615" t="str">
            <v/>
          </cell>
          <cell r="T615" t="str">
            <v/>
          </cell>
          <cell r="U615" t="str">
            <v/>
          </cell>
          <cell r="V615" t="str">
            <v/>
          </cell>
          <cell r="W615" t="str">
            <v/>
          </cell>
        </row>
        <row r="616">
          <cell r="C616" t="str">
            <v xml:space="preserve">ITEM </v>
          </cell>
          <cell r="D616" t="str">
            <v xml:space="preserve">DESCRIPCION </v>
          </cell>
          <cell r="E616" t="str">
            <v xml:space="preserve">UNIDAD </v>
          </cell>
          <cell r="F616">
            <v>0</v>
          </cell>
          <cell r="G616" t="str">
            <v xml:space="preserve">V. UNITARIO </v>
          </cell>
          <cell r="H616" t="str">
            <v>V. PARCIAL</v>
          </cell>
          <cell r="J616">
            <v>0</v>
          </cell>
          <cell r="L616">
            <v>0</v>
          </cell>
          <cell r="R616">
            <v>0</v>
          </cell>
        </row>
        <row r="617">
          <cell r="C617" t="str">
            <v>3.20.</v>
          </cell>
          <cell r="D617" t="str">
            <v>SUMINISTRO DE TUBERIAS Y ELEMENTOS DE  ACUEDUCTO Y ALCANTARILLADO</v>
          </cell>
          <cell r="F617" t="str">
            <v/>
          </cell>
          <cell r="J617" t="str">
            <v/>
          </cell>
          <cell r="L617" t="str">
            <v/>
          </cell>
          <cell r="M617" t="str">
            <v/>
          </cell>
          <cell r="N617" t="str">
            <v/>
          </cell>
          <cell r="O617" t="str">
            <v/>
          </cell>
          <cell r="R617">
            <v>0</v>
          </cell>
          <cell r="S617" t="str">
            <v/>
          </cell>
          <cell r="T617" t="str">
            <v/>
          </cell>
          <cell r="U617" t="str">
            <v/>
          </cell>
          <cell r="V617" t="str">
            <v/>
          </cell>
          <cell r="W617" t="str">
            <v/>
          </cell>
        </row>
        <row r="618">
          <cell r="C618" t="str">
            <v>3.20.1.1</v>
          </cell>
          <cell r="D618" t="str">
            <v>Suministro de Tuberias de Acueducto</v>
          </cell>
          <cell r="F618" t="str">
            <v/>
          </cell>
          <cell r="J618" t="str">
            <v/>
          </cell>
          <cell r="L618" t="str">
            <v/>
          </cell>
          <cell r="M618" t="str">
            <v/>
          </cell>
          <cell r="N618" t="str">
            <v/>
          </cell>
          <cell r="O618" t="str">
            <v/>
          </cell>
          <cell r="R618">
            <v>0</v>
          </cell>
          <cell r="S618" t="str">
            <v/>
          </cell>
          <cell r="T618" t="str">
            <v/>
          </cell>
          <cell r="U618" t="str">
            <v/>
          </cell>
          <cell r="V618" t="str">
            <v/>
          </cell>
          <cell r="W618" t="str">
            <v/>
          </cell>
        </row>
        <row r="619">
          <cell r="C619" t="str">
            <v>3.20.1.1.4</v>
          </cell>
          <cell r="D619" t="str">
            <v>Suministro de tuberías de acueducto de polietileno para acometidas</v>
          </cell>
          <cell r="F619" t="str">
            <v/>
          </cell>
          <cell r="J619" t="str">
            <v/>
          </cell>
          <cell r="L619" t="str">
            <v/>
          </cell>
          <cell r="M619" t="str">
            <v/>
          </cell>
          <cell r="N619" t="str">
            <v/>
          </cell>
          <cell r="O619" t="str">
            <v/>
          </cell>
          <cell r="R619">
            <v>0</v>
          </cell>
          <cell r="S619" t="str">
            <v/>
          </cell>
          <cell r="T619" t="str">
            <v/>
          </cell>
          <cell r="U619" t="str">
            <v/>
          </cell>
          <cell r="V619" t="str">
            <v/>
          </cell>
          <cell r="W619" t="str">
            <v/>
          </cell>
        </row>
        <row r="620">
          <cell r="C620" t="str">
            <v>3.20.1.1.4.2</v>
          </cell>
          <cell r="D620" t="str">
            <v>Tuberia de Polietileno Diametro 20 mm PN 10</v>
          </cell>
          <cell r="E620" t="str">
            <v>m</v>
          </cell>
          <cell r="F620">
            <v>80</v>
          </cell>
          <cell r="G620">
            <v>1700</v>
          </cell>
          <cell r="H620">
            <v>136000</v>
          </cell>
          <cell r="I620">
            <v>0.32990729459474549</v>
          </cell>
          <cell r="J620">
            <v>80</v>
          </cell>
          <cell r="L620">
            <v>80</v>
          </cell>
          <cell r="M620">
            <v>136000</v>
          </cell>
          <cell r="N620">
            <v>0</v>
          </cell>
          <cell r="O620">
            <v>136000</v>
          </cell>
          <cell r="R620">
            <v>0</v>
          </cell>
          <cell r="S620">
            <v>0</v>
          </cell>
          <cell r="T620">
            <v>0</v>
          </cell>
          <cell r="U620">
            <v>0</v>
          </cell>
          <cell r="V620">
            <v>80</v>
          </cell>
          <cell r="W620">
            <v>136000</v>
          </cell>
        </row>
        <row r="621">
          <cell r="C621">
            <v>3.21</v>
          </cell>
          <cell r="D621" t="str">
            <v>SUMINISTRO DE EQUIPOS MECÁNICOS Y ELÉCTROMECÁNICOS</v>
          </cell>
          <cell r="F621" t="str">
            <v/>
          </cell>
          <cell r="I621" t="str">
            <v/>
          </cell>
          <cell r="J621" t="str">
            <v/>
          </cell>
          <cell r="L621" t="str">
            <v/>
          </cell>
          <cell r="M621" t="str">
            <v/>
          </cell>
          <cell r="N621" t="str">
            <v/>
          </cell>
          <cell r="O621" t="str">
            <v/>
          </cell>
          <cell r="R621">
            <v>0</v>
          </cell>
          <cell r="S621" t="str">
            <v/>
          </cell>
          <cell r="T621" t="str">
            <v/>
          </cell>
          <cell r="U621" t="str">
            <v/>
          </cell>
          <cell r="V621" t="str">
            <v/>
          </cell>
          <cell r="W621" t="str">
            <v/>
          </cell>
        </row>
        <row r="622">
          <cell r="C622" t="str">
            <v>3.21.1</v>
          </cell>
          <cell r="D622" t="str">
            <v>Bombas centrífugas horizontales</v>
          </cell>
          <cell r="F622" t="str">
            <v/>
          </cell>
          <cell r="I622" t="str">
            <v/>
          </cell>
          <cell r="J622" t="str">
            <v/>
          </cell>
          <cell r="L622" t="str">
            <v/>
          </cell>
          <cell r="M622" t="str">
            <v/>
          </cell>
          <cell r="N622" t="str">
            <v/>
          </cell>
          <cell r="O622" t="str">
            <v/>
          </cell>
          <cell r="R622">
            <v>0</v>
          </cell>
          <cell r="S622" t="str">
            <v/>
          </cell>
          <cell r="T622" t="str">
            <v/>
          </cell>
          <cell r="U622" t="str">
            <v/>
          </cell>
          <cell r="V622" t="str">
            <v/>
          </cell>
          <cell r="W622" t="str">
            <v/>
          </cell>
        </row>
        <row r="623">
          <cell r="C623" t="str">
            <v>3.21.1.2</v>
          </cell>
          <cell r="D623" t="str">
            <v>Suministro de bomba centrífuga horizontal para manejo de coagulantes, Qn=15LPS y Hn=15m , 1800RPM, 220 voltios, incluido control eléctrico</v>
          </cell>
          <cell r="E623" t="str">
            <v>un</v>
          </cell>
          <cell r="F623">
            <v>1</v>
          </cell>
          <cell r="G623">
            <v>9600000</v>
          </cell>
          <cell r="H623">
            <v>9600000</v>
          </cell>
          <cell r="I623">
            <v>23.287573736099684</v>
          </cell>
          <cell r="J623">
            <v>1</v>
          </cell>
          <cell r="L623">
            <v>1</v>
          </cell>
          <cell r="M623">
            <v>9600000</v>
          </cell>
          <cell r="N623">
            <v>0</v>
          </cell>
          <cell r="O623">
            <v>9600000</v>
          </cell>
          <cell r="R623">
            <v>0</v>
          </cell>
          <cell r="S623">
            <v>0</v>
          </cell>
          <cell r="T623">
            <v>0</v>
          </cell>
          <cell r="U623">
            <v>0</v>
          </cell>
          <cell r="V623">
            <v>1</v>
          </cell>
          <cell r="W623">
            <v>9600000</v>
          </cell>
        </row>
        <row r="624">
          <cell r="C624" t="str">
            <v>3.21.6</v>
          </cell>
          <cell r="D624" t="str">
            <v>Bombas de diafragma</v>
          </cell>
          <cell r="F624" t="str">
            <v/>
          </cell>
          <cell r="I624" t="str">
            <v/>
          </cell>
          <cell r="J624" t="str">
            <v/>
          </cell>
          <cell r="L624" t="str">
            <v/>
          </cell>
          <cell r="M624" t="str">
            <v/>
          </cell>
          <cell r="N624" t="str">
            <v/>
          </cell>
          <cell r="O624" t="str">
            <v/>
          </cell>
          <cell r="R624">
            <v>0</v>
          </cell>
          <cell r="S624" t="str">
            <v/>
          </cell>
          <cell r="T624" t="str">
            <v/>
          </cell>
          <cell r="U624" t="str">
            <v/>
          </cell>
          <cell r="V624" t="str">
            <v/>
          </cell>
          <cell r="W624" t="str">
            <v/>
          </cell>
        </row>
        <row r="625">
          <cell r="C625" t="str">
            <v>3.21.6.1</v>
          </cell>
          <cell r="D625" t="str">
            <v>Bomba dosificadora de diafragma hidráulicamente actuado con motor eléctrico, válvula de alivio, válvula de contrapresión y cilindro de aforo. Caudal= 45 lp*hora</v>
          </cell>
          <cell r="E625" t="str">
            <v>un</v>
          </cell>
          <cell r="F625">
            <v>2</v>
          </cell>
          <cell r="G625">
            <v>5789154</v>
          </cell>
          <cell r="H625">
            <v>11578308</v>
          </cell>
          <cell r="I625">
            <v>28.086531384299256</v>
          </cell>
          <cell r="J625">
            <v>2</v>
          </cell>
          <cell r="L625">
            <v>2</v>
          </cell>
          <cell r="M625">
            <v>11578308</v>
          </cell>
          <cell r="N625">
            <v>0</v>
          </cell>
          <cell r="O625">
            <v>11578308</v>
          </cell>
          <cell r="R625">
            <v>0</v>
          </cell>
          <cell r="S625">
            <v>0</v>
          </cell>
          <cell r="T625">
            <v>0</v>
          </cell>
          <cell r="U625">
            <v>0</v>
          </cell>
          <cell r="V625">
            <v>2</v>
          </cell>
          <cell r="W625">
            <v>11578308</v>
          </cell>
        </row>
        <row r="626">
          <cell r="C626" t="str">
            <v>3.21.6.2</v>
          </cell>
          <cell r="D626" t="str">
            <v>Bomba dosificadora de diafragma hidráulicamente actuado con motor eléctrico, válvula de alivio, válvula de contrapresión y cilindro de aforo. Caudal= 15 lp*hora</v>
          </cell>
          <cell r="E626" t="str">
            <v>un</v>
          </cell>
          <cell r="F626">
            <v>1</v>
          </cell>
          <cell r="G626">
            <v>4282894</v>
          </cell>
          <cell r="H626">
            <v>4282894</v>
          </cell>
          <cell r="I626">
            <v>10.389396857176971</v>
          </cell>
          <cell r="J626">
            <v>1</v>
          </cell>
          <cell r="L626">
            <v>1</v>
          </cell>
          <cell r="M626">
            <v>4282894</v>
          </cell>
          <cell r="N626">
            <v>0</v>
          </cell>
          <cell r="O626">
            <v>4282894</v>
          </cell>
          <cell r="R626">
            <v>0</v>
          </cell>
          <cell r="S626">
            <v>0</v>
          </cell>
          <cell r="T626">
            <v>0</v>
          </cell>
          <cell r="U626">
            <v>0</v>
          </cell>
          <cell r="V626">
            <v>1</v>
          </cell>
          <cell r="W626">
            <v>4282894</v>
          </cell>
        </row>
        <row r="627">
          <cell r="C627" t="str">
            <v>3,23</v>
          </cell>
          <cell r="D627" t="str">
            <v>SUMINISTRO DE ELEMENTOS VARIOS</v>
          </cell>
          <cell r="F627" t="str">
            <v/>
          </cell>
          <cell r="I627" t="str">
            <v/>
          </cell>
          <cell r="J627" t="str">
            <v/>
          </cell>
          <cell r="L627" t="str">
            <v/>
          </cell>
          <cell r="M627" t="str">
            <v/>
          </cell>
          <cell r="N627" t="str">
            <v/>
          </cell>
          <cell r="O627" t="str">
            <v/>
          </cell>
          <cell r="R627">
            <v>0</v>
          </cell>
          <cell r="S627" t="str">
            <v/>
          </cell>
          <cell r="T627" t="str">
            <v/>
          </cell>
          <cell r="U627" t="str">
            <v/>
          </cell>
          <cell r="V627" t="str">
            <v/>
          </cell>
          <cell r="W627" t="str">
            <v/>
          </cell>
        </row>
        <row r="628">
          <cell r="C628" t="str">
            <v>3.23.28</v>
          </cell>
          <cell r="D628" t="str">
            <v>Suministro válvula de Ø2" PVC cierre rápido con unión universal</v>
          </cell>
          <cell r="E628" t="str">
            <v>un</v>
          </cell>
          <cell r="F628">
            <v>4</v>
          </cell>
          <cell r="G628">
            <v>88000</v>
          </cell>
          <cell r="H628">
            <v>352000</v>
          </cell>
          <cell r="I628">
            <v>0.85387770365698834</v>
          </cell>
          <cell r="J628">
            <v>4</v>
          </cell>
          <cell r="L628">
            <v>4</v>
          </cell>
          <cell r="M628">
            <v>352000</v>
          </cell>
          <cell r="N628">
            <v>0</v>
          </cell>
          <cell r="O628">
            <v>352000</v>
          </cell>
          <cell r="R628">
            <v>0</v>
          </cell>
          <cell r="S628">
            <v>0</v>
          </cell>
          <cell r="T628">
            <v>0</v>
          </cell>
          <cell r="U628">
            <v>0</v>
          </cell>
          <cell r="V628">
            <v>4</v>
          </cell>
          <cell r="W628">
            <v>352000</v>
          </cell>
        </row>
        <row r="629">
          <cell r="C629" t="str">
            <v>3.23.29</v>
          </cell>
          <cell r="D629" t="str">
            <v>Suministro válvula de Ø1" PVC cierre rápido con unión universal</v>
          </cell>
          <cell r="E629" t="str">
            <v>un</v>
          </cell>
          <cell r="F629">
            <v>17</v>
          </cell>
          <cell r="G629">
            <v>45000</v>
          </cell>
          <cell r="H629">
            <v>765000</v>
          </cell>
          <cell r="I629">
            <v>1.8557285320954438</v>
          </cell>
          <cell r="J629">
            <v>17</v>
          </cell>
          <cell r="L629">
            <v>17</v>
          </cell>
          <cell r="M629">
            <v>765000</v>
          </cell>
          <cell r="N629">
            <v>0</v>
          </cell>
          <cell r="O629">
            <v>765000</v>
          </cell>
          <cell r="R629">
            <v>0</v>
          </cell>
          <cell r="S629">
            <v>0</v>
          </cell>
          <cell r="T629">
            <v>0</v>
          </cell>
          <cell r="U629">
            <v>0</v>
          </cell>
          <cell r="V629">
            <v>17</v>
          </cell>
          <cell r="W629">
            <v>765000</v>
          </cell>
        </row>
        <row r="630">
          <cell r="C630" t="str">
            <v>3.23.30</v>
          </cell>
          <cell r="D630" t="str">
            <v>Suministro de Tanque de polietileno con capacidad de 0.5m3</v>
          </cell>
          <cell r="E630" t="str">
            <v>un</v>
          </cell>
          <cell r="F630">
            <v>2</v>
          </cell>
          <cell r="G630">
            <v>170000</v>
          </cell>
          <cell r="H630">
            <v>340000</v>
          </cell>
          <cell r="I630">
            <v>0.82476823648686381</v>
          </cell>
          <cell r="J630">
            <v>2</v>
          </cell>
          <cell r="L630">
            <v>2</v>
          </cell>
          <cell r="M630">
            <v>340000</v>
          </cell>
          <cell r="N630">
            <v>0</v>
          </cell>
          <cell r="O630">
            <v>340000</v>
          </cell>
          <cell r="R630">
            <v>0</v>
          </cell>
          <cell r="S630">
            <v>0</v>
          </cell>
          <cell r="T630">
            <v>0</v>
          </cell>
          <cell r="U630">
            <v>0</v>
          </cell>
          <cell r="V630">
            <v>2</v>
          </cell>
          <cell r="W630">
            <v>340000</v>
          </cell>
        </row>
        <row r="631">
          <cell r="C631" t="str">
            <v>3.23.31</v>
          </cell>
          <cell r="D631" t="str">
            <v>Suministro de Tubería conduit Ø2" PVC</v>
          </cell>
          <cell r="E631" t="str">
            <v>m</v>
          </cell>
          <cell r="F631">
            <v>30</v>
          </cell>
          <cell r="G631">
            <v>2400</v>
          </cell>
          <cell r="H631">
            <v>72000</v>
          </cell>
          <cell r="I631">
            <v>0.17465680302074763</v>
          </cell>
          <cell r="J631">
            <v>30</v>
          </cell>
          <cell r="L631">
            <v>30</v>
          </cell>
          <cell r="M631">
            <v>72000</v>
          </cell>
          <cell r="N631">
            <v>0</v>
          </cell>
          <cell r="O631">
            <v>72000</v>
          </cell>
          <cell r="R631">
            <v>0</v>
          </cell>
          <cell r="S631">
            <v>0</v>
          </cell>
          <cell r="T631">
            <v>0</v>
          </cell>
          <cell r="U631">
            <v>0</v>
          </cell>
          <cell r="V631">
            <v>30</v>
          </cell>
          <cell r="W631">
            <v>72000</v>
          </cell>
        </row>
        <row r="632">
          <cell r="C632" t="str">
            <v>3.23.32</v>
          </cell>
          <cell r="D632" t="str">
            <v>Suministro múltiple Ø2" PVC RDE 21 y Ø1" para llenado y vaciado de tanques de químicos coagulantes, incluye accesorios (tees, codos, uniones, adaptadores, soportes de acero, etc.)</v>
          </cell>
          <cell r="E632" t="str">
            <v>gl</v>
          </cell>
          <cell r="F632">
            <v>1</v>
          </cell>
          <cell r="G632">
            <v>900000</v>
          </cell>
          <cell r="H632">
            <v>900000</v>
          </cell>
          <cell r="I632">
            <v>2.1832100377593453</v>
          </cell>
          <cell r="J632">
            <v>1</v>
          </cell>
          <cell r="L632">
            <v>1</v>
          </cell>
          <cell r="M632">
            <v>900000</v>
          </cell>
          <cell r="N632">
            <v>0</v>
          </cell>
          <cell r="O632">
            <v>900000</v>
          </cell>
          <cell r="R632">
            <v>0</v>
          </cell>
          <cell r="S632">
            <v>0</v>
          </cell>
          <cell r="T632">
            <v>0</v>
          </cell>
          <cell r="U632">
            <v>0</v>
          </cell>
          <cell r="V632">
            <v>1</v>
          </cell>
          <cell r="W632">
            <v>900000</v>
          </cell>
        </row>
        <row r="633">
          <cell r="C633" t="str">
            <v>3.23.33</v>
          </cell>
          <cell r="D633" t="str">
            <v>Suministro de probeta plástica 1000cc</v>
          </cell>
          <cell r="E633" t="str">
            <v>un</v>
          </cell>
          <cell r="F633">
            <v>2</v>
          </cell>
          <cell r="G633">
            <v>90000</v>
          </cell>
          <cell r="H633">
            <v>180000</v>
          </cell>
          <cell r="I633">
            <v>0.43664200755186905</v>
          </cell>
          <cell r="J633">
            <v>2</v>
          </cell>
          <cell r="L633">
            <v>2</v>
          </cell>
          <cell r="M633">
            <v>180000</v>
          </cell>
          <cell r="N633">
            <v>0</v>
          </cell>
          <cell r="O633">
            <v>180000</v>
          </cell>
          <cell r="R633">
            <v>0</v>
          </cell>
          <cell r="S633">
            <v>0</v>
          </cell>
          <cell r="T633">
            <v>0</v>
          </cell>
          <cell r="U633">
            <v>0</v>
          </cell>
          <cell r="V633">
            <v>2</v>
          </cell>
          <cell r="W633">
            <v>180000</v>
          </cell>
        </row>
        <row r="634">
          <cell r="C634" t="str">
            <v>3.23.34</v>
          </cell>
          <cell r="D634" t="str">
            <v>Suministro de válvula de jardin Ø3/4" en acero y accesorios de conexión</v>
          </cell>
          <cell r="E634" t="str">
            <v>un</v>
          </cell>
          <cell r="F634">
            <v>1</v>
          </cell>
          <cell r="G634">
            <v>17500</v>
          </cell>
          <cell r="H634">
            <v>17500</v>
          </cell>
          <cell r="I634">
            <v>4.2451306289765046E-2</v>
          </cell>
          <cell r="J634">
            <v>1</v>
          </cell>
          <cell r="L634">
            <v>1</v>
          </cell>
          <cell r="M634">
            <v>17500</v>
          </cell>
          <cell r="N634">
            <v>0</v>
          </cell>
          <cell r="O634">
            <v>17500</v>
          </cell>
          <cell r="R634">
            <v>0</v>
          </cell>
          <cell r="S634">
            <v>0</v>
          </cell>
          <cell r="T634">
            <v>0</v>
          </cell>
          <cell r="U634">
            <v>0</v>
          </cell>
          <cell r="V634">
            <v>1</v>
          </cell>
          <cell r="W634">
            <v>17500</v>
          </cell>
        </row>
        <row r="635">
          <cell r="C635" t="str">
            <v>3.23.35</v>
          </cell>
          <cell r="D635" t="str">
            <v>Suministro agitador eléctrico para polímero, incluye tanque mezclador en fibra de vidrio de 0.5m3 y soportes del tanque en acero inoxidable.</v>
          </cell>
          <cell r="E635" t="str">
            <v>un</v>
          </cell>
          <cell r="F635">
            <v>1</v>
          </cell>
          <cell r="G635">
            <v>13000000</v>
          </cell>
          <cell r="H635">
            <v>13000000</v>
          </cell>
          <cell r="I635">
            <v>31.535256100968322</v>
          </cell>
          <cell r="J635">
            <v>1</v>
          </cell>
          <cell r="L635">
            <v>1</v>
          </cell>
          <cell r="M635">
            <v>13000000</v>
          </cell>
          <cell r="N635">
            <v>0</v>
          </cell>
          <cell r="O635">
            <v>13000000</v>
          </cell>
          <cell r="R635">
            <v>0</v>
          </cell>
          <cell r="S635">
            <v>0</v>
          </cell>
          <cell r="T635">
            <v>0</v>
          </cell>
          <cell r="U635">
            <v>0</v>
          </cell>
          <cell r="V635">
            <v>1</v>
          </cell>
          <cell r="W635">
            <v>13000000</v>
          </cell>
        </row>
        <row r="636">
          <cell r="D636" t="str">
            <v>COSTO DIRECTO</v>
          </cell>
          <cell r="F636" t="str">
            <v/>
          </cell>
          <cell r="H636">
            <v>41223702</v>
          </cell>
          <cell r="J636" t="str">
            <v/>
          </cell>
          <cell r="L636" t="str">
            <v/>
          </cell>
          <cell r="M636">
            <v>41223702</v>
          </cell>
          <cell r="N636">
            <v>0</v>
          </cell>
          <cell r="O636">
            <v>41223702</v>
          </cell>
          <cell r="R636">
            <v>0</v>
          </cell>
          <cell r="S636">
            <v>0</v>
          </cell>
          <cell r="T636">
            <v>0</v>
          </cell>
          <cell r="U636">
            <v>0</v>
          </cell>
          <cell r="V636" t="str">
            <v/>
          </cell>
          <cell r="W636">
            <v>41223702</v>
          </cell>
        </row>
        <row r="637">
          <cell r="D637" t="str">
            <v>A,I,U, 12%</v>
          </cell>
          <cell r="E637">
            <v>0.12</v>
          </cell>
          <cell r="F637">
            <v>0</v>
          </cell>
          <cell r="H637">
            <v>4946844.24</v>
          </cell>
          <cell r="J637">
            <v>0</v>
          </cell>
          <cell r="L637">
            <v>0</v>
          </cell>
          <cell r="M637">
            <v>4946844.24</v>
          </cell>
          <cell r="N637">
            <v>0</v>
          </cell>
          <cell r="O637">
            <v>4946844.24</v>
          </cell>
          <cell r="R637">
            <v>0</v>
          </cell>
          <cell r="S637">
            <v>0</v>
          </cell>
          <cell r="T637">
            <v>0</v>
          </cell>
          <cell r="U637">
            <v>0</v>
          </cell>
          <cell r="W637">
            <v>4946844.24</v>
          </cell>
        </row>
        <row r="638">
          <cell r="B638" t="str">
            <v>TO9</v>
          </cell>
          <cell r="D638" t="str">
            <v>COSTO SUMINISTRO</v>
          </cell>
          <cell r="F638" t="str">
            <v/>
          </cell>
          <cell r="H638">
            <v>46170546</v>
          </cell>
          <cell r="J638" t="str">
            <v/>
          </cell>
          <cell r="L638" t="str">
            <v/>
          </cell>
          <cell r="M638">
            <v>46170546</v>
          </cell>
          <cell r="N638">
            <v>0</v>
          </cell>
          <cell r="O638">
            <v>46170546</v>
          </cell>
          <cell r="R638">
            <v>0</v>
          </cell>
          <cell r="S638">
            <v>0</v>
          </cell>
          <cell r="T638">
            <v>0</v>
          </cell>
          <cell r="U638">
            <v>0</v>
          </cell>
          <cell r="V638" t="str">
            <v/>
          </cell>
          <cell r="W638">
            <v>46170546</v>
          </cell>
        </row>
        <row r="639">
          <cell r="B639" t="str">
            <v>T10</v>
          </cell>
          <cell r="C639" t="str">
            <v>INSTALACION DE EQUIPOS PARA EL SISTEMA DE QUIMICOS COAGULANTES (639)</v>
          </cell>
          <cell r="F639" t="str">
            <v/>
          </cell>
          <cell r="J639" t="str">
            <v/>
          </cell>
          <cell r="L639" t="str">
            <v/>
          </cell>
          <cell r="M639" t="str">
            <v/>
          </cell>
          <cell r="N639" t="str">
            <v/>
          </cell>
          <cell r="O639" t="str">
            <v/>
          </cell>
          <cell r="R639">
            <v>0</v>
          </cell>
          <cell r="S639" t="str">
            <v/>
          </cell>
          <cell r="T639" t="str">
            <v/>
          </cell>
          <cell r="U639" t="str">
            <v/>
          </cell>
          <cell r="V639" t="str">
            <v/>
          </cell>
          <cell r="W639" t="str">
            <v/>
          </cell>
        </row>
        <row r="640">
          <cell r="C640" t="str">
            <v xml:space="preserve">ITEM </v>
          </cell>
          <cell r="D640" t="str">
            <v xml:space="preserve">DESCRIPCION </v>
          </cell>
          <cell r="E640" t="str">
            <v xml:space="preserve">UNIDAD </v>
          </cell>
          <cell r="F640">
            <v>0</v>
          </cell>
          <cell r="G640" t="str">
            <v xml:space="preserve">V. UNITARIO </v>
          </cell>
          <cell r="H640" t="str">
            <v>V. PARCIAL</v>
          </cell>
          <cell r="J640">
            <v>0</v>
          </cell>
          <cell r="L640">
            <v>0</v>
          </cell>
          <cell r="R640">
            <v>0</v>
          </cell>
        </row>
        <row r="641">
          <cell r="C641">
            <v>3.1</v>
          </cell>
          <cell r="D641" t="str">
            <v>SEÑALIZACION Y SEGURIDAD EN LA OBRA</v>
          </cell>
          <cell r="F641" t="str">
            <v/>
          </cell>
          <cell r="J641" t="str">
            <v/>
          </cell>
          <cell r="L641" t="str">
            <v/>
          </cell>
          <cell r="M641" t="str">
            <v/>
          </cell>
          <cell r="N641" t="str">
            <v/>
          </cell>
          <cell r="O641" t="str">
            <v/>
          </cell>
          <cell r="R641">
            <v>0</v>
          </cell>
          <cell r="S641" t="str">
            <v/>
          </cell>
          <cell r="T641" t="str">
            <v/>
          </cell>
          <cell r="U641" t="str">
            <v/>
          </cell>
          <cell r="V641" t="str">
            <v/>
          </cell>
          <cell r="W641" t="str">
            <v/>
          </cell>
        </row>
        <row r="642">
          <cell r="C642" t="str">
            <v>3.1.1</v>
          </cell>
          <cell r="D642" t="str">
            <v>Señalización de la obra</v>
          </cell>
          <cell r="F642" t="str">
            <v/>
          </cell>
          <cell r="J642" t="str">
            <v/>
          </cell>
          <cell r="L642" t="str">
            <v/>
          </cell>
          <cell r="M642" t="str">
            <v/>
          </cell>
          <cell r="N642" t="str">
            <v/>
          </cell>
          <cell r="O642" t="str">
            <v/>
          </cell>
          <cell r="R642">
            <v>0</v>
          </cell>
          <cell r="S642" t="str">
            <v/>
          </cell>
          <cell r="T642" t="str">
            <v/>
          </cell>
          <cell r="U642" t="str">
            <v/>
          </cell>
          <cell r="V642" t="str">
            <v/>
          </cell>
          <cell r="W642" t="str">
            <v/>
          </cell>
        </row>
        <row r="643">
          <cell r="C643" t="str">
            <v>3.1.1.1</v>
          </cell>
          <cell r="D643" t="str">
            <v>Soporte para cinta demarcadora. Esquema No.1</v>
          </cell>
          <cell r="E643" t="str">
            <v>un</v>
          </cell>
          <cell r="F643">
            <v>4</v>
          </cell>
          <cell r="G643">
            <v>10100</v>
          </cell>
          <cell r="H643">
            <v>40400</v>
          </cell>
          <cell r="I643">
            <v>1.1268862793227525</v>
          </cell>
          <cell r="J643">
            <v>4</v>
          </cell>
          <cell r="L643">
            <v>4</v>
          </cell>
          <cell r="M643">
            <v>40400</v>
          </cell>
          <cell r="N643">
            <v>0</v>
          </cell>
          <cell r="O643">
            <v>40400</v>
          </cell>
          <cell r="R643">
            <v>0</v>
          </cell>
          <cell r="S643">
            <v>0</v>
          </cell>
          <cell r="T643">
            <v>0</v>
          </cell>
          <cell r="U643">
            <v>0</v>
          </cell>
          <cell r="V643">
            <v>4</v>
          </cell>
          <cell r="W643">
            <v>40400</v>
          </cell>
        </row>
        <row r="644">
          <cell r="C644" t="str">
            <v>3.1.1.2</v>
          </cell>
          <cell r="D644" t="str">
            <v>Cinta demarcadora, sin soportes. Esquema No. 2</v>
          </cell>
          <cell r="E644" t="str">
            <v>m</v>
          </cell>
          <cell r="F644">
            <v>40</v>
          </cell>
          <cell r="G644">
            <v>830</v>
          </cell>
          <cell r="H644">
            <v>33200</v>
          </cell>
          <cell r="I644">
            <v>0.92605506122562831</v>
          </cell>
          <cell r="J644">
            <v>40</v>
          </cell>
          <cell r="L644">
            <v>40</v>
          </cell>
          <cell r="M644">
            <v>33200</v>
          </cell>
          <cell r="N644">
            <v>0</v>
          </cell>
          <cell r="O644">
            <v>33200</v>
          </cell>
          <cell r="R644">
            <v>0</v>
          </cell>
          <cell r="S644">
            <v>0</v>
          </cell>
          <cell r="T644">
            <v>0</v>
          </cell>
          <cell r="U644">
            <v>0</v>
          </cell>
          <cell r="V644">
            <v>40</v>
          </cell>
          <cell r="W644">
            <v>33200</v>
          </cell>
        </row>
        <row r="645">
          <cell r="C645" t="str">
            <v>3.1.1.3</v>
          </cell>
          <cell r="D645" t="str">
            <v>Vallas móviles. Barreras</v>
          </cell>
          <cell r="F645" t="str">
            <v/>
          </cell>
          <cell r="I645" t="str">
            <v/>
          </cell>
          <cell r="J645" t="str">
            <v/>
          </cell>
          <cell r="L645" t="str">
            <v/>
          </cell>
          <cell r="M645" t="str">
            <v/>
          </cell>
          <cell r="N645" t="str">
            <v/>
          </cell>
          <cell r="O645" t="str">
            <v/>
          </cell>
          <cell r="R645">
            <v>0</v>
          </cell>
          <cell r="S645" t="str">
            <v/>
          </cell>
          <cell r="T645" t="str">
            <v/>
          </cell>
          <cell r="U645" t="str">
            <v/>
          </cell>
          <cell r="V645" t="str">
            <v/>
          </cell>
          <cell r="W645" t="str">
            <v/>
          </cell>
        </row>
        <row r="646">
          <cell r="C646" t="str">
            <v>3.1.1.3.4</v>
          </cell>
          <cell r="D646" t="str">
            <v>Valla móvil Tipo 4. Valla doble cara. Esquema No. 6</v>
          </cell>
          <cell r="E646" t="str">
            <v>un</v>
          </cell>
          <cell r="F646">
            <v>1</v>
          </cell>
          <cell r="G646">
            <v>155000</v>
          </cell>
          <cell r="H646">
            <v>155000</v>
          </cell>
          <cell r="I646">
            <v>4.3234498340353129</v>
          </cell>
          <cell r="J646">
            <v>1</v>
          </cell>
          <cell r="L646">
            <v>1</v>
          </cell>
          <cell r="M646">
            <v>155000</v>
          </cell>
          <cell r="N646">
            <v>0</v>
          </cell>
          <cell r="O646">
            <v>155000</v>
          </cell>
          <cell r="R646">
            <v>0</v>
          </cell>
          <cell r="S646">
            <v>0</v>
          </cell>
          <cell r="T646">
            <v>0</v>
          </cell>
          <cell r="U646">
            <v>0</v>
          </cell>
          <cell r="V646">
            <v>1</v>
          </cell>
          <cell r="W646">
            <v>155000</v>
          </cell>
        </row>
        <row r="647">
          <cell r="C647" t="str">
            <v>3.11.5</v>
          </cell>
          <cell r="D647" t="str">
            <v>INSTALACION DE ELEMENTOS VARIOS</v>
          </cell>
          <cell r="F647" t="str">
            <v/>
          </cell>
          <cell r="I647" t="str">
            <v/>
          </cell>
          <cell r="J647" t="str">
            <v/>
          </cell>
          <cell r="L647" t="str">
            <v/>
          </cell>
          <cell r="M647" t="str">
            <v/>
          </cell>
          <cell r="N647" t="str">
            <v/>
          </cell>
          <cell r="O647" t="str">
            <v/>
          </cell>
          <cell r="R647">
            <v>0</v>
          </cell>
          <cell r="S647" t="str">
            <v/>
          </cell>
          <cell r="T647" t="str">
            <v/>
          </cell>
          <cell r="U647" t="str">
            <v/>
          </cell>
          <cell r="V647" t="str">
            <v/>
          </cell>
          <cell r="W647" t="str">
            <v/>
          </cell>
        </row>
        <row r="648">
          <cell r="C648" t="str">
            <v>3.11.5.11</v>
          </cell>
          <cell r="D648" t="str">
            <v>Instalación de 2 tanques 11m3, 2 tanques de 0.5m3, equipo mezclador con su tanque de 0.5m3, instalación de múltiple Ø2" PVC RDE 21 y Ø1" para llenado y vaciado de tanques de químicos, instalación de tres bombas dosificadoras de membrana y una bomba centrí</v>
          </cell>
          <cell r="E648" t="str">
            <v>gl</v>
          </cell>
          <cell r="F648">
            <v>1</v>
          </cell>
          <cell r="G648">
            <v>3301000</v>
          </cell>
          <cell r="H648">
            <v>3301000</v>
          </cell>
          <cell r="I648">
            <v>92.075534852584312</v>
          </cell>
          <cell r="J648">
            <v>1</v>
          </cell>
          <cell r="L648">
            <v>1</v>
          </cell>
          <cell r="M648">
            <v>3301000</v>
          </cell>
          <cell r="N648">
            <v>0</v>
          </cell>
          <cell r="O648">
            <v>3301000</v>
          </cell>
          <cell r="R648">
            <v>0</v>
          </cell>
          <cell r="S648">
            <v>0</v>
          </cell>
          <cell r="T648">
            <v>0</v>
          </cell>
          <cell r="U648">
            <v>0</v>
          </cell>
          <cell r="V648">
            <v>1</v>
          </cell>
          <cell r="W648">
            <v>3301000</v>
          </cell>
        </row>
        <row r="649">
          <cell r="C649" t="str">
            <v>3.11.5.12</v>
          </cell>
          <cell r="D649" t="str">
            <v>Instalación de tubería de Ø2" PVC conduit</v>
          </cell>
          <cell r="E649" t="str">
            <v>m</v>
          </cell>
          <cell r="F649">
            <v>30</v>
          </cell>
          <cell r="G649">
            <v>1850</v>
          </cell>
          <cell r="H649">
            <v>55500</v>
          </cell>
          <cell r="I649">
            <v>1.5480739728319992</v>
          </cell>
          <cell r="J649">
            <v>30</v>
          </cell>
          <cell r="L649">
            <v>30</v>
          </cell>
          <cell r="M649">
            <v>55500</v>
          </cell>
          <cell r="N649">
            <v>0</v>
          </cell>
          <cell r="O649">
            <v>55500</v>
          </cell>
          <cell r="R649">
            <v>0</v>
          </cell>
          <cell r="S649">
            <v>0</v>
          </cell>
          <cell r="T649">
            <v>0</v>
          </cell>
          <cell r="U649">
            <v>0</v>
          </cell>
          <cell r="V649">
            <v>30</v>
          </cell>
          <cell r="W649">
            <v>55500</v>
          </cell>
        </row>
        <row r="650">
          <cell r="D650" t="str">
            <v>COSTO TOTAL DIRECTO</v>
          </cell>
          <cell r="F650" t="str">
            <v/>
          </cell>
          <cell r="H650">
            <v>3585100</v>
          </cell>
          <cell r="J650" t="str">
            <v/>
          </cell>
          <cell r="L650" t="str">
            <v/>
          </cell>
          <cell r="M650">
            <v>3585100</v>
          </cell>
          <cell r="N650">
            <v>0</v>
          </cell>
          <cell r="O650">
            <v>3585100</v>
          </cell>
          <cell r="R650">
            <v>0</v>
          </cell>
          <cell r="S650">
            <v>0</v>
          </cell>
          <cell r="T650">
            <v>0</v>
          </cell>
          <cell r="U650">
            <v>0</v>
          </cell>
          <cell r="V650" t="str">
            <v/>
          </cell>
          <cell r="W650">
            <v>3585100</v>
          </cell>
        </row>
        <row r="651">
          <cell r="D651" t="str">
            <v>A,I,U, 25%</v>
          </cell>
          <cell r="E651">
            <v>0.25</v>
          </cell>
          <cell r="F651">
            <v>0</v>
          </cell>
          <cell r="H651">
            <v>896275</v>
          </cell>
          <cell r="J651">
            <v>0</v>
          </cell>
          <cell r="L651">
            <v>0</v>
          </cell>
          <cell r="M651">
            <v>896275</v>
          </cell>
          <cell r="N651">
            <v>0</v>
          </cell>
          <cell r="O651">
            <v>896275</v>
          </cell>
          <cell r="R651">
            <v>0</v>
          </cell>
          <cell r="S651">
            <v>0</v>
          </cell>
          <cell r="T651">
            <v>0</v>
          </cell>
          <cell r="U651">
            <v>0</v>
          </cell>
          <cell r="W651">
            <v>896275</v>
          </cell>
        </row>
        <row r="652">
          <cell r="B652" t="str">
            <v>TO10</v>
          </cell>
          <cell r="D652" t="str">
            <v>COSTO TOTAL OBRA CIVIL</v>
          </cell>
          <cell r="F652" t="str">
            <v/>
          </cell>
          <cell r="H652">
            <v>4481375</v>
          </cell>
          <cell r="J652" t="str">
            <v/>
          </cell>
          <cell r="L652" t="str">
            <v/>
          </cell>
          <cell r="M652">
            <v>4481375</v>
          </cell>
          <cell r="N652">
            <v>0</v>
          </cell>
          <cell r="O652">
            <v>4481375</v>
          </cell>
          <cell r="R652">
            <v>0</v>
          </cell>
          <cell r="S652">
            <v>0</v>
          </cell>
          <cell r="T652">
            <v>0</v>
          </cell>
          <cell r="U652">
            <v>0</v>
          </cell>
          <cell r="V652" t="str">
            <v/>
          </cell>
          <cell r="W652">
            <v>4481375</v>
          </cell>
        </row>
        <row r="653">
          <cell r="B653" t="str">
            <v>T11</v>
          </cell>
          <cell r="C653" t="str">
            <v>SUMINISTRO DE EQUIPOS ELECTRICOS EN LA CAPTACIÓN AGUA CRUDA (653)</v>
          </cell>
          <cell r="F653" t="str">
            <v/>
          </cell>
          <cell r="J653" t="str">
            <v/>
          </cell>
          <cell r="L653" t="str">
            <v/>
          </cell>
          <cell r="M653" t="str">
            <v/>
          </cell>
          <cell r="N653" t="str">
            <v/>
          </cell>
          <cell r="O653" t="str">
            <v/>
          </cell>
          <cell r="R653">
            <v>0</v>
          </cell>
          <cell r="S653" t="str">
            <v/>
          </cell>
          <cell r="T653" t="str">
            <v/>
          </cell>
          <cell r="U653" t="str">
            <v/>
          </cell>
          <cell r="V653" t="str">
            <v/>
          </cell>
          <cell r="W653" t="str">
            <v/>
          </cell>
        </row>
        <row r="654">
          <cell r="C654" t="str">
            <v xml:space="preserve">ITEM </v>
          </cell>
          <cell r="D654" t="str">
            <v xml:space="preserve">DESCRIPCION </v>
          </cell>
          <cell r="E654" t="str">
            <v xml:space="preserve">UNIDAD </v>
          </cell>
          <cell r="F654">
            <v>0</v>
          </cell>
          <cell r="G654" t="str">
            <v xml:space="preserve">V. UNITARIO </v>
          </cell>
          <cell r="H654" t="str">
            <v>V. PARCIAL</v>
          </cell>
          <cell r="J654">
            <v>0</v>
          </cell>
          <cell r="L654">
            <v>0</v>
          </cell>
          <cell r="R654">
            <v>0</v>
          </cell>
        </row>
        <row r="655">
          <cell r="C655">
            <v>3.24</v>
          </cell>
          <cell r="D655" t="str">
            <v>SUMINISTRO DE MATERIALES INSTALACIONES ELECTROMECANICAS</v>
          </cell>
          <cell r="F655" t="str">
            <v/>
          </cell>
          <cell r="J655" t="str">
            <v/>
          </cell>
          <cell r="L655" t="str">
            <v/>
          </cell>
          <cell r="M655" t="str">
            <v/>
          </cell>
          <cell r="N655" t="str">
            <v/>
          </cell>
          <cell r="O655" t="str">
            <v/>
          </cell>
          <cell r="R655">
            <v>0</v>
          </cell>
          <cell r="S655" t="str">
            <v/>
          </cell>
          <cell r="T655" t="str">
            <v/>
          </cell>
          <cell r="U655" t="str">
            <v/>
          </cell>
          <cell r="V655" t="str">
            <v/>
          </cell>
          <cell r="W655" t="str">
            <v/>
          </cell>
        </row>
        <row r="656">
          <cell r="C656" t="str">
            <v>3.24.2</v>
          </cell>
          <cell r="D656" t="str">
            <v>SUMINISTRO DE EQUIPOS Y ACCESORIOS SUBESTACION ELECTRICA PLANTA DE TRATAMIENTO</v>
          </cell>
          <cell r="F656" t="str">
            <v/>
          </cell>
          <cell r="J656" t="str">
            <v/>
          </cell>
          <cell r="L656" t="str">
            <v/>
          </cell>
          <cell r="M656" t="str">
            <v/>
          </cell>
          <cell r="N656" t="str">
            <v/>
          </cell>
          <cell r="O656" t="str">
            <v/>
          </cell>
          <cell r="R656">
            <v>0</v>
          </cell>
          <cell r="S656" t="str">
            <v/>
          </cell>
          <cell r="T656" t="str">
            <v/>
          </cell>
          <cell r="U656" t="str">
            <v/>
          </cell>
          <cell r="V656" t="str">
            <v/>
          </cell>
          <cell r="W656" t="str">
            <v/>
          </cell>
        </row>
        <row r="657">
          <cell r="C657" t="str">
            <v>3.24.2.1</v>
          </cell>
          <cell r="D657" t="str">
            <v>Celda de medida de tres elementos ( 3 Tp y 3 TC ) Gama SM6 con remonte de barras ref GBC-A 750 mm.</v>
          </cell>
          <cell r="E657" t="str">
            <v>un</v>
          </cell>
          <cell r="F657">
            <v>1</v>
          </cell>
          <cell r="G657">
            <v>16275032.000000002</v>
          </cell>
          <cell r="H657">
            <v>16275032.000000002</v>
          </cell>
          <cell r="I657">
            <v>10.379160404011367</v>
          </cell>
          <cell r="J657">
            <v>1</v>
          </cell>
          <cell r="L657">
            <v>1</v>
          </cell>
          <cell r="M657">
            <v>16275032.000000002</v>
          </cell>
          <cell r="N657">
            <v>0</v>
          </cell>
          <cell r="O657">
            <v>16275032.000000002</v>
          </cell>
          <cell r="R657">
            <v>0</v>
          </cell>
          <cell r="S657">
            <v>0</v>
          </cell>
          <cell r="T657">
            <v>0</v>
          </cell>
          <cell r="U657">
            <v>0</v>
          </cell>
          <cell r="V657">
            <v>1</v>
          </cell>
          <cell r="W657">
            <v>16275032.000000002</v>
          </cell>
        </row>
        <row r="658">
          <cell r="C658" t="str">
            <v>3.24.2.2</v>
          </cell>
          <cell r="D658" t="str">
            <v>Contador de Energia trifasico Tipo Fulkrum - 3 elementos incluido bloque de pruebas y modem.</v>
          </cell>
          <cell r="E658" t="str">
            <v>un</v>
          </cell>
          <cell r="F658">
            <v>1</v>
          </cell>
          <cell r="G658">
            <v>5800000</v>
          </cell>
          <cell r="H658">
            <v>5800000</v>
          </cell>
          <cell r="I658">
            <v>3.6988640233251728</v>
          </cell>
          <cell r="J658">
            <v>1</v>
          </cell>
          <cell r="L658">
            <v>1</v>
          </cell>
          <cell r="M658">
            <v>5800000</v>
          </cell>
          <cell r="N658">
            <v>0</v>
          </cell>
          <cell r="O658">
            <v>5800000</v>
          </cell>
          <cell r="R658">
            <v>0</v>
          </cell>
          <cell r="S658">
            <v>0</v>
          </cell>
          <cell r="T658">
            <v>0</v>
          </cell>
          <cell r="U658">
            <v>0</v>
          </cell>
          <cell r="V658">
            <v>1</v>
          </cell>
          <cell r="W658">
            <v>5800000</v>
          </cell>
        </row>
        <row r="659">
          <cell r="C659" t="str">
            <v>3.24.2.3</v>
          </cell>
          <cell r="D659" t="str">
            <v>Seccionador primario automatico en SF6 gama SM6 referencia DM1-A 750 mm.</v>
          </cell>
          <cell r="E659" t="str">
            <v>un</v>
          </cell>
          <cell r="F659">
            <v>1</v>
          </cell>
          <cell r="G659">
            <v>47634240.000000007</v>
          </cell>
          <cell r="H659">
            <v>47634240.000000007</v>
          </cell>
          <cell r="I659">
            <v>30.378030450764982</v>
          </cell>
          <cell r="J659">
            <v>1</v>
          </cell>
          <cell r="L659">
            <v>1</v>
          </cell>
          <cell r="M659">
            <v>47634240.000000007</v>
          </cell>
          <cell r="N659">
            <v>0</v>
          </cell>
          <cell r="O659">
            <v>47634240.000000007</v>
          </cell>
          <cell r="R659">
            <v>0</v>
          </cell>
          <cell r="S659">
            <v>0</v>
          </cell>
          <cell r="T659">
            <v>0</v>
          </cell>
          <cell r="U659">
            <v>0</v>
          </cell>
          <cell r="V659">
            <v>1</v>
          </cell>
          <cell r="W659">
            <v>47634240.000000007</v>
          </cell>
        </row>
        <row r="660">
          <cell r="C660" t="str">
            <v>3.24.2.4</v>
          </cell>
          <cell r="D660" t="str">
            <v>Transformador Trifasico 112,5 KVA. 13200/460 V SIEMENS en aceite</v>
          </cell>
          <cell r="E660" t="str">
            <v>un</v>
          </cell>
          <cell r="F660">
            <v>1</v>
          </cell>
          <cell r="G660">
            <v>13926785.071999999</v>
          </cell>
          <cell r="H660">
            <v>13926785.071999999</v>
          </cell>
          <cell r="I660">
            <v>8.8816007350694601</v>
          </cell>
          <cell r="J660">
            <v>1</v>
          </cell>
          <cell r="L660">
            <v>1</v>
          </cell>
          <cell r="M660">
            <v>13926785.071999999</v>
          </cell>
          <cell r="N660">
            <v>0</v>
          </cell>
          <cell r="O660">
            <v>13926785.071999999</v>
          </cell>
          <cell r="R660">
            <v>0</v>
          </cell>
          <cell r="S660">
            <v>0</v>
          </cell>
          <cell r="T660">
            <v>0</v>
          </cell>
          <cell r="U660">
            <v>0</v>
          </cell>
          <cell r="V660">
            <v>1</v>
          </cell>
          <cell r="W660">
            <v>13926785.071999999</v>
          </cell>
        </row>
        <row r="661">
          <cell r="C661" t="str">
            <v>3.24.2.5</v>
          </cell>
          <cell r="D661" t="str">
            <v>Transformador Trifasico 5 KVA. 460/220 V SIEMENS seco</v>
          </cell>
          <cell r="E661" t="str">
            <v>un</v>
          </cell>
          <cell r="F661">
            <v>1</v>
          </cell>
          <cell r="G661">
            <v>3027600</v>
          </cell>
          <cell r="H661">
            <v>3027600</v>
          </cell>
          <cell r="I661">
            <v>1.9308070201757399</v>
          </cell>
          <cell r="J661">
            <v>1</v>
          </cell>
          <cell r="L661">
            <v>1</v>
          </cell>
          <cell r="M661">
            <v>3027600</v>
          </cell>
          <cell r="N661">
            <v>0</v>
          </cell>
          <cell r="O661">
            <v>3027600</v>
          </cell>
          <cell r="R661">
            <v>0</v>
          </cell>
          <cell r="S661">
            <v>0</v>
          </cell>
          <cell r="T661">
            <v>0</v>
          </cell>
          <cell r="U661">
            <v>0</v>
          </cell>
          <cell r="V661">
            <v>1</v>
          </cell>
          <cell r="W661">
            <v>3027600</v>
          </cell>
        </row>
        <row r="662">
          <cell r="C662" t="str">
            <v>3.24.2.6</v>
          </cell>
          <cell r="D662" t="str">
            <v>Celda para transformador de 10 KVA seco</v>
          </cell>
          <cell r="E662" t="str">
            <v>un</v>
          </cell>
          <cell r="F662">
            <v>1</v>
          </cell>
          <cell r="G662">
            <v>1566000</v>
          </cell>
          <cell r="H662">
            <v>1566000</v>
          </cell>
          <cell r="I662">
            <v>0.99869328629779652</v>
          </cell>
          <cell r="J662">
            <v>1</v>
          </cell>
          <cell r="L662">
            <v>1</v>
          </cell>
          <cell r="M662">
            <v>1566000</v>
          </cell>
          <cell r="N662">
            <v>0</v>
          </cell>
          <cell r="O662">
            <v>1566000</v>
          </cell>
          <cell r="R662">
            <v>0</v>
          </cell>
          <cell r="S662">
            <v>0</v>
          </cell>
          <cell r="T662">
            <v>0</v>
          </cell>
          <cell r="U662">
            <v>0</v>
          </cell>
          <cell r="V662">
            <v>1</v>
          </cell>
          <cell r="W662">
            <v>1566000</v>
          </cell>
        </row>
        <row r="663">
          <cell r="C663" t="str">
            <v>3.24.2.7</v>
          </cell>
          <cell r="D663" t="str">
            <v>Acometida en cable de Cu monopolar 3 x No 2 - XLPE 15 KV</v>
          </cell>
          <cell r="E663" t="str">
            <v>m</v>
          </cell>
          <cell r="F663">
            <v>30</v>
          </cell>
          <cell r="G663">
            <v>109284.69364799996</v>
          </cell>
          <cell r="H663">
            <v>3278540.8094399986</v>
          </cell>
          <cell r="I663">
            <v>2.0908408015587931</v>
          </cell>
          <cell r="J663">
            <v>30</v>
          </cell>
          <cell r="L663">
            <v>30</v>
          </cell>
          <cell r="M663">
            <v>3278540.8094399986</v>
          </cell>
          <cell r="N663">
            <v>0</v>
          </cell>
          <cell r="O663">
            <v>3278540.8094399986</v>
          </cell>
          <cell r="R663">
            <v>0</v>
          </cell>
          <cell r="S663">
            <v>0</v>
          </cell>
          <cell r="T663">
            <v>0</v>
          </cell>
          <cell r="U663">
            <v>0</v>
          </cell>
          <cell r="V663">
            <v>30</v>
          </cell>
          <cell r="W663">
            <v>3278540.8094399986</v>
          </cell>
        </row>
        <row r="664">
          <cell r="C664" t="str">
            <v>3.24.2.8</v>
          </cell>
          <cell r="D664" t="str">
            <v>Centro de Control de Motores tipo Blokset autosoportados a 460 V ac 60 Hz, incluye interruptor secundario, 3 modulos con arrancadores estrella triangulo para bombas 300 Hp con su banco de condensadores automatico asociados a cada unidad de bombeo.</v>
          </cell>
          <cell r="E664" t="str">
            <v>un</v>
          </cell>
          <cell r="F664">
            <v>1</v>
          </cell>
          <cell r="G664">
            <v>46206326.399999999</v>
          </cell>
          <cell r="H664">
            <v>46206326.399999999</v>
          </cell>
          <cell r="I664">
            <v>29.467399719134502</v>
          </cell>
          <cell r="J664">
            <v>1</v>
          </cell>
          <cell r="K664">
            <v>-1</v>
          </cell>
          <cell r="L664">
            <v>0</v>
          </cell>
          <cell r="M664">
            <v>46206326.399999999</v>
          </cell>
          <cell r="N664">
            <v>-46206326.399999999</v>
          </cell>
          <cell r="O664">
            <v>0</v>
          </cell>
          <cell r="R664">
            <v>0</v>
          </cell>
          <cell r="S664">
            <v>0</v>
          </cell>
          <cell r="T664">
            <v>0</v>
          </cell>
          <cell r="U664">
            <v>0</v>
          </cell>
          <cell r="V664">
            <v>0</v>
          </cell>
          <cell r="W664">
            <v>0</v>
          </cell>
        </row>
        <row r="665">
          <cell r="B665" t="str">
            <v>N</v>
          </cell>
          <cell r="C665" t="str">
            <v>3.24.2.8</v>
          </cell>
          <cell r="D665" t="str">
            <v>Centro de Control de Motores tipo Blokset autosoportados a 460 V ac 60 Hz, incluye interruptor secundario Tipo Masterpack Extraible, 2 modulos  extraibles con arrancadores estrella triangulo para motores de 100 Hp, Banco de condensadores automatico asocia</v>
          </cell>
          <cell r="E665" t="str">
            <v>un</v>
          </cell>
          <cell r="F665">
            <v>0</v>
          </cell>
          <cell r="G665">
            <v>65000000</v>
          </cell>
          <cell r="J665">
            <v>0</v>
          </cell>
          <cell r="K665">
            <v>1</v>
          </cell>
          <cell r="L665">
            <v>1</v>
          </cell>
          <cell r="M665">
            <v>0</v>
          </cell>
          <cell r="N665">
            <v>65000000</v>
          </cell>
          <cell r="O665">
            <v>65000000</v>
          </cell>
          <cell r="R665">
            <v>0</v>
          </cell>
        </row>
        <row r="666">
          <cell r="C666" t="str">
            <v>3.24.2.9</v>
          </cell>
          <cell r="D666" t="str">
            <v>Juego de premoldeados tipo interior 3M 15 KV cable monopolar No 2 con pantalla cinta</v>
          </cell>
          <cell r="E666" t="str">
            <v>jgo</v>
          </cell>
          <cell r="F666">
            <v>2</v>
          </cell>
          <cell r="G666">
            <v>400316</v>
          </cell>
          <cell r="H666">
            <v>800632</v>
          </cell>
          <cell r="I666">
            <v>0.51059118977980678</v>
          </cell>
          <cell r="J666">
            <v>2</v>
          </cell>
          <cell r="K666">
            <v>1</v>
          </cell>
          <cell r="L666">
            <v>3</v>
          </cell>
          <cell r="M666">
            <v>800632</v>
          </cell>
          <cell r="N666">
            <v>400316</v>
          </cell>
          <cell r="O666">
            <v>1200948</v>
          </cell>
          <cell r="R666">
            <v>0</v>
          </cell>
          <cell r="S666">
            <v>0</v>
          </cell>
          <cell r="T666">
            <v>0</v>
          </cell>
          <cell r="U666">
            <v>0</v>
          </cell>
          <cell r="V666">
            <v>3</v>
          </cell>
          <cell r="W666">
            <v>1200948</v>
          </cell>
        </row>
        <row r="667">
          <cell r="C667" t="str">
            <v>3.24.2.10</v>
          </cell>
          <cell r="D667" t="str">
            <v>Tablero de distribucion trifasico para sopreponer de 12 ctos, con sus breakers termomagneticos.</v>
          </cell>
          <cell r="E667" t="str">
            <v>un</v>
          </cell>
          <cell r="F667">
            <v>1</v>
          </cell>
          <cell r="G667">
            <v>227846.82879999999</v>
          </cell>
          <cell r="H667">
            <v>227846.82879999999</v>
          </cell>
          <cell r="I667">
            <v>0.14530593756500856</v>
          </cell>
          <cell r="J667">
            <v>1</v>
          </cell>
          <cell r="L667">
            <v>1</v>
          </cell>
          <cell r="M667">
            <v>227846.82879999999</v>
          </cell>
          <cell r="N667">
            <v>0</v>
          </cell>
          <cell r="O667">
            <v>227846.82879999999</v>
          </cell>
          <cell r="R667">
            <v>0</v>
          </cell>
          <cell r="S667">
            <v>0</v>
          </cell>
          <cell r="T667">
            <v>0</v>
          </cell>
          <cell r="U667">
            <v>0</v>
          </cell>
          <cell r="V667">
            <v>1</v>
          </cell>
          <cell r="W667">
            <v>227846.82879999999</v>
          </cell>
        </row>
        <row r="668">
          <cell r="C668" t="str">
            <v>3.24.2.11</v>
          </cell>
          <cell r="D668" t="str">
            <v>Registro electrico de 1 x 1 x 1 en concreto con su tapa debidamente impermeabilizado</v>
          </cell>
          <cell r="E668" t="str">
            <v>un</v>
          </cell>
          <cell r="F668">
            <v>1</v>
          </cell>
          <cell r="G668">
            <v>87000</v>
          </cell>
          <cell r="H668">
            <v>87000</v>
          </cell>
          <cell r="I668">
            <v>5.5482960349877583E-2</v>
          </cell>
          <cell r="J668">
            <v>1</v>
          </cell>
          <cell r="L668">
            <v>1</v>
          </cell>
          <cell r="M668">
            <v>87000</v>
          </cell>
          <cell r="N668">
            <v>0</v>
          </cell>
          <cell r="O668">
            <v>87000</v>
          </cell>
          <cell r="R668">
            <v>0</v>
          </cell>
          <cell r="S668">
            <v>0</v>
          </cell>
          <cell r="T668">
            <v>0</v>
          </cell>
          <cell r="U668">
            <v>0</v>
          </cell>
          <cell r="V668">
            <v>1</v>
          </cell>
          <cell r="W668">
            <v>87000</v>
          </cell>
        </row>
        <row r="669">
          <cell r="C669" t="str">
            <v>3.24.2.12</v>
          </cell>
          <cell r="D669" t="str">
            <v>Malla de tierra conformada por cuatro varillas Cu copperweld de 2.4 mts inmersas hidrosolta unidas entre con cable de Cu desnudo No 2  empleando soldadura caldweld de de acuerdo a especificaciones</v>
          </cell>
          <cell r="E669" t="str">
            <v>un</v>
          </cell>
          <cell r="F669">
            <v>1</v>
          </cell>
          <cell r="G669">
            <v>928000</v>
          </cell>
          <cell r="H669">
            <v>928000</v>
          </cell>
          <cell r="I669">
            <v>0.59181824373202752</v>
          </cell>
          <cell r="J669">
            <v>1</v>
          </cell>
          <cell r="L669">
            <v>1</v>
          </cell>
          <cell r="M669">
            <v>928000</v>
          </cell>
          <cell r="N669">
            <v>0</v>
          </cell>
          <cell r="O669">
            <v>928000</v>
          </cell>
          <cell r="R669">
            <v>0</v>
          </cell>
          <cell r="S669">
            <v>0</v>
          </cell>
          <cell r="T669">
            <v>0</v>
          </cell>
          <cell r="U669">
            <v>0</v>
          </cell>
          <cell r="V669">
            <v>1</v>
          </cell>
          <cell r="W669">
            <v>928000</v>
          </cell>
        </row>
        <row r="670">
          <cell r="C670" t="str">
            <v>3.24.2.13</v>
          </cell>
          <cell r="D670" t="str">
            <v>Luminaria Wall Pack 150 W 220 V,Vapor de mercurio con fotocelda</v>
          </cell>
          <cell r="E670" t="str">
            <v>un</v>
          </cell>
          <cell r="F670">
            <v>4</v>
          </cell>
          <cell r="G670">
            <v>261000</v>
          </cell>
          <cell r="H670">
            <v>1044000</v>
          </cell>
          <cell r="I670">
            <v>0.66579552419853105</v>
          </cell>
          <cell r="J670">
            <v>4</v>
          </cell>
          <cell r="K670">
            <v>2</v>
          </cell>
          <cell r="L670">
            <v>6</v>
          </cell>
          <cell r="M670">
            <v>1044000</v>
          </cell>
          <cell r="N670">
            <v>522000</v>
          </cell>
          <cell r="O670">
            <v>1566000</v>
          </cell>
          <cell r="R670">
            <v>0</v>
          </cell>
          <cell r="S670">
            <v>0</v>
          </cell>
          <cell r="T670">
            <v>0</v>
          </cell>
          <cell r="U670">
            <v>0</v>
          </cell>
          <cell r="V670">
            <v>6</v>
          </cell>
          <cell r="W670">
            <v>1566000</v>
          </cell>
        </row>
        <row r="671">
          <cell r="C671" t="str">
            <v>3.24.2.14</v>
          </cell>
          <cell r="D671" t="str">
            <v>Toma monofasica de tres elementos</v>
          </cell>
          <cell r="E671" t="str">
            <v>un</v>
          </cell>
          <cell r="F671">
            <v>4</v>
          </cell>
          <cell r="G671">
            <v>3364</v>
          </cell>
          <cell r="H671">
            <v>13456</v>
          </cell>
          <cell r="I671">
            <v>8.5813645341143996E-3</v>
          </cell>
          <cell r="J671">
            <v>4</v>
          </cell>
          <cell r="L671">
            <v>4</v>
          </cell>
          <cell r="M671">
            <v>13456</v>
          </cell>
          <cell r="N671">
            <v>0</v>
          </cell>
          <cell r="O671">
            <v>13456</v>
          </cell>
          <cell r="R671">
            <v>0</v>
          </cell>
          <cell r="S671">
            <v>0</v>
          </cell>
          <cell r="T671">
            <v>0</v>
          </cell>
          <cell r="U671">
            <v>0</v>
          </cell>
          <cell r="V671">
            <v>4</v>
          </cell>
          <cell r="W671">
            <v>13456</v>
          </cell>
        </row>
        <row r="672">
          <cell r="C672" t="str">
            <v>3.24.2.15</v>
          </cell>
          <cell r="D672" t="str">
            <v>Salida electrica monofasica para toma o iluminacion, incluye linea neutro y tierra en cable THHN no 12, tuberia coduit de 1"</v>
          </cell>
          <cell r="E672" t="str">
            <v>un</v>
          </cell>
          <cell r="F672">
            <v>4</v>
          </cell>
          <cell r="G672">
            <v>40600</v>
          </cell>
          <cell r="H672">
            <v>162400</v>
          </cell>
          <cell r="I672">
            <v>0.10356819265310482</v>
          </cell>
          <cell r="J672">
            <v>4</v>
          </cell>
          <cell r="L672">
            <v>4</v>
          </cell>
          <cell r="M672">
            <v>162400</v>
          </cell>
          <cell r="N672">
            <v>0</v>
          </cell>
          <cell r="O672">
            <v>162400</v>
          </cell>
          <cell r="R672">
            <v>0</v>
          </cell>
          <cell r="S672">
            <v>0</v>
          </cell>
          <cell r="T672">
            <v>0</v>
          </cell>
          <cell r="U672">
            <v>0</v>
          </cell>
          <cell r="V672">
            <v>4</v>
          </cell>
          <cell r="W672">
            <v>162400</v>
          </cell>
        </row>
        <row r="673">
          <cell r="C673" t="str">
            <v>3.24.2.16</v>
          </cell>
          <cell r="D673" t="str">
            <v>Salida electrica bifasica para iluminacion, incluye lineas neutro y tierra en cable THHN no 12, tuberia coduit de 1"</v>
          </cell>
          <cell r="E673" t="str">
            <v>un</v>
          </cell>
          <cell r="F673">
            <v>4</v>
          </cell>
          <cell r="G673">
            <v>46400</v>
          </cell>
          <cell r="H673">
            <v>185600</v>
          </cell>
          <cell r="I673">
            <v>0.11836364874640551</v>
          </cell>
          <cell r="J673">
            <v>4</v>
          </cell>
          <cell r="K673">
            <v>2</v>
          </cell>
          <cell r="L673">
            <v>6</v>
          </cell>
          <cell r="M673">
            <v>185600</v>
          </cell>
          <cell r="N673">
            <v>92800</v>
          </cell>
          <cell r="O673">
            <v>278400</v>
          </cell>
          <cell r="R673">
            <v>0</v>
          </cell>
          <cell r="S673">
            <v>0</v>
          </cell>
          <cell r="T673">
            <v>0</v>
          </cell>
          <cell r="U673">
            <v>0</v>
          </cell>
          <cell r="V673">
            <v>6</v>
          </cell>
          <cell r="W673">
            <v>278400</v>
          </cell>
        </row>
        <row r="674">
          <cell r="C674" t="str">
            <v>3.24.2.17</v>
          </cell>
          <cell r="D674" t="str">
            <v>Salida electrica bifasica o trifasica para toma, incluye lineas neutro y tierra en cable THHN no 10, tuberia coduit de 1"</v>
          </cell>
          <cell r="E674" t="str">
            <v>un</v>
          </cell>
          <cell r="F674">
            <v>2</v>
          </cell>
          <cell r="G674">
            <v>77720</v>
          </cell>
          <cell r="H674">
            <v>155440</v>
          </cell>
          <cell r="I674">
            <v>9.912955582511461E-2</v>
          </cell>
          <cell r="J674">
            <v>2</v>
          </cell>
          <cell r="K674">
            <v>-2</v>
          </cell>
          <cell r="L674">
            <v>0</v>
          </cell>
          <cell r="M674">
            <v>155440</v>
          </cell>
          <cell r="N674">
            <v>-155440</v>
          </cell>
          <cell r="O674">
            <v>0</v>
          </cell>
          <cell r="R674">
            <v>0</v>
          </cell>
          <cell r="S674">
            <v>0</v>
          </cell>
          <cell r="T674">
            <v>0</v>
          </cell>
          <cell r="U674">
            <v>0</v>
          </cell>
          <cell r="V674">
            <v>0</v>
          </cell>
          <cell r="W674">
            <v>0</v>
          </cell>
        </row>
        <row r="675">
          <cell r="C675" t="str">
            <v>3.24.4</v>
          </cell>
          <cell r="D675" t="str">
            <v>SUMINISTRO ACOMETIDAS ELECTRICAS a 440 V ac</v>
          </cell>
          <cell r="F675" t="str">
            <v/>
          </cell>
          <cell r="G675">
            <v>0</v>
          </cell>
          <cell r="I675" t="str">
            <v/>
          </cell>
          <cell r="J675" t="str">
            <v/>
          </cell>
          <cell r="L675" t="str">
            <v/>
          </cell>
          <cell r="M675" t="str">
            <v/>
          </cell>
          <cell r="N675" t="str">
            <v/>
          </cell>
          <cell r="O675" t="str">
            <v/>
          </cell>
          <cell r="R675">
            <v>0</v>
          </cell>
          <cell r="S675" t="str">
            <v/>
          </cell>
          <cell r="T675" t="str">
            <v/>
          </cell>
          <cell r="U675" t="str">
            <v/>
          </cell>
          <cell r="V675" t="str">
            <v/>
          </cell>
          <cell r="W675" t="str">
            <v/>
          </cell>
        </row>
        <row r="676">
          <cell r="C676" t="str">
            <v>3.24.4.1</v>
          </cell>
          <cell r="D676" t="str">
            <v>Acometidas desde transformador de alimentación a barraje de entrada del CCM ubicado en la barcaza en cable monopolar THHN de Cu AWG (4x2/0) de 1000 V - 90° aislamiento, incluye conectores, terminales bimetalicos 3M, cintas 23 y 33 3M, guaya mensajero aere</v>
          </cell>
          <cell r="E676" t="str">
            <v>m</v>
          </cell>
          <cell r="F676">
            <v>80</v>
          </cell>
          <cell r="G676">
            <v>179800</v>
          </cell>
          <cell r="H676">
            <v>14384000</v>
          </cell>
          <cell r="I676">
            <v>9.1731827778464279</v>
          </cell>
          <cell r="J676">
            <v>80</v>
          </cell>
          <cell r="L676">
            <v>80</v>
          </cell>
          <cell r="M676">
            <v>14384000</v>
          </cell>
          <cell r="N676">
            <v>0</v>
          </cell>
          <cell r="O676">
            <v>14384000</v>
          </cell>
          <cell r="R676">
            <v>0</v>
          </cell>
          <cell r="S676">
            <v>0</v>
          </cell>
          <cell r="T676">
            <v>0</v>
          </cell>
          <cell r="U676">
            <v>0</v>
          </cell>
          <cell r="V676">
            <v>80</v>
          </cell>
          <cell r="W676">
            <v>14384000</v>
          </cell>
        </row>
        <row r="677">
          <cell r="C677" t="str">
            <v>3.24.4.2</v>
          </cell>
          <cell r="D677" t="str">
            <v>Acometidas del CCM a cada motor de 30 HP 460 Vac 60 Hz en cable THHN calibre AWG (3 x 8) de 1000V aislamiento, incluye tuberia conduit PVC de 1 1/2", flexiconduit, conectores, terminales bimetalicos 3M, cintas 23 y 33 3M, accesorios para fijación etc.</v>
          </cell>
          <cell r="E677" t="str">
            <v>m</v>
          </cell>
          <cell r="F677">
            <v>30</v>
          </cell>
          <cell r="G677">
            <v>23200</v>
          </cell>
          <cell r="H677">
            <v>696000</v>
          </cell>
          <cell r="I677">
            <v>0.44386368279902066</v>
          </cell>
          <cell r="J677">
            <v>30</v>
          </cell>
          <cell r="K677">
            <v>-30</v>
          </cell>
          <cell r="L677">
            <v>0</v>
          </cell>
          <cell r="M677">
            <v>696000</v>
          </cell>
          <cell r="N677">
            <v>-696000</v>
          </cell>
          <cell r="O677">
            <v>0</v>
          </cell>
          <cell r="R677">
            <v>0</v>
          </cell>
          <cell r="S677">
            <v>0</v>
          </cell>
          <cell r="T677">
            <v>0</v>
          </cell>
          <cell r="U677">
            <v>0</v>
          </cell>
          <cell r="V677">
            <v>0</v>
          </cell>
          <cell r="W677">
            <v>0</v>
          </cell>
        </row>
        <row r="678">
          <cell r="B678" t="str">
            <v>N</v>
          </cell>
          <cell r="C678" t="str">
            <v>3.24.4.2</v>
          </cell>
          <cell r="D678" t="str">
            <v>Acometidas del CCM a cada motor de 100 HP 460 Vac 60 Hz en cable THHN calibre AWG (3 x 2) de 1000V aislamiento, incluye tuberia conduit PVC de 1 1/2", flexiconduit, conectores, terminales bimetalicos 3M, cintas 23 y 33 3M, accesorios para fijación etc.</v>
          </cell>
          <cell r="E678" t="str">
            <v>m</v>
          </cell>
          <cell r="F678">
            <v>0</v>
          </cell>
          <cell r="G678">
            <v>140000</v>
          </cell>
          <cell r="J678">
            <v>0</v>
          </cell>
          <cell r="K678">
            <v>30</v>
          </cell>
          <cell r="L678">
            <v>30</v>
          </cell>
          <cell r="M678">
            <v>0</v>
          </cell>
          <cell r="N678">
            <v>4200000</v>
          </cell>
          <cell r="O678">
            <v>4200000</v>
          </cell>
          <cell r="R678">
            <v>0</v>
          </cell>
          <cell r="S678">
            <v>0</v>
          </cell>
          <cell r="T678">
            <v>0</v>
          </cell>
        </row>
        <row r="679">
          <cell r="C679" t="str">
            <v>3.24.4.3</v>
          </cell>
          <cell r="D679" t="str">
            <v xml:space="preserve">Acometidas del CCM a Tranformador servicios auxiliares de 5 KVA en cable THHN 4 x No 10 de 600V aislamiento, incluye conectores cintas y accesorios </v>
          </cell>
          <cell r="E679" t="str">
            <v>m</v>
          </cell>
          <cell r="F679">
            <v>10</v>
          </cell>
          <cell r="G679">
            <v>22040</v>
          </cell>
          <cell r="H679">
            <v>220400</v>
          </cell>
          <cell r="I679">
            <v>0.14055683288635656</v>
          </cell>
          <cell r="J679">
            <v>10</v>
          </cell>
          <cell r="L679">
            <v>10</v>
          </cell>
          <cell r="M679">
            <v>220400</v>
          </cell>
          <cell r="N679">
            <v>0</v>
          </cell>
          <cell r="O679">
            <v>220400</v>
          </cell>
          <cell r="R679">
            <v>0</v>
          </cell>
          <cell r="S679">
            <v>0</v>
          </cell>
          <cell r="T679">
            <v>0</v>
          </cell>
          <cell r="U679">
            <v>0</v>
          </cell>
          <cell r="V679">
            <v>10</v>
          </cell>
          <cell r="W679">
            <v>220400</v>
          </cell>
        </row>
        <row r="680">
          <cell r="C680" t="str">
            <v>3.24.4.4</v>
          </cell>
          <cell r="D680" t="str">
            <v>Acometidas del transformador servicios auxiliares de 5 KVA a la bomba de sebado a 220 V en cable THHN 34 x No 12 de 600V aislamiento, incluye conectores cintas y accesorios</v>
          </cell>
          <cell r="E680" t="str">
            <v>m</v>
          </cell>
          <cell r="F680">
            <v>10</v>
          </cell>
          <cell r="G680">
            <v>18560</v>
          </cell>
          <cell r="H680">
            <v>185600</v>
          </cell>
          <cell r="I680">
            <v>0.11836364874640551</v>
          </cell>
          <cell r="J680">
            <v>10</v>
          </cell>
          <cell r="K680">
            <v>-10</v>
          </cell>
          <cell r="L680">
            <v>0</v>
          </cell>
          <cell r="M680">
            <v>185600</v>
          </cell>
          <cell r="N680">
            <v>-185600</v>
          </cell>
          <cell r="O680">
            <v>0</v>
          </cell>
          <cell r="R680">
            <v>0</v>
          </cell>
          <cell r="S680">
            <v>0</v>
          </cell>
          <cell r="T680">
            <v>0</v>
          </cell>
          <cell r="U680">
            <v>0</v>
          </cell>
          <cell r="V680">
            <v>0</v>
          </cell>
          <cell r="W680">
            <v>0</v>
          </cell>
        </row>
        <row r="681">
          <cell r="D681" t="str">
            <v>COSTO SUMINISTRO</v>
          </cell>
          <cell r="F681" t="str">
            <v/>
          </cell>
          <cell r="H681">
            <v>156804899.11023998</v>
          </cell>
          <cell r="J681" t="str">
            <v/>
          </cell>
          <cell r="L681" t="str">
            <v/>
          </cell>
          <cell r="M681">
            <v>156804899.11023998</v>
          </cell>
          <cell r="N681">
            <v>22971749.600000001</v>
          </cell>
          <cell r="O681">
            <v>179776648.71023998</v>
          </cell>
          <cell r="R681">
            <v>0</v>
          </cell>
          <cell r="S681">
            <v>0</v>
          </cell>
          <cell r="T681">
            <v>0</v>
          </cell>
          <cell r="U681">
            <v>0</v>
          </cell>
          <cell r="V681" t="str">
            <v/>
          </cell>
          <cell r="W681">
            <v>110576648.71023999</v>
          </cell>
        </row>
        <row r="682">
          <cell r="D682" t="str">
            <v>A.I.U. 12%</v>
          </cell>
          <cell r="E682">
            <v>0.12</v>
          </cell>
          <cell r="F682">
            <v>0</v>
          </cell>
          <cell r="H682">
            <v>18816587.893228795</v>
          </cell>
          <cell r="J682">
            <v>0</v>
          </cell>
          <cell r="L682">
            <v>0</v>
          </cell>
          <cell r="M682">
            <v>18816587.893228795</v>
          </cell>
          <cell r="N682">
            <v>2756609.952</v>
          </cell>
          <cell r="O682">
            <v>21573197.845228795</v>
          </cell>
          <cell r="R682">
            <v>0</v>
          </cell>
          <cell r="S682">
            <v>0</v>
          </cell>
          <cell r="T682">
            <v>0</v>
          </cell>
          <cell r="U682">
            <v>0</v>
          </cell>
          <cell r="W682">
            <v>13269197.845228799</v>
          </cell>
        </row>
        <row r="683">
          <cell r="B683" t="str">
            <v>TO11</v>
          </cell>
          <cell r="D683" t="str">
            <v>COSTO TOTAL SUMINISTRO</v>
          </cell>
          <cell r="F683" t="str">
            <v/>
          </cell>
          <cell r="H683">
            <v>175621487.00346878</v>
          </cell>
          <cell r="J683" t="str">
            <v/>
          </cell>
          <cell r="L683" t="str">
            <v/>
          </cell>
          <cell r="M683">
            <v>175621487.00346878</v>
          </cell>
          <cell r="N683">
            <v>25728359.552000001</v>
          </cell>
          <cell r="O683">
            <v>201349846.55546877</v>
          </cell>
          <cell r="R683">
            <v>0</v>
          </cell>
          <cell r="S683">
            <v>0</v>
          </cell>
          <cell r="T683">
            <v>0</v>
          </cell>
          <cell r="U683">
            <v>0</v>
          </cell>
          <cell r="V683" t="str">
            <v/>
          </cell>
          <cell r="W683">
            <v>123845846.5554688</v>
          </cell>
        </row>
        <row r="684">
          <cell r="B684" t="str">
            <v>T12</v>
          </cell>
          <cell r="C684" t="str">
            <v>INSTALACIONES ELECTRICAS EN LA CAPTACIÓN AGUA CRUDA (684)</v>
          </cell>
          <cell r="F684" t="str">
            <v/>
          </cell>
          <cell r="J684" t="str">
            <v/>
          </cell>
          <cell r="L684" t="str">
            <v/>
          </cell>
          <cell r="M684" t="str">
            <v/>
          </cell>
          <cell r="N684" t="str">
            <v/>
          </cell>
          <cell r="O684" t="str">
            <v/>
          </cell>
          <cell r="R684">
            <v>0</v>
          </cell>
          <cell r="S684" t="str">
            <v/>
          </cell>
          <cell r="T684" t="str">
            <v/>
          </cell>
          <cell r="U684" t="str">
            <v/>
          </cell>
          <cell r="V684" t="str">
            <v/>
          </cell>
          <cell r="W684" t="str">
            <v/>
          </cell>
        </row>
        <row r="685">
          <cell r="C685" t="str">
            <v xml:space="preserve">ITEM </v>
          </cell>
          <cell r="D685" t="str">
            <v xml:space="preserve">DESCRIPCION </v>
          </cell>
          <cell r="E685" t="str">
            <v xml:space="preserve">UNIDAD </v>
          </cell>
          <cell r="F685">
            <v>0</v>
          </cell>
          <cell r="G685" t="str">
            <v xml:space="preserve">V. UNITARIO </v>
          </cell>
          <cell r="H685" t="str">
            <v>V. PARCIAL</v>
          </cell>
          <cell r="J685">
            <v>0</v>
          </cell>
          <cell r="L685">
            <v>0</v>
          </cell>
          <cell r="R685">
            <v>0</v>
          </cell>
        </row>
        <row r="686">
          <cell r="C686" t="str">
            <v>3,25</v>
          </cell>
          <cell r="D686" t="str">
            <v>MANO DE OBRA INSTALACIONES ELECTROMECANICAS</v>
          </cell>
          <cell r="F686" t="str">
            <v/>
          </cell>
          <cell r="J686" t="str">
            <v/>
          </cell>
          <cell r="L686" t="str">
            <v/>
          </cell>
          <cell r="M686" t="str">
            <v/>
          </cell>
          <cell r="N686" t="str">
            <v/>
          </cell>
          <cell r="O686" t="str">
            <v/>
          </cell>
          <cell r="R686">
            <v>0</v>
          </cell>
          <cell r="S686" t="str">
            <v/>
          </cell>
          <cell r="T686" t="str">
            <v/>
          </cell>
          <cell r="U686" t="str">
            <v/>
          </cell>
          <cell r="V686" t="str">
            <v/>
          </cell>
          <cell r="W686" t="str">
            <v/>
          </cell>
        </row>
        <row r="687">
          <cell r="C687" t="str">
            <v>3.25.2</v>
          </cell>
          <cell r="D687" t="str">
            <v>INSTALACION DE EQUIPOS Y ACCESORIOS SUBESTACION ELECTRICA PLANTA DE TRATAMIENTO</v>
          </cell>
          <cell r="F687" t="str">
            <v/>
          </cell>
          <cell r="J687" t="str">
            <v/>
          </cell>
          <cell r="L687" t="str">
            <v/>
          </cell>
          <cell r="M687" t="str">
            <v/>
          </cell>
          <cell r="N687" t="str">
            <v/>
          </cell>
          <cell r="O687" t="str">
            <v/>
          </cell>
          <cell r="R687">
            <v>0</v>
          </cell>
          <cell r="S687" t="str">
            <v/>
          </cell>
          <cell r="T687" t="str">
            <v/>
          </cell>
          <cell r="U687" t="str">
            <v/>
          </cell>
          <cell r="V687" t="str">
            <v/>
          </cell>
          <cell r="W687" t="str">
            <v/>
          </cell>
        </row>
        <row r="688">
          <cell r="C688" t="str">
            <v>3.25.2.1</v>
          </cell>
          <cell r="D688" t="str">
            <v>Celda de medida de tres elementos ( 3 Tp y 3 TC ) Gama SM6 con remonte de barras ref GBC-A 750 mm.</v>
          </cell>
          <cell r="E688" t="str">
            <v>un</v>
          </cell>
          <cell r="F688">
            <v>1</v>
          </cell>
          <cell r="G688">
            <v>1403020</v>
          </cell>
          <cell r="H688">
            <v>1403020</v>
          </cell>
          <cell r="I688">
            <v>10.265208827807419</v>
          </cell>
          <cell r="J688">
            <v>1</v>
          </cell>
          <cell r="L688">
            <v>1</v>
          </cell>
          <cell r="M688">
            <v>1403020</v>
          </cell>
          <cell r="N688">
            <v>0</v>
          </cell>
          <cell r="O688">
            <v>1403020</v>
          </cell>
          <cell r="R688">
            <v>0</v>
          </cell>
          <cell r="S688">
            <v>0</v>
          </cell>
          <cell r="T688">
            <v>0</v>
          </cell>
          <cell r="U688">
            <v>0</v>
          </cell>
          <cell r="V688">
            <v>1</v>
          </cell>
          <cell r="W688">
            <v>1403020</v>
          </cell>
        </row>
        <row r="689">
          <cell r="C689" t="str">
            <v>3.25.2.2</v>
          </cell>
          <cell r="D689" t="str">
            <v>Seccionador primario automatico en SF6 gama SM6 referencia DM1-A 750 mm.</v>
          </cell>
          <cell r="E689" t="str">
            <v>un</v>
          </cell>
          <cell r="F689">
            <v>1</v>
          </cell>
          <cell r="G689">
            <v>2566500.0000000005</v>
          </cell>
          <cell r="H689">
            <v>2566500.0000000005</v>
          </cell>
          <cell r="I689">
            <v>18.777821026476989</v>
          </cell>
          <cell r="J689">
            <v>1</v>
          </cell>
          <cell r="L689">
            <v>1</v>
          </cell>
          <cell r="M689">
            <v>2566500.0000000005</v>
          </cell>
          <cell r="N689">
            <v>0</v>
          </cell>
          <cell r="O689">
            <v>2566500.0000000005</v>
          </cell>
          <cell r="R689">
            <v>0</v>
          </cell>
          <cell r="S689">
            <v>0</v>
          </cell>
          <cell r="T689">
            <v>0</v>
          </cell>
          <cell r="U689">
            <v>0</v>
          </cell>
          <cell r="V689">
            <v>1</v>
          </cell>
          <cell r="W689">
            <v>2566500.0000000005</v>
          </cell>
        </row>
        <row r="690">
          <cell r="C690" t="str">
            <v>3.25.2.3</v>
          </cell>
          <cell r="D690" t="str">
            <v>Transformador Trifasico 112,5 KVA. 13200/460 V SIEMENS en aceite</v>
          </cell>
          <cell r="E690" t="str">
            <v>un</v>
          </cell>
          <cell r="F690">
            <v>1</v>
          </cell>
          <cell r="G690">
            <v>1900000</v>
          </cell>
          <cell r="H690">
            <v>1900000</v>
          </cell>
          <cell r="I690">
            <v>13.901367601911657</v>
          </cell>
          <cell r="J690">
            <v>1</v>
          </cell>
          <cell r="L690">
            <v>1</v>
          </cell>
          <cell r="M690">
            <v>1900000</v>
          </cell>
          <cell r="N690">
            <v>0</v>
          </cell>
          <cell r="O690">
            <v>1900000</v>
          </cell>
          <cell r="R690">
            <v>0</v>
          </cell>
          <cell r="S690">
            <v>0</v>
          </cell>
          <cell r="T690">
            <v>0</v>
          </cell>
          <cell r="U690">
            <v>0</v>
          </cell>
          <cell r="V690">
            <v>1</v>
          </cell>
          <cell r="W690">
            <v>1900000</v>
          </cell>
        </row>
        <row r="691">
          <cell r="C691" t="str">
            <v>3.25.2.4</v>
          </cell>
          <cell r="D691" t="str">
            <v>Transformador Trifasico 5 KVA. 460/220 V SIEMENS seco</v>
          </cell>
          <cell r="E691" t="str">
            <v>un</v>
          </cell>
          <cell r="F691">
            <v>1</v>
          </cell>
          <cell r="G691">
            <v>261000</v>
          </cell>
          <cell r="H691">
            <v>261000</v>
          </cell>
          <cell r="I691">
            <v>1.9096089179468119</v>
          </cell>
          <cell r="J691">
            <v>1</v>
          </cell>
          <cell r="L691">
            <v>1</v>
          </cell>
          <cell r="M691">
            <v>261000</v>
          </cell>
          <cell r="N691">
            <v>0</v>
          </cell>
          <cell r="O691">
            <v>261000</v>
          </cell>
          <cell r="R691">
            <v>0</v>
          </cell>
          <cell r="S691">
            <v>0</v>
          </cell>
          <cell r="T691">
            <v>0</v>
          </cell>
          <cell r="U691">
            <v>0</v>
          </cell>
          <cell r="V691">
            <v>1</v>
          </cell>
          <cell r="W691">
            <v>261000</v>
          </cell>
        </row>
        <row r="692">
          <cell r="C692" t="str">
            <v>3.25.2.5</v>
          </cell>
          <cell r="D692" t="str">
            <v>Celda para transformador de 10 KVA seco</v>
          </cell>
          <cell r="E692" t="str">
            <v>un</v>
          </cell>
          <cell r="F692">
            <v>1</v>
          </cell>
          <cell r="G692">
            <v>80000</v>
          </cell>
          <cell r="H692">
            <v>80000</v>
          </cell>
          <cell r="I692">
            <v>0.58532074113312238</v>
          </cell>
          <cell r="J692">
            <v>1</v>
          </cell>
          <cell r="L692">
            <v>1</v>
          </cell>
          <cell r="M692">
            <v>80000</v>
          </cell>
          <cell r="N692">
            <v>0</v>
          </cell>
          <cell r="O692">
            <v>80000</v>
          </cell>
          <cell r="R692">
            <v>0</v>
          </cell>
          <cell r="S692">
            <v>0</v>
          </cell>
          <cell r="T692">
            <v>0</v>
          </cell>
          <cell r="U692">
            <v>0</v>
          </cell>
          <cell r="V692">
            <v>1</v>
          </cell>
          <cell r="W692">
            <v>80000</v>
          </cell>
        </row>
        <row r="693">
          <cell r="C693" t="str">
            <v>3.25.2.6</v>
          </cell>
          <cell r="D693" t="str">
            <v>Acometida en cable de Cu monopolar 3 x No 2 - XLPE 15 KV</v>
          </cell>
          <cell r="E693" t="str">
            <v>m</v>
          </cell>
          <cell r="F693">
            <v>30</v>
          </cell>
          <cell r="G693">
            <v>28000</v>
          </cell>
          <cell r="H693">
            <v>840000</v>
          </cell>
          <cell r="I693">
            <v>6.1458677818977856</v>
          </cell>
          <cell r="J693">
            <v>30</v>
          </cell>
          <cell r="L693">
            <v>30</v>
          </cell>
          <cell r="M693">
            <v>840000</v>
          </cell>
          <cell r="N693">
            <v>0</v>
          </cell>
          <cell r="O693">
            <v>840000</v>
          </cell>
          <cell r="R693">
            <v>0</v>
          </cell>
          <cell r="S693">
            <v>0</v>
          </cell>
          <cell r="T693">
            <v>0</v>
          </cell>
          <cell r="U693">
            <v>0</v>
          </cell>
          <cell r="V693">
            <v>30</v>
          </cell>
          <cell r="W693">
            <v>840000</v>
          </cell>
        </row>
        <row r="694">
          <cell r="C694" t="str">
            <v>3.25.2.7</v>
          </cell>
          <cell r="D694" t="str">
            <v>Centro de Control de Motores tipo Blokset autosoportados a 460 V ac 60 Hz, incluye interruptor secundario, 3 modulos con arrancadores estrella triangulo para bombas de 300 Hp con su banco de condensadores automatico asociados a cada unidad de bombeo.</v>
          </cell>
          <cell r="E694" t="str">
            <v>un</v>
          </cell>
          <cell r="F694">
            <v>1</v>
          </cell>
          <cell r="G694">
            <v>2100000</v>
          </cell>
          <cell r="H694">
            <v>2100000</v>
          </cell>
          <cell r="I694">
            <v>15.364669454744465</v>
          </cell>
          <cell r="J694">
            <v>1</v>
          </cell>
          <cell r="K694">
            <v>-1</v>
          </cell>
          <cell r="L694">
            <v>0</v>
          </cell>
          <cell r="M694">
            <v>2100000</v>
          </cell>
          <cell r="N694">
            <v>-2100000</v>
          </cell>
          <cell r="O694">
            <v>0</v>
          </cell>
          <cell r="R694">
            <v>0</v>
          </cell>
          <cell r="S694">
            <v>0</v>
          </cell>
          <cell r="T694">
            <v>0</v>
          </cell>
          <cell r="U694">
            <v>0</v>
          </cell>
          <cell r="V694">
            <v>0</v>
          </cell>
          <cell r="W694">
            <v>0</v>
          </cell>
        </row>
        <row r="695">
          <cell r="B695" t="str">
            <v>N</v>
          </cell>
          <cell r="C695" t="str">
            <v>3.25.2.7</v>
          </cell>
          <cell r="D695" t="str">
            <v>Centro de Control de Motores tipo Blokset autosoportados a 460 V ac 60 Hz, incluye interruptor secundario Tipo Masterpack Extraible, 2 modulos  extraibles con arrancadores estrella triangulo para motores de 100 Hp, Banco de condensadores automatico asocia</v>
          </cell>
          <cell r="E695" t="str">
            <v>un</v>
          </cell>
          <cell r="F695">
            <v>0</v>
          </cell>
          <cell r="G695">
            <v>3000000</v>
          </cell>
          <cell r="J695">
            <v>0</v>
          </cell>
          <cell r="K695">
            <v>1</v>
          </cell>
          <cell r="L695">
            <v>1</v>
          </cell>
          <cell r="M695">
            <v>0</v>
          </cell>
          <cell r="N695">
            <v>3000000</v>
          </cell>
          <cell r="O695">
            <v>3000000</v>
          </cell>
          <cell r="R695">
            <v>0</v>
          </cell>
          <cell r="S695">
            <v>0</v>
          </cell>
          <cell r="T695">
            <v>0</v>
          </cell>
        </row>
        <row r="696">
          <cell r="C696" t="str">
            <v>3.25.2.8</v>
          </cell>
          <cell r="D696" t="str">
            <v>Juego de premoldeados tipo interior 3M 15 KV cable monopolar No 2 con pantalla de cinta</v>
          </cell>
          <cell r="E696" t="str">
            <v>jgo</v>
          </cell>
          <cell r="F696">
            <v>2</v>
          </cell>
          <cell r="G696">
            <v>90000</v>
          </cell>
          <cell r="H696">
            <v>180000</v>
          </cell>
          <cell r="I696">
            <v>1.3169716675495255</v>
          </cell>
          <cell r="J696">
            <v>2</v>
          </cell>
          <cell r="K696">
            <v>1</v>
          </cell>
          <cell r="L696">
            <v>3</v>
          </cell>
          <cell r="M696">
            <v>180000</v>
          </cell>
          <cell r="N696">
            <v>90000</v>
          </cell>
          <cell r="O696">
            <v>270000</v>
          </cell>
          <cell r="R696">
            <v>0</v>
          </cell>
          <cell r="S696">
            <v>0</v>
          </cell>
          <cell r="T696">
            <v>0</v>
          </cell>
          <cell r="U696">
            <v>0</v>
          </cell>
          <cell r="V696">
            <v>3</v>
          </cell>
          <cell r="W696">
            <v>270000</v>
          </cell>
        </row>
        <row r="697">
          <cell r="C697" t="str">
            <v>3.25.2.9</v>
          </cell>
          <cell r="D697" t="str">
            <v>Tablero de distribucion trifasico para sopreponer de 12 ctos, con sus breakers termomagneticos.</v>
          </cell>
          <cell r="E697" t="str">
            <v>un</v>
          </cell>
          <cell r="F697">
            <v>1</v>
          </cell>
          <cell r="G697">
            <v>90000</v>
          </cell>
          <cell r="H697">
            <v>90000</v>
          </cell>
          <cell r="I697">
            <v>0.65848583377476277</v>
          </cell>
          <cell r="J697">
            <v>1</v>
          </cell>
          <cell r="L697">
            <v>1</v>
          </cell>
          <cell r="M697">
            <v>90000</v>
          </cell>
          <cell r="N697">
            <v>0</v>
          </cell>
          <cell r="O697">
            <v>90000</v>
          </cell>
          <cell r="R697">
            <v>0</v>
          </cell>
          <cell r="S697">
            <v>0</v>
          </cell>
          <cell r="T697">
            <v>0</v>
          </cell>
          <cell r="U697">
            <v>0</v>
          </cell>
          <cell r="V697">
            <v>1</v>
          </cell>
          <cell r="W697">
            <v>90000</v>
          </cell>
        </row>
        <row r="698">
          <cell r="C698" t="str">
            <v>3.25.2.10</v>
          </cell>
          <cell r="D698" t="str">
            <v>Registro electrico de 1 x 1 x 1 en concreto con su tapa debidamente impermeabilizado</v>
          </cell>
          <cell r="E698" t="str">
            <v>un</v>
          </cell>
          <cell r="F698">
            <v>1</v>
          </cell>
          <cell r="G698">
            <v>40000</v>
          </cell>
          <cell r="H698">
            <v>40000</v>
          </cell>
          <cell r="I698">
            <v>0.29266037056656119</v>
          </cell>
          <cell r="J698">
            <v>1</v>
          </cell>
          <cell r="L698">
            <v>1</v>
          </cell>
          <cell r="M698">
            <v>40000</v>
          </cell>
          <cell r="N698">
            <v>0</v>
          </cell>
          <cell r="O698">
            <v>40000</v>
          </cell>
          <cell r="R698">
            <v>0</v>
          </cell>
          <cell r="S698">
            <v>0</v>
          </cell>
          <cell r="T698">
            <v>0</v>
          </cell>
          <cell r="U698">
            <v>0</v>
          </cell>
          <cell r="V698">
            <v>1</v>
          </cell>
          <cell r="W698">
            <v>40000</v>
          </cell>
        </row>
        <row r="699">
          <cell r="C699" t="str">
            <v>3.25.2.11</v>
          </cell>
          <cell r="D699" t="str">
            <v>Malla de tierra conformada por cuatro varillas Cu copperweld de 2.4 mts inmersas en hidrosolta unidas entre con cable de Cu desnudo No 2 empleando soldadura caldweld de de acuerdo a especificaciones</v>
          </cell>
          <cell r="E699" t="str">
            <v>un</v>
          </cell>
          <cell r="F699">
            <v>1</v>
          </cell>
          <cell r="G699">
            <v>290000</v>
          </cell>
          <cell r="H699">
            <v>290000</v>
          </cell>
          <cell r="I699">
            <v>2.1217876866075689</v>
          </cell>
          <cell r="J699">
            <v>1</v>
          </cell>
          <cell r="L699">
            <v>1</v>
          </cell>
          <cell r="M699">
            <v>290000</v>
          </cell>
          <cell r="N699">
            <v>0</v>
          </cell>
          <cell r="O699">
            <v>290000</v>
          </cell>
          <cell r="R699">
            <v>0</v>
          </cell>
          <cell r="S699">
            <v>0</v>
          </cell>
          <cell r="T699">
            <v>0</v>
          </cell>
          <cell r="U699">
            <v>0</v>
          </cell>
          <cell r="V699">
            <v>1</v>
          </cell>
          <cell r="W699">
            <v>290000</v>
          </cell>
        </row>
        <row r="700">
          <cell r="C700" t="str">
            <v>3.25.2.12</v>
          </cell>
          <cell r="D700" t="str">
            <v>Luminaria Wall Pack 150 W 220 V,Vapor de mercurio con fotocelda</v>
          </cell>
          <cell r="E700" t="str">
            <v>un</v>
          </cell>
          <cell r="F700">
            <v>4</v>
          </cell>
          <cell r="G700">
            <v>40000</v>
          </cell>
          <cell r="H700">
            <v>160000</v>
          </cell>
          <cell r="I700">
            <v>1.1706414822662448</v>
          </cell>
          <cell r="J700">
            <v>4</v>
          </cell>
          <cell r="K700">
            <v>2</v>
          </cell>
          <cell r="L700">
            <v>6</v>
          </cell>
          <cell r="M700">
            <v>160000</v>
          </cell>
          <cell r="N700">
            <v>80000</v>
          </cell>
          <cell r="O700">
            <v>240000</v>
          </cell>
          <cell r="R700">
            <v>0</v>
          </cell>
          <cell r="S700">
            <v>0</v>
          </cell>
          <cell r="T700">
            <v>0</v>
          </cell>
          <cell r="U700">
            <v>0</v>
          </cell>
          <cell r="V700">
            <v>6</v>
          </cell>
          <cell r="W700">
            <v>240000</v>
          </cell>
        </row>
        <row r="701">
          <cell r="C701" t="str">
            <v>3.25.2.13</v>
          </cell>
          <cell r="D701" t="str">
            <v>Toma monofasica de tres elementos</v>
          </cell>
          <cell r="E701" t="str">
            <v>un</v>
          </cell>
          <cell r="F701">
            <v>4</v>
          </cell>
          <cell r="G701">
            <v>1800</v>
          </cell>
          <cell r="H701">
            <v>7200</v>
          </cell>
          <cell r="I701">
            <v>5.267886670198102E-2</v>
          </cell>
          <cell r="J701">
            <v>4</v>
          </cell>
          <cell r="L701">
            <v>4</v>
          </cell>
          <cell r="M701">
            <v>7200</v>
          </cell>
          <cell r="N701">
            <v>0</v>
          </cell>
          <cell r="O701">
            <v>7200</v>
          </cell>
          <cell r="R701">
            <v>0</v>
          </cell>
          <cell r="S701">
            <v>0</v>
          </cell>
          <cell r="T701">
            <v>0</v>
          </cell>
          <cell r="U701">
            <v>0</v>
          </cell>
          <cell r="V701">
            <v>4</v>
          </cell>
          <cell r="W701">
            <v>7200</v>
          </cell>
        </row>
        <row r="702">
          <cell r="C702" t="str">
            <v>3.25.2.14</v>
          </cell>
          <cell r="D702" t="str">
            <v>Salida electrica monofasica para toma o iluminacion, incluye linea neutro y tierra en cable THHN no 12, tuberia coduit de 1"</v>
          </cell>
          <cell r="E702" t="str">
            <v>un</v>
          </cell>
          <cell r="F702">
            <v>4</v>
          </cell>
          <cell r="G702">
            <v>18000</v>
          </cell>
          <cell r="H702">
            <v>72000</v>
          </cell>
          <cell r="I702">
            <v>0.5267886670198102</v>
          </cell>
          <cell r="J702">
            <v>4</v>
          </cell>
          <cell r="L702">
            <v>4</v>
          </cell>
          <cell r="M702">
            <v>72000</v>
          </cell>
          <cell r="N702">
            <v>0</v>
          </cell>
          <cell r="O702">
            <v>72000</v>
          </cell>
          <cell r="R702">
            <v>0</v>
          </cell>
          <cell r="S702">
            <v>0</v>
          </cell>
          <cell r="T702">
            <v>0</v>
          </cell>
          <cell r="U702">
            <v>0</v>
          </cell>
          <cell r="V702">
            <v>4</v>
          </cell>
          <cell r="W702">
            <v>72000</v>
          </cell>
        </row>
        <row r="703">
          <cell r="C703" t="str">
            <v>3.25.2.15</v>
          </cell>
          <cell r="D703" t="str">
            <v>Salida electrica bifasica para iluminacion, incluye lineas neutro y tierra en cable THHN no 12, tuberia coduit de 1"</v>
          </cell>
          <cell r="E703" t="str">
            <v>un</v>
          </cell>
          <cell r="F703">
            <v>4</v>
          </cell>
          <cell r="G703">
            <v>18000</v>
          </cell>
          <cell r="H703">
            <v>72000</v>
          </cell>
          <cell r="I703">
            <v>0.5267886670198102</v>
          </cell>
          <cell r="J703">
            <v>4</v>
          </cell>
          <cell r="K703">
            <v>2</v>
          </cell>
          <cell r="L703">
            <v>6</v>
          </cell>
          <cell r="M703">
            <v>72000</v>
          </cell>
          <cell r="N703">
            <v>36000</v>
          </cell>
          <cell r="O703">
            <v>108000</v>
          </cell>
          <cell r="R703">
            <v>0</v>
          </cell>
          <cell r="S703">
            <v>0</v>
          </cell>
          <cell r="T703">
            <v>0</v>
          </cell>
          <cell r="U703">
            <v>0</v>
          </cell>
          <cell r="V703">
            <v>6</v>
          </cell>
          <cell r="W703">
            <v>108000</v>
          </cell>
        </row>
        <row r="704">
          <cell r="C704" t="str">
            <v>3.25.2.16</v>
          </cell>
          <cell r="D704" t="str">
            <v>Salida electrica bifasica o trifasica para toma, incluye lineas neutro y tierra en cable THHN no 10, tuberia coduit de 1"</v>
          </cell>
          <cell r="E704" t="str">
            <v>un</v>
          </cell>
          <cell r="F704">
            <v>2</v>
          </cell>
          <cell r="G704">
            <v>18000</v>
          </cell>
          <cell r="H704">
            <v>36000</v>
          </cell>
          <cell r="I704">
            <v>0.2633943335099051</v>
          </cell>
          <cell r="J704">
            <v>2</v>
          </cell>
          <cell r="K704">
            <v>-2</v>
          </cell>
          <cell r="L704">
            <v>0</v>
          </cell>
          <cell r="M704">
            <v>36000</v>
          </cell>
          <cell r="N704">
            <v>-36000</v>
          </cell>
          <cell r="O704">
            <v>0</v>
          </cell>
          <cell r="R704">
            <v>0</v>
          </cell>
          <cell r="S704">
            <v>0</v>
          </cell>
          <cell r="T704">
            <v>0</v>
          </cell>
          <cell r="U704">
            <v>0</v>
          </cell>
          <cell r="V704">
            <v>0</v>
          </cell>
          <cell r="W704">
            <v>0</v>
          </cell>
        </row>
        <row r="705">
          <cell r="C705" t="str">
            <v>3.25.4</v>
          </cell>
          <cell r="D705" t="str">
            <v>INSTALACION ACOMETIDAS ELECTRICAS</v>
          </cell>
          <cell r="F705" t="str">
            <v/>
          </cell>
          <cell r="I705" t="str">
            <v/>
          </cell>
          <cell r="J705" t="str">
            <v/>
          </cell>
          <cell r="L705" t="str">
            <v/>
          </cell>
          <cell r="M705" t="str">
            <v/>
          </cell>
          <cell r="N705" t="str">
            <v/>
          </cell>
          <cell r="O705" t="str">
            <v/>
          </cell>
          <cell r="R705">
            <v>0</v>
          </cell>
          <cell r="S705" t="str">
            <v/>
          </cell>
          <cell r="T705" t="str">
            <v/>
          </cell>
          <cell r="U705" t="str">
            <v/>
          </cell>
          <cell r="V705" t="str">
            <v/>
          </cell>
          <cell r="W705" t="str">
            <v/>
          </cell>
        </row>
        <row r="706">
          <cell r="C706" t="str">
            <v>3.25.4.1</v>
          </cell>
          <cell r="D706" t="str">
            <v>Acometidas desde transformador de alimentación a barraje de entrada del CCM ubicado en la barcaza en cable monopolar THHN de Cu AWG (4x2/0) de 1000 V - 90° aislamiento, incluye conectores, terminales bimetalicos 3M, cintas 23 y 33 3M,  guaya mensajero aer</v>
          </cell>
          <cell r="E706" t="str">
            <v>m</v>
          </cell>
          <cell r="F706">
            <v>80</v>
          </cell>
          <cell r="G706">
            <v>35000</v>
          </cell>
          <cell r="H706">
            <v>2800000</v>
          </cell>
          <cell r="I706">
            <v>20.486225939659285</v>
          </cell>
          <cell r="J706">
            <v>80</v>
          </cell>
          <cell r="L706">
            <v>80</v>
          </cell>
          <cell r="M706">
            <v>2800000</v>
          </cell>
          <cell r="N706">
            <v>0</v>
          </cell>
          <cell r="O706">
            <v>2800000</v>
          </cell>
          <cell r="R706">
            <v>0</v>
          </cell>
          <cell r="S706">
            <v>0</v>
          </cell>
          <cell r="T706">
            <v>0</v>
          </cell>
          <cell r="U706">
            <v>0</v>
          </cell>
          <cell r="V706">
            <v>80</v>
          </cell>
          <cell r="W706">
            <v>2800000</v>
          </cell>
        </row>
        <row r="707">
          <cell r="C707" t="str">
            <v>3.25.4.2</v>
          </cell>
          <cell r="D707" t="str">
            <v>Acometidas del CCM a cada motor de 30 HP 460 Vac 60 Hz en cable THHN calibre AWG (3 x 8) de 1000V aislamiento, incluye tuberia conduit PVC de 1 1/2", flexiconduit, conectores, terminales bimetalicos 3M, cintas 23 y 33 3M, accesorios para fijación etc.</v>
          </cell>
          <cell r="E707" t="str">
            <v>m</v>
          </cell>
          <cell r="F707">
            <v>30</v>
          </cell>
          <cell r="G707">
            <v>19000</v>
          </cell>
          <cell r="H707">
            <v>570000</v>
          </cell>
          <cell r="I707">
            <v>4.1704102805734973</v>
          </cell>
          <cell r="J707">
            <v>30</v>
          </cell>
          <cell r="K707">
            <v>-30</v>
          </cell>
          <cell r="L707">
            <v>0</v>
          </cell>
          <cell r="M707">
            <v>570000</v>
          </cell>
          <cell r="N707">
            <v>-570000</v>
          </cell>
          <cell r="O707">
            <v>0</v>
          </cell>
          <cell r="R707">
            <v>0</v>
          </cell>
          <cell r="S707">
            <v>0</v>
          </cell>
          <cell r="T707">
            <v>0</v>
          </cell>
          <cell r="U707">
            <v>0</v>
          </cell>
          <cell r="V707">
            <v>0</v>
          </cell>
          <cell r="W707">
            <v>0</v>
          </cell>
        </row>
        <row r="708">
          <cell r="B708" t="str">
            <v>N</v>
          </cell>
          <cell r="C708" t="str">
            <v>3.25.4.2</v>
          </cell>
          <cell r="D708" t="str">
            <v>Acometidas del CCM a cada motor de 100 HP 460 Vac 60 Hz en cable THHN calibre AWG (3 x 2) de 1000V aislamiento, incluye tuberia conduit PVC de 1 1/2", flexiconduit, conectores, terminales bimetalicos 3M, cintas 23 y 33 3M, accesorios para fijación etc.</v>
          </cell>
          <cell r="E708" t="str">
            <v>m</v>
          </cell>
          <cell r="F708">
            <v>0</v>
          </cell>
          <cell r="G708">
            <v>30000</v>
          </cell>
          <cell r="J708">
            <v>0</v>
          </cell>
          <cell r="K708">
            <v>30</v>
          </cell>
          <cell r="L708">
            <v>30</v>
          </cell>
          <cell r="M708">
            <v>0</v>
          </cell>
          <cell r="N708">
            <v>900000</v>
          </cell>
          <cell r="O708">
            <v>900000</v>
          </cell>
          <cell r="R708">
            <v>0</v>
          </cell>
          <cell r="S708">
            <v>0</v>
          </cell>
          <cell r="T708">
            <v>0</v>
          </cell>
        </row>
        <row r="709">
          <cell r="C709" t="str">
            <v>3.25.4.3</v>
          </cell>
          <cell r="D709" t="str">
            <v>Acometidas del CCM a Tranformador servicios auxiliares de 5 KVA en cable THHN 4x No 10 de 600V aislamiento, incluye conectores cintas y accesorios</v>
          </cell>
          <cell r="E709" t="str">
            <v>m</v>
          </cell>
          <cell r="F709">
            <v>10</v>
          </cell>
          <cell r="G709">
            <v>10000</v>
          </cell>
          <cell r="H709">
            <v>100000</v>
          </cell>
          <cell r="I709">
            <v>0.73165092641640306</v>
          </cell>
          <cell r="J709">
            <v>10</v>
          </cell>
          <cell r="L709">
            <v>10</v>
          </cell>
          <cell r="M709">
            <v>100000</v>
          </cell>
          <cell r="N709">
            <v>0</v>
          </cell>
          <cell r="O709">
            <v>100000</v>
          </cell>
          <cell r="R709">
            <v>0</v>
          </cell>
          <cell r="S709">
            <v>0</v>
          </cell>
          <cell r="T709">
            <v>0</v>
          </cell>
          <cell r="U709">
            <v>0</v>
          </cell>
          <cell r="V709">
            <v>10</v>
          </cell>
          <cell r="W709">
            <v>100000</v>
          </cell>
        </row>
        <row r="710">
          <cell r="C710" t="str">
            <v>3.25.4.4</v>
          </cell>
          <cell r="D710" t="str">
            <v>Acometidas del transformador servicios auxiliares de 5 KVA a la bomba de sebado a 220 V en cable THHN 34 x No 12 de 600V aislamiento, incluye conectores cintas y accesorios</v>
          </cell>
          <cell r="E710" t="str">
            <v>m</v>
          </cell>
          <cell r="F710">
            <v>10</v>
          </cell>
          <cell r="G710">
            <v>10000</v>
          </cell>
          <cell r="H710">
            <v>100000</v>
          </cell>
          <cell r="I710">
            <v>0.73165092641640306</v>
          </cell>
          <cell r="J710">
            <v>10</v>
          </cell>
          <cell r="K710">
            <v>-10</v>
          </cell>
          <cell r="L710">
            <v>0</v>
          </cell>
          <cell r="M710">
            <v>100000</v>
          </cell>
          <cell r="N710">
            <v>-100000</v>
          </cell>
          <cell r="O710">
            <v>0</v>
          </cell>
          <cell r="R710">
            <v>0</v>
          </cell>
          <cell r="S710">
            <v>0</v>
          </cell>
          <cell r="T710">
            <v>0</v>
          </cell>
          <cell r="U710">
            <v>0</v>
          </cell>
          <cell r="V710">
            <v>0</v>
          </cell>
          <cell r="W710">
            <v>0</v>
          </cell>
        </row>
        <row r="711">
          <cell r="D711" t="str">
            <v>COSTO DIRECTO</v>
          </cell>
          <cell r="F711" t="str">
            <v/>
          </cell>
          <cell r="H711">
            <v>13667720</v>
          </cell>
          <cell r="J711" t="str">
            <v/>
          </cell>
          <cell r="L711" t="str">
            <v/>
          </cell>
          <cell r="M711">
            <v>13667720</v>
          </cell>
          <cell r="N711">
            <v>1300000</v>
          </cell>
          <cell r="O711">
            <v>14967720</v>
          </cell>
          <cell r="R711">
            <v>0</v>
          </cell>
          <cell r="S711">
            <v>0</v>
          </cell>
          <cell r="T711">
            <v>0</v>
          </cell>
          <cell r="U711">
            <v>0</v>
          </cell>
          <cell r="V711" t="str">
            <v/>
          </cell>
          <cell r="W711">
            <v>11067720</v>
          </cell>
        </row>
        <row r="712">
          <cell r="D712" t="str">
            <v>A,I,U, (25% )</v>
          </cell>
          <cell r="E712">
            <v>0.25</v>
          </cell>
          <cell r="F712">
            <v>0</v>
          </cell>
          <cell r="H712">
            <v>3416930</v>
          </cell>
          <cell r="J712">
            <v>0</v>
          </cell>
          <cell r="L712">
            <v>0</v>
          </cell>
          <cell r="M712">
            <v>3416930</v>
          </cell>
          <cell r="N712">
            <v>325000</v>
          </cell>
          <cell r="O712">
            <v>3741930</v>
          </cell>
          <cell r="R712">
            <v>0</v>
          </cell>
          <cell r="S712">
            <v>0</v>
          </cell>
          <cell r="T712">
            <v>0</v>
          </cell>
          <cell r="U712">
            <v>0</v>
          </cell>
          <cell r="W712">
            <v>2766930</v>
          </cell>
        </row>
        <row r="713">
          <cell r="B713" t="str">
            <v>TO12</v>
          </cell>
          <cell r="D713" t="str">
            <v>COSTO SUMINISTRO</v>
          </cell>
          <cell r="F713" t="str">
            <v/>
          </cell>
          <cell r="H713">
            <v>17084650</v>
          </cell>
          <cell r="J713" t="str">
            <v/>
          </cell>
          <cell r="L713" t="str">
            <v/>
          </cell>
          <cell r="M713">
            <v>17084650</v>
          </cell>
          <cell r="N713">
            <v>1625000</v>
          </cell>
          <cell r="O713">
            <v>18709650</v>
          </cell>
          <cell r="R713">
            <v>0</v>
          </cell>
          <cell r="S713">
            <v>0</v>
          </cell>
          <cell r="T713">
            <v>0</v>
          </cell>
          <cell r="U713">
            <v>0</v>
          </cell>
          <cell r="V713" t="str">
            <v/>
          </cell>
          <cell r="W713">
            <v>13834650</v>
          </cell>
        </row>
        <row r="714">
          <cell r="B714" t="str">
            <v>T13</v>
          </cell>
          <cell r="C714" t="str">
            <v>SUMINISTRO ELECTRICO DE LA PLANTA DE TRATAMIENTO (714)</v>
          </cell>
          <cell r="F714" t="str">
            <v/>
          </cell>
          <cell r="J714" t="str">
            <v/>
          </cell>
          <cell r="L714" t="str">
            <v/>
          </cell>
          <cell r="M714" t="str">
            <v/>
          </cell>
          <cell r="N714" t="str">
            <v/>
          </cell>
          <cell r="O714" t="str">
            <v/>
          </cell>
          <cell r="R714">
            <v>0</v>
          </cell>
          <cell r="S714" t="str">
            <v/>
          </cell>
          <cell r="T714" t="str">
            <v/>
          </cell>
          <cell r="U714" t="str">
            <v/>
          </cell>
          <cell r="V714" t="str">
            <v/>
          </cell>
          <cell r="W714" t="str">
            <v/>
          </cell>
        </row>
        <row r="715">
          <cell r="C715" t="str">
            <v xml:space="preserve">ITEM </v>
          </cell>
          <cell r="D715" t="str">
            <v xml:space="preserve">DESCRIPCION </v>
          </cell>
          <cell r="E715" t="str">
            <v xml:space="preserve">UND </v>
          </cell>
          <cell r="F715">
            <v>0</v>
          </cell>
          <cell r="G715" t="str">
            <v xml:space="preserve">V. UNITARIO </v>
          </cell>
          <cell r="H715" t="str">
            <v>V. PARCIAL</v>
          </cell>
          <cell r="J715">
            <v>0</v>
          </cell>
          <cell r="L715">
            <v>0</v>
          </cell>
          <cell r="R715">
            <v>0</v>
          </cell>
        </row>
        <row r="716">
          <cell r="C716">
            <v>3.24</v>
          </cell>
          <cell r="D716" t="str">
            <v>SUMINISTRO DE MATERIALES INSTALACIONES ELECTROMECANICAS</v>
          </cell>
          <cell r="F716" t="str">
            <v/>
          </cell>
          <cell r="J716" t="str">
            <v/>
          </cell>
          <cell r="L716" t="str">
            <v/>
          </cell>
          <cell r="M716" t="str">
            <v/>
          </cell>
          <cell r="N716" t="str">
            <v/>
          </cell>
          <cell r="O716" t="str">
            <v/>
          </cell>
          <cell r="R716">
            <v>0</v>
          </cell>
          <cell r="S716" t="str">
            <v/>
          </cell>
          <cell r="T716" t="str">
            <v/>
          </cell>
          <cell r="U716" t="str">
            <v/>
          </cell>
          <cell r="V716" t="str">
            <v/>
          </cell>
          <cell r="W716" t="str">
            <v/>
          </cell>
        </row>
        <row r="717">
          <cell r="C717" t="str">
            <v>3.24.1</v>
          </cell>
          <cell r="D717" t="str">
            <v>SUMINISTRO ACCESORIOS LINEA ELECTRICA DE 13.2 KV PARA ESTACIÓN DE CAPTACIÓN Y PLANTA DE TRATAMIENTO</v>
          </cell>
          <cell r="F717" t="str">
            <v/>
          </cell>
          <cell r="J717" t="str">
            <v/>
          </cell>
          <cell r="L717" t="str">
            <v/>
          </cell>
          <cell r="M717" t="str">
            <v/>
          </cell>
          <cell r="N717" t="str">
            <v/>
          </cell>
          <cell r="O717" t="str">
            <v/>
          </cell>
          <cell r="R717">
            <v>0</v>
          </cell>
          <cell r="S717" t="str">
            <v/>
          </cell>
          <cell r="T717" t="str">
            <v/>
          </cell>
          <cell r="U717" t="str">
            <v/>
          </cell>
          <cell r="V717" t="str">
            <v/>
          </cell>
          <cell r="W717" t="str">
            <v/>
          </cell>
        </row>
        <row r="718">
          <cell r="C718" t="str">
            <v>3.24.1.1</v>
          </cell>
          <cell r="D718" t="str">
            <v>Poste de concreto de 12 mts -1800 Kg, incluida base autosoportada</v>
          </cell>
          <cell r="E718" t="str">
            <v>un</v>
          </cell>
          <cell r="F718">
            <v>3</v>
          </cell>
          <cell r="G718">
            <v>2018400</v>
          </cell>
          <cell r="H718">
            <v>6055200</v>
          </cell>
          <cell r="I718">
            <v>0.87791672899373685</v>
          </cell>
          <cell r="J718">
            <v>3</v>
          </cell>
          <cell r="L718">
            <v>3</v>
          </cell>
          <cell r="M718">
            <v>6055200</v>
          </cell>
          <cell r="N718">
            <v>0</v>
          </cell>
          <cell r="O718">
            <v>6055200</v>
          </cell>
          <cell r="R718">
            <v>0</v>
          </cell>
          <cell r="S718">
            <v>0</v>
          </cell>
          <cell r="T718">
            <v>0</v>
          </cell>
          <cell r="U718">
            <v>0</v>
          </cell>
          <cell r="V718">
            <v>3</v>
          </cell>
          <cell r="W718">
            <v>6055200</v>
          </cell>
        </row>
        <row r="719">
          <cell r="C719" t="str">
            <v>3.24.1.2</v>
          </cell>
          <cell r="D719" t="str">
            <v>Poste de concreto de 12 mts - 750 Kg</v>
          </cell>
          <cell r="E719" t="str">
            <v>un</v>
          </cell>
          <cell r="F719">
            <v>132</v>
          </cell>
          <cell r="G719">
            <v>737388.8</v>
          </cell>
          <cell r="H719">
            <v>97335321.600000009</v>
          </cell>
          <cell r="I719">
            <v>14.112218779664657</v>
          </cell>
          <cell r="J719">
            <v>132</v>
          </cell>
          <cell r="K719">
            <v>-9</v>
          </cell>
          <cell r="L719">
            <v>123</v>
          </cell>
          <cell r="M719">
            <v>97335321.600000009</v>
          </cell>
          <cell r="N719">
            <v>-6636499.2000000002</v>
          </cell>
          <cell r="O719">
            <v>90698822.400000006</v>
          </cell>
          <cell r="R719">
            <v>0</v>
          </cell>
          <cell r="S719">
            <v>0</v>
          </cell>
          <cell r="T719">
            <v>0</v>
          </cell>
          <cell r="U719">
            <v>0</v>
          </cell>
          <cell r="V719">
            <v>123</v>
          </cell>
          <cell r="W719">
            <v>90698822.400000006</v>
          </cell>
        </row>
        <row r="720">
          <cell r="C720" t="str">
            <v>3.24.1.3</v>
          </cell>
          <cell r="D720" t="str">
            <v>Cable de aluminio con nucleo de acero ACSR desnudo 3 x 1/0 - 15 KV</v>
          </cell>
          <cell r="E720" t="str">
            <v>ml</v>
          </cell>
          <cell r="F720">
            <v>5400</v>
          </cell>
          <cell r="G720">
            <v>9689.48</v>
          </cell>
          <cell r="H720">
            <v>52323192</v>
          </cell>
          <cell r="I720">
            <v>7.5861087282255335</v>
          </cell>
          <cell r="J720">
            <v>5400</v>
          </cell>
          <cell r="K720">
            <v>-200</v>
          </cell>
          <cell r="L720">
            <v>5200</v>
          </cell>
          <cell r="M720">
            <v>52323192</v>
          </cell>
          <cell r="N720">
            <v>-1937896</v>
          </cell>
          <cell r="O720">
            <v>50385296</v>
          </cell>
          <cell r="R720">
            <v>0</v>
          </cell>
          <cell r="S720">
            <v>0</v>
          </cell>
          <cell r="T720">
            <v>0</v>
          </cell>
          <cell r="U720">
            <v>0</v>
          </cell>
          <cell r="V720">
            <v>5200</v>
          </cell>
          <cell r="W720">
            <v>50385296</v>
          </cell>
        </row>
        <row r="721">
          <cell r="C721" t="str">
            <v>3.24.1.4</v>
          </cell>
          <cell r="D721" t="str">
            <v>Cruceta de galvanizada en caliente o de madera de 7 1/2" inmunizada, de acuerdo a exigencias del operador de red local, incluye silla para soporte en poste.</v>
          </cell>
          <cell r="E721" t="str">
            <v>un</v>
          </cell>
          <cell r="F721">
            <v>146</v>
          </cell>
          <cell r="G721">
            <v>80736</v>
          </cell>
          <cell r="H721">
            <v>11787456</v>
          </cell>
          <cell r="I721">
            <v>1.7090112324411408</v>
          </cell>
          <cell r="J721">
            <v>146</v>
          </cell>
          <cell r="K721">
            <v>52</v>
          </cell>
          <cell r="L721">
            <v>198</v>
          </cell>
          <cell r="M721">
            <v>11787456</v>
          </cell>
          <cell r="N721">
            <v>4198272</v>
          </cell>
          <cell r="O721">
            <v>15985728</v>
          </cell>
          <cell r="R721">
            <v>0</v>
          </cell>
          <cell r="S721">
            <v>0</v>
          </cell>
          <cell r="T721">
            <v>0</v>
          </cell>
          <cell r="U721">
            <v>0</v>
          </cell>
          <cell r="V721">
            <v>198</v>
          </cell>
          <cell r="W721">
            <v>15985728</v>
          </cell>
        </row>
        <row r="722">
          <cell r="C722" t="str">
            <v>3.24.1.5</v>
          </cell>
          <cell r="D722" t="str">
            <v>Aislador Line Post de 6 vueltas 15 KV, homologado incluido alfiler.</v>
          </cell>
          <cell r="E722" t="str">
            <v>un</v>
          </cell>
          <cell r="F722">
            <v>360</v>
          </cell>
          <cell r="G722">
            <v>121104</v>
          </cell>
          <cell r="H722">
            <v>43597440</v>
          </cell>
          <cell r="I722">
            <v>6.3210004487549041</v>
          </cell>
          <cell r="J722">
            <v>360</v>
          </cell>
          <cell r="K722">
            <v>18</v>
          </cell>
          <cell r="L722">
            <v>378</v>
          </cell>
          <cell r="M722">
            <v>43597440</v>
          </cell>
          <cell r="N722">
            <v>2179872</v>
          </cell>
          <cell r="O722">
            <v>45777312</v>
          </cell>
          <cell r="R722">
            <v>0</v>
          </cell>
          <cell r="S722">
            <v>0</v>
          </cell>
          <cell r="T722">
            <v>0</v>
          </cell>
          <cell r="U722">
            <v>0</v>
          </cell>
          <cell r="V722">
            <v>378</v>
          </cell>
          <cell r="W722">
            <v>45777312</v>
          </cell>
        </row>
        <row r="723">
          <cell r="C723" t="str">
            <v>3.24.1.6</v>
          </cell>
          <cell r="D723" t="str">
            <v>Aislador de Suspensión Sintetico homologado completo</v>
          </cell>
          <cell r="E723" t="str">
            <v>un</v>
          </cell>
          <cell r="F723">
            <v>78</v>
          </cell>
          <cell r="G723">
            <v>52478.400000000001</v>
          </cell>
          <cell r="H723">
            <v>4093315.2</v>
          </cell>
          <cell r="I723">
            <v>0.59347170879976607</v>
          </cell>
          <cell r="J723">
            <v>78</v>
          </cell>
          <cell r="K723">
            <v>15</v>
          </cell>
          <cell r="L723">
            <v>93</v>
          </cell>
          <cell r="M723">
            <v>4093315.2</v>
          </cell>
          <cell r="N723">
            <v>787176</v>
          </cell>
          <cell r="O723">
            <v>4880491.2</v>
          </cell>
          <cell r="R723">
            <v>0</v>
          </cell>
          <cell r="S723">
            <v>0</v>
          </cell>
          <cell r="T723">
            <v>0</v>
          </cell>
          <cell r="U723">
            <v>0</v>
          </cell>
          <cell r="V723">
            <v>93</v>
          </cell>
          <cell r="W723">
            <v>4880491.2</v>
          </cell>
        </row>
        <row r="724">
          <cell r="C724" t="str">
            <v>3.24.1.7</v>
          </cell>
          <cell r="D724" t="str">
            <v>Pararrayos Tipo Polimericos de 15 KV - 10 KA aterrizados Homologados</v>
          </cell>
          <cell r="E724" t="str">
            <v>un</v>
          </cell>
          <cell r="F724">
            <v>13</v>
          </cell>
          <cell r="G724">
            <v>141288</v>
          </cell>
          <cell r="H724">
            <v>1836744</v>
          </cell>
          <cell r="I724">
            <v>0.26630140779476685</v>
          </cell>
          <cell r="J724">
            <v>13</v>
          </cell>
          <cell r="K724">
            <v>-7</v>
          </cell>
          <cell r="L724">
            <v>6</v>
          </cell>
          <cell r="M724">
            <v>1836744</v>
          </cell>
          <cell r="N724">
            <v>-989016</v>
          </cell>
          <cell r="O724">
            <v>847728</v>
          </cell>
          <cell r="R724">
            <v>0</v>
          </cell>
          <cell r="S724">
            <v>0</v>
          </cell>
          <cell r="T724">
            <v>0</v>
          </cell>
          <cell r="U724">
            <v>0</v>
          </cell>
          <cell r="V724">
            <v>6</v>
          </cell>
          <cell r="W724">
            <v>847728</v>
          </cell>
        </row>
        <row r="725">
          <cell r="C725" t="str">
            <v>3.24.1.8</v>
          </cell>
          <cell r="D725" t="str">
            <v>Cortacircuitos en acero inoxidable buje largo de 18" de fuga MAC-GRAW 15 KV - 100 A Con sus fusibles</v>
          </cell>
          <cell r="E725" t="str">
            <v>un</v>
          </cell>
          <cell r="F725">
            <v>13</v>
          </cell>
          <cell r="G725">
            <v>322944</v>
          </cell>
          <cell r="H725">
            <v>4198272</v>
          </cell>
          <cell r="I725">
            <v>0.60868893210232422</v>
          </cell>
          <cell r="J725">
            <v>13</v>
          </cell>
          <cell r="K725">
            <v>-4</v>
          </cell>
          <cell r="L725">
            <v>9</v>
          </cell>
          <cell r="M725">
            <v>4198272</v>
          </cell>
          <cell r="N725">
            <v>-1291776</v>
          </cell>
          <cell r="O725">
            <v>2906496</v>
          </cell>
          <cell r="R725">
            <v>0</v>
          </cell>
          <cell r="S725">
            <v>0</v>
          </cell>
          <cell r="T725">
            <v>0</v>
          </cell>
          <cell r="U725">
            <v>0</v>
          </cell>
          <cell r="V725">
            <v>9</v>
          </cell>
          <cell r="W725">
            <v>2906496</v>
          </cell>
        </row>
        <row r="726">
          <cell r="C726" t="str">
            <v>3.24.1.9</v>
          </cell>
          <cell r="D726" t="str">
            <v>Herrajes, Amarras y Accesorios galvanizados</v>
          </cell>
          <cell r="E726" t="str">
            <v>gl</v>
          </cell>
          <cell r="F726">
            <v>1</v>
          </cell>
          <cell r="G726">
            <v>290000</v>
          </cell>
          <cell r="H726">
            <v>290000</v>
          </cell>
          <cell r="I726">
            <v>4.2045820354106166E-2</v>
          </cell>
          <cell r="J726">
            <v>1</v>
          </cell>
          <cell r="L726">
            <v>1</v>
          </cell>
          <cell r="M726">
            <v>290000</v>
          </cell>
          <cell r="N726">
            <v>0</v>
          </cell>
          <cell r="O726">
            <v>290000</v>
          </cell>
          <cell r="R726">
            <v>0</v>
          </cell>
          <cell r="S726">
            <v>0</v>
          </cell>
          <cell r="T726">
            <v>0</v>
          </cell>
          <cell r="U726">
            <v>0</v>
          </cell>
          <cell r="V726">
            <v>1</v>
          </cell>
          <cell r="W726">
            <v>290000</v>
          </cell>
        </row>
        <row r="727">
          <cell r="C727" t="str">
            <v>3.24.1.10</v>
          </cell>
          <cell r="D727" t="str">
            <v>Puentes primarios en caliente incluido conector bimetalico de pistola.</v>
          </cell>
          <cell r="E727" t="str">
            <v>Un</v>
          </cell>
          <cell r="F727">
            <v>3</v>
          </cell>
          <cell r="G727">
            <v>23200</v>
          </cell>
          <cell r="H727">
            <v>69600</v>
          </cell>
          <cell r="I727">
            <v>1.009099688498548E-2</v>
          </cell>
          <cell r="J727">
            <v>3</v>
          </cell>
          <cell r="L727">
            <v>3</v>
          </cell>
          <cell r="M727">
            <v>69600</v>
          </cell>
          <cell r="N727">
            <v>0</v>
          </cell>
          <cell r="O727">
            <v>69600</v>
          </cell>
          <cell r="R727">
            <v>0</v>
          </cell>
          <cell r="S727">
            <v>0</v>
          </cell>
          <cell r="T727">
            <v>0</v>
          </cell>
          <cell r="U727">
            <v>0</v>
          </cell>
          <cell r="V727">
            <v>3</v>
          </cell>
          <cell r="W727">
            <v>69600</v>
          </cell>
        </row>
        <row r="728">
          <cell r="C728" t="str">
            <v>3.24.1.11</v>
          </cell>
          <cell r="D728" t="str">
            <v>Polo a Tierra en poste terminal</v>
          </cell>
          <cell r="E728" t="str">
            <v>un</v>
          </cell>
          <cell r="F728">
            <v>120</v>
          </cell>
          <cell r="G728">
            <v>290000</v>
          </cell>
          <cell r="H728">
            <v>34800000</v>
          </cell>
          <cell r="I728">
            <v>5.0454984424927396</v>
          </cell>
          <cell r="J728">
            <v>120</v>
          </cell>
          <cell r="K728">
            <v>6</v>
          </cell>
          <cell r="L728">
            <v>126</v>
          </cell>
          <cell r="M728">
            <v>34800000</v>
          </cell>
          <cell r="N728">
            <v>1740000</v>
          </cell>
          <cell r="O728">
            <v>36540000</v>
          </cell>
          <cell r="R728">
            <v>0</v>
          </cell>
          <cell r="S728">
            <v>0</v>
          </cell>
          <cell r="T728">
            <v>0</v>
          </cell>
          <cell r="U728">
            <v>0</v>
          </cell>
          <cell r="V728">
            <v>126</v>
          </cell>
          <cell r="W728">
            <v>36540000</v>
          </cell>
        </row>
        <row r="729">
          <cell r="C729" t="str">
            <v>3.24.1.12</v>
          </cell>
          <cell r="D729" t="str">
            <v>Juego de premoldeados trifasicos tipo exterior 3M 15KV para cable No 2 monopolar con pantalla de cinta</v>
          </cell>
          <cell r="E729" t="str">
            <v>Jgo</v>
          </cell>
          <cell r="F729">
            <v>2</v>
          </cell>
          <cell r="G729">
            <v>678600</v>
          </cell>
          <cell r="H729">
            <v>1357200</v>
          </cell>
          <cell r="I729">
            <v>0.19677443925721688</v>
          </cell>
          <cell r="J729">
            <v>2</v>
          </cell>
          <cell r="L729">
            <v>2</v>
          </cell>
          <cell r="M729">
            <v>1357200</v>
          </cell>
          <cell r="N729">
            <v>0</v>
          </cell>
          <cell r="O729">
            <v>1357200</v>
          </cell>
          <cell r="R729">
            <v>0</v>
          </cell>
          <cell r="S729">
            <v>0</v>
          </cell>
          <cell r="T729">
            <v>0</v>
          </cell>
          <cell r="U729">
            <v>0</v>
          </cell>
          <cell r="V729">
            <v>2</v>
          </cell>
          <cell r="W729">
            <v>1357200</v>
          </cell>
        </row>
        <row r="730">
          <cell r="C730" t="str">
            <v>3.24.1.13</v>
          </cell>
          <cell r="D730" t="str">
            <v>Bajante en tuberia conduit Galvanizada de 3", incluye capacete y accesorios</v>
          </cell>
          <cell r="E730" t="str">
            <v>ml</v>
          </cell>
          <cell r="F730">
            <v>18</v>
          </cell>
          <cell r="G730">
            <v>26680</v>
          </cell>
          <cell r="H730">
            <v>480240</v>
          </cell>
          <cell r="I730">
            <v>6.9627878506399815E-2</v>
          </cell>
          <cell r="J730">
            <v>18</v>
          </cell>
          <cell r="L730">
            <v>18</v>
          </cell>
          <cell r="M730">
            <v>480240</v>
          </cell>
          <cell r="N730">
            <v>0</v>
          </cell>
          <cell r="O730">
            <v>480240</v>
          </cell>
          <cell r="R730">
            <v>0</v>
          </cell>
          <cell r="S730">
            <v>0</v>
          </cell>
          <cell r="T730">
            <v>0</v>
          </cell>
          <cell r="U730">
            <v>0</v>
          </cell>
          <cell r="V730">
            <v>18</v>
          </cell>
          <cell r="W730">
            <v>480240</v>
          </cell>
        </row>
        <row r="731">
          <cell r="C731" t="str">
            <v>3.24.1.14</v>
          </cell>
          <cell r="D731" t="str">
            <v>Registro electrico de 1 x 1 x 1 en concreto con su tapa debidamente impermeabilizado</v>
          </cell>
          <cell r="E731" t="str">
            <v>un</v>
          </cell>
          <cell r="F731">
            <v>2</v>
          </cell>
          <cell r="G731">
            <v>87000</v>
          </cell>
          <cell r="H731">
            <v>174000</v>
          </cell>
          <cell r="I731">
            <v>2.52274922124637E-2</v>
          </cell>
          <cell r="J731">
            <v>2</v>
          </cell>
          <cell r="L731">
            <v>2</v>
          </cell>
          <cell r="M731">
            <v>174000</v>
          </cell>
          <cell r="N731">
            <v>0</v>
          </cell>
          <cell r="O731">
            <v>174000</v>
          </cell>
          <cell r="R731">
            <v>0</v>
          </cell>
          <cell r="S731">
            <v>0</v>
          </cell>
          <cell r="T731">
            <v>0</v>
          </cell>
          <cell r="U731">
            <v>0</v>
          </cell>
          <cell r="V731">
            <v>2</v>
          </cell>
          <cell r="W731">
            <v>174000</v>
          </cell>
        </row>
        <row r="732">
          <cell r="C732" t="str">
            <v>3.24.2</v>
          </cell>
          <cell r="D732" t="str">
            <v>SUMINISTRO DE EQUIPOS Y ACCESORIOS SUBESTACION ELECTRICA PLANTA DE TRATAMIENTO</v>
          </cell>
          <cell r="F732" t="str">
            <v/>
          </cell>
          <cell r="I732" t="str">
            <v/>
          </cell>
          <cell r="J732" t="str">
            <v/>
          </cell>
          <cell r="L732" t="str">
            <v/>
          </cell>
          <cell r="M732" t="str">
            <v/>
          </cell>
          <cell r="N732" t="str">
            <v/>
          </cell>
          <cell r="O732" t="str">
            <v/>
          </cell>
          <cell r="R732">
            <v>0</v>
          </cell>
          <cell r="S732" t="str">
            <v/>
          </cell>
          <cell r="T732" t="str">
            <v/>
          </cell>
          <cell r="U732" t="str">
            <v/>
          </cell>
          <cell r="V732" t="str">
            <v/>
          </cell>
          <cell r="W732" t="str">
            <v/>
          </cell>
        </row>
        <row r="733">
          <cell r="C733" t="str">
            <v>3.24.2.18</v>
          </cell>
          <cell r="D733" t="str">
            <v>Celda de medida de tres elementos ( 3 Tp y 3 TC ) Gama SM6 con remonte de barras ref GBC-A 750 mm.</v>
          </cell>
          <cell r="E733" t="str">
            <v>un</v>
          </cell>
          <cell r="F733">
            <v>1</v>
          </cell>
          <cell r="G733">
            <v>16275032.000000002</v>
          </cell>
          <cell r="H733">
            <v>16275032.000000002</v>
          </cell>
          <cell r="I733">
            <v>2.3596450749287219</v>
          </cell>
          <cell r="J733">
            <v>1</v>
          </cell>
          <cell r="L733">
            <v>1</v>
          </cell>
          <cell r="M733">
            <v>16275032.000000002</v>
          </cell>
          <cell r="N733">
            <v>0</v>
          </cell>
          <cell r="O733">
            <v>16275032.000000002</v>
          </cell>
          <cell r="R733">
            <v>0</v>
          </cell>
          <cell r="S733">
            <v>0</v>
          </cell>
          <cell r="T733">
            <v>0</v>
          </cell>
          <cell r="U733">
            <v>0</v>
          </cell>
          <cell r="V733">
            <v>1</v>
          </cell>
          <cell r="W733">
            <v>16275032.000000002</v>
          </cell>
        </row>
        <row r="734">
          <cell r="C734" t="str">
            <v>3.24.2.19</v>
          </cell>
          <cell r="D734" t="str">
            <v>Contador de Energia trifasico Tipo Fulkrum - 3 elementos incluido bloque de pruebas y modem.</v>
          </cell>
          <cell r="E734" t="str">
            <v>un</v>
          </cell>
          <cell r="F734">
            <v>1</v>
          </cell>
          <cell r="G734">
            <v>5800000</v>
          </cell>
          <cell r="H734">
            <v>5800000</v>
          </cell>
          <cell r="I734">
            <v>0.84091640708212323</v>
          </cell>
          <cell r="J734">
            <v>1</v>
          </cell>
          <cell r="L734">
            <v>1</v>
          </cell>
          <cell r="M734">
            <v>5800000</v>
          </cell>
          <cell r="N734">
            <v>0</v>
          </cell>
          <cell r="O734">
            <v>5800000</v>
          </cell>
          <cell r="R734">
            <v>0</v>
          </cell>
          <cell r="S734">
            <v>0</v>
          </cell>
          <cell r="T734">
            <v>0</v>
          </cell>
          <cell r="U734">
            <v>0</v>
          </cell>
          <cell r="V734">
            <v>1</v>
          </cell>
          <cell r="W734">
            <v>5800000</v>
          </cell>
        </row>
        <row r="735">
          <cell r="C735" t="str">
            <v>3.24.2.20</v>
          </cell>
          <cell r="D735" t="str">
            <v>Interruptor primario automatico en SF6 gama SM6 referencia DM1-A 750 mm.</v>
          </cell>
          <cell r="E735" t="str">
            <v>un</v>
          </cell>
          <cell r="F735">
            <v>1</v>
          </cell>
          <cell r="G735">
            <v>47634240.000000007</v>
          </cell>
          <cell r="H735">
            <v>47634240.000000007</v>
          </cell>
          <cell r="I735">
            <v>6.9062782680840638</v>
          </cell>
          <cell r="J735">
            <v>1</v>
          </cell>
          <cell r="L735">
            <v>1</v>
          </cell>
          <cell r="M735">
            <v>47634240.000000007</v>
          </cell>
          <cell r="N735">
            <v>0</v>
          </cell>
          <cell r="O735">
            <v>47634240.000000007</v>
          </cell>
          <cell r="R735">
            <v>0</v>
          </cell>
          <cell r="S735">
            <v>0</v>
          </cell>
          <cell r="T735">
            <v>0</v>
          </cell>
          <cell r="U735">
            <v>0</v>
          </cell>
          <cell r="V735">
            <v>1</v>
          </cell>
          <cell r="W735">
            <v>47634240.000000007</v>
          </cell>
        </row>
        <row r="736">
          <cell r="C736" t="str">
            <v>3.24.2.21</v>
          </cell>
          <cell r="D736" t="str">
            <v>Transformador Trifasico 1000 KVA. 13200/460 V SIEMENS</v>
          </cell>
          <cell r="E736" t="str">
            <v>un</v>
          </cell>
          <cell r="F736">
            <v>1</v>
          </cell>
          <cell r="G736">
            <v>75400000</v>
          </cell>
          <cell r="H736">
            <v>75400000</v>
          </cell>
          <cell r="I736">
            <v>10.931913292067604</v>
          </cell>
          <cell r="J736">
            <v>1</v>
          </cell>
          <cell r="L736">
            <v>1</v>
          </cell>
          <cell r="M736">
            <v>75400000</v>
          </cell>
          <cell r="N736">
            <v>0</v>
          </cell>
          <cell r="O736">
            <v>75400000</v>
          </cell>
          <cell r="R736">
            <v>0</v>
          </cell>
          <cell r="S736">
            <v>0</v>
          </cell>
          <cell r="T736">
            <v>0</v>
          </cell>
          <cell r="U736">
            <v>0</v>
          </cell>
          <cell r="V736">
            <v>1</v>
          </cell>
          <cell r="W736">
            <v>75400000</v>
          </cell>
        </row>
        <row r="737">
          <cell r="C737" t="str">
            <v>3.24.2.22</v>
          </cell>
          <cell r="D737" t="str">
            <v>Transformador Trifasico 112,5 KVA. 460/220 V SIEMENS</v>
          </cell>
          <cell r="E737" t="str">
            <v>un</v>
          </cell>
          <cell r="F737">
            <v>1</v>
          </cell>
          <cell r="G737">
            <v>13926785.071999999</v>
          </cell>
          <cell r="H737">
            <v>13926785.071999999</v>
          </cell>
          <cell r="I737">
            <v>2.0191831146467569</v>
          </cell>
          <cell r="J737">
            <v>1</v>
          </cell>
          <cell r="L737">
            <v>1</v>
          </cell>
          <cell r="M737">
            <v>13926785.071999999</v>
          </cell>
          <cell r="N737">
            <v>0</v>
          </cell>
          <cell r="O737">
            <v>13926785.071999999</v>
          </cell>
          <cell r="R737">
            <v>0</v>
          </cell>
          <cell r="S737">
            <v>0</v>
          </cell>
          <cell r="T737">
            <v>0</v>
          </cell>
          <cell r="U737">
            <v>0</v>
          </cell>
          <cell r="V737">
            <v>1</v>
          </cell>
          <cell r="W737">
            <v>13926785.071999999</v>
          </cell>
        </row>
        <row r="738">
          <cell r="C738" t="str">
            <v>3.24.2.23</v>
          </cell>
          <cell r="D738" t="str">
            <v>Celda para transformador de 112,5 KVA</v>
          </cell>
          <cell r="E738" t="str">
            <v>un</v>
          </cell>
          <cell r="F738">
            <v>1</v>
          </cell>
          <cell r="G738">
            <v>2610000</v>
          </cell>
          <cell r="H738">
            <v>2610000</v>
          </cell>
          <cell r="I738">
            <v>0.37841238318695547</v>
          </cell>
          <cell r="J738">
            <v>1</v>
          </cell>
          <cell r="L738">
            <v>1</v>
          </cell>
          <cell r="M738">
            <v>2610000</v>
          </cell>
          <cell r="N738">
            <v>0</v>
          </cell>
          <cell r="O738">
            <v>2610000</v>
          </cell>
          <cell r="R738">
            <v>0</v>
          </cell>
          <cell r="S738">
            <v>0</v>
          </cell>
          <cell r="T738">
            <v>0</v>
          </cell>
          <cell r="U738">
            <v>0</v>
          </cell>
          <cell r="V738">
            <v>1</v>
          </cell>
          <cell r="W738">
            <v>2610000</v>
          </cell>
        </row>
        <row r="739">
          <cell r="C739" t="str">
            <v>3.24.2.24</v>
          </cell>
          <cell r="D739" t="str">
            <v>Acometida en cable de Cu monopolar 3 x No 2 - XLPE 15 KV</v>
          </cell>
          <cell r="E739" t="str">
            <v>ml</v>
          </cell>
          <cell r="F739">
            <v>100</v>
          </cell>
          <cell r="G739">
            <v>109284.69364799996</v>
          </cell>
          <cell r="H739">
            <v>10928469.364799995</v>
          </cell>
          <cell r="I739">
            <v>1.5844705505439081</v>
          </cell>
          <cell r="J739">
            <v>100</v>
          </cell>
          <cell r="K739">
            <v>-30</v>
          </cell>
          <cell r="L739">
            <v>70</v>
          </cell>
          <cell r="M739">
            <v>10928469.364799995</v>
          </cell>
          <cell r="N739">
            <v>-3278540.8094399986</v>
          </cell>
          <cell r="O739">
            <v>7649928.5553599969</v>
          </cell>
          <cell r="R739">
            <v>0</v>
          </cell>
          <cell r="S739">
            <v>0</v>
          </cell>
          <cell r="T739">
            <v>0</v>
          </cell>
          <cell r="U739">
            <v>0</v>
          </cell>
          <cell r="V739">
            <v>70</v>
          </cell>
          <cell r="W739">
            <v>7649928.5553599969</v>
          </cell>
        </row>
        <row r="740">
          <cell r="C740" t="str">
            <v>3.24.2.25</v>
          </cell>
          <cell r="D740" t="str">
            <v>Transferencia automatica con enclavamiento mecanico a 460 V.para planta de emergencia Stand By.</v>
          </cell>
          <cell r="E740" t="str">
            <v>un</v>
          </cell>
          <cell r="F740">
            <v>1</v>
          </cell>
          <cell r="G740">
            <v>23200000</v>
          </cell>
          <cell r="H740">
            <v>23200000</v>
          </cell>
          <cell r="I740">
            <v>3.3636656283284929</v>
          </cell>
          <cell r="J740">
            <v>1</v>
          </cell>
          <cell r="L740">
            <v>1</v>
          </cell>
          <cell r="M740">
            <v>23200000</v>
          </cell>
          <cell r="N740">
            <v>0</v>
          </cell>
          <cell r="O740">
            <v>23200000</v>
          </cell>
          <cell r="R740">
            <v>0</v>
          </cell>
          <cell r="S740">
            <v>0</v>
          </cell>
          <cell r="T740">
            <v>0</v>
          </cell>
          <cell r="U740">
            <v>0</v>
          </cell>
          <cell r="V740">
            <v>1</v>
          </cell>
          <cell r="W740">
            <v>23200000</v>
          </cell>
        </row>
        <row r="741">
          <cell r="C741" t="str">
            <v>3.24.2.26</v>
          </cell>
          <cell r="D741"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741" t="str">
            <v>un</v>
          </cell>
          <cell r="F741">
            <v>1</v>
          </cell>
          <cell r="G741">
            <v>92800000</v>
          </cell>
          <cell r="H741">
            <v>92800000</v>
          </cell>
          <cell r="I741">
            <v>13.454662513313972</v>
          </cell>
          <cell r="J741">
            <v>1</v>
          </cell>
          <cell r="L741">
            <v>1</v>
          </cell>
          <cell r="M741">
            <v>92800000</v>
          </cell>
          <cell r="N741">
            <v>0</v>
          </cell>
          <cell r="O741">
            <v>92800000</v>
          </cell>
          <cell r="R741">
            <v>0</v>
          </cell>
          <cell r="S741">
            <v>0</v>
          </cell>
          <cell r="T741">
            <v>0</v>
          </cell>
          <cell r="U741">
            <v>0</v>
          </cell>
          <cell r="V741">
            <v>1</v>
          </cell>
          <cell r="W741">
            <v>92800000</v>
          </cell>
        </row>
        <row r="742">
          <cell r="C742" t="str">
            <v>3.24.2.27</v>
          </cell>
          <cell r="D742" t="str">
            <v>Juego de premoldeados tipo interior 3M 15 KV cable monopolar No 2 con pantalla de cinta</v>
          </cell>
          <cell r="E742" t="str">
            <v>jgo</v>
          </cell>
          <cell r="F742">
            <v>2</v>
          </cell>
          <cell r="G742">
            <v>400316</v>
          </cell>
          <cell r="H742">
            <v>800632</v>
          </cell>
          <cell r="I742">
            <v>0.11608010083361631</v>
          </cell>
          <cell r="J742">
            <v>2</v>
          </cell>
          <cell r="K742">
            <v>1</v>
          </cell>
          <cell r="L742">
            <v>3</v>
          </cell>
          <cell r="M742">
            <v>800632</v>
          </cell>
          <cell r="N742">
            <v>400316</v>
          </cell>
          <cell r="O742">
            <v>1200948</v>
          </cell>
          <cell r="R742">
            <v>0</v>
          </cell>
          <cell r="S742">
            <v>0</v>
          </cell>
          <cell r="T742">
            <v>0</v>
          </cell>
          <cell r="U742">
            <v>0</v>
          </cell>
          <cell r="V742">
            <v>3</v>
          </cell>
          <cell r="W742">
            <v>1200948</v>
          </cell>
        </row>
        <row r="743">
          <cell r="C743" t="str">
            <v>3.24.2.28</v>
          </cell>
          <cell r="D743" t="str">
            <v>Tablero de fuerza y control para motor de 30 Hp del sistema de soplado a 460 V 60 Hz, incluye arrancador suave altistar y bancos de condensadores asociados, pulsadores etc.</v>
          </cell>
          <cell r="E743" t="str">
            <v>un</v>
          </cell>
          <cell r="F743">
            <v>1</v>
          </cell>
          <cell r="G743">
            <v>4224720</v>
          </cell>
          <cell r="H743">
            <v>4224720</v>
          </cell>
          <cell r="I743">
            <v>0.61252351091861867</v>
          </cell>
          <cell r="J743">
            <v>1</v>
          </cell>
          <cell r="L743">
            <v>1</v>
          </cell>
          <cell r="M743">
            <v>4224720</v>
          </cell>
          <cell r="N743">
            <v>0</v>
          </cell>
          <cell r="O743">
            <v>4224720</v>
          </cell>
          <cell r="R743">
            <v>0</v>
          </cell>
          <cell r="S743">
            <v>0</v>
          </cell>
          <cell r="T743">
            <v>0</v>
          </cell>
          <cell r="U743">
            <v>0</v>
          </cell>
          <cell r="V743">
            <v>1</v>
          </cell>
          <cell r="W743">
            <v>4224720</v>
          </cell>
        </row>
        <row r="744">
          <cell r="C744" t="str">
            <v>3.24.2.29</v>
          </cell>
          <cell r="D744" t="str">
            <v>Tablero de distribucion para sevicios auxiliares, inluye 10 interruptores automaticos tripolares Easy Pact de Merlin Gerin, de acuerdo a especificaciones</v>
          </cell>
          <cell r="E744" t="str">
            <v>un</v>
          </cell>
          <cell r="F744">
            <v>1</v>
          </cell>
          <cell r="G744">
            <v>5220000</v>
          </cell>
          <cell r="H744">
            <v>5220000</v>
          </cell>
          <cell r="I744">
            <v>0.75682476637391094</v>
          </cell>
          <cell r="J744">
            <v>1</v>
          </cell>
          <cell r="L744">
            <v>1</v>
          </cell>
          <cell r="M744">
            <v>5220000</v>
          </cell>
          <cell r="N744">
            <v>0</v>
          </cell>
          <cell r="O744">
            <v>5220000</v>
          </cell>
          <cell r="R744">
            <v>0</v>
          </cell>
          <cell r="S744">
            <v>0</v>
          </cell>
          <cell r="T744">
            <v>0</v>
          </cell>
          <cell r="U744">
            <v>0</v>
          </cell>
          <cell r="V744">
            <v>1</v>
          </cell>
          <cell r="W744">
            <v>5220000</v>
          </cell>
        </row>
        <row r="745">
          <cell r="C745" t="str">
            <v>3.24.2.30</v>
          </cell>
          <cell r="D745" t="str">
            <v>Tablero de distribucion trifasico para empotrar de 24 ctos, con sus breakers termomagneticos.</v>
          </cell>
          <cell r="E745" t="str">
            <v>un</v>
          </cell>
          <cell r="F745">
            <v>1</v>
          </cell>
          <cell r="G745">
            <v>379359.11519999994</v>
          </cell>
          <cell r="H745">
            <v>379359.11519999994</v>
          </cell>
          <cell r="I745">
            <v>5.5001604163420224E-2</v>
          </cell>
          <cell r="J745">
            <v>1</v>
          </cell>
          <cell r="K745">
            <v>-1</v>
          </cell>
          <cell r="L745">
            <v>0</v>
          </cell>
          <cell r="M745">
            <v>379359.11519999994</v>
          </cell>
          <cell r="N745">
            <v>-379359.11519999994</v>
          </cell>
          <cell r="O745">
            <v>0</v>
          </cell>
          <cell r="R745">
            <v>0</v>
          </cell>
          <cell r="S745">
            <v>0</v>
          </cell>
          <cell r="T745">
            <v>0</v>
          </cell>
          <cell r="U745">
            <v>0</v>
          </cell>
          <cell r="V745">
            <v>0</v>
          </cell>
          <cell r="W745">
            <v>0</v>
          </cell>
        </row>
        <row r="746">
          <cell r="C746" t="str">
            <v>3.24.2.31</v>
          </cell>
          <cell r="D746" t="str">
            <v>Registro electrico de 1 x 1 x 1 en concreto con su tapa debidamente impermeabilizado</v>
          </cell>
          <cell r="E746" t="str">
            <v>un</v>
          </cell>
          <cell r="F746">
            <v>2</v>
          </cell>
          <cell r="G746">
            <v>87000</v>
          </cell>
          <cell r="H746">
            <v>174000</v>
          </cell>
          <cell r="I746">
            <v>2.52274922124637E-2</v>
          </cell>
          <cell r="J746">
            <v>2</v>
          </cell>
          <cell r="K746">
            <v>-1</v>
          </cell>
          <cell r="L746">
            <v>1</v>
          </cell>
          <cell r="M746">
            <v>174000</v>
          </cell>
          <cell r="N746">
            <v>-87000</v>
          </cell>
          <cell r="O746">
            <v>87000</v>
          </cell>
          <cell r="R746">
            <v>0</v>
          </cell>
          <cell r="S746">
            <v>0</v>
          </cell>
          <cell r="T746">
            <v>0</v>
          </cell>
          <cell r="U746">
            <v>0</v>
          </cell>
          <cell r="V746">
            <v>1</v>
          </cell>
          <cell r="W746">
            <v>87000</v>
          </cell>
        </row>
        <row r="747">
          <cell r="C747" t="str">
            <v>3.24.2.32</v>
          </cell>
          <cell r="D747" t="str">
            <v>Carcamo en concreto de acuerdo a especificaciones</v>
          </cell>
          <cell r="E747" t="str">
            <v>Ml</v>
          </cell>
          <cell r="F747">
            <v>20</v>
          </cell>
          <cell r="G747">
            <v>185600</v>
          </cell>
          <cell r="H747">
            <v>3712000</v>
          </cell>
          <cell r="I747">
            <v>0.5381865005325589</v>
          </cell>
          <cell r="J747">
            <v>20</v>
          </cell>
          <cell r="L747">
            <v>20</v>
          </cell>
          <cell r="M747">
            <v>3712000</v>
          </cell>
          <cell r="N747">
            <v>0</v>
          </cell>
          <cell r="O747">
            <v>3712000</v>
          </cell>
          <cell r="R747">
            <v>0</v>
          </cell>
          <cell r="S747">
            <v>0</v>
          </cell>
          <cell r="T747">
            <v>0</v>
          </cell>
          <cell r="U747">
            <v>0</v>
          </cell>
          <cell r="V747">
            <v>20</v>
          </cell>
          <cell r="W747">
            <v>3712000</v>
          </cell>
        </row>
        <row r="748">
          <cell r="C748" t="str">
            <v>3.24.2.33</v>
          </cell>
          <cell r="D748" t="str">
            <v>Malla de tierra conformada por siete varillas Cu copperweld de 2.4 mts inmersas en hidrosolta unidas entre con cable de Cu desnudo No 2 empleando soldadura caldweld de de acuerdo a especificaciones</v>
          </cell>
          <cell r="E748" t="str">
            <v>un</v>
          </cell>
          <cell r="F748">
            <v>1</v>
          </cell>
          <cell r="G748">
            <v>928000</v>
          </cell>
          <cell r="H748">
            <v>928000</v>
          </cell>
          <cell r="I748">
            <v>0.13454662513313972</v>
          </cell>
          <cell r="J748">
            <v>1</v>
          </cell>
          <cell r="L748">
            <v>1</v>
          </cell>
          <cell r="M748">
            <v>928000</v>
          </cell>
          <cell r="N748">
            <v>0</v>
          </cell>
          <cell r="O748">
            <v>928000</v>
          </cell>
          <cell r="R748">
            <v>0</v>
          </cell>
          <cell r="S748">
            <v>0</v>
          </cell>
          <cell r="T748">
            <v>0</v>
          </cell>
          <cell r="U748">
            <v>0</v>
          </cell>
          <cell r="V748">
            <v>1</v>
          </cell>
          <cell r="W748">
            <v>928000</v>
          </cell>
        </row>
        <row r="749">
          <cell r="C749" t="str">
            <v>3.24.2.34</v>
          </cell>
          <cell r="D749" t="str">
            <v>Luminaria Wall Pack 150 W 220 V,Vapor de mercurio</v>
          </cell>
          <cell r="E749" t="str">
            <v>un</v>
          </cell>
          <cell r="F749">
            <v>4</v>
          </cell>
          <cell r="G749">
            <v>261000</v>
          </cell>
          <cell r="H749">
            <v>1044000</v>
          </cell>
          <cell r="I749">
            <v>0.15136495327478219</v>
          </cell>
          <cell r="J749">
            <v>4</v>
          </cell>
          <cell r="L749">
            <v>4</v>
          </cell>
          <cell r="M749">
            <v>1044000</v>
          </cell>
          <cell r="N749">
            <v>0</v>
          </cell>
          <cell r="O749">
            <v>1044000</v>
          </cell>
          <cell r="R749">
            <v>0</v>
          </cell>
          <cell r="S749">
            <v>0</v>
          </cell>
          <cell r="T749">
            <v>0</v>
          </cell>
          <cell r="U749">
            <v>0</v>
          </cell>
          <cell r="V749">
            <v>4</v>
          </cell>
          <cell r="W749">
            <v>1044000</v>
          </cell>
        </row>
        <row r="750">
          <cell r="C750" t="str">
            <v>3.24.2.35</v>
          </cell>
          <cell r="D750" t="str">
            <v>Toma trifasica de tres elementos 50A</v>
          </cell>
          <cell r="E750" t="str">
            <v>un</v>
          </cell>
          <cell r="F750">
            <v>1</v>
          </cell>
          <cell r="G750">
            <v>29000</v>
          </cell>
          <cell r="H750">
            <v>29000</v>
          </cell>
          <cell r="I750">
            <v>4.2045820354106164E-3</v>
          </cell>
          <cell r="J750">
            <v>1</v>
          </cell>
          <cell r="K750">
            <v>-1</v>
          </cell>
          <cell r="L750">
            <v>0</v>
          </cell>
          <cell r="M750">
            <v>29000</v>
          </cell>
          <cell r="N750">
            <v>-29000</v>
          </cell>
          <cell r="O750">
            <v>0</v>
          </cell>
          <cell r="R750">
            <v>0</v>
          </cell>
          <cell r="S750">
            <v>0</v>
          </cell>
          <cell r="T750">
            <v>0</v>
          </cell>
          <cell r="U750">
            <v>0</v>
          </cell>
          <cell r="V750">
            <v>0</v>
          </cell>
          <cell r="W750">
            <v>0</v>
          </cell>
        </row>
        <row r="751">
          <cell r="C751" t="str">
            <v>3.24.2.36</v>
          </cell>
          <cell r="D751" t="str">
            <v>Toma bifasica de tres elementos 30A</v>
          </cell>
          <cell r="E751" t="str">
            <v>un</v>
          </cell>
          <cell r="F751">
            <v>1</v>
          </cell>
          <cell r="G751">
            <v>17400</v>
          </cell>
          <cell r="H751">
            <v>17400</v>
          </cell>
          <cell r="I751">
            <v>2.5227492212463701E-3</v>
          </cell>
          <cell r="J751">
            <v>1</v>
          </cell>
          <cell r="K751">
            <v>-1</v>
          </cell>
          <cell r="L751">
            <v>0</v>
          </cell>
          <cell r="M751">
            <v>17400</v>
          </cell>
          <cell r="N751">
            <v>-17400</v>
          </cell>
          <cell r="O751">
            <v>0</v>
          </cell>
          <cell r="R751">
            <v>0</v>
          </cell>
          <cell r="S751">
            <v>0</v>
          </cell>
          <cell r="T751">
            <v>0</v>
          </cell>
          <cell r="U751">
            <v>0</v>
          </cell>
          <cell r="V751">
            <v>0</v>
          </cell>
          <cell r="W751">
            <v>0</v>
          </cell>
        </row>
        <row r="752">
          <cell r="C752" t="str">
            <v>3.24.2.37</v>
          </cell>
          <cell r="D752" t="str">
            <v>Toma monofasica de tres elementos</v>
          </cell>
          <cell r="E752" t="str">
            <v>un</v>
          </cell>
          <cell r="F752">
            <v>4</v>
          </cell>
          <cell r="G752">
            <v>3364</v>
          </cell>
          <cell r="H752">
            <v>13456</v>
          </cell>
          <cell r="I752">
            <v>1.9509260644305262E-3</v>
          </cell>
          <cell r="J752">
            <v>4</v>
          </cell>
          <cell r="K752">
            <v>-2</v>
          </cell>
          <cell r="L752">
            <v>2</v>
          </cell>
          <cell r="M752">
            <v>13456</v>
          </cell>
          <cell r="N752">
            <v>-6728</v>
          </cell>
          <cell r="O752">
            <v>6728</v>
          </cell>
          <cell r="R752">
            <v>0</v>
          </cell>
          <cell r="S752">
            <v>0</v>
          </cell>
          <cell r="T752">
            <v>0</v>
          </cell>
          <cell r="U752">
            <v>0</v>
          </cell>
          <cell r="V752">
            <v>2</v>
          </cell>
          <cell r="W752">
            <v>6728</v>
          </cell>
        </row>
        <row r="753">
          <cell r="C753" t="str">
            <v>3.24.2.38</v>
          </cell>
          <cell r="D753" t="str">
            <v>Salida electrica monofasica para toma o iluminacion, incluye linea neutro y tierra en cable THHN no 12, tuberia coduit de 1"</v>
          </cell>
          <cell r="E753" t="str">
            <v>un</v>
          </cell>
          <cell r="F753">
            <v>4</v>
          </cell>
          <cell r="G753">
            <v>40600</v>
          </cell>
          <cell r="H753">
            <v>162400</v>
          </cell>
          <cell r="I753">
            <v>2.3545659398299452E-2</v>
          </cell>
          <cell r="J753">
            <v>4</v>
          </cell>
          <cell r="K753">
            <v>-2</v>
          </cell>
          <cell r="L753">
            <v>2</v>
          </cell>
          <cell r="M753">
            <v>162400</v>
          </cell>
          <cell r="N753">
            <v>-81200</v>
          </cell>
          <cell r="O753">
            <v>81200</v>
          </cell>
          <cell r="R753">
            <v>0</v>
          </cell>
          <cell r="S753">
            <v>0</v>
          </cell>
          <cell r="T753">
            <v>0</v>
          </cell>
          <cell r="U753">
            <v>0</v>
          </cell>
          <cell r="V753">
            <v>2</v>
          </cell>
          <cell r="W753">
            <v>81200</v>
          </cell>
        </row>
        <row r="754">
          <cell r="C754" t="str">
            <v>3.24.2.39</v>
          </cell>
          <cell r="D754" t="str">
            <v>Salida electrica bifasica para iluminacion, incluye lineas neutro y tierra en cable THHN no 12, tuberia coduit de 1"</v>
          </cell>
          <cell r="E754" t="str">
            <v>un</v>
          </cell>
          <cell r="F754">
            <v>4</v>
          </cell>
          <cell r="G754">
            <v>46400</v>
          </cell>
          <cell r="H754">
            <v>185600</v>
          </cell>
          <cell r="I754">
            <v>2.6909325026627948E-2</v>
          </cell>
          <cell r="J754">
            <v>4</v>
          </cell>
          <cell r="L754">
            <v>4</v>
          </cell>
          <cell r="M754">
            <v>185600</v>
          </cell>
          <cell r="N754">
            <v>0</v>
          </cell>
          <cell r="O754">
            <v>185600</v>
          </cell>
          <cell r="R754">
            <v>0</v>
          </cell>
          <cell r="S754">
            <v>0</v>
          </cell>
          <cell r="T754">
            <v>0</v>
          </cell>
          <cell r="U754">
            <v>0</v>
          </cell>
          <cell r="V754">
            <v>4</v>
          </cell>
          <cell r="W754">
            <v>185600</v>
          </cell>
        </row>
        <row r="755">
          <cell r="C755" t="str">
            <v>3.24.2.40</v>
          </cell>
          <cell r="D755" t="str">
            <v>Salida electrica bifasica o trifasica para toma, incluye lineas neutro y tierra en cable THHN no 10, tuberia coduit de 1"</v>
          </cell>
          <cell r="E755" t="str">
            <v>un</v>
          </cell>
          <cell r="F755">
            <v>2</v>
          </cell>
          <cell r="G755">
            <v>77720</v>
          </cell>
          <cell r="H755">
            <v>155440</v>
          </cell>
          <cell r="I755">
            <v>2.2536559709800907E-2</v>
          </cell>
          <cell r="J755">
            <v>2</v>
          </cell>
          <cell r="K755">
            <v>-2</v>
          </cell>
          <cell r="L755">
            <v>0</v>
          </cell>
          <cell r="M755">
            <v>155440</v>
          </cell>
          <cell r="N755">
            <v>-155440</v>
          </cell>
          <cell r="O755">
            <v>0</v>
          </cell>
          <cell r="R755">
            <v>0</v>
          </cell>
          <cell r="S755">
            <v>0</v>
          </cell>
          <cell r="T755">
            <v>0</v>
          </cell>
          <cell r="U755">
            <v>0</v>
          </cell>
          <cell r="V755">
            <v>0</v>
          </cell>
          <cell r="W755">
            <v>0</v>
          </cell>
        </row>
        <row r="756">
          <cell r="C756" t="str">
            <v>3.24.3</v>
          </cell>
          <cell r="D756" t="str">
            <v>SUMINISTRO DE EQUIPOS AUXILIARES</v>
          </cell>
          <cell r="F756" t="str">
            <v/>
          </cell>
          <cell r="G756">
            <v>0</v>
          </cell>
          <cell r="I756" t="str">
            <v/>
          </cell>
          <cell r="J756" t="str">
            <v/>
          </cell>
          <cell r="L756" t="str">
            <v/>
          </cell>
          <cell r="M756" t="str">
            <v/>
          </cell>
          <cell r="N756" t="str">
            <v/>
          </cell>
          <cell r="O756" t="str">
            <v/>
          </cell>
          <cell r="R756">
            <v>0</v>
          </cell>
          <cell r="S756" t="str">
            <v/>
          </cell>
          <cell r="T756" t="str">
            <v/>
          </cell>
          <cell r="U756" t="str">
            <v/>
          </cell>
          <cell r="V756" t="str">
            <v/>
          </cell>
          <cell r="W756" t="str">
            <v/>
          </cell>
        </row>
        <row r="757">
          <cell r="C757" t="str">
            <v>3.24.3.1</v>
          </cell>
          <cell r="D757" t="str">
            <v>Bandeja portacables tipo Semipesada de 40 cm incluido tapa y accesorios para fijacion en piso o pared, Mecano.</v>
          </cell>
          <cell r="E757" t="str">
            <v>ml</v>
          </cell>
          <cell r="F757">
            <v>40</v>
          </cell>
          <cell r="G757">
            <v>139200</v>
          </cell>
          <cell r="H757">
            <v>5568000</v>
          </cell>
          <cell r="I757">
            <v>0.8072797507988384</v>
          </cell>
          <cell r="J757">
            <v>40</v>
          </cell>
          <cell r="K757">
            <v>-10</v>
          </cell>
          <cell r="L757">
            <v>30</v>
          </cell>
          <cell r="M757">
            <v>5568000</v>
          </cell>
          <cell r="N757">
            <v>-1392000</v>
          </cell>
          <cell r="O757">
            <v>4176000</v>
          </cell>
          <cell r="R757">
            <v>0</v>
          </cell>
          <cell r="S757">
            <v>0</v>
          </cell>
          <cell r="T757">
            <v>0</v>
          </cell>
          <cell r="U757">
            <v>0</v>
          </cell>
          <cell r="V757">
            <v>30</v>
          </cell>
          <cell r="W757">
            <v>4176000</v>
          </cell>
        </row>
        <row r="758">
          <cell r="C758" t="str">
            <v>3.24.3.2</v>
          </cell>
          <cell r="D758" t="str">
            <v>Bandeja portacables tipo Semipesada de 30 cm incluido tapa y accesorios para fijacion en piso o pared, Mecano.</v>
          </cell>
          <cell r="E758" t="str">
            <v>ml</v>
          </cell>
          <cell r="F758">
            <v>30</v>
          </cell>
          <cell r="G758">
            <v>133400</v>
          </cell>
          <cell r="H758">
            <v>4002000</v>
          </cell>
          <cell r="I758">
            <v>0.5802323208866651</v>
          </cell>
          <cell r="J758">
            <v>30</v>
          </cell>
          <cell r="K758">
            <v>-20</v>
          </cell>
          <cell r="L758">
            <v>10</v>
          </cell>
          <cell r="M758">
            <v>4002000</v>
          </cell>
          <cell r="N758">
            <v>-2668000</v>
          </cell>
          <cell r="O758">
            <v>1334000</v>
          </cell>
          <cell r="R758">
            <v>0</v>
          </cell>
          <cell r="S758">
            <v>0</v>
          </cell>
          <cell r="T758">
            <v>0</v>
          </cell>
          <cell r="U758">
            <v>0</v>
          </cell>
          <cell r="V758">
            <v>10</v>
          </cell>
          <cell r="W758">
            <v>1334000</v>
          </cell>
        </row>
        <row r="759">
          <cell r="C759" t="str">
            <v>3.24.4</v>
          </cell>
          <cell r="D759" t="str">
            <v>SUMINISTRO ACOMETIDAS ELECTRICAS a 440 V ac</v>
          </cell>
          <cell r="F759" t="str">
            <v/>
          </cell>
          <cell r="I759" t="str">
            <v/>
          </cell>
          <cell r="J759" t="str">
            <v/>
          </cell>
          <cell r="L759" t="str">
            <v/>
          </cell>
          <cell r="M759" t="str">
            <v/>
          </cell>
          <cell r="N759" t="str">
            <v/>
          </cell>
          <cell r="O759" t="str">
            <v/>
          </cell>
          <cell r="R759">
            <v>0</v>
          </cell>
          <cell r="S759" t="str">
            <v/>
          </cell>
          <cell r="T759" t="str">
            <v/>
          </cell>
          <cell r="U759" t="str">
            <v/>
          </cell>
          <cell r="V759" t="str">
            <v/>
          </cell>
          <cell r="W759" t="str">
            <v/>
          </cell>
        </row>
        <row r="760">
          <cell r="C760" t="str">
            <v>3.24.4.5</v>
          </cell>
          <cell r="D760" t="str">
            <v>Acometidas desde transformador de alimentación a barraje de entrada de la transferencia automatica en cable monopolar THHN de Cu AWG ( 3(4x500) + (3x500) ) a 1000 V - 90° aislamiento, incluye conectores terminal bimetalicos 3M, cintas 23 y 33 3M, accesori</v>
          </cell>
          <cell r="E760" t="str">
            <v>ml</v>
          </cell>
          <cell r="F760">
            <v>20</v>
          </cell>
          <cell r="G760">
            <v>1746960</v>
          </cell>
          <cell r="H760">
            <v>34939200</v>
          </cell>
          <cell r="I760">
            <v>5.0656804362627108</v>
          </cell>
          <cell r="J760">
            <v>20</v>
          </cell>
          <cell r="L760">
            <v>20</v>
          </cell>
          <cell r="M760">
            <v>34939200</v>
          </cell>
          <cell r="N760">
            <v>0</v>
          </cell>
          <cell r="O760">
            <v>34939200</v>
          </cell>
          <cell r="R760">
            <v>0</v>
          </cell>
          <cell r="S760">
            <v>0</v>
          </cell>
          <cell r="T760">
            <v>0</v>
          </cell>
          <cell r="U760">
            <v>0</v>
          </cell>
          <cell r="V760">
            <v>20</v>
          </cell>
          <cell r="W760">
            <v>34939200</v>
          </cell>
        </row>
        <row r="761">
          <cell r="C761" t="str">
            <v>3.24.4.6</v>
          </cell>
          <cell r="D761" t="str">
            <v>Acometidas del CCM a cada unidad de bombeo de la linea de impulsión de 300 HP 460 Vac 60 Hz en cable THHN calibre AWG (6 x 4/0) + (1x 4/0) de 1000V aislamiento, incluye tuberia conduit PVC de 3", flexiconduit, conectores, terminales bimetalicos 3M, cintas</v>
          </cell>
          <cell r="E761" t="str">
            <v>ml</v>
          </cell>
          <cell r="F761">
            <v>80</v>
          </cell>
          <cell r="G761">
            <v>328750.96000000002</v>
          </cell>
          <cell r="H761">
            <v>26300076.800000001</v>
          </cell>
          <cell r="I761">
            <v>3.8131320842482599</v>
          </cell>
          <cell r="J761">
            <v>80</v>
          </cell>
          <cell r="K761">
            <v>10</v>
          </cell>
          <cell r="L761">
            <v>90</v>
          </cell>
          <cell r="M761">
            <v>26300076.800000001</v>
          </cell>
          <cell r="N761">
            <v>3287509.6</v>
          </cell>
          <cell r="O761">
            <v>29587586.400000002</v>
          </cell>
          <cell r="R761">
            <v>0</v>
          </cell>
          <cell r="S761">
            <v>0</v>
          </cell>
          <cell r="T761">
            <v>0</v>
          </cell>
          <cell r="U761">
            <v>0</v>
          </cell>
          <cell r="V761">
            <v>90</v>
          </cell>
          <cell r="W761">
            <v>29587586.400000002</v>
          </cell>
        </row>
        <row r="762">
          <cell r="C762" t="str">
            <v>3.24.4.7</v>
          </cell>
          <cell r="D762" t="str">
            <v>Acometidas del CCM a cada unidad de bombeo de lavado de filtros de 25 HP 460 Vac 60 Hz en cable THHN calibre AWG (3 x 8) de 1000V aislamiento, incluye tuberia conduit PVC de 1 1/2", flexiconduit, conectores, terminales bimetalicos 3M, cintas 23 y 33 3M, a</v>
          </cell>
          <cell r="E762" t="str">
            <v>ml</v>
          </cell>
          <cell r="F762">
            <v>50</v>
          </cell>
          <cell r="G762">
            <v>30562.52</v>
          </cell>
          <cell r="H762">
            <v>1528126</v>
          </cell>
          <cell r="I762">
            <v>0.22155624577392705</v>
          </cell>
          <cell r="J762">
            <v>50</v>
          </cell>
          <cell r="L762">
            <v>50</v>
          </cell>
          <cell r="M762">
            <v>1528126</v>
          </cell>
          <cell r="N762">
            <v>0</v>
          </cell>
          <cell r="O762">
            <v>1528126</v>
          </cell>
          <cell r="R762">
            <v>0</v>
          </cell>
          <cell r="S762">
            <v>0</v>
          </cell>
          <cell r="T762">
            <v>0</v>
          </cell>
          <cell r="U762">
            <v>0</v>
          </cell>
          <cell r="V762">
            <v>50</v>
          </cell>
          <cell r="W762">
            <v>1528126</v>
          </cell>
        </row>
        <row r="763">
          <cell r="C763" t="str">
            <v>3.24.4.8</v>
          </cell>
          <cell r="D763" t="str">
            <v>Acometidas del CCM al tablero del motor del soplador de 30 HP 460 Vac 60 Hz en cable THHN calibre AWG (3 x 8) de 1000V aislamiento, incluye tuberia conduit PVC de 1 1/2", flexiconduit, conectores, terminales bimetalicos 3M, cintas 23 y 33 3M, accesorios p</v>
          </cell>
          <cell r="E763" t="str">
            <v>ml</v>
          </cell>
          <cell r="F763">
            <v>45</v>
          </cell>
          <cell r="G763">
            <v>30562.52</v>
          </cell>
          <cell r="H763">
            <v>1375313.4</v>
          </cell>
          <cell r="I763">
            <v>0.19940062119653432</v>
          </cell>
          <cell r="J763">
            <v>45</v>
          </cell>
          <cell r="K763">
            <v>-45</v>
          </cell>
          <cell r="L763">
            <v>0</v>
          </cell>
          <cell r="M763">
            <v>1375313.4</v>
          </cell>
          <cell r="N763">
            <v>-1375313.4</v>
          </cell>
          <cell r="O763">
            <v>0</v>
          </cell>
          <cell r="R763">
            <v>0</v>
          </cell>
          <cell r="S763">
            <v>0</v>
          </cell>
          <cell r="T763">
            <v>0</v>
          </cell>
          <cell r="U763">
            <v>0</v>
          </cell>
          <cell r="V763">
            <v>0</v>
          </cell>
          <cell r="W763">
            <v>0</v>
          </cell>
        </row>
        <row r="764">
          <cell r="C764" t="str">
            <v>3.24.4.9</v>
          </cell>
          <cell r="D764" t="str">
            <v xml:space="preserve">Acometidas del CCM a Tranformador servicios auxiliares en cable THHN 4 x No 1 de 600V aislamiento, incluye conectores cintas y accesorios </v>
          </cell>
          <cell r="E764" t="str">
            <v>ml</v>
          </cell>
          <cell r="F764">
            <v>10</v>
          </cell>
          <cell r="G764">
            <v>22040</v>
          </cell>
          <cell r="H764">
            <v>220400</v>
          </cell>
          <cell r="I764">
            <v>3.1954823469120687E-2</v>
          </cell>
          <cell r="J764">
            <v>10</v>
          </cell>
          <cell r="L764">
            <v>10</v>
          </cell>
          <cell r="M764">
            <v>220400</v>
          </cell>
          <cell r="N764">
            <v>0</v>
          </cell>
          <cell r="O764">
            <v>220400</v>
          </cell>
          <cell r="R764">
            <v>0</v>
          </cell>
          <cell r="S764">
            <v>0</v>
          </cell>
          <cell r="T764">
            <v>0</v>
          </cell>
          <cell r="U764">
            <v>0</v>
          </cell>
          <cell r="V764">
            <v>10</v>
          </cell>
          <cell r="W764">
            <v>220400</v>
          </cell>
        </row>
        <row r="765">
          <cell r="C765" t="str">
            <v>3.24.5</v>
          </cell>
          <cell r="D765" t="str">
            <v>SUMINISTRO ACOMETIDAS ELECTRICAS a 220 V ac</v>
          </cell>
          <cell r="F765" t="str">
            <v/>
          </cell>
          <cell r="G765">
            <v>0</v>
          </cell>
          <cell r="I765" t="str">
            <v/>
          </cell>
          <cell r="J765" t="str">
            <v/>
          </cell>
          <cell r="L765" t="str">
            <v/>
          </cell>
          <cell r="M765" t="str">
            <v/>
          </cell>
          <cell r="N765" t="str">
            <v/>
          </cell>
          <cell r="O765" t="str">
            <v/>
          </cell>
          <cell r="R765">
            <v>0</v>
          </cell>
          <cell r="S765" t="str">
            <v/>
          </cell>
          <cell r="T765" t="str">
            <v/>
          </cell>
          <cell r="U765" t="str">
            <v/>
          </cell>
          <cell r="V765" t="str">
            <v/>
          </cell>
          <cell r="W765" t="str">
            <v/>
          </cell>
        </row>
        <row r="766">
          <cell r="C766" t="str">
            <v>3.24.5.1</v>
          </cell>
          <cell r="D766" t="str">
            <v>Acometidas del Tranformador servicios auxiliares al tablero de distribución general en cable THHN 4 x No 1 de 600V aislamiento, incluye conectores cintas y accesorios</v>
          </cell>
          <cell r="E766" t="str">
            <v>ml</v>
          </cell>
          <cell r="F766">
            <v>10</v>
          </cell>
          <cell r="G766">
            <v>22040</v>
          </cell>
          <cell r="H766">
            <v>220400</v>
          </cell>
          <cell r="I766">
            <v>3.1954823469120687E-2</v>
          </cell>
          <cell r="J766">
            <v>10</v>
          </cell>
          <cell r="K766">
            <v>-10</v>
          </cell>
          <cell r="L766">
            <v>0</v>
          </cell>
          <cell r="M766">
            <v>220400</v>
          </cell>
          <cell r="N766">
            <v>-220400</v>
          </cell>
          <cell r="O766">
            <v>0</v>
          </cell>
          <cell r="R766">
            <v>0</v>
          </cell>
          <cell r="S766">
            <v>0</v>
          </cell>
          <cell r="T766">
            <v>0</v>
          </cell>
          <cell r="U766">
            <v>0</v>
          </cell>
          <cell r="V766">
            <v>0</v>
          </cell>
          <cell r="W766">
            <v>0</v>
          </cell>
        </row>
        <row r="767">
          <cell r="C767" t="str">
            <v>3.24.5.2</v>
          </cell>
          <cell r="D767" t="str">
            <v>Acometidas desde el tablero de servicios auxiliares al edificio de cloración cable THHN No 10 incluye 3 fases neutro y tierra instalado ido tuberias conduit de 11/2", conectores y accesorios</v>
          </cell>
          <cell r="E767" t="str">
            <v>ml</v>
          </cell>
          <cell r="F767">
            <v>120</v>
          </cell>
          <cell r="G767">
            <v>27234.48</v>
          </cell>
          <cell r="H767">
            <v>3268137.6</v>
          </cell>
          <cell r="I767">
            <v>0.47383284973137824</v>
          </cell>
          <cell r="J767">
            <v>120</v>
          </cell>
          <cell r="K767">
            <v>-120</v>
          </cell>
          <cell r="L767">
            <v>0</v>
          </cell>
          <cell r="M767">
            <v>3268137.6</v>
          </cell>
          <cell r="N767">
            <v>-3268137.6</v>
          </cell>
          <cell r="O767">
            <v>0</v>
          </cell>
          <cell r="R767">
            <v>0</v>
          </cell>
          <cell r="S767">
            <v>0</v>
          </cell>
          <cell r="T767">
            <v>0</v>
          </cell>
          <cell r="U767">
            <v>0</v>
          </cell>
          <cell r="V767">
            <v>0</v>
          </cell>
          <cell r="W767">
            <v>0</v>
          </cell>
        </row>
        <row r="768">
          <cell r="C768" t="str">
            <v>3.24.5.3</v>
          </cell>
          <cell r="D768" t="str">
            <v>Acometidas para bomba sentina en cable THHN No 12 incluido tuberia conduit Galvanizada de 1/2"conectores y accesorios</v>
          </cell>
          <cell r="E768" t="str">
            <v>ml</v>
          </cell>
          <cell r="F768">
            <v>10</v>
          </cell>
          <cell r="G768">
            <v>18560</v>
          </cell>
          <cell r="H768">
            <v>185600</v>
          </cell>
          <cell r="I768">
            <v>2.6909325026627948E-2</v>
          </cell>
          <cell r="J768">
            <v>10</v>
          </cell>
          <cell r="L768">
            <v>10</v>
          </cell>
          <cell r="M768">
            <v>185600</v>
          </cell>
          <cell r="N768">
            <v>0</v>
          </cell>
          <cell r="O768">
            <v>185600</v>
          </cell>
          <cell r="R768">
            <v>0</v>
          </cell>
          <cell r="S768">
            <v>0</v>
          </cell>
          <cell r="T768">
            <v>0</v>
          </cell>
          <cell r="U768">
            <v>0</v>
          </cell>
          <cell r="V768">
            <v>10</v>
          </cell>
          <cell r="W768">
            <v>185600</v>
          </cell>
        </row>
        <row r="769">
          <cell r="C769" t="str">
            <v>3.24.5.4</v>
          </cell>
          <cell r="D769" t="str">
            <v>Acometidas para actuadores electricos valvulas en cable THHN No 12 incluido tuberia conduit galvanizad 1", conectores y accesorios</v>
          </cell>
          <cell r="E769" t="str">
            <v>ml</v>
          </cell>
          <cell r="F769">
            <v>150</v>
          </cell>
          <cell r="G769">
            <v>23200</v>
          </cell>
          <cell r="H769">
            <v>3480000</v>
          </cell>
          <cell r="I769">
            <v>0.50454984424927407</v>
          </cell>
          <cell r="J769">
            <v>150</v>
          </cell>
          <cell r="L769">
            <v>150</v>
          </cell>
          <cell r="M769">
            <v>3480000</v>
          </cell>
          <cell r="N769">
            <v>0</v>
          </cell>
          <cell r="O769">
            <v>3480000</v>
          </cell>
          <cell r="R769">
            <v>0</v>
          </cell>
          <cell r="S769">
            <v>0</v>
          </cell>
          <cell r="T769">
            <v>0</v>
          </cell>
          <cell r="U769">
            <v>0</v>
          </cell>
          <cell r="V769">
            <v>150</v>
          </cell>
          <cell r="W769">
            <v>3480000</v>
          </cell>
        </row>
        <row r="770">
          <cell r="C770" t="str">
            <v>3.24.5.5</v>
          </cell>
          <cell r="D770" t="str">
            <v>Acometidas desde el tablero de servicios auxiliares al Cuarto del equipo Soplador en cable THHN No 10 incluye 3 fases neutro y tierra instalado ido tuberias conduit de 11/2", conectores y accesorios.</v>
          </cell>
          <cell r="E770" t="str">
            <v>ml</v>
          </cell>
          <cell r="F770">
            <v>30</v>
          </cell>
          <cell r="G770">
            <v>27234.48</v>
          </cell>
          <cell r="H770">
            <v>817034.4</v>
          </cell>
          <cell r="I770">
            <v>0.11845821243284456</v>
          </cell>
          <cell r="J770">
            <v>30</v>
          </cell>
          <cell r="K770">
            <v>-30</v>
          </cell>
          <cell r="L770">
            <v>0</v>
          </cell>
          <cell r="M770">
            <v>817034.4</v>
          </cell>
          <cell r="N770">
            <v>-817034.4</v>
          </cell>
          <cell r="O770">
            <v>0</v>
          </cell>
          <cell r="R770">
            <v>0</v>
          </cell>
          <cell r="S770">
            <v>0</v>
          </cell>
          <cell r="T770">
            <v>0</v>
          </cell>
          <cell r="U770">
            <v>0</v>
          </cell>
          <cell r="V770">
            <v>0</v>
          </cell>
          <cell r="W770">
            <v>0</v>
          </cell>
        </row>
        <row r="771">
          <cell r="C771" t="str">
            <v>3.24.5.6</v>
          </cell>
          <cell r="D771" t="str">
            <v>Acometidas desde el tablero de servicios auxiliares al Cuarto Dosificación o coagulación de quimicos en cable THHN No 10 incluye 3 fases neutro y tierra instalado ido tuberias conduit de 11/2", conectores y accesorios.</v>
          </cell>
          <cell r="E771" t="str">
            <v>ml</v>
          </cell>
          <cell r="F771">
            <v>90</v>
          </cell>
          <cell r="G771">
            <v>27234.48</v>
          </cell>
          <cell r="H771">
            <v>2451103.2000000002</v>
          </cell>
          <cell r="I771">
            <v>0.35537463729853369</v>
          </cell>
          <cell r="J771">
            <v>90</v>
          </cell>
          <cell r="K771">
            <v>-90</v>
          </cell>
          <cell r="L771">
            <v>0</v>
          </cell>
          <cell r="M771">
            <v>2451103.2000000002</v>
          </cell>
          <cell r="N771">
            <v>-2451103.2000000002</v>
          </cell>
          <cell r="O771">
            <v>0</v>
          </cell>
          <cell r="R771">
            <v>0</v>
          </cell>
          <cell r="S771">
            <v>0</v>
          </cell>
          <cell r="T771">
            <v>0</v>
          </cell>
          <cell r="U771">
            <v>0</v>
          </cell>
          <cell r="V771">
            <v>0</v>
          </cell>
          <cell r="W771">
            <v>0</v>
          </cell>
        </row>
        <row r="772">
          <cell r="C772" t="str">
            <v>3.24.5.7</v>
          </cell>
          <cell r="D772" t="str">
            <v>Acometidas desde el tablero de servicios auxiliares al tablero del sistema de Floculación y sedimentación en cable THHN No 10 incluye 3 fases neutro y tierra instalado ido tuberias conduit de 11/2", conectores y accesorios.</v>
          </cell>
          <cell r="E772" t="str">
            <v>ml</v>
          </cell>
          <cell r="F772">
            <v>70</v>
          </cell>
          <cell r="G772">
            <v>27234.48</v>
          </cell>
          <cell r="H772">
            <v>1906413.5999999999</v>
          </cell>
          <cell r="I772">
            <v>0.27640249567663727</v>
          </cell>
          <cell r="J772">
            <v>70</v>
          </cell>
          <cell r="K772">
            <v>-70</v>
          </cell>
          <cell r="L772">
            <v>0</v>
          </cell>
          <cell r="M772">
            <v>1906413.5999999999</v>
          </cell>
          <cell r="N772">
            <v>-1906413.5999999999</v>
          </cell>
          <cell r="O772">
            <v>0</v>
          </cell>
          <cell r="R772">
            <v>0</v>
          </cell>
          <cell r="S772">
            <v>0</v>
          </cell>
          <cell r="T772">
            <v>0</v>
          </cell>
          <cell r="U772">
            <v>0</v>
          </cell>
          <cell r="V772">
            <v>0</v>
          </cell>
          <cell r="W772">
            <v>0</v>
          </cell>
        </row>
        <row r="773">
          <cell r="C773" t="str">
            <v>3.24.5.8</v>
          </cell>
          <cell r="D773" t="str">
            <v>Acometidas desde el tablero de servicios auxiliares al edificio de laboratorio, casino y oficina en cable THHN No 6 incluye 3 fases neutro y tierra instalado ido tuberias conduit de 11/2", conectores y accesorios.</v>
          </cell>
          <cell r="E773" t="str">
            <v>ml</v>
          </cell>
          <cell r="F773">
            <v>85</v>
          </cell>
          <cell r="G773">
            <v>36378.76</v>
          </cell>
          <cell r="H773">
            <v>3092194.6</v>
          </cell>
          <cell r="I773">
            <v>0.44832365052254203</v>
          </cell>
          <cell r="J773">
            <v>85</v>
          </cell>
          <cell r="K773">
            <v>200</v>
          </cell>
          <cell r="L773">
            <v>285</v>
          </cell>
          <cell r="M773">
            <v>3092194.6</v>
          </cell>
          <cell r="N773">
            <v>7275752</v>
          </cell>
          <cell r="O773">
            <v>10367946.600000001</v>
          </cell>
          <cell r="R773">
            <v>0</v>
          </cell>
          <cell r="S773">
            <v>0</v>
          </cell>
          <cell r="T773">
            <v>0</v>
          </cell>
          <cell r="U773">
            <v>0</v>
          </cell>
          <cell r="V773">
            <v>285</v>
          </cell>
          <cell r="W773">
            <v>10367946.600000001</v>
          </cell>
        </row>
        <row r="774">
          <cell r="C774" t="str">
            <v>3.24.5.9</v>
          </cell>
          <cell r="D774" t="str">
            <v>Acometidas desde el tablero de servicios auxiliares al tablero de 24 ctos en la subestación electrica en cable THHN No 10 incluye 3 fases neutro y tierra instalado ido tuberias conduit de 11/2", conectores y accesorios.</v>
          </cell>
          <cell r="E774" t="str">
            <v>ml</v>
          </cell>
          <cell r="F774">
            <v>10</v>
          </cell>
          <cell r="G774">
            <v>27234.48</v>
          </cell>
          <cell r="H774">
            <v>272344.8</v>
          </cell>
          <cell r="I774">
            <v>3.9486070810948182E-2</v>
          </cell>
          <cell r="J774">
            <v>10</v>
          </cell>
          <cell r="K774">
            <v>-10</v>
          </cell>
          <cell r="L774">
            <v>0</v>
          </cell>
          <cell r="M774">
            <v>272344.8</v>
          </cell>
          <cell r="N774">
            <v>-272344.8</v>
          </cell>
          <cell r="O774">
            <v>0</v>
          </cell>
          <cell r="R774">
            <v>0</v>
          </cell>
          <cell r="S774">
            <v>0</v>
          </cell>
          <cell r="T774">
            <v>0</v>
          </cell>
          <cell r="U774">
            <v>0</v>
          </cell>
          <cell r="V774">
            <v>0</v>
          </cell>
          <cell r="W774">
            <v>0</v>
          </cell>
        </row>
        <row r="775">
          <cell r="C775" t="str">
            <v>3.24.5.10</v>
          </cell>
          <cell r="D775" t="str">
            <v>Registro electrico de .6 x .6 x .6 mt en concreto con su tapa debidamente impermeabilizado</v>
          </cell>
          <cell r="E775" t="str">
            <v>un</v>
          </cell>
          <cell r="F775">
            <v>20</v>
          </cell>
          <cell r="G775">
            <v>87000</v>
          </cell>
          <cell r="H775">
            <v>1740000</v>
          </cell>
          <cell r="I775">
            <v>0.25227492212463704</v>
          </cell>
          <cell r="J775">
            <v>20</v>
          </cell>
          <cell r="K775">
            <v>-12</v>
          </cell>
          <cell r="L775">
            <v>8</v>
          </cell>
          <cell r="M775">
            <v>1740000</v>
          </cell>
          <cell r="N775">
            <v>-1044000</v>
          </cell>
          <cell r="O775">
            <v>696000</v>
          </cell>
          <cell r="R775">
            <v>0</v>
          </cell>
          <cell r="S775">
            <v>0</v>
          </cell>
          <cell r="T775">
            <v>0</v>
          </cell>
          <cell r="U775">
            <v>0</v>
          </cell>
          <cell r="V775">
            <v>8</v>
          </cell>
          <cell r="W775">
            <v>696000</v>
          </cell>
        </row>
        <row r="776">
          <cell r="C776" t="str">
            <v>3.24.6</v>
          </cell>
          <cell r="D776" t="str">
            <v>SUMINISTRO ACCESORIOS PARA ILUMINACION EXTERIOR</v>
          </cell>
          <cell r="F776" t="str">
            <v/>
          </cell>
          <cell r="I776" t="str">
            <v/>
          </cell>
          <cell r="J776" t="str">
            <v/>
          </cell>
          <cell r="L776" t="str">
            <v/>
          </cell>
          <cell r="M776" t="str">
            <v/>
          </cell>
          <cell r="N776" t="str">
            <v/>
          </cell>
          <cell r="O776" t="str">
            <v/>
          </cell>
          <cell r="R776">
            <v>0</v>
          </cell>
          <cell r="S776" t="str">
            <v/>
          </cell>
          <cell r="T776" t="str">
            <v/>
          </cell>
          <cell r="U776" t="str">
            <v/>
          </cell>
          <cell r="V776" t="str">
            <v/>
          </cell>
          <cell r="W776" t="str">
            <v/>
          </cell>
        </row>
        <row r="777">
          <cell r="C777" t="str">
            <v>3.24.6.1</v>
          </cell>
          <cell r="D777" t="str">
            <v>Poste de concreto de 9 mts - 510 Kg para iluminacion</v>
          </cell>
          <cell r="E777" t="str">
            <v>un</v>
          </cell>
          <cell r="F777">
            <v>8</v>
          </cell>
          <cell r="G777">
            <v>353800</v>
          </cell>
          <cell r="H777">
            <v>2830400</v>
          </cell>
          <cell r="I777">
            <v>0.41036720665607623</v>
          </cell>
          <cell r="J777">
            <v>8</v>
          </cell>
          <cell r="K777">
            <v>6</v>
          </cell>
          <cell r="L777">
            <v>14</v>
          </cell>
          <cell r="M777">
            <v>2830400</v>
          </cell>
          <cell r="N777">
            <v>2122800</v>
          </cell>
          <cell r="O777">
            <v>4953200</v>
          </cell>
          <cell r="R777">
            <v>0</v>
          </cell>
          <cell r="S777">
            <v>0</v>
          </cell>
          <cell r="T777">
            <v>0</v>
          </cell>
          <cell r="U777">
            <v>0</v>
          </cell>
          <cell r="V777">
            <v>14</v>
          </cell>
          <cell r="W777">
            <v>4953200</v>
          </cell>
        </row>
        <row r="778">
          <cell r="C778" t="str">
            <v>3.24.6.2</v>
          </cell>
          <cell r="D778" t="str">
            <v>Luminaria horizontal cerrada de Vapor de MercurioTipo LTP 250 W , 220 V, incluye fotocelda</v>
          </cell>
          <cell r="E778" t="str">
            <v>un</v>
          </cell>
          <cell r="F778">
            <v>12</v>
          </cell>
          <cell r="G778">
            <v>261000</v>
          </cell>
          <cell r="H778">
            <v>3132000</v>
          </cell>
          <cell r="I778">
            <v>0.45409485982434666</v>
          </cell>
          <cell r="J778">
            <v>12</v>
          </cell>
          <cell r="K778">
            <v>16</v>
          </cell>
          <cell r="L778">
            <v>28</v>
          </cell>
          <cell r="M778">
            <v>3132000</v>
          </cell>
          <cell r="N778">
            <v>4176000</v>
          </cell>
          <cell r="O778">
            <v>7308000</v>
          </cell>
          <cell r="R778">
            <v>0</v>
          </cell>
          <cell r="S778">
            <v>0</v>
          </cell>
          <cell r="T778">
            <v>0</v>
          </cell>
          <cell r="U778">
            <v>0</v>
          </cell>
          <cell r="V778">
            <v>28</v>
          </cell>
          <cell r="W778">
            <v>7308000</v>
          </cell>
        </row>
        <row r="779">
          <cell r="C779" t="str">
            <v>3.24.6.3</v>
          </cell>
          <cell r="D779" t="str">
            <v>Poste para luminaria en tuberia galvanizada de 2" de 3 mts de altura incluye base en concretode.</v>
          </cell>
          <cell r="E779" t="str">
            <v>un</v>
          </cell>
          <cell r="F779">
            <v>4</v>
          </cell>
          <cell r="G779">
            <v>410408</v>
          </cell>
          <cell r="H779">
            <v>1641632</v>
          </cell>
          <cell r="I779">
            <v>0.23801297986052417</v>
          </cell>
          <cell r="J779">
            <v>4</v>
          </cell>
          <cell r="K779">
            <v>8</v>
          </cell>
          <cell r="L779">
            <v>12</v>
          </cell>
          <cell r="M779">
            <v>1641632</v>
          </cell>
          <cell r="N779">
            <v>3283264</v>
          </cell>
          <cell r="O779">
            <v>4924896</v>
          </cell>
          <cell r="R779">
            <v>0</v>
          </cell>
          <cell r="S779">
            <v>0</v>
          </cell>
          <cell r="T779">
            <v>0</v>
          </cell>
          <cell r="U779">
            <v>0</v>
          </cell>
          <cell r="V779">
            <v>12</v>
          </cell>
          <cell r="W779">
            <v>4924896</v>
          </cell>
        </row>
        <row r="780">
          <cell r="C780" t="str">
            <v>3.24.6.4</v>
          </cell>
          <cell r="D780" t="str">
            <v>Salida electrica monofasica para toma o iluminacion, incluye linea neutro y tierra en cable THHN no 12, tuberia coduit de 1"</v>
          </cell>
          <cell r="E780" t="str">
            <v>un</v>
          </cell>
          <cell r="F780">
            <v>12</v>
          </cell>
          <cell r="G780">
            <v>40600</v>
          </cell>
          <cell r="H780">
            <v>487200</v>
          </cell>
          <cell r="I780">
            <v>7.0636978194898364E-2</v>
          </cell>
          <cell r="J780">
            <v>12</v>
          </cell>
          <cell r="K780">
            <v>16</v>
          </cell>
          <cell r="L780">
            <v>28</v>
          </cell>
          <cell r="M780">
            <v>487200</v>
          </cell>
          <cell r="N780">
            <v>649600</v>
          </cell>
          <cell r="O780">
            <v>1136800</v>
          </cell>
          <cell r="R780">
            <v>0</v>
          </cell>
          <cell r="S780">
            <v>0</v>
          </cell>
          <cell r="T780">
            <v>0</v>
          </cell>
          <cell r="U780">
            <v>0</v>
          </cell>
          <cell r="V780">
            <v>28</v>
          </cell>
          <cell r="W780">
            <v>1136800</v>
          </cell>
        </row>
        <row r="781">
          <cell r="C781" t="str">
            <v>3.24.6.5</v>
          </cell>
          <cell r="D781" t="str">
            <v>Registro electrico de .6 x .6 x .6 mt en concreto con su tapa debidamente impermeabilizado</v>
          </cell>
          <cell r="E781" t="str">
            <v>un</v>
          </cell>
          <cell r="F781">
            <v>8</v>
          </cell>
          <cell r="G781">
            <v>87000</v>
          </cell>
          <cell r="H781">
            <v>696000</v>
          </cell>
          <cell r="I781">
            <v>0.1009099688498548</v>
          </cell>
          <cell r="J781">
            <v>8</v>
          </cell>
          <cell r="L781">
            <v>8</v>
          </cell>
          <cell r="M781">
            <v>696000</v>
          </cell>
          <cell r="N781">
            <v>0</v>
          </cell>
          <cell r="O781">
            <v>696000</v>
          </cell>
          <cell r="R781">
            <v>0</v>
          </cell>
          <cell r="S781">
            <v>0</v>
          </cell>
          <cell r="T781">
            <v>0</v>
          </cell>
          <cell r="U781">
            <v>0</v>
          </cell>
          <cell r="V781">
            <v>8</v>
          </cell>
          <cell r="W781">
            <v>696000</v>
          </cell>
        </row>
        <row r="782">
          <cell r="C782" t="str">
            <v>3.24.5.2</v>
          </cell>
          <cell r="D782" t="str">
            <v>Acometidas desde el tablero de servicios auxiliares al edificio de cloracion cable THHN No 10 incluye 3 fases neutro y tierra instalado ido tuberias conduit de 11/2", conectores y accesorios OJO para conexión entre posteria.</v>
          </cell>
          <cell r="E782" t="str">
            <v>ml</v>
          </cell>
          <cell r="G782">
            <v>27234.48</v>
          </cell>
          <cell r="H782">
            <v>0</v>
          </cell>
          <cell r="I782">
            <v>0</v>
          </cell>
          <cell r="J782">
            <v>0</v>
          </cell>
          <cell r="K782">
            <v>100</v>
          </cell>
          <cell r="L782">
            <v>100</v>
          </cell>
          <cell r="M782">
            <v>0</v>
          </cell>
          <cell r="N782">
            <v>2723448</v>
          </cell>
          <cell r="O782">
            <v>2723448</v>
          </cell>
          <cell r="R782">
            <v>0</v>
          </cell>
          <cell r="S782">
            <v>0</v>
          </cell>
          <cell r="T782">
            <v>0</v>
          </cell>
          <cell r="U782">
            <v>0</v>
          </cell>
          <cell r="V782">
            <v>100</v>
          </cell>
          <cell r="W782">
            <v>2723448</v>
          </cell>
        </row>
        <row r="783">
          <cell r="C783" t="str">
            <v>3.24.7</v>
          </cell>
          <cell r="D783" t="str">
            <v>SUMINISTRO DE OFICINAS, LABORATORIO Y CASINO.</v>
          </cell>
          <cell r="F783" t="str">
            <v/>
          </cell>
          <cell r="G783">
            <v>0</v>
          </cell>
          <cell r="I783" t="str">
            <v/>
          </cell>
          <cell r="J783" t="str">
            <v/>
          </cell>
          <cell r="L783" t="str">
            <v/>
          </cell>
          <cell r="M783" t="str">
            <v/>
          </cell>
          <cell r="N783" t="str">
            <v/>
          </cell>
          <cell r="O783" t="str">
            <v/>
          </cell>
          <cell r="R783">
            <v>0</v>
          </cell>
          <cell r="S783" t="str">
            <v/>
          </cell>
          <cell r="T783" t="str">
            <v/>
          </cell>
          <cell r="U783" t="str">
            <v/>
          </cell>
          <cell r="V783" t="str">
            <v/>
          </cell>
          <cell r="W783" t="str">
            <v/>
          </cell>
        </row>
        <row r="784">
          <cell r="C784" t="str">
            <v>3.24.7.1</v>
          </cell>
          <cell r="D784" t="str">
            <v>Tablero de distribucion trifasico para empotrar de 24 ctos, con sus breakers termomagneticos.</v>
          </cell>
          <cell r="E784" t="str">
            <v>un</v>
          </cell>
          <cell r="F784">
            <v>1</v>
          </cell>
          <cell r="G784">
            <v>379359.11519999994</v>
          </cell>
          <cell r="H784">
            <v>379359.11519999994</v>
          </cell>
          <cell r="I784">
            <v>5.5001604163420224E-2</v>
          </cell>
          <cell r="J784">
            <v>1</v>
          </cell>
          <cell r="L784">
            <v>1</v>
          </cell>
          <cell r="M784">
            <v>379359.11519999994</v>
          </cell>
          <cell r="N784">
            <v>0</v>
          </cell>
          <cell r="O784">
            <v>379359.11519999994</v>
          </cell>
          <cell r="R784">
            <v>0</v>
          </cell>
          <cell r="S784">
            <v>0</v>
          </cell>
          <cell r="T784">
            <v>0</v>
          </cell>
          <cell r="U784">
            <v>0</v>
          </cell>
          <cell r="V784">
            <v>1</v>
          </cell>
          <cell r="W784">
            <v>379359.11519999994</v>
          </cell>
        </row>
        <row r="785">
          <cell r="C785" t="str">
            <v>3.24.7.2</v>
          </cell>
          <cell r="D785" t="str">
            <v>Luminaria Fluorescente 4 x 32 para sobreponer reticulada 110 V, incluye tubo T 8 e interruptor.</v>
          </cell>
          <cell r="E785" t="str">
            <v>un</v>
          </cell>
          <cell r="F785">
            <v>20</v>
          </cell>
          <cell r="G785">
            <v>290000</v>
          </cell>
          <cell r="H785">
            <v>5800000</v>
          </cell>
          <cell r="I785">
            <v>0.84091640708212323</v>
          </cell>
          <cell r="J785">
            <v>20</v>
          </cell>
          <cell r="K785">
            <v>-6</v>
          </cell>
          <cell r="L785">
            <v>14</v>
          </cell>
          <cell r="M785">
            <v>5800000</v>
          </cell>
          <cell r="N785">
            <v>-1740000</v>
          </cell>
          <cell r="O785">
            <v>4060000</v>
          </cell>
          <cell r="R785">
            <v>0</v>
          </cell>
          <cell r="S785">
            <v>0</v>
          </cell>
          <cell r="T785">
            <v>0</v>
          </cell>
          <cell r="U785">
            <v>0</v>
          </cell>
          <cell r="V785">
            <v>14</v>
          </cell>
          <cell r="W785">
            <v>4060000</v>
          </cell>
        </row>
        <row r="786">
          <cell r="C786" t="str">
            <v>3.24.7.3</v>
          </cell>
          <cell r="D786" t="str">
            <v>Toma trifasica de tres elementos 50A</v>
          </cell>
          <cell r="E786" t="str">
            <v>un</v>
          </cell>
          <cell r="F786">
            <v>4</v>
          </cell>
          <cell r="G786">
            <v>29000</v>
          </cell>
          <cell r="H786">
            <v>116000</v>
          </cell>
          <cell r="I786">
            <v>1.6818328141642466E-2</v>
          </cell>
          <cell r="J786">
            <v>4</v>
          </cell>
          <cell r="K786">
            <v>-4</v>
          </cell>
          <cell r="L786">
            <v>0</v>
          </cell>
          <cell r="M786">
            <v>116000</v>
          </cell>
          <cell r="N786">
            <v>-116000</v>
          </cell>
          <cell r="O786">
            <v>0</v>
          </cell>
          <cell r="R786">
            <v>0</v>
          </cell>
          <cell r="S786">
            <v>0</v>
          </cell>
          <cell r="T786">
            <v>0</v>
          </cell>
          <cell r="U786">
            <v>0</v>
          </cell>
          <cell r="V786">
            <v>0</v>
          </cell>
          <cell r="W786">
            <v>0</v>
          </cell>
        </row>
        <row r="787">
          <cell r="C787" t="str">
            <v>3.24.7.4</v>
          </cell>
          <cell r="D787" t="str">
            <v>Toma bifasica de tres elementos 30A</v>
          </cell>
          <cell r="E787" t="str">
            <v>un</v>
          </cell>
          <cell r="F787">
            <v>4</v>
          </cell>
          <cell r="G787">
            <v>17400</v>
          </cell>
          <cell r="H787">
            <v>69600</v>
          </cell>
          <cell r="I787">
            <v>1.009099688498548E-2</v>
          </cell>
          <cell r="J787">
            <v>4</v>
          </cell>
          <cell r="K787">
            <v>2</v>
          </cell>
          <cell r="L787">
            <v>6</v>
          </cell>
          <cell r="M787">
            <v>69600</v>
          </cell>
          <cell r="N787">
            <v>34800</v>
          </cell>
          <cell r="O787">
            <v>104400</v>
          </cell>
          <cell r="R787">
            <v>0</v>
          </cell>
          <cell r="S787">
            <v>0</v>
          </cell>
          <cell r="T787">
            <v>0</v>
          </cell>
          <cell r="U787">
            <v>0</v>
          </cell>
          <cell r="V787">
            <v>6</v>
          </cell>
          <cell r="W787">
            <v>104400</v>
          </cell>
        </row>
        <row r="788">
          <cell r="C788" t="str">
            <v>3.24.7.5</v>
          </cell>
          <cell r="D788" t="str">
            <v>Toma monofasica de tres elementos</v>
          </cell>
          <cell r="E788" t="str">
            <v>un</v>
          </cell>
          <cell r="F788">
            <v>14</v>
          </cell>
          <cell r="G788">
            <v>3364</v>
          </cell>
          <cell r="H788">
            <v>47096</v>
          </cell>
          <cell r="I788">
            <v>6.8282412255068411E-3</v>
          </cell>
          <cell r="J788">
            <v>14</v>
          </cell>
          <cell r="K788">
            <v>2</v>
          </cell>
          <cell r="L788">
            <v>16</v>
          </cell>
          <cell r="M788">
            <v>47096</v>
          </cell>
          <cell r="N788">
            <v>6728</v>
          </cell>
          <cell r="O788">
            <v>53824</v>
          </cell>
          <cell r="R788">
            <v>0</v>
          </cell>
          <cell r="S788">
            <v>0</v>
          </cell>
          <cell r="T788">
            <v>0</v>
          </cell>
          <cell r="U788">
            <v>0</v>
          </cell>
          <cell r="V788">
            <v>16</v>
          </cell>
          <cell r="W788">
            <v>53824</v>
          </cell>
        </row>
        <row r="789">
          <cell r="C789" t="str">
            <v>3.24.7.6</v>
          </cell>
          <cell r="D789" t="str">
            <v>Salida electrica monofasica para toma o iluminacion, incluye linea neutro y tierra en cable THHN no 12, tuberia coduit de 1"</v>
          </cell>
          <cell r="E789" t="str">
            <v>un</v>
          </cell>
          <cell r="F789">
            <v>34</v>
          </cell>
          <cell r="G789">
            <v>40600</v>
          </cell>
          <cell r="H789">
            <v>1380400</v>
          </cell>
          <cell r="I789">
            <v>0.20013810488554534</v>
          </cell>
          <cell r="J789">
            <v>34</v>
          </cell>
          <cell r="K789">
            <v>13</v>
          </cell>
          <cell r="L789">
            <v>47</v>
          </cell>
          <cell r="M789">
            <v>1380400</v>
          </cell>
          <cell r="N789">
            <v>527800</v>
          </cell>
          <cell r="O789">
            <v>1908200</v>
          </cell>
          <cell r="R789">
            <v>0</v>
          </cell>
          <cell r="S789">
            <v>0</v>
          </cell>
          <cell r="T789">
            <v>0</v>
          </cell>
          <cell r="U789">
            <v>0</v>
          </cell>
          <cell r="V789">
            <v>47</v>
          </cell>
          <cell r="W789">
            <v>1908200</v>
          </cell>
        </row>
        <row r="790">
          <cell r="C790" t="str">
            <v>3.24.7.7</v>
          </cell>
          <cell r="D790" t="str">
            <v>Salida electrica bifasica o trifasica para toma, incluye lineas neutro y tierra en cable THHN no 10, tuberia coduit de 1"</v>
          </cell>
          <cell r="E790" t="str">
            <v>un</v>
          </cell>
          <cell r="F790">
            <v>8</v>
          </cell>
          <cell r="G790">
            <v>46400</v>
          </cell>
          <cell r="H790">
            <v>371200</v>
          </cell>
          <cell r="I790">
            <v>5.3818650053255895E-2</v>
          </cell>
          <cell r="J790">
            <v>8</v>
          </cell>
          <cell r="K790">
            <v>2</v>
          </cell>
          <cell r="L790">
            <v>10</v>
          </cell>
          <cell r="M790">
            <v>371200</v>
          </cell>
          <cell r="N790">
            <v>92800</v>
          </cell>
          <cell r="O790">
            <v>464000</v>
          </cell>
          <cell r="R790">
            <v>0</v>
          </cell>
          <cell r="S790">
            <v>0</v>
          </cell>
          <cell r="T790">
            <v>0</v>
          </cell>
          <cell r="U790">
            <v>0</v>
          </cell>
          <cell r="V790">
            <v>10</v>
          </cell>
          <cell r="W790">
            <v>464000</v>
          </cell>
        </row>
        <row r="791">
          <cell r="C791" t="str">
            <v>3.24.7.8</v>
          </cell>
          <cell r="D791" t="str">
            <v>Salida telefonica, para voz y datos</v>
          </cell>
          <cell r="E791" t="str">
            <v>un</v>
          </cell>
          <cell r="F791">
            <v>1</v>
          </cell>
          <cell r="G791">
            <v>52200</v>
          </cell>
          <cell r="H791">
            <v>52200</v>
          </cell>
          <cell r="I791">
            <v>7.5682476637391107E-3</v>
          </cell>
          <cell r="J791">
            <v>1</v>
          </cell>
          <cell r="K791">
            <v>1</v>
          </cell>
          <cell r="L791">
            <v>2</v>
          </cell>
          <cell r="M791">
            <v>52200</v>
          </cell>
          <cell r="N791">
            <v>52200</v>
          </cell>
          <cell r="O791">
            <v>104400</v>
          </cell>
          <cell r="R791">
            <v>0</v>
          </cell>
          <cell r="S791">
            <v>0</v>
          </cell>
          <cell r="T791">
            <v>0</v>
          </cell>
          <cell r="U791">
            <v>0</v>
          </cell>
          <cell r="V791">
            <v>2</v>
          </cell>
          <cell r="W791">
            <v>104400</v>
          </cell>
        </row>
        <row r="792">
          <cell r="C792" t="str">
            <v>3.24.2.34</v>
          </cell>
          <cell r="D792" t="str">
            <v>Luminaria Wall Pack 150 W 220 V,Vapor de mercurio</v>
          </cell>
          <cell r="E792" t="str">
            <v>un</v>
          </cell>
          <cell r="G792">
            <v>261000</v>
          </cell>
          <cell r="H792">
            <v>0</v>
          </cell>
          <cell r="I792">
            <v>0</v>
          </cell>
          <cell r="J792">
            <v>0</v>
          </cell>
          <cell r="K792">
            <v>4</v>
          </cell>
          <cell r="L792">
            <v>4</v>
          </cell>
          <cell r="M792">
            <v>0</v>
          </cell>
          <cell r="N792">
            <v>1044000</v>
          </cell>
          <cell r="O792">
            <v>1044000</v>
          </cell>
          <cell r="R792">
            <v>0</v>
          </cell>
          <cell r="S792">
            <v>0</v>
          </cell>
          <cell r="T792">
            <v>0</v>
          </cell>
          <cell r="U792">
            <v>0</v>
          </cell>
          <cell r="V792">
            <v>4</v>
          </cell>
          <cell r="W792">
            <v>1044000</v>
          </cell>
        </row>
        <row r="793">
          <cell r="C793" t="str">
            <v>3.24.8</v>
          </cell>
          <cell r="D793" t="str">
            <v>SUMINISTRO SISTEMA DE DOSIFICACIÖN DE QUIMICOS</v>
          </cell>
          <cell r="F793" t="str">
            <v/>
          </cell>
          <cell r="G793">
            <v>0</v>
          </cell>
          <cell r="I793" t="str">
            <v/>
          </cell>
          <cell r="J793" t="str">
            <v/>
          </cell>
          <cell r="L793" t="str">
            <v/>
          </cell>
          <cell r="M793" t="str">
            <v/>
          </cell>
          <cell r="N793" t="str">
            <v/>
          </cell>
          <cell r="O793" t="str">
            <v/>
          </cell>
          <cell r="R793">
            <v>0</v>
          </cell>
          <cell r="S793" t="str">
            <v/>
          </cell>
          <cell r="T793" t="str">
            <v/>
          </cell>
          <cell r="U793" t="str">
            <v/>
          </cell>
          <cell r="V793" t="str">
            <v/>
          </cell>
          <cell r="W793" t="str">
            <v/>
          </cell>
        </row>
        <row r="794">
          <cell r="C794" t="str">
            <v>3.24.8.1</v>
          </cell>
          <cell r="D794" t="str">
            <v>Tablero de distribucion trifasico para empotrar de 12 ctos, con sus breakers termomagneticos.</v>
          </cell>
          <cell r="E794" t="str">
            <v>un</v>
          </cell>
          <cell r="F794">
            <v>1</v>
          </cell>
          <cell r="G794">
            <v>227846.82879999999</v>
          </cell>
          <cell r="H794">
            <v>227846.82879999999</v>
          </cell>
          <cell r="I794">
            <v>3.3034506317164078E-2</v>
          </cell>
          <cell r="J794">
            <v>1</v>
          </cell>
          <cell r="K794">
            <v>-1</v>
          </cell>
          <cell r="L794">
            <v>0</v>
          </cell>
          <cell r="M794">
            <v>227846.82879999999</v>
          </cell>
          <cell r="N794">
            <v>-227846.82879999999</v>
          </cell>
          <cell r="O794">
            <v>0</v>
          </cell>
          <cell r="R794">
            <v>0</v>
          </cell>
          <cell r="S794">
            <v>0</v>
          </cell>
          <cell r="T794">
            <v>0</v>
          </cell>
          <cell r="U794">
            <v>0</v>
          </cell>
          <cell r="V794">
            <v>0</v>
          </cell>
          <cell r="W794">
            <v>0</v>
          </cell>
        </row>
        <row r="795">
          <cell r="C795" t="str">
            <v>3.24.8.2</v>
          </cell>
          <cell r="D795" t="str">
            <v>Luminaria Fluorescente 4 x 32 para sobreponer reticulada 110 V, incluye tubo T 8 e interruptor.</v>
          </cell>
          <cell r="E795" t="str">
            <v>un</v>
          </cell>
          <cell r="F795">
            <v>6</v>
          </cell>
          <cell r="G795">
            <v>290000</v>
          </cell>
          <cell r="H795">
            <v>1740000</v>
          </cell>
          <cell r="I795">
            <v>0.25227492212463704</v>
          </cell>
          <cell r="J795">
            <v>6</v>
          </cell>
          <cell r="K795">
            <v>-6</v>
          </cell>
          <cell r="L795">
            <v>0</v>
          </cell>
          <cell r="M795">
            <v>1740000</v>
          </cell>
          <cell r="N795">
            <v>-1740000</v>
          </cell>
          <cell r="O795">
            <v>0</v>
          </cell>
          <cell r="R795">
            <v>0</v>
          </cell>
          <cell r="S795">
            <v>0</v>
          </cell>
          <cell r="T795">
            <v>0</v>
          </cell>
          <cell r="U795">
            <v>0</v>
          </cell>
          <cell r="V795">
            <v>0</v>
          </cell>
          <cell r="W795">
            <v>0</v>
          </cell>
        </row>
        <row r="796">
          <cell r="C796" t="str">
            <v>3.24.8.3</v>
          </cell>
          <cell r="D796" t="str">
            <v>Toma trifasica de tres elementos 50A</v>
          </cell>
          <cell r="E796" t="str">
            <v>un</v>
          </cell>
          <cell r="F796">
            <v>1</v>
          </cell>
          <cell r="G796">
            <v>29000</v>
          </cell>
          <cell r="H796">
            <v>29000</v>
          </cell>
          <cell r="I796">
            <v>4.2045820354106164E-3</v>
          </cell>
          <cell r="J796">
            <v>1</v>
          </cell>
          <cell r="L796">
            <v>1</v>
          </cell>
          <cell r="M796">
            <v>29000</v>
          </cell>
          <cell r="N796">
            <v>0</v>
          </cell>
          <cell r="O796">
            <v>29000</v>
          </cell>
          <cell r="R796">
            <v>0</v>
          </cell>
          <cell r="S796">
            <v>0</v>
          </cell>
          <cell r="T796">
            <v>0</v>
          </cell>
          <cell r="U796">
            <v>0</v>
          </cell>
          <cell r="V796">
            <v>1</v>
          </cell>
          <cell r="W796">
            <v>29000</v>
          </cell>
        </row>
        <row r="797">
          <cell r="C797" t="str">
            <v>3.24.8.4</v>
          </cell>
          <cell r="D797" t="str">
            <v>Toma bifasica de tres elementos 30A</v>
          </cell>
          <cell r="E797" t="str">
            <v>un</v>
          </cell>
          <cell r="F797">
            <v>1</v>
          </cell>
          <cell r="G797">
            <v>17400</v>
          </cell>
          <cell r="H797">
            <v>17400</v>
          </cell>
          <cell r="I797">
            <v>2.5227492212463701E-3</v>
          </cell>
          <cell r="J797">
            <v>1</v>
          </cell>
          <cell r="L797">
            <v>1</v>
          </cell>
          <cell r="M797">
            <v>17400</v>
          </cell>
          <cell r="N797">
            <v>0</v>
          </cell>
          <cell r="O797">
            <v>17400</v>
          </cell>
          <cell r="R797">
            <v>0</v>
          </cell>
          <cell r="S797">
            <v>0</v>
          </cell>
          <cell r="T797">
            <v>0</v>
          </cell>
          <cell r="U797">
            <v>0</v>
          </cell>
          <cell r="V797">
            <v>1</v>
          </cell>
          <cell r="W797">
            <v>17400</v>
          </cell>
        </row>
        <row r="798">
          <cell r="C798" t="str">
            <v>3.24.8.5</v>
          </cell>
          <cell r="D798" t="str">
            <v>Toma monofasica de tres elementos</v>
          </cell>
          <cell r="E798" t="str">
            <v>un</v>
          </cell>
          <cell r="F798">
            <v>4</v>
          </cell>
          <cell r="G798">
            <v>3364</v>
          </cell>
          <cell r="H798">
            <v>13456</v>
          </cell>
          <cell r="I798">
            <v>1.9509260644305262E-3</v>
          </cell>
          <cell r="J798">
            <v>4</v>
          </cell>
          <cell r="L798">
            <v>4</v>
          </cell>
          <cell r="M798">
            <v>13456</v>
          </cell>
          <cell r="N798">
            <v>0</v>
          </cell>
          <cell r="O798">
            <v>13456</v>
          </cell>
          <cell r="R798">
            <v>0</v>
          </cell>
          <cell r="S798">
            <v>0</v>
          </cell>
          <cell r="T798">
            <v>0</v>
          </cell>
          <cell r="U798">
            <v>0</v>
          </cell>
          <cell r="V798">
            <v>4</v>
          </cell>
          <cell r="W798">
            <v>13456</v>
          </cell>
        </row>
        <row r="799">
          <cell r="C799" t="str">
            <v>3.24.8.6</v>
          </cell>
          <cell r="D799" t="str">
            <v>Salida electrica monofasica para toma o iluminacion, incluye linea neutro y tierra en cable THHN no 12, tuberia coduit de 1"</v>
          </cell>
          <cell r="E799" t="str">
            <v>un</v>
          </cell>
          <cell r="F799">
            <v>10</v>
          </cell>
          <cell r="G799">
            <v>40600</v>
          </cell>
          <cell r="H799">
            <v>406000</v>
          </cell>
          <cell r="I799">
            <v>5.8864148495748635E-2</v>
          </cell>
          <cell r="J799">
            <v>10</v>
          </cell>
          <cell r="K799">
            <v>-6</v>
          </cell>
          <cell r="L799">
            <v>4</v>
          </cell>
          <cell r="M799">
            <v>406000</v>
          </cell>
          <cell r="N799">
            <v>-243600</v>
          </cell>
          <cell r="O799">
            <v>162400</v>
          </cell>
          <cell r="R799">
            <v>0</v>
          </cell>
          <cell r="S799">
            <v>0</v>
          </cell>
          <cell r="T799">
            <v>0</v>
          </cell>
          <cell r="U799">
            <v>0</v>
          </cell>
          <cell r="V799">
            <v>4</v>
          </cell>
          <cell r="W799">
            <v>162400</v>
          </cell>
        </row>
        <row r="800">
          <cell r="C800" t="str">
            <v>3.24.8.7</v>
          </cell>
          <cell r="D800" t="str">
            <v>Salida electrica bifasica o trifasica para toma, incluye lineas neutro y tierra en cable THHN no 10, tuberia coduit de 1"</v>
          </cell>
          <cell r="E800" t="str">
            <v>un</v>
          </cell>
          <cell r="F800">
            <v>2</v>
          </cell>
          <cell r="G800">
            <v>46400</v>
          </cell>
          <cell r="H800">
            <v>92800</v>
          </cell>
          <cell r="I800">
            <v>1.3454662513313974E-2</v>
          </cell>
          <cell r="J800">
            <v>2</v>
          </cell>
          <cell r="K800">
            <v>8</v>
          </cell>
          <cell r="L800">
            <v>10</v>
          </cell>
          <cell r="M800">
            <v>92800</v>
          </cell>
          <cell r="N800">
            <v>371200</v>
          </cell>
          <cell r="O800">
            <v>464000</v>
          </cell>
          <cell r="R800">
            <v>0</v>
          </cell>
          <cell r="S800">
            <v>0</v>
          </cell>
          <cell r="T800">
            <v>0</v>
          </cell>
          <cell r="U800">
            <v>0</v>
          </cell>
          <cell r="V800">
            <v>10</v>
          </cell>
          <cell r="W800">
            <v>464000</v>
          </cell>
        </row>
        <row r="801">
          <cell r="C801" t="str">
            <v>3.24.8.8</v>
          </cell>
          <cell r="D801" t="str">
            <v>Tablero en fibra de vidrio con 4 Arrancadores para bombas de dosificación de quimicos 220 V ac, potencia de 2 a 3 Hp.</v>
          </cell>
          <cell r="E801" t="str">
            <v>un</v>
          </cell>
          <cell r="F801">
            <v>1</v>
          </cell>
          <cell r="G801">
            <v>2320000</v>
          </cell>
          <cell r="H801">
            <v>2320000</v>
          </cell>
          <cell r="I801">
            <v>0.33636656283284933</v>
          </cell>
          <cell r="J801">
            <v>1</v>
          </cell>
          <cell r="L801">
            <v>1</v>
          </cell>
          <cell r="M801">
            <v>2320000</v>
          </cell>
          <cell r="N801">
            <v>0</v>
          </cell>
          <cell r="O801">
            <v>2320000</v>
          </cell>
          <cell r="R801">
            <v>0</v>
          </cell>
          <cell r="S801">
            <v>0</v>
          </cell>
          <cell r="T801">
            <v>0</v>
          </cell>
          <cell r="U801">
            <v>0</v>
          </cell>
          <cell r="V801">
            <v>1</v>
          </cell>
          <cell r="W801">
            <v>2320000</v>
          </cell>
        </row>
        <row r="802">
          <cell r="C802" t="str">
            <v>3.24.8.9</v>
          </cell>
          <cell r="D802" t="str">
            <v>Acometidas para bombas de dosificación en cable THHN No 12 incluido tuberia conduit galvanizad 3/4", flexiconduit, conectores, accesorios etc</v>
          </cell>
          <cell r="E802" t="str">
            <v>ml</v>
          </cell>
          <cell r="F802">
            <v>40</v>
          </cell>
          <cell r="G802">
            <v>23200</v>
          </cell>
          <cell r="H802">
            <v>928000</v>
          </cell>
          <cell r="I802">
            <v>0.13454662513313972</v>
          </cell>
          <cell r="J802">
            <v>40</v>
          </cell>
          <cell r="L802">
            <v>40</v>
          </cell>
          <cell r="M802">
            <v>928000</v>
          </cell>
          <cell r="N802">
            <v>0</v>
          </cell>
          <cell r="O802">
            <v>928000</v>
          </cell>
          <cell r="R802">
            <v>0</v>
          </cell>
          <cell r="S802">
            <v>0</v>
          </cell>
          <cell r="T802">
            <v>0</v>
          </cell>
          <cell r="U802">
            <v>0</v>
          </cell>
          <cell r="V802">
            <v>40</v>
          </cell>
          <cell r="W802">
            <v>928000</v>
          </cell>
        </row>
        <row r="803">
          <cell r="C803" t="str">
            <v>3.24.8.1</v>
          </cell>
          <cell r="D803" t="str">
            <v>Tablero de distribucion trifasico para empotrar de 24 ctos, con sus breakers termomagneticos.</v>
          </cell>
          <cell r="E803" t="str">
            <v>un</v>
          </cell>
          <cell r="G803">
            <v>227846.82879999999</v>
          </cell>
          <cell r="H803">
            <v>0</v>
          </cell>
          <cell r="I803">
            <v>0</v>
          </cell>
          <cell r="J803">
            <v>0</v>
          </cell>
          <cell r="K803">
            <v>1</v>
          </cell>
          <cell r="L803">
            <v>1</v>
          </cell>
          <cell r="M803">
            <v>0</v>
          </cell>
          <cell r="N803">
            <v>227846.82879999999</v>
          </cell>
          <cell r="O803">
            <v>227846.82879999999</v>
          </cell>
          <cell r="R803">
            <v>0</v>
          </cell>
          <cell r="S803">
            <v>0</v>
          </cell>
          <cell r="T803">
            <v>0</v>
          </cell>
          <cell r="U803">
            <v>0</v>
          </cell>
          <cell r="V803">
            <v>1</v>
          </cell>
          <cell r="W803">
            <v>227846.82879999999</v>
          </cell>
        </row>
        <row r="804">
          <cell r="C804" t="str">
            <v>3.24.2.34</v>
          </cell>
          <cell r="D804" t="str">
            <v>Luminaria Wall Pack 150 W 220 V,Vapor de mercurio</v>
          </cell>
          <cell r="E804" t="str">
            <v>un</v>
          </cell>
          <cell r="G804">
            <v>261000</v>
          </cell>
          <cell r="H804">
            <v>0</v>
          </cell>
          <cell r="I804">
            <v>0</v>
          </cell>
          <cell r="J804">
            <v>0</v>
          </cell>
          <cell r="K804">
            <v>10</v>
          </cell>
          <cell r="L804">
            <v>10</v>
          </cell>
          <cell r="M804">
            <v>0</v>
          </cell>
          <cell r="N804">
            <v>2610000</v>
          </cell>
          <cell r="O804">
            <v>2610000</v>
          </cell>
          <cell r="R804">
            <v>0</v>
          </cell>
          <cell r="S804">
            <v>0</v>
          </cell>
          <cell r="T804">
            <v>0</v>
          </cell>
          <cell r="U804">
            <v>0</v>
          </cell>
          <cell r="V804">
            <v>10</v>
          </cell>
          <cell r="W804">
            <v>2610000</v>
          </cell>
        </row>
        <row r="805">
          <cell r="C805" t="str">
            <v>3.24.9</v>
          </cell>
          <cell r="D805" t="str">
            <v>SUMINISTRO CUARTO DE CLORACIÖN</v>
          </cell>
          <cell r="F805" t="str">
            <v/>
          </cell>
          <cell r="G805">
            <v>0</v>
          </cell>
          <cell r="I805" t="str">
            <v/>
          </cell>
          <cell r="J805" t="str">
            <v/>
          </cell>
          <cell r="L805" t="str">
            <v/>
          </cell>
          <cell r="M805" t="str">
            <v/>
          </cell>
          <cell r="N805" t="str">
            <v/>
          </cell>
          <cell r="O805" t="str">
            <v/>
          </cell>
          <cell r="R805">
            <v>0</v>
          </cell>
          <cell r="S805" t="str">
            <v/>
          </cell>
          <cell r="T805" t="str">
            <v/>
          </cell>
          <cell r="U805" t="str">
            <v/>
          </cell>
          <cell r="V805" t="str">
            <v/>
          </cell>
          <cell r="W805" t="str">
            <v/>
          </cell>
        </row>
        <row r="806">
          <cell r="C806" t="str">
            <v>3.24.9.1</v>
          </cell>
          <cell r="D806" t="str">
            <v>Tablero de distribucion trifasico para empotrar de 6 ctos, con sus breakers termomagneticos.</v>
          </cell>
          <cell r="E806" t="str">
            <v>un</v>
          </cell>
          <cell r="F806">
            <v>1</v>
          </cell>
          <cell r="G806">
            <v>131631.51039999997</v>
          </cell>
          <cell r="H806">
            <v>131631.51039999997</v>
          </cell>
          <cell r="I806">
            <v>1.9084671859372609E-2</v>
          </cell>
          <cell r="J806">
            <v>1</v>
          </cell>
          <cell r="K806">
            <v>-1</v>
          </cell>
          <cell r="L806">
            <v>0</v>
          </cell>
          <cell r="M806">
            <v>131631.51039999997</v>
          </cell>
          <cell r="N806">
            <v>-131631.51039999997</v>
          </cell>
          <cell r="O806">
            <v>0</v>
          </cell>
          <cell r="R806">
            <v>0</v>
          </cell>
          <cell r="S806">
            <v>0</v>
          </cell>
          <cell r="T806">
            <v>0</v>
          </cell>
          <cell r="U806">
            <v>0</v>
          </cell>
          <cell r="V806">
            <v>0</v>
          </cell>
          <cell r="W806">
            <v>0</v>
          </cell>
        </row>
        <row r="807">
          <cell r="C807" t="str">
            <v>3.24.9.2</v>
          </cell>
          <cell r="D807" t="str">
            <v>Luminaria Wall Pack 150 W 220 V,Vapor de mercurio</v>
          </cell>
          <cell r="E807" t="str">
            <v>un</v>
          </cell>
          <cell r="F807">
            <v>4</v>
          </cell>
          <cell r="G807">
            <v>261000</v>
          </cell>
          <cell r="H807">
            <v>1044000</v>
          </cell>
          <cell r="I807">
            <v>0.15136495327478219</v>
          </cell>
          <cell r="J807">
            <v>4</v>
          </cell>
          <cell r="K807">
            <v>4</v>
          </cell>
          <cell r="L807">
            <v>8</v>
          </cell>
          <cell r="M807">
            <v>1044000</v>
          </cell>
          <cell r="N807">
            <v>1044000</v>
          </cell>
          <cell r="O807">
            <v>2088000</v>
          </cell>
          <cell r="R807">
            <v>0</v>
          </cell>
          <cell r="S807">
            <v>0</v>
          </cell>
          <cell r="T807">
            <v>0</v>
          </cell>
          <cell r="U807">
            <v>0</v>
          </cell>
          <cell r="V807">
            <v>8</v>
          </cell>
          <cell r="W807">
            <v>2088000</v>
          </cell>
        </row>
        <row r="808">
          <cell r="C808" t="str">
            <v>3.24.9.3</v>
          </cell>
          <cell r="D808" t="str">
            <v>Toma trifasica de tres elementos 50A</v>
          </cell>
          <cell r="E808" t="str">
            <v>un</v>
          </cell>
          <cell r="F808">
            <v>1</v>
          </cell>
          <cell r="G808">
            <v>29000</v>
          </cell>
          <cell r="H808">
            <v>29000</v>
          </cell>
          <cell r="I808">
            <v>4.2045820354106164E-3</v>
          </cell>
          <cell r="J808">
            <v>1</v>
          </cell>
          <cell r="K808">
            <v>2</v>
          </cell>
          <cell r="L808">
            <v>3</v>
          </cell>
          <cell r="M808">
            <v>29000</v>
          </cell>
          <cell r="N808">
            <v>58000</v>
          </cell>
          <cell r="O808">
            <v>87000</v>
          </cell>
          <cell r="R808">
            <v>0</v>
          </cell>
          <cell r="S808">
            <v>0</v>
          </cell>
          <cell r="T808">
            <v>0</v>
          </cell>
          <cell r="U808">
            <v>0</v>
          </cell>
          <cell r="V808">
            <v>3</v>
          </cell>
          <cell r="W808">
            <v>87000</v>
          </cell>
        </row>
        <row r="809">
          <cell r="C809" t="str">
            <v>3.24.9.4</v>
          </cell>
          <cell r="D809" t="str">
            <v>Toma bifasica de tres elementos 30A</v>
          </cell>
          <cell r="E809" t="str">
            <v>un</v>
          </cell>
          <cell r="F809">
            <v>1</v>
          </cell>
          <cell r="G809">
            <v>17400</v>
          </cell>
          <cell r="H809">
            <v>17400</v>
          </cell>
          <cell r="I809">
            <v>2.5227492212463701E-3</v>
          </cell>
          <cell r="J809">
            <v>1</v>
          </cell>
          <cell r="K809">
            <v>2</v>
          </cell>
          <cell r="L809">
            <v>3</v>
          </cell>
          <cell r="M809">
            <v>17400</v>
          </cell>
          <cell r="N809">
            <v>34800</v>
          </cell>
          <cell r="O809">
            <v>52200</v>
          </cell>
          <cell r="R809">
            <v>0</v>
          </cell>
          <cell r="S809">
            <v>0</v>
          </cell>
          <cell r="T809">
            <v>0</v>
          </cell>
          <cell r="U809">
            <v>0</v>
          </cell>
          <cell r="V809">
            <v>3</v>
          </cell>
          <cell r="W809">
            <v>52200</v>
          </cell>
        </row>
        <row r="810">
          <cell r="C810" t="str">
            <v>3.24.9.5</v>
          </cell>
          <cell r="D810" t="str">
            <v>Toma monofasica de tres elementos</v>
          </cell>
          <cell r="E810" t="str">
            <v>un</v>
          </cell>
          <cell r="F810">
            <v>4</v>
          </cell>
          <cell r="G810">
            <v>3364</v>
          </cell>
          <cell r="H810">
            <v>13456</v>
          </cell>
          <cell r="I810">
            <v>1.9509260644305262E-3</v>
          </cell>
          <cell r="J810">
            <v>4</v>
          </cell>
          <cell r="K810">
            <v>3</v>
          </cell>
          <cell r="L810">
            <v>7</v>
          </cell>
          <cell r="M810">
            <v>13456</v>
          </cell>
          <cell r="N810">
            <v>10092</v>
          </cell>
          <cell r="O810">
            <v>23548</v>
          </cell>
          <cell r="R810">
            <v>0</v>
          </cell>
          <cell r="S810">
            <v>0</v>
          </cell>
          <cell r="T810">
            <v>0</v>
          </cell>
          <cell r="U810">
            <v>0</v>
          </cell>
          <cell r="V810">
            <v>7</v>
          </cell>
          <cell r="W810">
            <v>23548</v>
          </cell>
        </row>
        <row r="811">
          <cell r="C811" t="str">
            <v>3.24.9.6</v>
          </cell>
          <cell r="D811" t="str">
            <v>Salida electrica bifasica para iluminacion, incluye lineas neutro y tierra en cable THHN no 12, tuberia coduit de 1"</v>
          </cell>
          <cell r="E811" t="str">
            <v>un</v>
          </cell>
          <cell r="F811">
            <v>4</v>
          </cell>
          <cell r="G811">
            <v>46400</v>
          </cell>
          <cell r="H811">
            <v>185600</v>
          </cell>
          <cell r="I811">
            <v>2.6909325026627948E-2</v>
          </cell>
          <cell r="J811">
            <v>4</v>
          </cell>
          <cell r="K811">
            <v>4</v>
          </cell>
          <cell r="L811">
            <v>8</v>
          </cell>
          <cell r="M811">
            <v>185600</v>
          </cell>
          <cell r="N811">
            <v>185600</v>
          </cell>
          <cell r="O811">
            <v>371200</v>
          </cell>
          <cell r="R811">
            <v>0</v>
          </cell>
          <cell r="S811">
            <v>0</v>
          </cell>
          <cell r="T811">
            <v>0</v>
          </cell>
          <cell r="U811">
            <v>0</v>
          </cell>
          <cell r="V811">
            <v>8</v>
          </cell>
          <cell r="W811">
            <v>371200</v>
          </cell>
        </row>
        <row r="812">
          <cell r="C812" t="str">
            <v>3.24.9.7</v>
          </cell>
          <cell r="D812" t="str">
            <v>Salida electrica monofasica para toma o iluminacion, incluye linea neutro y tierra en cable THHN no 12, tuberia coduit de 1"</v>
          </cell>
          <cell r="E812" t="str">
            <v>un</v>
          </cell>
          <cell r="F812">
            <v>4</v>
          </cell>
          <cell r="G812">
            <v>40600</v>
          </cell>
          <cell r="H812">
            <v>162400</v>
          </cell>
          <cell r="I812">
            <v>2.3545659398299452E-2</v>
          </cell>
          <cell r="J812">
            <v>4</v>
          </cell>
          <cell r="K812">
            <v>3</v>
          </cell>
          <cell r="L812">
            <v>7</v>
          </cell>
          <cell r="M812">
            <v>162400</v>
          </cell>
          <cell r="N812">
            <v>121800</v>
          </cell>
          <cell r="O812">
            <v>284200</v>
          </cell>
          <cell r="R812">
            <v>0</v>
          </cell>
          <cell r="S812">
            <v>0</v>
          </cell>
          <cell r="T812">
            <v>0</v>
          </cell>
          <cell r="U812">
            <v>0</v>
          </cell>
          <cell r="V812">
            <v>7</v>
          </cell>
          <cell r="W812">
            <v>284200</v>
          </cell>
        </row>
        <row r="813">
          <cell r="C813" t="str">
            <v>3.24.9.8</v>
          </cell>
          <cell r="D813" t="str">
            <v>Salida electrica bifasica o trifasica para toma, incluye lineas neutro y tierra en cable THHN no 10, tuberia coduit de 1"</v>
          </cell>
          <cell r="E813" t="str">
            <v>un</v>
          </cell>
          <cell r="F813">
            <v>2</v>
          </cell>
          <cell r="G813">
            <v>77720</v>
          </cell>
          <cell r="H813">
            <v>155440</v>
          </cell>
          <cell r="I813">
            <v>2.2536559709800907E-2</v>
          </cell>
          <cell r="J813">
            <v>2</v>
          </cell>
          <cell r="K813">
            <v>4</v>
          </cell>
          <cell r="L813">
            <v>6</v>
          </cell>
          <cell r="M813">
            <v>155440</v>
          </cell>
          <cell r="N813">
            <v>310880</v>
          </cell>
          <cell r="O813">
            <v>466320</v>
          </cell>
          <cell r="R813">
            <v>0</v>
          </cell>
          <cell r="S813">
            <v>0</v>
          </cell>
          <cell r="T813">
            <v>0</v>
          </cell>
          <cell r="U813">
            <v>0</v>
          </cell>
          <cell r="V813">
            <v>6</v>
          </cell>
          <cell r="W813">
            <v>466320</v>
          </cell>
        </row>
        <row r="814">
          <cell r="C814" t="str">
            <v>3.24.9.9</v>
          </cell>
          <cell r="D814" t="str">
            <v>Acometidas para Puente Grua en cable THHN No 12 incluido tuberia conduit galvanizado 3/4", flexiconduit, conectores, accesorios etc</v>
          </cell>
          <cell r="E814" t="str">
            <v>ml</v>
          </cell>
          <cell r="F814">
            <v>20</v>
          </cell>
          <cell r="G814">
            <v>23200</v>
          </cell>
          <cell r="H814">
            <v>464000</v>
          </cell>
          <cell r="I814">
            <v>6.7273312566569862E-2</v>
          </cell>
          <cell r="J814">
            <v>20</v>
          </cell>
          <cell r="L814">
            <v>20</v>
          </cell>
          <cell r="M814">
            <v>464000</v>
          </cell>
          <cell r="N814">
            <v>0</v>
          </cell>
          <cell r="O814">
            <v>464000</v>
          </cell>
          <cell r="R814">
            <v>0</v>
          </cell>
          <cell r="S814">
            <v>0</v>
          </cell>
          <cell r="T814">
            <v>0</v>
          </cell>
          <cell r="U814">
            <v>0</v>
          </cell>
          <cell r="V814">
            <v>20</v>
          </cell>
          <cell r="W814">
            <v>464000</v>
          </cell>
        </row>
        <row r="815">
          <cell r="C815" t="str">
            <v>3.24.8.1</v>
          </cell>
          <cell r="D815" t="str">
            <v>Tablero de distribucion trifasico para empotrar de 24 ctos, con sus breakers termomagneticos.</v>
          </cell>
          <cell r="E815" t="str">
            <v>un</v>
          </cell>
          <cell r="G815">
            <v>227846.82879999999</v>
          </cell>
          <cell r="H815">
            <v>0</v>
          </cell>
          <cell r="I815">
            <v>0</v>
          </cell>
          <cell r="J815">
            <v>0</v>
          </cell>
          <cell r="K815">
            <v>1</v>
          </cell>
          <cell r="L815">
            <v>1</v>
          </cell>
          <cell r="M815">
            <v>0</v>
          </cell>
          <cell r="N815">
            <v>227846.82879999999</v>
          </cell>
          <cell r="O815">
            <v>227846.82879999999</v>
          </cell>
          <cell r="R815">
            <v>0</v>
          </cell>
          <cell r="S815">
            <v>0</v>
          </cell>
          <cell r="T815">
            <v>0</v>
          </cell>
          <cell r="U815">
            <v>0</v>
          </cell>
          <cell r="V815">
            <v>1</v>
          </cell>
          <cell r="W815">
            <v>227846.82879999999</v>
          </cell>
        </row>
        <row r="816">
          <cell r="C816" t="str">
            <v>3.24.10</v>
          </cell>
          <cell r="D816" t="str">
            <v>SUMINISTRO SISTEMA DE FLOCULACIÖN Y SEDIMENTACIÖN</v>
          </cell>
          <cell r="F816" t="str">
            <v/>
          </cell>
          <cell r="G816">
            <v>0</v>
          </cell>
          <cell r="I816" t="str">
            <v/>
          </cell>
          <cell r="J816" t="str">
            <v/>
          </cell>
          <cell r="L816" t="str">
            <v/>
          </cell>
          <cell r="M816" t="str">
            <v/>
          </cell>
          <cell r="N816" t="str">
            <v/>
          </cell>
          <cell r="O816" t="str">
            <v/>
          </cell>
          <cell r="R816">
            <v>0</v>
          </cell>
          <cell r="S816" t="str">
            <v/>
          </cell>
          <cell r="T816" t="str">
            <v/>
          </cell>
          <cell r="U816" t="str">
            <v/>
          </cell>
          <cell r="V816" t="str">
            <v/>
          </cell>
          <cell r="W816" t="str">
            <v/>
          </cell>
        </row>
        <row r="817">
          <cell r="C817" t="str">
            <v>3.24.10.1</v>
          </cell>
          <cell r="D817" t="str">
            <v>Tablero general a 220 V ac trifasico , incluye barraje general, totalizador easy pact, arrancadores directos par dos motores de 3 HP, pulsadores ON-OFF, selectores de 3 posiciones Manual-Off-Automatico, amperimetro y voltimetro con su respectivos selector</v>
          </cell>
          <cell r="E817" t="str">
            <v>un</v>
          </cell>
          <cell r="F817">
            <v>1</v>
          </cell>
          <cell r="G817">
            <v>1160000</v>
          </cell>
          <cell r="H817">
            <v>1160000</v>
          </cell>
          <cell r="I817">
            <v>0.16818328141642466</v>
          </cell>
          <cell r="J817">
            <v>1</v>
          </cell>
          <cell r="L817">
            <v>1</v>
          </cell>
          <cell r="M817">
            <v>1160000</v>
          </cell>
          <cell r="N817">
            <v>0</v>
          </cell>
          <cell r="O817">
            <v>1160000</v>
          </cell>
          <cell r="R817">
            <v>0</v>
          </cell>
          <cell r="S817">
            <v>0</v>
          </cell>
          <cell r="T817">
            <v>0</v>
          </cell>
          <cell r="U817">
            <v>0</v>
          </cell>
          <cell r="V817">
            <v>1</v>
          </cell>
          <cell r="W817">
            <v>1160000</v>
          </cell>
        </row>
        <row r="818">
          <cell r="C818" t="str">
            <v>3.24.10.2</v>
          </cell>
          <cell r="D818" t="str">
            <v>Toma monofasica de tres elementos</v>
          </cell>
          <cell r="E818" t="str">
            <v>un</v>
          </cell>
          <cell r="F818">
            <v>1</v>
          </cell>
          <cell r="G818">
            <v>3364</v>
          </cell>
          <cell r="H818">
            <v>3364</v>
          </cell>
          <cell r="I818">
            <v>4.8773151610763155E-4</v>
          </cell>
          <cell r="J818">
            <v>1</v>
          </cell>
          <cell r="K818">
            <v>5</v>
          </cell>
          <cell r="L818">
            <v>6</v>
          </cell>
          <cell r="M818">
            <v>3364</v>
          </cell>
          <cell r="N818">
            <v>16820</v>
          </cell>
          <cell r="O818">
            <v>20184</v>
          </cell>
          <cell r="R818">
            <v>0</v>
          </cell>
          <cell r="S818">
            <v>0</v>
          </cell>
          <cell r="T818">
            <v>0</v>
          </cell>
          <cell r="U818">
            <v>0</v>
          </cell>
          <cell r="V818">
            <v>6</v>
          </cell>
          <cell r="W818">
            <v>20184</v>
          </cell>
        </row>
        <row r="819">
          <cell r="C819" t="str">
            <v>3.24.10.3</v>
          </cell>
          <cell r="D819" t="str">
            <v>Salida electrica monofasica para toma o iluminacion, incluye linea neutro y tierra en cable THHN no 12, tuberia coduit de 1"</v>
          </cell>
          <cell r="E819" t="str">
            <v>un</v>
          </cell>
          <cell r="F819">
            <v>2</v>
          </cell>
          <cell r="G819">
            <v>40600</v>
          </cell>
          <cell r="H819">
            <v>81200</v>
          </cell>
          <cell r="I819">
            <v>1.1772829699149726E-2</v>
          </cell>
          <cell r="J819">
            <v>2</v>
          </cell>
          <cell r="K819">
            <v>4</v>
          </cell>
          <cell r="L819">
            <v>6</v>
          </cell>
          <cell r="M819">
            <v>81200</v>
          </cell>
          <cell r="N819">
            <v>162400</v>
          </cell>
          <cell r="O819">
            <v>243600</v>
          </cell>
          <cell r="R819">
            <v>0</v>
          </cell>
          <cell r="S819">
            <v>0</v>
          </cell>
          <cell r="T819">
            <v>0</v>
          </cell>
          <cell r="U819">
            <v>0</v>
          </cell>
          <cell r="V819">
            <v>6</v>
          </cell>
          <cell r="W819">
            <v>243600</v>
          </cell>
        </row>
        <row r="820">
          <cell r="C820" t="str">
            <v>3.24.10.4</v>
          </cell>
          <cell r="D820" t="str">
            <v>Acometidas para Cada motor de 3 HP en cable THHN No 12 incluido tuberia conduit galvanizad 3/4", flexiconduit, conectores, accesorios etc</v>
          </cell>
          <cell r="E820" t="str">
            <v>ml</v>
          </cell>
          <cell r="F820">
            <v>40</v>
          </cell>
          <cell r="G820">
            <v>23200</v>
          </cell>
          <cell r="H820">
            <v>928000</v>
          </cell>
          <cell r="I820">
            <v>0.13454662513313972</v>
          </cell>
          <cell r="J820">
            <v>40</v>
          </cell>
          <cell r="L820">
            <v>40</v>
          </cell>
          <cell r="M820">
            <v>928000</v>
          </cell>
          <cell r="N820">
            <v>0</v>
          </cell>
          <cell r="O820">
            <v>928000</v>
          </cell>
          <cell r="R820">
            <v>0</v>
          </cell>
          <cell r="S820">
            <v>0</v>
          </cell>
          <cell r="T820">
            <v>0</v>
          </cell>
          <cell r="U820">
            <v>0</v>
          </cell>
          <cell r="V820">
            <v>40</v>
          </cell>
          <cell r="W820">
            <v>928000</v>
          </cell>
        </row>
        <row r="821">
          <cell r="C821" t="str">
            <v>3.24.11.2</v>
          </cell>
          <cell r="D821" t="str">
            <v>Luminaria Wall Pack 150 W 220 V,Vapor de mercurio</v>
          </cell>
          <cell r="E821" t="str">
            <v>un</v>
          </cell>
          <cell r="G821">
            <v>261000</v>
          </cell>
          <cell r="H821">
            <v>0</v>
          </cell>
          <cell r="I821">
            <v>0</v>
          </cell>
          <cell r="J821">
            <v>0</v>
          </cell>
          <cell r="K821">
            <v>14</v>
          </cell>
          <cell r="L821">
            <v>14</v>
          </cell>
          <cell r="M821">
            <v>0</v>
          </cell>
          <cell r="N821">
            <v>3654000</v>
          </cell>
          <cell r="O821">
            <v>3654000</v>
          </cell>
          <cell r="R821">
            <v>0</v>
          </cell>
          <cell r="S821">
            <v>0</v>
          </cell>
          <cell r="T821">
            <v>0</v>
          </cell>
          <cell r="U821">
            <v>0</v>
          </cell>
          <cell r="V821">
            <v>14</v>
          </cell>
          <cell r="W821">
            <v>3654000</v>
          </cell>
        </row>
        <row r="822">
          <cell r="C822" t="str">
            <v>3.24.11.6</v>
          </cell>
          <cell r="D822" t="str">
            <v>Salida electrica bifasica para iluminacion, incluye lineas neutro y tierra en cable THHN no 12, tuberia coduit de 1"</v>
          </cell>
          <cell r="E822" t="str">
            <v>un</v>
          </cell>
          <cell r="G822">
            <v>46400</v>
          </cell>
          <cell r="H822">
            <v>0</v>
          </cell>
          <cell r="I822">
            <v>0</v>
          </cell>
          <cell r="J822">
            <v>0</v>
          </cell>
          <cell r="K822">
            <v>14</v>
          </cell>
          <cell r="L822">
            <v>14</v>
          </cell>
          <cell r="M822">
            <v>0</v>
          </cell>
          <cell r="N822">
            <v>649600</v>
          </cell>
          <cell r="O822">
            <v>649600</v>
          </cell>
          <cell r="R822">
            <v>0</v>
          </cell>
          <cell r="S822">
            <v>0</v>
          </cell>
          <cell r="T822">
            <v>0</v>
          </cell>
          <cell r="U822">
            <v>0</v>
          </cell>
          <cell r="V822">
            <v>14</v>
          </cell>
          <cell r="W822">
            <v>649600</v>
          </cell>
        </row>
        <row r="823">
          <cell r="C823" t="str">
            <v>3.24.11</v>
          </cell>
          <cell r="D823" t="str">
            <v>SUMINISTRO CUARTO SOPLADOR.</v>
          </cell>
          <cell r="F823" t="str">
            <v/>
          </cell>
          <cell r="G823">
            <v>0</v>
          </cell>
          <cell r="I823" t="str">
            <v/>
          </cell>
          <cell r="J823" t="str">
            <v/>
          </cell>
          <cell r="L823" t="str">
            <v/>
          </cell>
          <cell r="M823" t="str">
            <v/>
          </cell>
          <cell r="N823" t="str">
            <v/>
          </cell>
          <cell r="O823" t="str">
            <v/>
          </cell>
          <cell r="R823">
            <v>0</v>
          </cell>
          <cell r="S823" t="str">
            <v/>
          </cell>
          <cell r="T823" t="str">
            <v/>
          </cell>
          <cell r="U823" t="str">
            <v/>
          </cell>
          <cell r="V823" t="str">
            <v/>
          </cell>
          <cell r="W823" t="str">
            <v/>
          </cell>
        </row>
        <row r="824">
          <cell r="C824" t="str">
            <v>3.24.11.1</v>
          </cell>
          <cell r="D824" t="str">
            <v>Tablero de distribucion trifasico para empotrar de 6 ctos, con sus breakers termomagneticos.</v>
          </cell>
          <cell r="E824" t="str">
            <v>un</v>
          </cell>
          <cell r="F824">
            <v>1</v>
          </cell>
          <cell r="G824">
            <v>131631.51039999997</v>
          </cell>
          <cell r="H824">
            <v>131631.51039999997</v>
          </cell>
          <cell r="I824">
            <v>1.9084671859372609E-2</v>
          </cell>
          <cell r="J824">
            <v>1</v>
          </cell>
          <cell r="K824">
            <v>-1</v>
          </cell>
          <cell r="L824">
            <v>0</v>
          </cell>
          <cell r="M824">
            <v>131631.51039999997</v>
          </cell>
          <cell r="N824">
            <v>-131631.51039999997</v>
          </cell>
          <cell r="O824">
            <v>0</v>
          </cell>
          <cell r="R824">
            <v>0</v>
          </cell>
          <cell r="S824">
            <v>0</v>
          </cell>
          <cell r="T824">
            <v>0</v>
          </cell>
          <cell r="U824">
            <v>0</v>
          </cell>
          <cell r="V824">
            <v>0</v>
          </cell>
          <cell r="W824">
            <v>0</v>
          </cell>
        </row>
        <row r="825">
          <cell r="C825" t="str">
            <v>3.24.11.2</v>
          </cell>
          <cell r="D825" t="str">
            <v>Luminaria Wall Pack 150 W 220 V,Vapor de mercurio</v>
          </cell>
          <cell r="E825" t="str">
            <v>un</v>
          </cell>
          <cell r="F825">
            <v>2</v>
          </cell>
          <cell r="G825">
            <v>261000</v>
          </cell>
          <cell r="H825">
            <v>522000</v>
          </cell>
          <cell r="I825">
            <v>7.5682476637391097E-2</v>
          </cell>
          <cell r="J825">
            <v>2</v>
          </cell>
          <cell r="L825">
            <v>2</v>
          </cell>
          <cell r="M825">
            <v>522000</v>
          </cell>
          <cell r="N825">
            <v>0</v>
          </cell>
          <cell r="O825">
            <v>522000</v>
          </cell>
          <cell r="R825">
            <v>0</v>
          </cell>
          <cell r="S825">
            <v>0</v>
          </cell>
          <cell r="T825">
            <v>0</v>
          </cell>
          <cell r="U825">
            <v>0</v>
          </cell>
          <cell r="V825">
            <v>2</v>
          </cell>
          <cell r="W825">
            <v>522000</v>
          </cell>
        </row>
        <row r="826">
          <cell r="C826" t="str">
            <v>3.24.11.3</v>
          </cell>
          <cell r="D826" t="str">
            <v>Toma trifasica de tres elementos 50A</v>
          </cell>
          <cell r="E826" t="str">
            <v>un</v>
          </cell>
          <cell r="F826">
            <v>1</v>
          </cell>
          <cell r="G826">
            <v>29000</v>
          </cell>
          <cell r="H826">
            <v>29000</v>
          </cell>
          <cell r="I826">
            <v>4.2045820354106164E-3</v>
          </cell>
          <cell r="J826">
            <v>1</v>
          </cell>
          <cell r="L826">
            <v>1</v>
          </cell>
          <cell r="M826">
            <v>29000</v>
          </cell>
          <cell r="N826">
            <v>0</v>
          </cell>
          <cell r="O826">
            <v>29000</v>
          </cell>
          <cell r="R826">
            <v>0</v>
          </cell>
          <cell r="S826">
            <v>0</v>
          </cell>
          <cell r="T826">
            <v>0</v>
          </cell>
          <cell r="U826">
            <v>0</v>
          </cell>
          <cell r="V826">
            <v>1</v>
          </cell>
          <cell r="W826">
            <v>29000</v>
          </cell>
        </row>
        <row r="827">
          <cell r="C827" t="str">
            <v>3.24.11.4</v>
          </cell>
          <cell r="D827" t="str">
            <v>Toma bifasica de tres elementos 30A</v>
          </cell>
          <cell r="E827" t="str">
            <v>un</v>
          </cell>
          <cell r="F827">
            <v>1</v>
          </cell>
          <cell r="G827">
            <v>17400</v>
          </cell>
          <cell r="H827">
            <v>17400</v>
          </cell>
          <cell r="I827">
            <v>2.5227492212463701E-3</v>
          </cell>
          <cell r="J827">
            <v>1</v>
          </cell>
          <cell r="K827">
            <v>1</v>
          </cell>
          <cell r="L827">
            <v>2</v>
          </cell>
          <cell r="M827">
            <v>17400</v>
          </cell>
          <cell r="N827">
            <v>17400</v>
          </cell>
          <cell r="O827">
            <v>34800</v>
          </cell>
          <cell r="R827">
            <v>0</v>
          </cell>
          <cell r="S827">
            <v>0</v>
          </cell>
          <cell r="T827">
            <v>0</v>
          </cell>
          <cell r="U827">
            <v>0</v>
          </cell>
          <cell r="V827">
            <v>2</v>
          </cell>
          <cell r="W827">
            <v>34800</v>
          </cell>
        </row>
        <row r="828">
          <cell r="C828" t="str">
            <v>3.24.11.5</v>
          </cell>
          <cell r="D828" t="str">
            <v>Toma monofasica de tres elementos</v>
          </cell>
          <cell r="E828" t="str">
            <v>un</v>
          </cell>
          <cell r="F828">
            <v>3</v>
          </cell>
          <cell r="G828">
            <v>3364</v>
          </cell>
          <cell r="H828">
            <v>10092</v>
          </cell>
          <cell r="I828">
            <v>1.4631945483228946E-3</v>
          </cell>
          <cell r="J828">
            <v>3</v>
          </cell>
          <cell r="L828">
            <v>3</v>
          </cell>
          <cell r="M828">
            <v>10092</v>
          </cell>
          <cell r="N828">
            <v>0</v>
          </cell>
          <cell r="O828">
            <v>10092</v>
          </cell>
          <cell r="R828">
            <v>0</v>
          </cell>
          <cell r="S828">
            <v>0</v>
          </cell>
          <cell r="T828">
            <v>0</v>
          </cell>
          <cell r="U828">
            <v>0</v>
          </cell>
          <cell r="V828">
            <v>3</v>
          </cell>
          <cell r="W828">
            <v>10092</v>
          </cell>
        </row>
        <row r="829">
          <cell r="C829" t="str">
            <v>3.24.11.6</v>
          </cell>
          <cell r="D829" t="str">
            <v>Salida electrica bifasica para iluminacion, incluye lineas neutro y tierra en cable THHN no 12, tuberia coduit de 1"</v>
          </cell>
          <cell r="E829" t="str">
            <v>un</v>
          </cell>
          <cell r="F829">
            <v>2</v>
          </cell>
          <cell r="G829">
            <v>46400</v>
          </cell>
          <cell r="H829">
            <v>92800</v>
          </cell>
          <cell r="I829">
            <v>1.3454662513313974E-2</v>
          </cell>
          <cell r="J829">
            <v>2</v>
          </cell>
          <cell r="K829">
            <v>1</v>
          </cell>
          <cell r="L829">
            <v>3</v>
          </cell>
          <cell r="M829">
            <v>92800</v>
          </cell>
          <cell r="N829">
            <v>46400</v>
          </cell>
          <cell r="O829">
            <v>139200</v>
          </cell>
          <cell r="R829">
            <v>0</v>
          </cell>
          <cell r="S829">
            <v>0</v>
          </cell>
          <cell r="T829">
            <v>0</v>
          </cell>
          <cell r="U829">
            <v>0</v>
          </cell>
          <cell r="V829">
            <v>3</v>
          </cell>
          <cell r="W829">
            <v>139200</v>
          </cell>
        </row>
        <row r="830">
          <cell r="C830" t="str">
            <v>3.24.11.7</v>
          </cell>
          <cell r="D830" t="str">
            <v>Salida electrica monofasica para toma o iluminacion, incluye linea neutro y tierra en cable THHN no 12, tuberia coduit de 1"</v>
          </cell>
          <cell r="E830" t="str">
            <v>un</v>
          </cell>
          <cell r="F830">
            <v>3</v>
          </cell>
          <cell r="G830">
            <v>40600</v>
          </cell>
          <cell r="H830">
            <v>121800</v>
          </cell>
          <cell r="I830">
            <v>1.7659244548724591E-2</v>
          </cell>
          <cell r="J830">
            <v>3</v>
          </cell>
          <cell r="L830">
            <v>3</v>
          </cell>
          <cell r="M830">
            <v>121800</v>
          </cell>
          <cell r="N830">
            <v>0</v>
          </cell>
          <cell r="O830">
            <v>121800</v>
          </cell>
          <cell r="R830">
            <v>0</v>
          </cell>
          <cell r="S830">
            <v>0</v>
          </cell>
          <cell r="T830">
            <v>0</v>
          </cell>
          <cell r="U830">
            <v>0</v>
          </cell>
          <cell r="V830">
            <v>3</v>
          </cell>
          <cell r="W830">
            <v>121800</v>
          </cell>
        </row>
        <row r="831">
          <cell r="C831" t="str">
            <v>3.24.11.8</v>
          </cell>
          <cell r="D831" t="str">
            <v>Salida electrica bifasica o trifasica para toma, incluye lineas neutro y tierra en cable THHN no 10, tuberia coduit de 1"</v>
          </cell>
          <cell r="E831" t="str">
            <v>un</v>
          </cell>
          <cell r="F831">
            <v>2</v>
          </cell>
          <cell r="G831">
            <v>77720</v>
          </cell>
          <cell r="H831">
            <v>155440</v>
          </cell>
          <cell r="I831">
            <v>2.2536559709800907E-2</v>
          </cell>
          <cell r="J831">
            <v>2</v>
          </cell>
          <cell r="L831">
            <v>2</v>
          </cell>
          <cell r="M831">
            <v>155440</v>
          </cell>
          <cell r="N831">
            <v>0</v>
          </cell>
          <cell r="O831">
            <v>155440</v>
          </cell>
          <cell r="R831">
            <v>0</v>
          </cell>
          <cell r="S831">
            <v>0</v>
          </cell>
          <cell r="T831">
            <v>0</v>
          </cell>
          <cell r="U831">
            <v>0</v>
          </cell>
          <cell r="V831">
            <v>2</v>
          </cell>
          <cell r="W831">
            <v>155440</v>
          </cell>
        </row>
        <row r="832">
          <cell r="C832" t="str">
            <v>3.24.11.9</v>
          </cell>
          <cell r="D832" t="str">
            <v>Acometidas desde el tablero del soplador al motor de 30 HP 460 Vac 60 Hz en cable THHN calibre AWG (3 x 8) de 1000V aislamiento, incluye tuberia conduit PVC de 1 1/2", flexiconduit, conectores, terminales bimetalicos 3M, cintas 23 y 33 3M, accesorios para</v>
          </cell>
          <cell r="E832" t="str">
            <v>ml</v>
          </cell>
          <cell r="F832">
            <v>10</v>
          </cell>
          <cell r="G832">
            <v>30562.52</v>
          </cell>
          <cell r="H832">
            <v>305625.2</v>
          </cell>
          <cell r="I832">
            <v>4.4311249154785411E-2</v>
          </cell>
          <cell r="J832">
            <v>10</v>
          </cell>
          <cell r="K832">
            <v>-10</v>
          </cell>
          <cell r="L832">
            <v>0</v>
          </cell>
          <cell r="M832">
            <v>305625.2</v>
          </cell>
          <cell r="N832">
            <v>-305625.2</v>
          </cell>
          <cell r="O832">
            <v>0</v>
          </cell>
          <cell r="R832">
            <v>0</v>
          </cell>
          <cell r="S832">
            <v>0</v>
          </cell>
          <cell r="T832">
            <v>0</v>
          </cell>
          <cell r="U832">
            <v>0</v>
          </cell>
          <cell r="V832">
            <v>0</v>
          </cell>
          <cell r="W832">
            <v>0</v>
          </cell>
        </row>
        <row r="833">
          <cell r="C833" t="str">
            <v>3.24.11.1</v>
          </cell>
          <cell r="D833" t="str">
            <v>Tablero de distribucion trifasico para empotrar de 24 ctos, con sus breakers termomagneticos.</v>
          </cell>
          <cell r="E833" t="str">
            <v>un</v>
          </cell>
          <cell r="G833">
            <v>379359.12</v>
          </cell>
          <cell r="H833">
            <v>0</v>
          </cell>
          <cell r="I833">
            <v>0</v>
          </cell>
          <cell r="J833">
            <v>0</v>
          </cell>
          <cell r="K833">
            <v>1</v>
          </cell>
          <cell r="L833">
            <v>1</v>
          </cell>
          <cell r="M833">
            <v>0</v>
          </cell>
          <cell r="N833">
            <v>379359.12</v>
          </cell>
          <cell r="O833">
            <v>379359.12</v>
          </cell>
          <cell r="R833">
            <v>0</v>
          </cell>
          <cell r="S833">
            <v>0</v>
          </cell>
          <cell r="T833">
            <v>0</v>
          </cell>
          <cell r="U833">
            <v>0</v>
          </cell>
          <cell r="V833">
            <v>1</v>
          </cell>
          <cell r="W833">
            <v>379359.12</v>
          </cell>
        </row>
        <row r="834">
          <cell r="D834" t="str">
            <v>SUMINISTRO CUARTO CENTRO CONTROL MOTORES</v>
          </cell>
        </row>
        <row r="835">
          <cell r="C835" t="str">
            <v>3.24.11.1</v>
          </cell>
          <cell r="D835" t="str">
            <v>Tablero de distribucion trifasico para empotrar de 24 ctos, con sus breakers termomagneticos.</v>
          </cell>
          <cell r="E835" t="str">
            <v>un</v>
          </cell>
          <cell r="G835">
            <v>379359.12</v>
          </cell>
          <cell r="H835">
            <v>0</v>
          </cell>
          <cell r="I835">
            <v>0</v>
          </cell>
          <cell r="J835">
            <v>0</v>
          </cell>
          <cell r="K835">
            <v>1</v>
          </cell>
          <cell r="L835">
            <v>1</v>
          </cell>
          <cell r="M835">
            <v>0</v>
          </cell>
          <cell r="N835">
            <v>379359.12</v>
          </cell>
          <cell r="O835">
            <v>379359.12</v>
          </cell>
          <cell r="R835">
            <v>0</v>
          </cell>
          <cell r="S835">
            <v>0</v>
          </cell>
          <cell r="T835">
            <v>0</v>
          </cell>
          <cell r="U835">
            <v>0</v>
          </cell>
          <cell r="V835">
            <v>1</v>
          </cell>
          <cell r="W835">
            <v>379359.12</v>
          </cell>
        </row>
        <row r="836">
          <cell r="C836" t="str">
            <v>3.24.11.2</v>
          </cell>
          <cell r="D836" t="str">
            <v>Luminaria Wall Pack 150 W 220 V,Vapor de mercurio</v>
          </cell>
          <cell r="E836" t="str">
            <v>un</v>
          </cell>
          <cell r="G836">
            <v>261000</v>
          </cell>
          <cell r="H836">
            <v>0</v>
          </cell>
          <cell r="I836">
            <v>0</v>
          </cell>
          <cell r="J836">
            <v>0</v>
          </cell>
          <cell r="K836">
            <v>6</v>
          </cell>
          <cell r="L836">
            <v>6</v>
          </cell>
          <cell r="M836">
            <v>0</v>
          </cell>
          <cell r="N836">
            <v>1566000</v>
          </cell>
          <cell r="O836">
            <v>1566000</v>
          </cell>
          <cell r="R836">
            <v>0</v>
          </cell>
          <cell r="S836">
            <v>0</v>
          </cell>
          <cell r="T836">
            <v>0</v>
          </cell>
          <cell r="U836">
            <v>0</v>
          </cell>
          <cell r="V836">
            <v>6</v>
          </cell>
          <cell r="W836">
            <v>1566000</v>
          </cell>
        </row>
        <row r="837">
          <cell r="C837" t="str">
            <v>3.24.11.5</v>
          </cell>
          <cell r="D837" t="str">
            <v>Toma monofasica de tres elementos</v>
          </cell>
          <cell r="E837" t="str">
            <v>un</v>
          </cell>
          <cell r="G837">
            <v>3364</v>
          </cell>
          <cell r="H837">
            <v>0</v>
          </cell>
          <cell r="I837">
            <v>0</v>
          </cell>
          <cell r="J837">
            <v>0</v>
          </cell>
          <cell r="K837">
            <v>2</v>
          </cell>
          <cell r="L837">
            <v>2</v>
          </cell>
          <cell r="M837">
            <v>0</v>
          </cell>
          <cell r="N837">
            <v>6728</v>
          </cell>
          <cell r="O837">
            <v>6728</v>
          </cell>
          <cell r="R837">
            <v>0</v>
          </cell>
          <cell r="S837">
            <v>0</v>
          </cell>
          <cell r="T837">
            <v>0</v>
          </cell>
          <cell r="U837">
            <v>0</v>
          </cell>
          <cell r="V837">
            <v>2</v>
          </cell>
          <cell r="W837">
            <v>6728</v>
          </cell>
        </row>
        <row r="838">
          <cell r="C838" t="str">
            <v>3.24.11.4</v>
          </cell>
          <cell r="D838" t="str">
            <v>Toma bifasica de tres elementos 30A</v>
          </cell>
          <cell r="E838" t="str">
            <v>un</v>
          </cell>
          <cell r="G838">
            <v>17400</v>
          </cell>
          <cell r="H838">
            <v>0</v>
          </cell>
          <cell r="I838">
            <v>0</v>
          </cell>
          <cell r="J838">
            <v>0</v>
          </cell>
          <cell r="K838">
            <v>1</v>
          </cell>
          <cell r="L838">
            <v>1</v>
          </cell>
          <cell r="M838">
            <v>0</v>
          </cell>
          <cell r="N838">
            <v>17400</v>
          </cell>
          <cell r="O838">
            <v>17400</v>
          </cell>
          <cell r="R838">
            <v>0</v>
          </cell>
          <cell r="S838">
            <v>0</v>
          </cell>
          <cell r="T838">
            <v>0</v>
          </cell>
          <cell r="U838">
            <v>0</v>
          </cell>
          <cell r="V838">
            <v>1</v>
          </cell>
          <cell r="W838">
            <v>17400</v>
          </cell>
        </row>
        <row r="839">
          <cell r="C839" t="str">
            <v>3.24.11.6</v>
          </cell>
          <cell r="D839" t="str">
            <v>Salida electrica bifasica para iluminacion, incluye lineas neutro y tierra en cable THHN no 12, tuberia coduit de 1"</v>
          </cell>
          <cell r="E839" t="str">
            <v>un</v>
          </cell>
          <cell r="G839">
            <v>46400</v>
          </cell>
          <cell r="H839">
            <v>0</v>
          </cell>
          <cell r="I839">
            <v>0</v>
          </cell>
          <cell r="J839">
            <v>0</v>
          </cell>
          <cell r="K839">
            <v>7</v>
          </cell>
          <cell r="L839">
            <v>7</v>
          </cell>
          <cell r="M839">
            <v>0</v>
          </cell>
          <cell r="N839">
            <v>324800</v>
          </cell>
          <cell r="O839">
            <v>324800</v>
          </cell>
          <cell r="R839">
            <v>0</v>
          </cell>
          <cell r="S839">
            <v>0</v>
          </cell>
          <cell r="T839">
            <v>0</v>
          </cell>
          <cell r="U839">
            <v>0</v>
          </cell>
          <cell r="V839">
            <v>7</v>
          </cell>
          <cell r="W839">
            <v>324800</v>
          </cell>
        </row>
        <row r="840">
          <cell r="C840" t="str">
            <v>3.24.11.7</v>
          </cell>
          <cell r="D840" t="str">
            <v>Salida electrica monofasica para toma o iluminacion, incluye linea neutro y tierra en cable THHN no 12, tuberia coduit de 1"</v>
          </cell>
          <cell r="E840" t="str">
            <v>un</v>
          </cell>
          <cell r="G840">
            <v>40600</v>
          </cell>
          <cell r="H840">
            <v>0</v>
          </cell>
          <cell r="I840">
            <v>0</v>
          </cell>
          <cell r="J840">
            <v>0</v>
          </cell>
          <cell r="K840">
            <v>2</v>
          </cell>
          <cell r="L840">
            <v>2</v>
          </cell>
          <cell r="M840">
            <v>0</v>
          </cell>
          <cell r="N840">
            <v>81200</v>
          </cell>
          <cell r="O840">
            <v>81200</v>
          </cell>
          <cell r="R840">
            <v>0</v>
          </cell>
          <cell r="S840">
            <v>0</v>
          </cell>
          <cell r="T840">
            <v>0</v>
          </cell>
          <cell r="U840">
            <v>0</v>
          </cell>
          <cell r="V840">
            <v>2</v>
          </cell>
          <cell r="W840">
            <v>81200</v>
          </cell>
        </row>
        <row r="841">
          <cell r="C841" t="str">
            <v>3.24.12</v>
          </cell>
          <cell r="D841" t="str">
            <v>DERECHOS DE CONEXION</v>
          </cell>
          <cell r="F841" t="str">
            <v/>
          </cell>
          <cell r="I841" t="str">
            <v/>
          </cell>
          <cell r="J841" t="str">
            <v/>
          </cell>
          <cell r="L841" t="str">
            <v/>
          </cell>
          <cell r="M841" t="str">
            <v/>
          </cell>
          <cell r="N841" t="str">
            <v/>
          </cell>
          <cell r="O841" t="str">
            <v/>
          </cell>
          <cell r="R841">
            <v>0</v>
          </cell>
          <cell r="S841" t="str">
            <v/>
          </cell>
          <cell r="T841" t="str">
            <v/>
          </cell>
          <cell r="U841" t="str">
            <v/>
          </cell>
          <cell r="V841" t="str">
            <v/>
          </cell>
          <cell r="W841" t="str">
            <v/>
          </cell>
        </row>
        <row r="842">
          <cell r="C842" t="str">
            <v>3.24.12.1</v>
          </cell>
          <cell r="D842" t="str">
            <v>Pagos derechos conexión y tramites ante operador de red electrica local, incluye elaboración y o actualización de planos, descripción de calculos y memorias, legalizacion del proyecto.</v>
          </cell>
          <cell r="E842" t="str">
            <v>Gl</v>
          </cell>
          <cell r="F842">
            <v>1</v>
          </cell>
          <cell r="G842">
            <v>5800000</v>
          </cell>
          <cell r="H842">
            <v>5800000</v>
          </cell>
          <cell r="I842">
            <v>0.84091640708212323</v>
          </cell>
          <cell r="J842">
            <v>1</v>
          </cell>
          <cell r="L842">
            <v>1</v>
          </cell>
          <cell r="M842">
            <v>5800000</v>
          </cell>
          <cell r="N842">
            <v>0</v>
          </cell>
          <cell r="O842">
            <v>5800000</v>
          </cell>
          <cell r="R842">
            <v>0</v>
          </cell>
          <cell r="S842">
            <v>0</v>
          </cell>
          <cell r="T842">
            <v>0</v>
          </cell>
          <cell r="U842">
            <v>0</v>
          </cell>
          <cell r="V842">
            <v>1</v>
          </cell>
          <cell r="W842">
            <v>5800000</v>
          </cell>
        </row>
        <row r="843">
          <cell r="D843" t="str">
            <v>COSTO DIRECTO</v>
          </cell>
          <cell r="F843" t="str">
            <v/>
          </cell>
          <cell r="H843">
            <v>689723728.91680014</v>
          </cell>
          <cell r="J843" t="str">
            <v/>
          </cell>
          <cell r="L843" t="str">
            <v/>
          </cell>
          <cell r="M843">
            <v>689723728.91680014</v>
          </cell>
          <cell r="N843">
            <v>12144932.323360002</v>
          </cell>
          <cell r="O843">
            <v>701868661.24015999</v>
          </cell>
          <cell r="R843">
            <v>0</v>
          </cell>
          <cell r="S843">
            <v>0</v>
          </cell>
          <cell r="T843">
            <v>0</v>
          </cell>
          <cell r="U843">
            <v>0</v>
          </cell>
          <cell r="V843" t="str">
            <v/>
          </cell>
          <cell r="W843">
            <v>701868661.24015999</v>
          </cell>
        </row>
        <row r="844">
          <cell r="D844" t="str">
            <v>A.I.U. 12%</v>
          </cell>
          <cell r="E844">
            <v>0.12</v>
          </cell>
          <cell r="F844">
            <v>0</v>
          </cell>
          <cell r="H844">
            <v>82766847.470016018</v>
          </cell>
          <cell r="J844">
            <v>0</v>
          </cell>
          <cell r="L844">
            <v>0</v>
          </cell>
          <cell r="M844">
            <v>82766847.470016018</v>
          </cell>
          <cell r="N844">
            <v>1457391.8788032001</v>
          </cell>
          <cell r="O844">
            <v>84224239.348819196</v>
          </cell>
          <cell r="R844">
            <v>0</v>
          </cell>
          <cell r="S844">
            <v>0</v>
          </cell>
          <cell r="T844">
            <v>0</v>
          </cell>
          <cell r="U844">
            <v>0</v>
          </cell>
          <cell r="W844">
            <v>84224239.348819196</v>
          </cell>
        </row>
        <row r="845">
          <cell r="B845" t="str">
            <v>TO13</v>
          </cell>
          <cell r="D845" t="str">
            <v>COSTO SUMINISTRO</v>
          </cell>
          <cell r="F845" t="str">
            <v/>
          </cell>
          <cell r="H845">
            <v>772490576</v>
          </cell>
          <cell r="J845" t="str">
            <v/>
          </cell>
          <cell r="L845" t="str">
            <v/>
          </cell>
          <cell r="M845">
            <v>772490576</v>
          </cell>
          <cell r="N845">
            <v>13602324</v>
          </cell>
          <cell r="O845">
            <v>786092901</v>
          </cell>
          <cell r="R845">
            <v>0</v>
          </cell>
          <cell r="S845">
            <v>0</v>
          </cell>
          <cell r="T845">
            <v>0</v>
          </cell>
          <cell r="U845">
            <v>0</v>
          </cell>
          <cell r="V845" t="str">
            <v/>
          </cell>
          <cell r="W845">
            <v>786092901</v>
          </cell>
        </row>
        <row r="846">
          <cell r="B846" t="str">
            <v>T14</v>
          </cell>
          <cell r="C846" t="str">
            <v>INSTALACIONES ELECTRICAS DE LA PLANTA DE TRATAMIENTO (846)</v>
          </cell>
          <cell r="F846" t="str">
            <v/>
          </cell>
          <cell r="J846" t="str">
            <v/>
          </cell>
          <cell r="L846" t="str">
            <v/>
          </cell>
          <cell r="M846" t="str">
            <v/>
          </cell>
          <cell r="N846" t="str">
            <v/>
          </cell>
          <cell r="O846" t="str">
            <v/>
          </cell>
          <cell r="R846">
            <v>0</v>
          </cell>
          <cell r="S846" t="str">
            <v/>
          </cell>
          <cell r="T846" t="str">
            <v/>
          </cell>
          <cell r="U846" t="str">
            <v/>
          </cell>
          <cell r="V846" t="str">
            <v/>
          </cell>
          <cell r="W846" t="str">
            <v/>
          </cell>
        </row>
        <row r="847">
          <cell r="C847" t="str">
            <v xml:space="preserve">ITEM </v>
          </cell>
          <cell r="D847" t="str">
            <v xml:space="preserve">DESCRIPCION </v>
          </cell>
          <cell r="E847" t="str">
            <v xml:space="preserve">UNIDAD </v>
          </cell>
          <cell r="F847">
            <v>0</v>
          </cell>
          <cell r="G847" t="str">
            <v xml:space="preserve">V. UNITARIO </v>
          </cell>
          <cell r="H847" t="str">
            <v>V. PARCIAL</v>
          </cell>
          <cell r="J847">
            <v>0</v>
          </cell>
          <cell r="L847">
            <v>0</v>
          </cell>
          <cell r="R847">
            <v>0</v>
          </cell>
        </row>
        <row r="848">
          <cell r="C848" t="str">
            <v>3,25</v>
          </cell>
          <cell r="D848" t="str">
            <v>MANO DE OBRA INSTALACIONES ELECTROMECANICAS</v>
          </cell>
          <cell r="F848" t="str">
            <v/>
          </cell>
          <cell r="J848" t="str">
            <v/>
          </cell>
          <cell r="L848" t="str">
            <v/>
          </cell>
          <cell r="M848" t="str">
            <v/>
          </cell>
          <cell r="N848" t="str">
            <v/>
          </cell>
          <cell r="O848" t="str">
            <v/>
          </cell>
          <cell r="R848">
            <v>0</v>
          </cell>
          <cell r="S848" t="str">
            <v/>
          </cell>
          <cell r="T848" t="str">
            <v/>
          </cell>
          <cell r="U848" t="str">
            <v/>
          </cell>
          <cell r="V848" t="str">
            <v/>
          </cell>
          <cell r="W848" t="str">
            <v/>
          </cell>
        </row>
        <row r="849">
          <cell r="C849" t="str">
            <v>3.25.1</v>
          </cell>
          <cell r="D849" t="str">
            <v>INSTALACION ACCESORIOS LINEA ELECTRICA DE 13.2 KV PARA ESTACIÓN DE CAPTACIÓN Y PLANTA DE TRATAMIENTO</v>
          </cell>
          <cell r="F849" t="str">
            <v/>
          </cell>
          <cell r="J849" t="str">
            <v/>
          </cell>
          <cell r="L849" t="str">
            <v/>
          </cell>
          <cell r="M849" t="str">
            <v/>
          </cell>
          <cell r="N849" t="str">
            <v/>
          </cell>
          <cell r="O849" t="str">
            <v/>
          </cell>
          <cell r="R849">
            <v>0</v>
          </cell>
          <cell r="S849" t="str">
            <v/>
          </cell>
          <cell r="T849" t="str">
            <v/>
          </cell>
          <cell r="U849" t="str">
            <v/>
          </cell>
          <cell r="V849" t="str">
            <v/>
          </cell>
          <cell r="W849" t="str">
            <v/>
          </cell>
        </row>
        <row r="850">
          <cell r="C850" t="str">
            <v>3.25.1.1</v>
          </cell>
          <cell r="D850" t="str">
            <v>Desmontaje de red primaria de 13200 completa, incluye aisladores, crucetas, cortacircuitos, pararrayos, herrajes etc.</v>
          </cell>
          <cell r="E850" t="str">
            <v>gl</v>
          </cell>
          <cell r="F850">
            <v>1</v>
          </cell>
          <cell r="G850">
            <v>2000000</v>
          </cell>
          <cell r="H850">
            <v>2000000</v>
          </cell>
          <cell r="I850">
            <v>1.0892829696816602</v>
          </cell>
          <cell r="J850">
            <v>1</v>
          </cell>
          <cell r="L850">
            <v>1</v>
          </cell>
          <cell r="M850">
            <v>2000000</v>
          </cell>
          <cell r="N850">
            <v>0</v>
          </cell>
          <cell r="O850">
            <v>2000000</v>
          </cell>
          <cell r="R850">
            <v>0</v>
          </cell>
          <cell r="S850">
            <v>0</v>
          </cell>
          <cell r="T850">
            <v>0</v>
          </cell>
          <cell r="U850">
            <v>0</v>
          </cell>
          <cell r="V850">
            <v>1</v>
          </cell>
          <cell r="W850">
            <v>2000000</v>
          </cell>
        </row>
        <row r="851">
          <cell r="C851" t="str">
            <v>3.25.1.2</v>
          </cell>
          <cell r="D851" t="str">
            <v>Desmontaje y reinstalación de redes secundarias de acuerdo a lo encontrado</v>
          </cell>
          <cell r="E851" t="str">
            <v>gl</v>
          </cell>
          <cell r="F851">
            <v>1</v>
          </cell>
          <cell r="G851">
            <v>3250000</v>
          </cell>
          <cell r="H851">
            <v>3250000</v>
          </cell>
          <cell r="I851">
            <v>1.770084825732698</v>
          </cell>
          <cell r="J851">
            <v>1</v>
          </cell>
          <cell r="L851">
            <v>1</v>
          </cell>
          <cell r="M851">
            <v>3250000</v>
          </cell>
          <cell r="N851">
            <v>0</v>
          </cell>
          <cell r="O851">
            <v>3250000</v>
          </cell>
          <cell r="R851">
            <v>0</v>
          </cell>
          <cell r="S851">
            <v>0</v>
          </cell>
          <cell r="T851">
            <v>0</v>
          </cell>
          <cell r="U851">
            <v>0</v>
          </cell>
          <cell r="V851">
            <v>1</v>
          </cell>
          <cell r="W851">
            <v>3250000</v>
          </cell>
        </row>
        <row r="852">
          <cell r="C852" t="str">
            <v>3.25.1.3</v>
          </cell>
          <cell r="D852" t="str">
            <v>Desmontaje y reinstalación de trasformador monofasico o trifasico en poste de 30 a 75 KVA</v>
          </cell>
          <cell r="E852" t="str">
            <v>un</v>
          </cell>
          <cell r="F852">
            <v>3</v>
          </cell>
          <cell r="G852">
            <v>700000</v>
          </cell>
          <cell r="H852">
            <v>2100000</v>
          </cell>
          <cell r="I852">
            <v>1.1437471181657433</v>
          </cell>
          <cell r="J852">
            <v>3</v>
          </cell>
          <cell r="L852">
            <v>3</v>
          </cell>
          <cell r="M852">
            <v>2100000</v>
          </cell>
          <cell r="N852">
            <v>0</v>
          </cell>
          <cell r="O852">
            <v>2100000</v>
          </cell>
          <cell r="R852">
            <v>0</v>
          </cell>
          <cell r="S852">
            <v>0</v>
          </cell>
          <cell r="T852">
            <v>0</v>
          </cell>
          <cell r="U852">
            <v>0</v>
          </cell>
          <cell r="V852">
            <v>3</v>
          </cell>
          <cell r="W852">
            <v>2100000</v>
          </cell>
        </row>
        <row r="853">
          <cell r="C853" t="str">
            <v>3.25.1.4</v>
          </cell>
          <cell r="D853" t="str">
            <v>Deshicada de postes primarios</v>
          </cell>
          <cell r="E853" t="str">
            <v>un</v>
          </cell>
          <cell r="F853">
            <v>7</v>
          </cell>
          <cell r="G853">
            <v>100000</v>
          </cell>
          <cell r="H853">
            <v>700000</v>
          </cell>
          <cell r="I853">
            <v>0.38124903938858112</v>
          </cell>
          <cell r="J853">
            <v>7</v>
          </cell>
          <cell r="L853">
            <v>7</v>
          </cell>
          <cell r="M853">
            <v>700000</v>
          </cell>
          <cell r="N853">
            <v>0</v>
          </cell>
          <cell r="O853">
            <v>700000</v>
          </cell>
          <cell r="R853">
            <v>0</v>
          </cell>
          <cell r="S853">
            <v>0</v>
          </cell>
          <cell r="T853">
            <v>0</v>
          </cell>
          <cell r="U853">
            <v>0</v>
          </cell>
          <cell r="V853">
            <v>7</v>
          </cell>
          <cell r="W853">
            <v>700000</v>
          </cell>
        </row>
        <row r="854">
          <cell r="C854" t="str">
            <v>3.25.1.5</v>
          </cell>
          <cell r="D854" t="str">
            <v>Deshincada de poste secundario</v>
          </cell>
          <cell r="E854" t="str">
            <v>u</v>
          </cell>
          <cell r="F854">
            <v>8</v>
          </cell>
          <cell r="G854">
            <v>80000</v>
          </cell>
          <cell r="H854">
            <v>640000</v>
          </cell>
          <cell r="I854">
            <v>0.34857055029813128</v>
          </cell>
          <cell r="J854">
            <v>8</v>
          </cell>
          <cell r="L854">
            <v>8</v>
          </cell>
          <cell r="M854">
            <v>640000</v>
          </cell>
          <cell r="N854">
            <v>0</v>
          </cell>
          <cell r="O854">
            <v>640000</v>
          </cell>
          <cell r="R854">
            <v>0</v>
          </cell>
          <cell r="S854">
            <v>0</v>
          </cell>
          <cell r="T854">
            <v>0</v>
          </cell>
          <cell r="U854">
            <v>0</v>
          </cell>
          <cell r="V854">
            <v>8</v>
          </cell>
          <cell r="W854">
            <v>640000</v>
          </cell>
        </row>
        <row r="855">
          <cell r="C855" t="str">
            <v>3.25.1.6</v>
          </cell>
          <cell r="D855" t="str">
            <v>Poste de concreto de 12 mts -1800 Kg, incluida base autosoportada</v>
          </cell>
          <cell r="E855" t="str">
            <v>un</v>
          </cell>
          <cell r="F855">
            <v>3</v>
          </cell>
          <cell r="G855">
            <v>190000</v>
          </cell>
          <cell r="H855">
            <v>570000</v>
          </cell>
          <cell r="I855">
            <v>0.31044564635927319</v>
          </cell>
          <cell r="J855">
            <v>3</v>
          </cell>
          <cell r="L855">
            <v>3</v>
          </cell>
          <cell r="M855">
            <v>570000</v>
          </cell>
          <cell r="N855">
            <v>0</v>
          </cell>
          <cell r="O855">
            <v>570000</v>
          </cell>
          <cell r="R855">
            <v>0</v>
          </cell>
          <cell r="S855">
            <v>0</v>
          </cell>
          <cell r="T855">
            <v>0</v>
          </cell>
          <cell r="U855">
            <v>0</v>
          </cell>
          <cell r="V855">
            <v>3</v>
          </cell>
          <cell r="W855">
            <v>570000</v>
          </cell>
        </row>
        <row r="856">
          <cell r="C856" t="str">
            <v>3.25.1.7</v>
          </cell>
          <cell r="D856" t="str">
            <v>Poste de concreto de 12 mts - 750 Kg</v>
          </cell>
          <cell r="E856" t="str">
            <v>un</v>
          </cell>
          <cell r="F856">
            <v>132</v>
          </cell>
          <cell r="G856">
            <v>100000</v>
          </cell>
          <cell r="H856">
            <v>13200000</v>
          </cell>
          <cell r="I856">
            <v>7.1892675998989573</v>
          </cell>
          <cell r="J856">
            <v>132</v>
          </cell>
          <cell r="K856">
            <v>-9</v>
          </cell>
          <cell r="L856">
            <v>123</v>
          </cell>
          <cell r="M856">
            <v>13200000</v>
          </cell>
          <cell r="N856">
            <v>-900000</v>
          </cell>
          <cell r="O856">
            <v>12300000</v>
          </cell>
          <cell r="R856">
            <v>0</v>
          </cell>
          <cell r="S856">
            <v>0</v>
          </cell>
          <cell r="T856">
            <v>0</v>
          </cell>
          <cell r="U856">
            <v>0</v>
          </cell>
          <cell r="V856">
            <v>123</v>
          </cell>
          <cell r="W856">
            <v>12300000</v>
          </cell>
        </row>
        <row r="857">
          <cell r="C857" t="str">
            <v>3.25.1.8</v>
          </cell>
          <cell r="D857" t="str">
            <v>Cable de aluminio con nucleo de acero ACSR desnudo 3 x 1/0 - 15 KV</v>
          </cell>
          <cell r="E857" t="str">
            <v>ml</v>
          </cell>
          <cell r="F857">
            <v>5400</v>
          </cell>
          <cell r="G857">
            <v>13500</v>
          </cell>
          <cell r="H857">
            <v>72900000</v>
          </cell>
          <cell r="I857">
            <v>39.704364244896517</v>
          </cell>
          <cell r="J857">
            <v>5400</v>
          </cell>
          <cell r="K857">
            <v>-200</v>
          </cell>
          <cell r="L857">
            <v>5200</v>
          </cell>
          <cell r="M857">
            <v>72900000</v>
          </cell>
          <cell r="N857">
            <v>-2700000</v>
          </cell>
          <cell r="O857">
            <v>70200000</v>
          </cell>
          <cell r="R857">
            <v>0</v>
          </cell>
          <cell r="S857">
            <v>0</v>
          </cell>
          <cell r="T857">
            <v>0</v>
          </cell>
          <cell r="U857">
            <v>0</v>
          </cell>
          <cell r="V857">
            <v>5200</v>
          </cell>
          <cell r="W857">
            <v>70200000</v>
          </cell>
        </row>
        <row r="858">
          <cell r="C858" t="str">
            <v>3.25.1.9</v>
          </cell>
          <cell r="D858" t="str">
            <v>Cruceta de galvanizada en caliente o de madera de 7 1/2" inmunizada, de acuerdo a exigencias del operador de red local, incluye silla para soporte en poste.</v>
          </cell>
          <cell r="E858" t="str">
            <v>un</v>
          </cell>
          <cell r="F858">
            <v>146</v>
          </cell>
          <cell r="G858">
            <v>30000</v>
          </cell>
          <cell r="H858">
            <v>4380000</v>
          </cell>
          <cell r="I858">
            <v>2.385529703602836</v>
          </cell>
          <cell r="J858">
            <v>146</v>
          </cell>
          <cell r="K858">
            <v>52</v>
          </cell>
          <cell r="L858">
            <v>198</v>
          </cell>
          <cell r="M858">
            <v>4380000</v>
          </cell>
          <cell r="N858">
            <v>1560000</v>
          </cell>
          <cell r="O858">
            <v>5940000</v>
          </cell>
          <cell r="R858">
            <v>0</v>
          </cell>
          <cell r="S858">
            <v>0</v>
          </cell>
          <cell r="T858">
            <v>0</v>
          </cell>
          <cell r="U858">
            <v>0</v>
          </cell>
          <cell r="V858">
            <v>198</v>
          </cell>
          <cell r="W858">
            <v>5940000</v>
          </cell>
        </row>
        <row r="859">
          <cell r="C859" t="str">
            <v>3.25.1.10</v>
          </cell>
          <cell r="D859" t="str">
            <v>Aislador Line Post de 6 vueltas 15 KV, homologado incluido alfiler.</v>
          </cell>
          <cell r="E859" t="str">
            <v>un</v>
          </cell>
          <cell r="F859">
            <v>360</v>
          </cell>
          <cell r="G859">
            <v>20000</v>
          </cell>
          <cell r="H859">
            <v>7200000</v>
          </cell>
          <cell r="I859">
            <v>3.9214186908539768</v>
          </cell>
          <cell r="J859">
            <v>360</v>
          </cell>
          <cell r="K859">
            <v>18</v>
          </cell>
          <cell r="L859">
            <v>378</v>
          </cell>
          <cell r="M859">
            <v>7200000</v>
          </cell>
          <cell r="N859">
            <v>360000</v>
          </cell>
          <cell r="O859">
            <v>7560000</v>
          </cell>
          <cell r="R859">
            <v>0</v>
          </cell>
          <cell r="S859">
            <v>0</v>
          </cell>
          <cell r="T859">
            <v>0</v>
          </cell>
          <cell r="U859">
            <v>0</v>
          </cell>
          <cell r="V859">
            <v>378</v>
          </cell>
          <cell r="W859">
            <v>7560000</v>
          </cell>
        </row>
        <row r="860">
          <cell r="C860" t="str">
            <v>3.25.1.11</v>
          </cell>
          <cell r="D860" t="str">
            <v>Aislador de Suspensión Sintetico homologado completo</v>
          </cell>
          <cell r="E860" t="str">
            <v>un</v>
          </cell>
          <cell r="F860">
            <v>78</v>
          </cell>
          <cell r="G860">
            <v>30000</v>
          </cell>
          <cell r="H860">
            <v>2340000</v>
          </cell>
          <cell r="I860">
            <v>1.2744610745275426</v>
          </cell>
          <cell r="J860">
            <v>78</v>
          </cell>
          <cell r="K860">
            <v>15</v>
          </cell>
          <cell r="L860">
            <v>93</v>
          </cell>
          <cell r="M860">
            <v>2340000</v>
          </cell>
          <cell r="N860">
            <v>450000</v>
          </cell>
          <cell r="O860">
            <v>2790000</v>
          </cell>
          <cell r="R860">
            <v>0</v>
          </cell>
          <cell r="S860">
            <v>0</v>
          </cell>
          <cell r="T860">
            <v>0</v>
          </cell>
          <cell r="U860">
            <v>0</v>
          </cell>
          <cell r="V860">
            <v>93</v>
          </cell>
          <cell r="W860">
            <v>2790000</v>
          </cell>
        </row>
        <row r="861">
          <cell r="C861" t="str">
            <v>3.25.1.12</v>
          </cell>
          <cell r="D861" t="str">
            <v>Pararrayos Tipo Polimericos de 15 KV - 10 KA aterrizados Homologados</v>
          </cell>
          <cell r="E861" t="str">
            <v>un</v>
          </cell>
          <cell r="F861">
            <v>13</v>
          </cell>
          <cell r="G861">
            <v>100000</v>
          </cell>
          <cell r="H861">
            <v>1300000</v>
          </cell>
          <cell r="I861">
            <v>0.70803393029307926</v>
          </cell>
          <cell r="J861">
            <v>13</v>
          </cell>
          <cell r="K861">
            <v>-7</v>
          </cell>
          <cell r="L861">
            <v>6</v>
          </cell>
          <cell r="M861">
            <v>1300000</v>
          </cell>
          <cell r="N861">
            <v>-700000</v>
          </cell>
          <cell r="O861">
            <v>600000</v>
          </cell>
          <cell r="R861">
            <v>0</v>
          </cell>
          <cell r="S861">
            <v>0</v>
          </cell>
          <cell r="T861">
            <v>0</v>
          </cell>
          <cell r="U861">
            <v>0</v>
          </cell>
          <cell r="V861">
            <v>6</v>
          </cell>
          <cell r="W861">
            <v>600000</v>
          </cell>
        </row>
        <row r="862">
          <cell r="C862" t="str">
            <v>3.25.1.13</v>
          </cell>
          <cell r="D862" t="str">
            <v>Cortacircuitos en acero inoxidable buje largo de 18" de fuga MAC-GRAW 15 KV - 100 A Con sus fusibles</v>
          </cell>
          <cell r="E862" t="str">
            <v>un</v>
          </cell>
          <cell r="F862">
            <v>13</v>
          </cell>
          <cell r="G862">
            <v>100000</v>
          </cell>
          <cell r="H862">
            <v>1300000</v>
          </cell>
          <cell r="I862">
            <v>0.70803393029307926</v>
          </cell>
          <cell r="J862">
            <v>13</v>
          </cell>
          <cell r="K862">
            <v>-4</v>
          </cell>
          <cell r="L862">
            <v>9</v>
          </cell>
          <cell r="M862">
            <v>1300000</v>
          </cell>
          <cell r="N862">
            <v>-400000</v>
          </cell>
          <cell r="O862">
            <v>900000</v>
          </cell>
          <cell r="R862">
            <v>0</v>
          </cell>
          <cell r="S862">
            <v>0</v>
          </cell>
          <cell r="T862">
            <v>0</v>
          </cell>
          <cell r="U862">
            <v>0</v>
          </cell>
          <cell r="V862">
            <v>9</v>
          </cell>
          <cell r="W862">
            <v>900000</v>
          </cell>
        </row>
        <row r="863">
          <cell r="C863" t="str">
            <v>3.25.1.14</v>
          </cell>
          <cell r="D863" t="str">
            <v>Herrajes, Amarras y Accesorios galvanizados</v>
          </cell>
          <cell r="E863" t="str">
            <v>gl</v>
          </cell>
          <cell r="F863">
            <v>1</v>
          </cell>
          <cell r="G863">
            <v>90000</v>
          </cell>
          <cell r="H863">
            <v>90000</v>
          </cell>
          <cell r="I863">
            <v>4.9017733635674708E-2</v>
          </cell>
          <cell r="J863">
            <v>1</v>
          </cell>
          <cell r="L863">
            <v>1</v>
          </cell>
          <cell r="M863">
            <v>90000</v>
          </cell>
          <cell r="N863">
            <v>0</v>
          </cell>
          <cell r="O863">
            <v>90000</v>
          </cell>
          <cell r="R863">
            <v>0</v>
          </cell>
          <cell r="S863">
            <v>0</v>
          </cell>
          <cell r="T863">
            <v>0</v>
          </cell>
          <cell r="U863">
            <v>0</v>
          </cell>
          <cell r="V863">
            <v>1</v>
          </cell>
          <cell r="W863">
            <v>90000</v>
          </cell>
        </row>
        <row r="864">
          <cell r="C864" t="str">
            <v>3.25.1.15</v>
          </cell>
          <cell r="D864" t="str">
            <v>Puentes Primarios en caliente</v>
          </cell>
          <cell r="E864" t="str">
            <v>un</v>
          </cell>
          <cell r="F864">
            <v>3</v>
          </cell>
          <cell r="G864">
            <v>150000</v>
          </cell>
          <cell r="H864">
            <v>450000</v>
          </cell>
          <cell r="I864">
            <v>0.24508866817837355</v>
          </cell>
          <cell r="J864">
            <v>3</v>
          </cell>
          <cell r="L864">
            <v>3</v>
          </cell>
          <cell r="M864">
            <v>450000</v>
          </cell>
          <cell r="N864">
            <v>0</v>
          </cell>
          <cell r="O864">
            <v>450000</v>
          </cell>
          <cell r="R864">
            <v>0</v>
          </cell>
          <cell r="S864">
            <v>0</v>
          </cell>
          <cell r="T864">
            <v>0</v>
          </cell>
          <cell r="U864">
            <v>0</v>
          </cell>
          <cell r="V864">
            <v>3</v>
          </cell>
          <cell r="W864">
            <v>450000</v>
          </cell>
        </row>
        <row r="865">
          <cell r="C865" t="str">
            <v>3.25.1.16</v>
          </cell>
          <cell r="D865" t="str">
            <v>Polo a Tierra en poste terminal</v>
          </cell>
          <cell r="E865" t="str">
            <v>un</v>
          </cell>
          <cell r="F865">
            <v>120</v>
          </cell>
          <cell r="G865">
            <v>50000</v>
          </cell>
          <cell r="H865">
            <v>6000000</v>
          </cell>
          <cell r="I865">
            <v>3.2678489090449814</v>
          </cell>
          <cell r="J865">
            <v>120</v>
          </cell>
          <cell r="K865">
            <v>6</v>
          </cell>
          <cell r="L865">
            <v>126</v>
          </cell>
          <cell r="M865">
            <v>6000000</v>
          </cell>
          <cell r="N865">
            <v>300000</v>
          </cell>
          <cell r="O865">
            <v>6300000</v>
          </cell>
          <cell r="R865">
            <v>0</v>
          </cell>
          <cell r="S865">
            <v>0</v>
          </cell>
          <cell r="T865">
            <v>0</v>
          </cell>
          <cell r="U865">
            <v>0</v>
          </cell>
          <cell r="V865">
            <v>126</v>
          </cell>
          <cell r="W865">
            <v>6300000</v>
          </cell>
        </row>
        <row r="866">
          <cell r="C866" t="str">
            <v>3.25.1.17</v>
          </cell>
          <cell r="D866" t="str">
            <v>Juego de premoldeados trifasicos tipo exterior 3M 15KV para cable No 2 monopolar con pantalla de cinta</v>
          </cell>
          <cell r="E866" t="str">
            <v>Jgo</v>
          </cell>
          <cell r="F866">
            <v>2</v>
          </cell>
          <cell r="G866">
            <v>90000</v>
          </cell>
          <cell r="H866">
            <v>180000</v>
          </cell>
          <cell r="I866">
            <v>9.8035467271349416E-2</v>
          </cell>
          <cell r="J866">
            <v>2</v>
          </cell>
          <cell r="L866">
            <v>2</v>
          </cell>
          <cell r="M866">
            <v>180000</v>
          </cell>
          <cell r="N866">
            <v>0</v>
          </cell>
          <cell r="O866">
            <v>180000</v>
          </cell>
          <cell r="R866">
            <v>0</v>
          </cell>
          <cell r="S866">
            <v>0</v>
          </cell>
          <cell r="T866">
            <v>0</v>
          </cell>
          <cell r="U866">
            <v>0</v>
          </cell>
          <cell r="V866">
            <v>2</v>
          </cell>
          <cell r="W866">
            <v>180000</v>
          </cell>
        </row>
        <row r="867">
          <cell r="C867" t="str">
            <v>3.25.1.18</v>
          </cell>
          <cell r="D867" t="str">
            <v>Bajante en tuberia conduit Galvanizada de 3", incluye capacete y accesorios</v>
          </cell>
          <cell r="E867" t="str">
            <v>ml</v>
          </cell>
          <cell r="F867">
            <v>18</v>
          </cell>
          <cell r="G867">
            <v>7000</v>
          </cell>
          <cell r="H867">
            <v>126000</v>
          </cell>
          <cell r="I867">
            <v>6.8624827089944593E-2</v>
          </cell>
          <cell r="J867">
            <v>18</v>
          </cell>
          <cell r="L867">
            <v>18</v>
          </cell>
          <cell r="M867">
            <v>126000</v>
          </cell>
          <cell r="N867">
            <v>0</v>
          </cell>
          <cell r="O867">
            <v>126000</v>
          </cell>
          <cell r="R867">
            <v>0</v>
          </cell>
          <cell r="S867">
            <v>0</v>
          </cell>
          <cell r="T867">
            <v>0</v>
          </cell>
          <cell r="U867">
            <v>0</v>
          </cell>
          <cell r="V867">
            <v>18</v>
          </cell>
          <cell r="W867">
            <v>126000</v>
          </cell>
        </row>
        <row r="868">
          <cell r="C868" t="str">
            <v>3.25.1.19</v>
          </cell>
          <cell r="D868" t="str">
            <v>Registro electrico de 1 x 1 x 1 en concreto con su tapa debidamente impermeabilizado</v>
          </cell>
          <cell r="E868" t="str">
            <v>un</v>
          </cell>
          <cell r="F868">
            <v>2</v>
          </cell>
          <cell r="G868">
            <v>40000</v>
          </cell>
          <cell r="H868">
            <v>80000</v>
          </cell>
          <cell r="I868">
            <v>4.357131878726641E-2</v>
          </cell>
          <cell r="J868">
            <v>2</v>
          </cell>
          <cell r="L868">
            <v>2</v>
          </cell>
          <cell r="M868">
            <v>80000</v>
          </cell>
          <cell r="N868">
            <v>0</v>
          </cell>
          <cell r="O868">
            <v>80000</v>
          </cell>
          <cell r="R868">
            <v>0</v>
          </cell>
          <cell r="S868">
            <v>0</v>
          </cell>
          <cell r="T868">
            <v>0</v>
          </cell>
          <cell r="U868">
            <v>0</v>
          </cell>
          <cell r="V868">
            <v>2</v>
          </cell>
          <cell r="W868">
            <v>80000</v>
          </cell>
        </row>
        <row r="869">
          <cell r="C869" t="str">
            <v>3.25.2</v>
          </cell>
          <cell r="D869" t="str">
            <v>INSTALACION DE EQUIPOS Y ACCESORIOS SUBESTACION ELECTRICA PLANTA DE TRATAMIENTO</v>
          </cell>
          <cell r="F869" t="str">
            <v/>
          </cell>
          <cell r="I869" t="str">
            <v/>
          </cell>
          <cell r="J869" t="str">
            <v/>
          </cell>
          <cell r="L869" t="str">
            <v/>
          </cell>
          <cell r="M869" t="str">
            <v/>
          </cell>
          <cell r="N869" t="str">
            <v/>
          </cell>
          <cell r="O869" t="str">
            <v/>
          </cell>
          <cell r="R869">
            <v>0</v>
          </cell>
          <cell r="S869" t="str">
            <v/>
          </cell>
          <cell r="T869" t="str">
            <v/>
          </cell>
          <cell r="U869" t="str">
            <v/>
          </cell>
          <cell r="V869" t="str">
            <v/>
          </cell>
          <cell r="W869" t="str">
            <v/>
          </cell>
        </row>
        <row r="870">
          <cell r="C870" t="str">
            <v>3.25.2.1</v>
          </cell>
          <cell r="D870" t="str">
            <v>Celda de medida de tres elementos ( 3 Tp y 3 TC ) Gama SM6 con remonte de barras ref GBC-A 750 mm.</v>
          </cell>
          <cell r="E870" t="str">
            <v>un</v>
          </cell>
          <cell r="F870">
            <v>1</v>
          </cell>
          <cell r="G870">
            <v>1403020.0000000002</v>
          </cell>
          <cell r="H870">
            <v>1403020.0000000002</v>
          </cell>
          <cell r="I870">
            <v>0.76414289606138164</v>
          </cell>
          <cell r="J870">
            <v>1</v>
          </cell>
          <cell r="L870">
            <v>1</v>
          </cell>
          <cell r="M870">
            <v>1403020.0000000002</v>
          </cell>
          <cell r="N870">
            <v>0</v>
          </cell>
          <cell r="O870">
            <v>1403020.0000000002</v>
          </cell>
          <cell r="R870">
            <v>0</v>
          </cell>
          <cell r="S870">
            <v>0</v>
          </cell>
          <cell r="T870">
            <v>0</v>
          </cell>
          <cell r="U870">
            <v>0</v>
          </cell>
          <cell r="V870">
            <v>1</v>
          </cell>
          <cell r="W870">
            <v>1403020.0000000002</v>
          </cell>
        </row>
        <row r="871">
          <cell r="C871" t="str">
            <v>3.25.2.2</v>
          </cell>
          <cell r="D871" t="str">
            <v>Interruptor primario automatico en SF6 gama SM6 referencia DM1-A 750 mm.</v>
          </cell>
          <cell r="E871" t="str">
            <v>un</v>
          </cell>
          <cell r="F871">
            <v>1</v>
          </cell>
          <cell r="G871">
            <v>1500000</v>
          </cell>
          <cell r="H871">
            <v>1500000</v>
          </cell>
          <cell r="I871">
            <v>0.81696222726124534</v>
          </cell>
          <cell r="J871">
            <v>1</v>
          </cell>
          <cell r="L871">
            <v>1</v>
          </cell>
          <cell r="M871">
            <v>1500000</v>
          </cell>
          <cell r="N871">
            <v>0</v>
          </cell>
          <cell r="O871">
            <v>1500000</v>
          </cell>
          <cell r="R871">
            <v>0</v>
          </cell>
          <cell r="S871">
            <v>0</v>
          </cell>
          <cell r="T871">
            <v>0</v>
          </cell>
          <cell r="U871">
            <v>0</v>
          </cell>
          <cell r="V871">
            <v>1</v>
          </cell>
          <cell r="W871">
            <v>1500000</v>
          </cell>
        </row>
        <row r="872">
          <cell r="C872" t="str">
            <v>3.25.2.3</v>
          </cell>
          <cell r="D872" t="str">
            <v>Transformador Trifasico 1000 KVA. 13200/460 V SIEMENS</v>
          </cell>
          <cell r="E872" t="str">
            <v>un</v>
          </cell>
          <cell r="F872">
            <v>1</v>
          </cell>
          <cell r="G872">
            <v>3250000</v>
          </cell>
          <cell r="H872">
            <v>3250000</v>
          </cell>
          <cell r="I872">
            <v>1.770084825732698</v>
          </cell>
          <cell r="J872">
            <v>1</v>
          </cell>
          <cell r="L872">
            <v>1</v>
          </cell>
          <cell r="M872">
            <v>3250000</v>
          </cell>
          <cell r="N872">
            <v>0</v>
          </cell>
          <cell r="O872">
            <v>3250000</v>
          </cell>
          <cell r="R872">
            <v>0</v>
          </cell>
          <cell r="S872">
            <v>0</v>
          </cell>
          <cell r="T872">
            <v>0</v>
          </cell>
          <cell r="U872">
            <v>0</v>
          </cell>
          <cell r="V872">
            <v>1</v>
          </cell>
          <cell r="W872">
            <v>3250000</v>
          </cell>
        </row>
        <row r="873">
          <cell r="C873" t="str">
            <v>3.25.2.4</v>
          </cell>
          <cell r="D873" t="str">
            <v>Transformador Trifasico 112,5 KVA. 460/220 V SIEMENS</v>
          </cell>
          <cell r="E873" t="str">
            <v>un</v>
          </cell>
          <cell r="F873">
            <v>1</v>
          </cell>
          <cell r="G873">
            <v>1800000</v>
          </cell>
          <cell r="H873">
            <v>1800000</v>
          </cell>
          <cell r="I873">
            <v>0.98035467271349419</v>
          </cell>
          <cell r="J873">
            <v>1</v>
          </cell>
          <cell r="L873">
            <v>1</v>
          </cell>
          <cell r="M873">
            <v>1800000</v>
          </cell>
          <cell r="N873">
            <v>0</v>
          </cell>
          <cell r="O873">
            <v>1800000</v>
          </cell>
          <cell r="R873">
            <v>0</v>
          </cell>
          <cell r="S873">
            <v>0</v>
          </cell>
          <cell r="T873">
            <v>0</v>
          </cell>
          <cell r="U873">
            <v>0</v>
          </cell>
          <cell r="V873">
            <v>1</v>
          </cell>
          <cell r="W873">
            <v>1800000</v>
          </cell>
        </row>
        <row r="874">
          <cell r="C874" t="str">
            <v>3.25.2.5</v>
          </cell>
          <cell r="D874" t="str">
            <v>Celda para transformador de 112,5 KVA</v>
          </cell>
          <cell r="E874" t="str">
            <v>un</v>
          </cell>
          <cell r="F874">
            <v>1</v>
          </cell>
          <cell r="G874">
            <v>650000</v>
          </cell>
          <cell r="H874">
            <v>650000</v>
          </cell>
          <cell r="I874">
            <v>0.35401696514653963</v>
          </cell>
          <cell r="J874">
            <v>1</v>
          </cell>
          <cell r="L874">
            <v>1</v>
          </cell>
          <cell r="M874">
            <v>650000</v>
          </cell>
          <cell r="N874">
            <v>0</v>
          </cell>
          <cell r="O874">
            <v>650000</v>
          </cell>
          <cell r="R874">
            <v>0</v>
          </cell>
          <cell r="S874">
            <v>0</v>
          </cell>
          <cell r="T874">
            <v>0</v>
          </cell>
          <cell r="U874">
            <v>0</v>
          </cell>
          <cell r="V874">
            <v>1</v>
          </cell>
          <cell r="W874">
            <v>650000</v>
          </cell>
        </row>
        <row r="875">
          <cell r="C875" t="str">
            <v>3.25.2.6</v>
          </cell>
          <cell r="D875" t="str">
            <v>Acometida en cable de Cu monopolar 3 x No 2 - XLPE 15 KV</v>
          </cell>
          <cell r="E875" t="str">
            <v>ml</v>
          </cell>
          <cell r="F875">
            <v>100</v>
          </cell>
          <cell r="G875">
            <v>28000</v>
          </cell>
          <cell r="H875">
            <v>2800000</v>
          </cell>
          <cell r="I875">
            <v>1.5249961575543245</v>
          </cell>
          <cell r="J875">
            <v>100</v>
          </cell>
          <cell r="K875">
            <v>-30</v>
          </cell>
          <cell r="L875">
            <v>70</v>
          </cell>
          <cell r="M875">
            <v>2800000</v>
          </cell>
          <cell r="N875">
            <v>-840000</v>
          </cell>
          <cell r="O875">
            <v>1960000</v>
          </cell>
          <cell r="R875">
            <v>0</v>
          </cell>
          <cell r="S875">
            <v>0</v>
          </cell>
          <cell r="T875">
            <v>0</v>
          </cell>
          <cell r="U875">
            <v>0</v>
          </cell>
          <cell r="V875">
            <v>70</v>
          </cell>
          <cell r="W875">
            <v>1960000</v>
          </cell>
        </row>
        <row r="876">
          <cell r="C876" t="str">
            <v>3.25.2.7</v>
          </cell>
          <cell r="D876" t="str">
            <v>Transferencia automatica con enclavamiento mecanico a 460 V.para planta de emergencia Stand By.</v>
          </cell>
          <cell r="E876" t="str">
            <v>un</v>
          </cell>
          <cell r="F876">
            <v>1</v>
          </cell>
          <cell r="G876">
            <v>1400000</v>
          </cell>
          <cell r="H876">
            <v>1400000</v>
          </cell>
          <cell r="I876">
            <v>0.76249807877716225</v>
          </cell>
          <cell r="J876">
            <v>1</v>
          </cell>
          <cell r="L876">
            <v>1</v>
          </cell>
          <cell r="M876">
            <v>1400000</v>
          </cell>
          <cell r="N876">
            <v>0</v>
          </cell>
          <cell r="O876">
            <v>1400000</v>
          </cell>
          <cell r="R876">
            <v>0</v>
          </cell>
          <cell r="S876">
            <v>0</v>
          </cell>
          <cell r="T876">
            <v>0</v>
          </cell>
          <cell r="U876">
            <v>0</v>
          </cell>
          <cell r="V876">
            <v>1</v>
          </cell>
          <cell r="W876">
            <v>1400000</v>
          </cell>
        </row>
        <row r="877">
          <cell r="C877" t="str">
            <v>3.25.2.8</v>
          </cell>
          <cell r="D877"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877" t="str">
            <v>un</v>
          </cell>
          <cell r="F877">
            <v>1</v>
          </cell>
          <cell r="G877">
            <v>13500000</v>
          </cell>
          <cell r="H877">
            <v>13500000</v>
          </cell>
          <cell r="I877">
            <v>7.3526600453512074</v>
          </cell>
          <cell r="J877">
            <v>1</v>
          </cell>
          <cell r="L877">
            <v>1</v>
          </cell>
          <cell r="M877">
            <v>13500000</v>
          </cell>
          <cell r="N877">
            <v>0</v>
          </cell>
          <cell r="O877">
            <v>13500000</v>
          </cell>
          <cell r="R877">
            <v>0</v>
          </cell>
          <cell r="S877">
            <v>0</v>
          </cell>
          <cell r="T877">
            <v>0</v>
          </cell>
          <cell r="U877">
            <v>0</v>
          </cell>
          <cell r="V877">
            <v>1</v>
          </cell>
          <cell r="W877">
            <v>13500000</v>
          </cell>
        </row>
        <row r="878">
          <cell r="C878" t="str">
            <v>3.25.2.9</v>
          </cell>
          <cell r="D878" t="str">
            <v>Juego de premoldeados tipo interior 3M 15 KV cable monopolar No 2 con pantalla de cinta</v>
          </cell>
          <cell r="E878" t="str">
            <v>jgo</v>
          </cell>
          <cell r="F878">
            <v>2</v>
          </cell>
          <cell r="G878">
            <v>90000</v>
          </cell>
          <cell r="H878">
            <v>180000</v>
          </cell>
          <cell r="I878">
            <v>9.8035467271349416E-2</v>
          </cell>
          <cell r="J878">
            <v>2</v>
          </cell>
          <cell r="K878">
            <v>1</v>
          </cell>
          <cell r="L878">
            <v>3</v>
          </cell>
          <cell r="M878">
            <v>180000</v>
          </cell>
          <cell r="N878">
            <v>90000</v>
          </cell>
          <cell r="O878">
            <v>270000</v>
          </cell>
          <cell r="R878">
            <v>0</v>
          </cell>
          <cell r="S878">
            <v>0</v>
          </cell>
          <cell r="T878">
            <v>0</v>
          </cell>
          <cell r="U878">
            <v>0</v>
          </cell>
          <cell r="V878">
            <v>3</v>
          </cell>
          <cell r="W878">
            <v>270000</v>
          </cell>
        </row>
        <row r="879">
          <cell r="C879" t="str">
            <v>3.25.2.10</v>
          </cell>
          <cell r="D879" t="str">
            <v>Tablero de fuerza y control para motor de 30 Hp del sistema de soplado a 460 V 60 Hz, incluye arrancador suave altistar y bancos de condensadores asociados, pulsadores etc.</v>
          </cell>
          <cell r="E879" t="str">
            <v>un</v>
          </cell>
          <cell r="F879">
            <v>1</v>
          </cell>
          <cell r="G879">
            <v>1450000</v>
          </cell>
          <cell r="H879">
            <v>1450000</v>
          </cell>
          <cell r="I879">
            <v>0.78973015301920368</v>
          </cell>
          <cell r="J879">
            <v>1</v>
          </cell>
          <cell r="L879">
            <v>1</v>
          </cell>
          <cell r="M879">
            <v>1450000</v>
          </cell>
          <cell r="N879">
            <v>0</v>
          </cell>
          <cell r="O879">
            <v>1450000</v>
          </cell>
          <cell r="R879">
            <v>0</v>
          </cell>
          <cell r="S879">
            <v>0</v>
          </cell>
          <cell r="T879">
            <v>0</v>
          </cell>
          <cell r="U879">
            <v>0</v>
          </cell>
          <cell r="V879">
            <v>1</v>
          </cell>
          <cell r="W879">
            <v>1450000</v>
          </cell>
        </row>
        <row r="880">
          <cell r="C880" t="str">
            <v>3.25.2.11</v>
          </cell>
          <cell r="D880" t="str">
            <v>Tablero de distribucion para sevicios auxiliares, inluye 10 interruptores automaticos tripolares Easy Pact de Merlin Gerin, de acuerdo a especificaciones</v>
          </cell>
          <cell r="E880" t="str">
            <v>un</v>
          </cell>
          <cell r="F880">
            <v>1</v>
          </cell>
          <cell r="G880">
            <v>1000000</v>
          </cell>
          <cell r="H880">
            <v>1000000</v>
          </cell>
          <cell r="I880">
            <v>0.54464148484083008</v>
          </cell>
          <cell r="J880">
            <v>1</v>
          </cell>
          <cell r="L880">
            <v>1</v>
          </cell>
          <cell r="M880">
            <v>1000000</v>
          </cell>
          <cell r="N880">
            <v>0</v>
          </cell>
          <cell r="O880">
            <v>1000000</v>
          </cell>
          <cell r="R880">
            <v>0</v>
          </cell>
          <cell r="S880">
            <v>0</v>
          </cell>
          <cell r="T880">
            <v>0</v>
          </cell>
          <cell r="U880">
            <v>0</v>
          </cell>
          <cell r="V880">
            <v>1</v>
          </cell>
          <cell r="W880">
            <v>1000000</v>
          </cell>
        </row>
        <row r="881">
          <cell r="C881" t="str">
            <v>3.25.2.12</v>
          </cell>
          <cell r="D881" t="str">
            <v>Tablero de distribucion trifasico para empotrar de 24 ctos, con sus breakers termomagneticos.</v>
          </cell>
          <cell r="E881" t="str">
            <v>un</v>
          </cell>
          <cell r="F881">
            <v>1</v>
          </cell>
          <cell r="G881">
            <v>500000</v>
          </cell>
          <cell r="H881">
            <v>500000</v>
          </cell>
          <cell r="I881">
            <v>0.27232074242041504</v>
          </cell>
          <cell r="J881">
            <v>1</v>
          </cell>
          <cell r="K881">
            <v>-1</v>
          </cell>
          <cell r="L881">
            <v>0</v>
          </cell>
          <cell r="M881">
            <v>500000</v>
          </cell>
          <cell r="N881">
            <v>-500000</v>
          </cell>
          <cell r="O881">
            <v>0</v>
          </cell>
          <cell r="R881">
            <v>0</v>
          </cell>
          <cell r="S881">
            <v>0</v>
          </cell>
          <cell r="T881">
            <v>0</v>
          </cell>
          <cell r="U881">
            <v>0</v>
          </cell>
          <cell r="V881">
            <v>0</v>
          </cell>
          <cell r="W881">
            <v>0</v>
          </cell>
        </row>
        <row r="882">
          <cell r="C882" t="str">
            <v>3.25.2.13</v>
          </cell>
          <cell r="D882" t="str">
            <v>Registro electrico de 1 x 1 x 1 en concreto con su tapa debidamente impermeabilizado</v>
          </cell>
          <cell r="E882" t="str">
            <v>un</v>
          </cell>
          <cell r="F882">
            <v>2</v>
          </cell>
          <cell r="G882">
            <v>50000</v>
          </cell>
          <cell r="H882">
            <v>100000</v>
          </cell>
          <cell r="I882">
            <v>5.4464148484083014E-2</v>
          </cell>
          <cell r="J882">
            <v>2</v>
          </cell>
          <cell r="K882">
            <v>-1</v>
          </cell>
          <cell r="L882">
            <v>1</v>
          </cell>
          <cell r="M882">
            <v>100000</v>
          </cell>
          <cell r="N882">
            <v>-50000</v>
          </cell>
          <cell r="O882">
            <v>50000</v>
          </cell>
          <cell r="R882">
            <v>0</v>
          </cell>
          <cell r="S882">
            <v>0</v>
          </cell>
          <cell r="T882">
            <v>0</v>
          </cell>
          <cell r="U882">
            <v>0</v>
          </cell>
          <cell r="V882">
            <v>1</v>
          </cell>
          <cell r="W882">
            <v>50000</v>
          </cell>
        </row>
        <row r="883">
          <cell r="C883" t="str">
            <v>3.25.2.14</v>
          </cell>
          <cell r="D883" t="str">
            <v>Carcamo en concreto de acuerdo a especificaciones</v>
          </cell>
          <cell r="E883" t="str">
            <v>ml</v>
          </cell>
          <cell r="F883">
            <v>20</v>
          </cell>
          <cell r="G883">
            <v>12000</v>
          </cell>
          <cell r="H883">
            <v>240000</v>
          </cell>
          <cell r="I883">
            <v>0.13071395636179925</v>
          </cell>
          <cell r="J883">
            <v>20</v>
          </cell>
          <cell r="L883">
            <v>20</v>
          </cell>
          <cell r="M883">
            <v>240000</v>
          </cell>
          <cell r="N883">
            <v>0</v>
          </cell>
          <cell r="O883">
            <v>240000</v>
          </cell>
          <cell r="R883">
            <v>0</v>
          </cell>
          <cell r="S883">
            <v>0</v>
          </cell>
          <cell r="T883">
            <v>0</v>
          </cell>
          <cell r="U883">
            <v>0</v>
          </cell>
          <cell r="V883">
            <v>20</v>
          </cell>
          <cell r="W883">
            <v>240000</v>
          </cell>
        </row>
        <row r="884">
          <cell r="C884" t="str">
            <v>3.25.2.15</v>
          </cell>
          <cell r="D884" t="str">
            <v>Malla de tierra conformada por siete varillas Cu copperweld de 2.4 mts inmersas en hidrosolta unidas entre con cable de Cu desnudo No 2 empleando soldadura caldweld de de acuerdo a especificaciones</v>
          </cell>
          <cell r="E884" t="str">
            <v>un</v>
          </cell>
          <cell r="F884">
            <v>1</v>
          </cell>
          <cell r="G884">
            <v>1000000</v>
          </cell>
          <cell r="H884">
            <v>1000000</v>
          </cell>
          <cell r="I884">
            <v>0.54464148484083008</v>
          </cell>
          <cell r="J884">
            <v>1</v>
          </cell>
          <cell r="L884">
            <v>1</v>
          </cell>
          <cell r="M884">
            <v>1000000</v>
          </cell>
          <cell r="N884">
            <v>0</v>
          </cell>
          <cell r="O884">
            <v>1000000</v>
          </cell>
          <cell r="R884">
            <v>0</v>
          </cell>
          <cell r="S884">
            <v>0</v>
          </cell>
          <cell r="T884">
            <v>0</v>
          </cell>
          <cell r="U884">
            <v>0</v>
          </cell>
          <cell r="V884">
            <v>1</v>
          </cell>
          <cell r="W884">
            <v>1000000</v>
          </cell>
        </row>
        <row r="885">
          <cell r="C885" t="str">
            <v>3.25.2.16</v>
          </cell>
          <cell r="D885" t="str">
            <v>Luminaria Wall Pack 150 W 220 V,Vapor de mercurio</v>
          </cell>
          <cell r="E885" t="str">
            <v>un</v>
          </cell>
          <cell r="F885">
            <v>4</v>
          </cell>
          <cell r="G885">
            <v>60000</v>
          </cell>
          <cell r="H885">
            <v>240000</v>
          </cell>
          <cell r="I885">
            <v>0.13071395636179925</v>
          </cell>
          <cell r="J885">
            <v>4</v>
          </cell>
          <cell r="L885">
            <v>4</v>
          </cell>
          <cell r="M885">
            <v>240000</v>
          </cell>
          <cell r="N885">
            <v>0</v>
          </cell>
          <cell r="O885">
            <v>240000</v>
          </cell>
          <cell r="R885">
            <v>0</v>
          </cell>
          <cell r="S885">
            <v>0</v>
          </cell>
          <cell r="T885">
            <v>0</v>
          </cell>
          <cell r="U885">
            <v>0</v>
          </cell>
          <cell r="V885">
            <v>4</v>
          </cell>
          <cell r="W885">
            <v>240000</v>
          </cell>
        </row>
        <row r="886">
          <cell r="C886" t="str">
            <v>3.25.2.17</v>
          </cell>
          <cell r="D886" t="str">
            <v>Toma trifasica de tres elementos 50A</v>
          </cell>
          <cell r="E886" t="str">
            <v>un</v>
          </cell>
          <cell r="F886">
            <v>1</v>
          </cell>
          <cell r="G886">
            <v>8000</v>
          </cell>
          <cell r="H886">
            <v>8000</v>
          </cell>
          <cell r="I886">
            <v>4.3571318787266411E-3</v>
          </cell>
          <cell r="J886">
            <v>1</v>
          </cell>
          <cell r="K886">
            <v>-1</v>
          </cell>
          <cell r="L886">
            <v>0</v>
          </cell>
          <cell r="M886">
            <v>8000</v>
          </cell>
          <cell r="N886">
            <v>-8000</v>
          </cell>
          <cell r="O886">
            <v>0</v>
          </cell>
          <cell r="R886">
            <v>0</v>
          </cell>
          <cell r="S886">
            <v>0</v>
          </cell>
          <cell r="T886">
            <v>0</v>
          </cell>
          <cell r="U886">
            <v>0</v>
          </cell>
          <cell r="V886">
            <v>0</v>
          </cell>
          <cell r="W886">
            <v>0</v>
          </cell>
        </row>
        <row r="887">
          <cell r="C887" t="str">
            <v>3.25.2.18</v>
          </cell>
          <cell r="D887" t="str">
            <v>Toma bifasica de tres elementos 30A</v>
          </cell>
          <cell r="E887" t="str">
            <v>un</v>
          </cell>
          <cell r="F887">
            <v>1</v>
          </cell>
          <cell r="G887">
            <v>8000</v>
          </cell>
          <cell r="H887">
            <v>8000</v>
          </cell>
          <cell r="I887">
            <v>4.3571318787266411E-3</v>
          </cell>
          <cell r="J887">
            <v>1</v>
          </cell>
          <cell r="K887">
            <v>-1</v>
          </cell>
          <cell r="L887">
            <v>0</v>
          </cell>
          <cell r="M887">
            <v>8000</v>
          </cell>
          <cell r="N887">
            <v>-8000</v>
          </cell>
          <cell r="O887">
            <v>0</v>
          </cell>
          <cell r="R887">
            <v>0</v>
          </cell>
          <cell r="S887">
            <v>0</v>
          </cell>
          <cell r="T887">
            <v>0</v>
          </cell>
          <cell r="U887">
            <v>0</v>
          </cell>
          <cell r="V887">
            <v>0</v>
          </cell>
          <cell r="W887">
            <v>0</v>
          </cell>
        </row>
        <row r="888">
          <cell r="C888" t="str">
            <v>3.25.2.19</v>
          </cell>
          <cell r="D888" t="str">
            <v>Toma monofasica de tres elementos</v>
          </cell>
          <cell r="E888" t="str">
            <v>un</v>
          </cell>
          <cell r="F888">
            <v>4</v>
          </cell>
          <cell r="G888">
            <v>8000</v>
          </cell>
          <cell r="H888">
            <v>32000</v>
          </cell>
          <cell r="I888">
            <v>1.7428527514906565E-2</v>
          </cell>
          <cell r="J888">
            <v>4</v>
          </cell>
          <cell r="K888">
            <v>-2</v>
          </cell>
          <cell r="L888">
            <v>2</v>
          </cell>
          <cell r="M888">
            <v>32000</v>
          </cell>
          <cell r="N888">
            <v>-16000</v>
          </cell>
          <cell r="O888">
            <v>16000</v>
          </cell>
          <cell r="R888">
            <v>0</v>
          </cell>
          <cell r="S888">
            <v>0</v>
          </cell>
          <cell r="T888">
            <v>0</v>
          </cell>
          <cell r="U888">
            <v>0</v>
          </cell>
          <cell r="V888">
            <v>2</v>
          </cell>
          <cell r="W888">
            <v>16000</v>
          </cell>
        </row>
        <row r="889">
          <cell r="C889" t="str">
            <v>3.25.2.20</v>
          </cell>
          <cell r="D889" t="str">
            <v>Salida electrica monofasica para toma o iluminacion, incluye linea neutro y tierra en cable THHN no 12, tuberia coduit de 1"</v>
          </cell>
          <cell r="E889" t="str">
            <v>un</v>
          </cell>
          <cell r="F889">
            <v>4</v>
          </cell>
          <cell r="G889">
            <v>21000</v>
          </cell>
          <cell r="H889">
            <v>84000</v>
          </cell>
          <cell r="I889">
            <v>4.5749884726629733E-2</v>
          </cell>
          <cell r="J889">
            <v>4</v>
          </cell>
          <cell r="K889">
            <v>-2</v>
          </cell>
          <cell r="L889">
            <v>2</v>
          </cell>
          <cell r="M889">
            <v>84000</v>
          </cell>
          <cell r="N889">
            <v>-42000</v>
          </cell>
          <cell r="O889">
            <v>42000</v>
          </cell>
          <cell r="R889">
            <v>0</v>
          </cell>
          <cell r="S889">
            <v>0</v>
          </cell>
          <cell r="T889">
            <v>0</v>
          </cell>
          <cell r="U889">
            <v>0</v>
          </cell>
          <cell r="V889">
            <v>2</v>
          </cell>
          <cell r="W889">
            <v>42000</v>
          </cell>
        </row>
        <row r="890">
          <cell r="C890" t="str">
            <v>3.25.2.21</v>
          </cell>
          <cell r="D890" t="str">
            <v>Salida electrica bifasica para iluminacion, incluye lineas neutro y tierra en cable THHN no 12, tuberia coduit de 1"</v>
          </cell>
          <cell r="E890" t="str">
            <v>un</v>
          </cell>
          <cell r="F890">
            <v>4</v>
          </cell>
          <cell r="G890">
            <v>21000</v>
          </cell>
          <cell r="H890">
            <v>84000</v>
          </cell>
          <cell r="I890">
            <v>4.5749884726629733E-2</v>
          </cell>
          <cell r="J890">
            <v>4</v>
          </cell>
          <cell r="L890">
            <v>4</v>
          </cell>
          <cell r="M890">
            <v>84000</v>
          </cell>
          <cell r="N890">
            <v>0</v>
          </cell>
          <cell r="O890">
            <v>84000</v>
          </cell>
          <cell r="R890">
            <v>0</v>
          </cell>
          <cell r="S890">
            <v>0</v>
          </cell>
          <cell r="T890">
            <v>0</v>
          </cell>
          <cell r="U890">
            <v>0</v>
          </cell>
          <cell r="V890">
            <v>4</v>
          </cell>
          <cell r="W890">
            <v>84000</v>
          </cell>
        </row>
        <row r="891">
          <cell r="C891" t="str">
            <v>3.25.2.22</v>
          </cell>
          <cell r="D891" t="str">
            <v>Salida electrica bifasica o trifasica para toma, incluye lineas neutro y tierra en cable THHN no 10, tuberia coduit de 1"</v>
          </cell>
          <cell r="E891" t="str">
            <v>un</v>
          </cell>
          <cell r="F891">
            <v>2</v>
          </cell>
          <cell r="G891">
            <v>21000</v>
          </cell>
          <cell r="H891">
            <v>42000</v>
          </cell>
          <cell r="I891">
            <v>2.2874942363314867E-2</v>
          </cell>
          <cell r="J891">
            <v>2</v>
          </cell>
          <cell r="K891">
            <v>-2</v>
          </cell>
          <cell r="L891">
            <v>0</v>
          </cell>
          <cell r="M891">
            <v>42000</v>
          </cell>
          <cell r="N891">
            <v>-42000</v>
          </cell>
          <cell r="O891">
            <v>0</v>
          </cell>
          <cell r="R891">
            <v>0</v>
          </cell>
          <cell r="S891">
            <v>0</v>
          </cell>
          <cell r="T891">
            <v>0</v>
          </cell>
          <cell r="U891">
            <v>0</v>
          </cell>
          <cell r="V891">
            <v>0</v>
          </cell>
          <cell r="W891">
            <v>0</v>
          </cell>
        </row>
        <row r="892">
          <cell r="C892" t="str">
            <v>3.25.3</v>
          </cell>
          <cell r="D892" t="str">
            <v>INSTALACION DE EQUIPOS AUXILIARES</v>
          </cell>
          <cell r="F892" t="str">
            <v/>
          </cell>
          <cell r="I892" t="str">
            <v/>
          </cell>
          <cell r="J892" t="str">
            <v/>
          </cell>
          <cell r="L892" t="str">
            <v/>
          </cell>
          <cell r="M892" t="str">
            <v/>
          </cell>
          <cell r="N892" t="str">
            <v/>
          </cell>
          <cell r="O892" t="str">
            <v/>
          </cell>
          <cell r="R892">
            <v>0</v>
          </cell>
          <cell r="S892" t="str">
            <v/>
          </cell>
          <cell r="T892" t="str">
            <v/>
          </cell>
          <cell r="U892" t="str">
            <v/>
          </cell>
          <cell r="V892" t="str">
            <v/>
          </cell>
          <cell r="W892" t="str">
            <v/>
          </cell>
        </row>
        <row r="893">
          <cell r="C893" t="str">
            <v>3.25.3.1</v>
          </cell>
          <cell r="D893" t="str">
            <v>Bandeja portacables tipo Semipesada de 40 cm incluido tapa y accesorios para fijacion en piso o pared, Mecano.</v>
          </cell>
          <cell r="E893" t="str">
            <v>ml</v>
          </cell>
          <cell r="F893">
            <v>40</v>
          </cell>
          <cell r="G893">
            <v>25000</v>
          </cell>
          <cell r="H893">
            <v>1000000</v>
          </cell>
          <cell r="I893">
            <v>0.54464148484083008</v>
          </cell>
          <cell r="J893">
            <v>40</v>
          </cell>
          <cell r="K893">
            <v>-10</v>
          </cell>
          <cell r="L893">
            <v>30</v>
          </cell>
          <cell r="M893">
            <v>1000000</v>
          </cell>
          <cell r="N893">
            <v>-250000</v>
          </cell>
          <cell r="O893">
            <v>750000</v>
          </cell>
          <cell r="R893">
            <v>0</v>
          </cell>
          <cell r="S893">
            <v>0</v>
          </cell>
          <cell r="T893">
            <v>0</v>
          </cell>
          <cell r="U893">
            <v>0</v>
          </cell>
          <cell r="V893">
            <v>30</v>
          </cell>
          <cell r="W893">
            <v>750000</v>
          </cell>
        </row>
        <row r="894">
          <cell r="C894" t="str">
            <v>3.25.3.2</v>
          </cell>
          <cell r="D894" t="str">
            <v>Bandeja portacables tipo Semipesada de 30 cm incluido tapa y accesorios para fijacion en piso o pared, Mecano.</v>
          </cell>
          <cell r="E894" t="str">
            <v>ml</v>
          </cell>
          <cell r="F894">
            <v>30</v>
          </cell>
          <cell r="G894">
            <v>25000</v>
          </cell>
          <cell r="H894">
            <v>750000</v>
          </cell>
          <cell r="I894">
            <v>0.40848111363062267</v>
          </cell>
          <cell r="J894">
            <v>30</v>
          </cell>
          <cell r="K894">
            <v>-20</v>
          </cell>
          <cell r="L894">
            <v>10</v>
          </cell>
          <cell r="M894">
            <v>750000</v>
          </cell>
          <cell r="N894">
            <v>-500000</v>
          </cell>
          <cell r="O894">
            <v>250000</v>
          </cell>
          <cell r="R894">
            <v>0</v>
          </cell>
          <cell r="S894">
            <v>0</v>
          </cell>
          <cell r="T894">
            <v>0</v>
          </cell>
          <cell r="U894">
            <v>0</v>
          </cell>
          <cell r="V894">
            <v>10</v>
          </cell>
          <cell r="W894">
            <v>250000</v>
          </cell>
        </row>
        <row r="895">
          <cell r="C895" t="str">
            <v>3.25.3.3</v>
          </cell>
          <cell r="D895" t="str">
            <v>Polipasto eléctrico 2 Ton 220 V ac incluido botonera</v>
          </cell>
          <cell r="E895" t="str">
            <v>un</v>
          </cell>
          <cell r="F895">
            <v>1</v>
          </cell>
          <cell r="G895">
            <v>2350000</v>
          </cell>
          <cell r="H895">
            <v>2350000</v>
          </cell>
          <cell r="I895">
            <v>1.2799074893759508</v>
          </cell>
          <cell r="J895">
            <v>1</v>
          </cell>
          <cell r="L895">
            <v>1</v>
          </cell>
          <cell r="M895">
            <v>2350000</v>
          </cell>
          <cell r="N895">
            <v>0</v>
          </cell>
          <cell r="O895">
            <v>2350000</v>
          </cell>
          <cell r="R895">
            <v>0</v>
          </cell>
          <cell r="S895">
            <v>0</v>
          </cell>
          <cell r="T895">
            <v>0</v>
          </cell>
          <cell r="U895">
            <v>0</v>
          </cell>
          <cell r="V895">
            <v>1</v>
          </cell>
          <cell r="W895">
            <v>2350000</v>
          </cell>
        </row>
        <row r="896">
          <cell r="C896" t="str">
            <v>3.25.4</v>
          </cell>
          <cell r="D896" t="str">
            <v>INSTALACION ACOMETIDAS ELECTRICAS a 440 V ac</v>
          </cell>
          <cell r="F896" t="str">
            <v/>
          </cell>
          <cell r="I896" t="str">
            <v/>
          </cell>
          <cell r="J896" t="str">
            <v/>
          </cell>
          <cell r="L896" t="str">
            <v/>
          </cell>
          <cell r="M896" t="str">
            <v/>
          </cell>
          <cell r="N896" t="str">
            <v/>
          </cell>
          <cell r="O896" t="str">
            <v/>
          </cell>
          <cell r="R896">
            <v>0</v>
          </cell>
          <cell r="S896" t="str">
            <v/>
          </cell>
          <cell r="T896" t="str">
            <v/>
          </cell>
          <cell r="U896" t="str">
            <v/>
          </cell>
          <cell r="V896" t="str">
            <v/>
          </cell>
          <cell r="W896" t="str">
            <v/>
          </cell>
        </row>
        <row r="897">
          <cell r="C897" t="str">
            <v>3.25.4.5</v>
          </cell>
          <cell r="D897" t="str">
            <v>Acometidas desde transformador de alimentación a barraje de entrada de la transferencia automatica en cable monopolar THHN de Cu AWG ( 3(4x500) + (3x500) ) a 1000 V - 90° aislamiento, incluye conectores terminal bimetalicos 3M, cintas 23 y 33 3M, accesori</v>
          </cell>
          <cell r="E897" t="str">
            <v>ml</v>
          </cell>
          <cell r="F897">
            <v>20</v>
          </cell>
          <cell r="G897">
            <v>215000</v>
          </cell>
          <cell r="H897">
            <v>4300000</v>
          </cell>
          <cell r="I897">
            <v>2.3419583848155696</v>
          </cell>
          <cell r="J897">
            <v>20</v>
          </cell>
          <cell r="L897">
            <v>20</v>
          </cell>
          <cell r="M897">
            <v>4300000</v>
          </cell>
          <cell r="N897">
            <v>0</v>
          </cell>
          <cell r="O897">
            <v>4300000</v>
          </cell>
          <cell r="R897">
            <v>0</v>
          </cell>
          <cell r="S897">
            <v>0</v>
          </cell>
          <cell r="T897">
            <v>0</v>
          </cell>
          <cell r="U897">
            <v>0</v>
          </cell>
          <cell r="V897">
            <v>20</v>
          </cell>
          <cell r="W897">
            <v>4300000</v>
          </cell>
        </row>
        <row r="898">
          <cell r="C898" t="str">
            <v>3.25.4.6</v>
          </cell>
          <cell r="D898" t="str">
            <v>Acometidas del CCM a cada unidad de bombeo de la linea de impulsión de 300 HP 460 Vac 60 Hz en cable THHN calibre AWG (6 x 4/0) + (1x 4/0) de 1000V aislamiento, incluye tuberia conduit PVC de 3", flexiconduit, conectores, terminales bimetalicos 3M, cintas</v>
          </cell>
          <cell r="E898" t="str">
            <v>ml</v>
          </cell>
          <cell r="F898">
            <v>80</v>
          </cell>
          <cell r="G898">
            <v>80000</v>
          </cell>
          <cell r="H898">
            <v>6400000</v>
          </cell>
          <cell r="I898">
            <v>3.4857055029813129</v>
          </cell>
          <cell r="J898">
            <v>80</v>
          </cell>
          <cell r="K898">
            <v>10</v>
          </cell>
          <cell r="L898">
            <v>90</v>
          </cell>
          <cell r="M898">
            <v>6400000</v>
          </cell>
          <cell r="N898">
            <v>800000</v>
          </cell>
          <cell r="O898">
            <v>7200000</v>
          </cell>
          <cell r="R898">
            <v>0</v>
          </cell>
          <cell r="S898">
            <v>0</v>
          </cell>
          <cell r="T898">
            <v>0</v>
          </cell>
          <cell r="U898">
            <v>0</v>
          </cell>
          <cell r="V898">
            <v>90</v>
          </cell>
          <cell r="W898">
            <v>7200000</v>
          </cell>
        </row>
        <row r="899">
          <cell r="C899" t="str">
            <v>3.25.4.7</v>
          </cell>
          <cell r="D899" t="str">
            <v>Acometidas del CCM a cada unidad de bombeo de lavado de filtros de 25 HP 460 Vac 60 Hz en cable THHN calibre AWG (3 x 8) de 1000V aislamiento, incluye tuberia conduit PVC de 1 1/2", flexiconduit, conectores, terminales bimetalicos 3M, cintas 23 y 33 3M, a</v>
          </cell>
          <cell r="E899" t="str">
            <v>ml</v>
          </cell>
          <cell r="F899">
            <v>50</v>
          </cell>
          <cell r="G899">
            <v>20000</v>
          </cell>
          <cell r="H899">
            <v>1000000</v>
          </cell>
          <cell r="I899">
            <v>0.54464148484083008</v>
          </cell>
          <cell r="J899">
            <v>50</v>
          </cell>
          <cell r="L899">
            <v>50</v>
          </cell>
          <cell r="M899">
            <v>1000000</v>
          </cell>
          <cell r="N899">
            <v>0</v>
          </cell>
          <cell r="O899">
            <v>1000000</v>
          </cell>
          <cell r="R899">
            <v>0</v>
          </cell>
          <cell r="S899">
            <v>0</v>
          </cell>
          <cell r="T899">
            <v>0</v>
          </cell>
          <cell r="U899">
            <v>0</v>
          </cell>
          <cell r="V899">
            <v>50</v>
          </cell>
          <cell r="W899">
            <v>1000000</v>
          </cell>
        </row>
        <row r="900">
          <cell r="C900" t="str">
            <v>3.25.4.8</v>
          </cell>
          <cell r="D900" t="str">
            <v>Acometidas del CCM al tablero del motor del soplador de 30 HP 460 Vac 60 Hz en cable THHN calibre AWG (3 x 8) de 1000V aislamiento, incluye tuberia conduit PVC de 1 1/2", flexiconduit, conectores, terminales bimetalicos 3M, cintas 23 y 33 3M, accesorios p</v>
          </cell>
          <cell r="E900" t="str">
            <v>ml</v>
          </cell>
          <cell r="F900">
            <v>45</v>
          </cell>
          <cell r="G900">
            <v>20000</v>
          </cell>
          <cell r="H900">
            <v>900000</v>
          </cell>
          <cell r="I900">
            <v>0.4901773363567471</v>
          </cell>
          <cell r="J900">
            <v>45</v>
          </cell>
          <cell r="K900">
            <v>-45</v>
          </cell>
          <cell r="L900">
            <v>0</v>
          </cell>
          <cell r="M900">
            <v>900000</v>
          </cell>
          <cell r="N900">
            <v>-900000</v>
          </cell>
          <cell r="O900">
            <v>0</v>
          </cell>
          <cell r="R900">
            <v>0</v>
          </cell>
          <cell r="S900">
            <v>0</v>
          </cell>
          <cell r="T900">
            <v>0</v>
          </cell>
          <cell r="U900">
            <v>0</v>
          </cell>
          <cell r="V900">
            <v>0</v>
          </cell>
          <cell r="W900">
            <v>0</v>
          </cell>
        </row>
        <row r="901">
          <cell r="C901" t="str">
            <v>3.25.4.9</v>
          </cell>
          <cell r="D901" t="str">
            <v>Acometidas del CCM a Tranformador servicios auxiliares en cable THHN 4 x No 1 de 600V aislamiento, incluye conectores cintas y accesorios</v>
          </cell>
          <cell r="E901" t="str">
            <v>ml</v>
          </cell>
          <cell r="F901">
            <v>10</v>
          </cell>
          <cell r="G901">
            <v>28000</v>
          </cell>
          <cell r="H901">
            <v>280000</v>
          </cell>
          <cell r="I901">
            <v>0.15249961575543244</v>
          </cell>
          <cell r="J901">
            <v>10</v>
          </cell>
          <cell r="L901">
            <v>10</v>
          </cell>
          <cell r="M901">
            <v>280000</v>
          </cell>
          <cell r="N901">
            <v>0</v>
          </cell>
          <cell r="O901">
            <v>280000</v>
          </cell>
          <cell r="R901">
            <v>0</v>
          </cell>
          <cell r="S901">
            <v>0</v>
          </cell>
          <cell r="T901">
            <v>0</v>
          </cell>
          <cell r="U901">
            <v>0</v>
          </cell>
          <cell r="V901">
            <v>10</v>
          </cell>
          <cell r="W901">
            <v>280000</v>
          </cell>
        </row>
        <row r="902">
          <cell r="C902" t="str">
            <v>3.25.5</v>
          </cell>
          <cell r="D902" t="str">
            <v>INSTALACION ACOMETIDAS ELECTRICAS a 220 V ac</v>
          </cell>
          <cell r="F902" t="str">
            <v/>
          </cell>
          <cell r="I902" t="str">
            <v/>
          </cell>
          <cell r="J902" t="str">
            <v/>
          </cell>
          <cell r="L902" t="str">
            <v/>
          </cell>
          <cell r="M902" t="str">
            <v/>
          </cell>
          <cell r="N902" t="str">
            <v/>
          </cell>
          <cell r="O902" t="str">
            <v/>
          </cell>
          <cell r="R902">
            <v>0</v>
          </cell>
          <cell r="S902" t="str">
            <v/>
          </cell>
          <cell r="T902" t="str">
            <v/>
          </cell>
          <cell r="U902" t="str">
            <v/>
          </cell>
          <cell r="V902" t="str">
            <v/>
          </cell>
          <cell r="W902" t="str">
            <v/>
          </cell>
        </row>
        <row r="903">
          <cell r="C903" t="str">
            <v>3.25.5.1</v>
          </cell>
          <cell r="D903" t="str">
            <v xml:space="preserve">Acometidas del Tranformador servicios auxiliares al tablero de distribución general en cable THHN 4 x No 1 de 600V aislamiento, incluye conectores cintas y accesorios </v>
          </cell>
          <cell r="E903" t="str">
            <v>ml</v>
          </cell>
          <cell r="F903">
            <v>10</v>
          </cell>
          <cell r="G903">
            <v>30000</v>
          </cell>
          <cell r="H903">
            <v>300000</v>
          </cell>
          <cell r="I903">
            <v>0.16339244545224904</v>
          </cell>
          <cell r="J903">
            <v>10</v>
          </cell>
          <cell r="K903">
            <v>-10</v>
          </cell>
          <cell r="L903">
            <v>0</v>
          </cell>
          <cell r="M903">
            <v>300000</v>
          </cell>
          <cell r="N903">
            <v>-300000</v>
          </cell>
          <cell r="O903">
            <v>0</v>
          </cell>
          <cell r="R903">
            <v>0</v>
          </cell>
          <cell r="S903">
            <v>0</v>
          </cell>
          <cell r="T903">
            <v>0</v>
          </cell>
          <cell r="U903">
            <v>0</v>
          </cell>
          <cell r="V903">
            <v>0</v>
          </cell>
          <cell r="W903">
            <v>0</v>
          </cell>
        </row>
        <row r="904">
          <cell r="C904" t="str">
            <v>3.25.5.2</v>
          </cell>
          <cell r="D904" t="str">
            <v>Acometidas desde el tablero de servicios auxiliares al edificio de cloración cable THHN No 10 incluye 3 fases neutro y tierra instalado ido tuberias conduit de 11/2", conectores y accesorios.</v>
          </cell>
          <cell r="E904" t="str">
            <v>ml</v>
          </cell>
          <cell r="F904">
            <v>120</v>
          </cell>
          <cell r="G904">
            <v>15000</v>
          </cell>
          <cell r="H904">
            <v>1800000</v>
          </cell>
          <cell r="I904">
            <v>0.98035467271349419</v>
          </cell>
          <cell r="J904">
            <v>120</v>
          </cell>
          <cell r="K904">
            <v>-120</v>
          </cell>
          <cell r="L904">
            <v>0</v>
          </cell>
          <cell r="M904">
            <v>1800000</v>
          </cell>
          <cell r="N904">
            <v>-1800000</v>
          </cell>
          <cell r="O904">
            <v>0</v>
          </cell>
          <cell r="R904">
            <v>0</v>
          </cell>
          <cell r="S904">
            <v>0</v>
          </cell>
          <cell r="T904">
            <v>0</v>
          </cell>
          <cell r="U904">
            <v>0</v>
          </cell>
          <cell r="V904">
            <v>0</v>
          </cell>
          <cell r="W904">
            <v>0</v>
          </cell>
        </row>
        <row r="905">
          <cell r="C905" t="str">
            <v>3.25.5.3</v>
          </cell>
          <cell r="D905" t="str">
            <v>Acometidas para bomba sentina en cable THHN No 12 incluido tuberia conduit Galvanizada de 1/2"conectores y accesorios</v>
          </cell>
          <cell r="E905" t="str">
            <v>ml</v>
          </cell>
          <cell r="F905">
            <v>10</v>
          </cell>
          <cell r="G905">
            <v>10000</v>
          </cell>
          <cell r="H905">
            <v>100000</v>
          </cell>
          <cell r="I905">
            <v>5.4464148484083014E-2</v>
          </cell>
          <cell r="J905">
            <v>10</v>
          </cell>
          <cell r="L905">
            <v>10</v>
          </cell>
          <cell r="M905">
            <v>100000</v>
          </cell>
          <cell r="N905">
            <v>0</v>
          </cell>
          <cell r="O905">
            <v>100000</v>
          </cell>
          <cell r="R905">
            <v>0</v>
          </cell>
          <cell r="S905">
            <v>0</v>
          </cell>
          <cell r="T905">
            <v>0</v>
          </cell>
          <cell r="U905">
            <v>0</v>
          </cell>
          <cell r="V905">
            <v>10</v>
          </cell>
          <cell r="W905">
            <v>100000</v>
          </cell>
        </row>
        <row r="906">
          <cell r="C906" t="str">
            <v>3.25.5.4</v>
          </cell>
          <cell r="D906" t="str">
            <v>Acometidas para actuadores electricos valvulas en cable THHN No 12 incluido tuberia conduit galvanizad 1", conectores y accesorios</v>
          </cell>
          <cell r="E906" t="str">
            <v>ml</v>
          </cell>
          <cell r="F906">
            <v>150</v>
          </cell>
          <cell r="G906">
            <v>10000</v>
          </cell>
          <cell r="H906">
            <v>1500000</v>
          </cell>
          <cell r="I906">
            <v>0.81696222726124534</v>
          </cell>
          <cell r="J906">
            <v>150</v>
          </cell>
          <cell r="L906">
            <v>150</v>
          </cell>
          <cell r="M906">
            <v>1500000</v>
          </cell>
          <cell r="N906">
            <v>0</v>
          </cell>
          <cell r="O906">
            <v>1500000</v>
          </cell>
          <cell r="R906">
            <v>0</v>
          </cell>
          <cell r="S906">
            <v>0</v>
          </cell>
          <cell r="T906">
            <v>0</v>
          </cell>
          <cell r="U906">
            <v>0</v>
          </cell>
          <cell r="V906">
            <v>150</v>
          </cell>
          <cell r="W906">
            <v>1500000</v>
          </cell>
        </row>
        <row r="907">
          <cell r="C907" t="str">
            <v>3.25.5.5</v>
          </cell>
          <cell r="D907" t="str">
            <v>Acometidas desde el tablero de servicios auxiliares al Cuarto del equipo Soplador en cable THHN No 10 incluye 3 fases neutro y tierra instalado ido tuberias conduit de 11/2", conectores y accesorios.</v>
          </cell>
          <cell r="E907" t="str">
            <v>ml</v>
          </cell>
          <cell r="F907">
            <v>30</v>
          </cell>
          <cell r="G907">
            <v>15000</v>
          </cell>
          <cell r="H907">
            <v>450000</v>
          </cell>
          <cell r="I907">
            <v>0.24508866817837355</v>
          </cell>
          <cell r="J907">
            <v>30</v>
          </cell>
          <cell r="K907">
            <v>-30</v>
          </cell>
          <cell r="L907">
            <v>0</v>
          </cell>
          <cell r="M907">
            <v>450000</v>
          </cell>
          <cell r="N907">
            <v>-450000</v>
          </cell>
          <cell r="O907">
            <v>0</v>
          </cell>
          <cell r="R907">
            <v>0</v>
          </cell>
          <cell r="S907">
            <v>0</v>
          </cell>
          <cell r="T907">
            <v>0</v>
          </cell>
          <cell r="U907">
            <v>0</v>
          </cell>
          <cell r="V907">
            <v>0</v>
          </cell>
          <cell r="W907">
            <v>0</v>
          </cell>
        </row>
        <row r="908">
          <cell r="C908" t="str">
            <v>3.25.5.6</v>
          </cell>
          <cell r="D908" t="str">
            <v>Acometidas desde el tablero de servicios auxiliares al Cuarto Dosificación o coagulación de quimicos en cable THHN No 10 incluye 3 fases neutro y tierra instalado ido tuberias conduit de 11/2", conectores y accesorios.</v>
          </cell>
          <cell r="E908" t="str">
            <v>ml</v>
          </cell>
          <cell r="F908">
            <v>90</v>
          </cell>
          <cell r="G908">
            <v>15000</v>
          </cell>
          <cell r="H908">
            <v>1350000</v>
          </cell>
          <cell r="I908">
            <v>0.7352660045351207</v>
          </cell>
          <cell r="J908">
            <v>90</v>
          </cell>
          <cell r="K908">
            <v>-90</v>
          </cell>
          <cell r="L908">
            <v>0</v>
          </cell>
          <cell r="M908">
            <v>1350000</v>
          </cell>
          <cell r="N908">
            <v>-1350000</v>
          </cell>
          <cell r="O908">
            <v>0</v>
          </cell>
          <cell r="R908">
            <v>0</v>
          </cell>
          <cell r="S908">
            <v>0</v>
          </cell>
          <cell r="T908">
            <v>0</v>
          </cell>
          <cell r="U908">
            <v>0</v>
          </cell>
          <cell r="V908">
            <v>0</v>
          </cell>
          <cell r="W908">
            <v>0</v>
          </cell>
        </row>
        <row r="909">
          <cell r="C909" t="str">
            <v>3.25.5.7</v>
          </cell>
          <cell r="D909" t="str">
            <v>Acometidas desde el tablero de servicios auxiliares al tablero del sistema de Floculación y sedimentación en cable THHN No 10 incluye 3 fases neutro y tierra instalado ido tuberias conduit de 11/2", conectores y accesorios.</v>
          </cell>
          <cell r="E909" t="str">
            <v>ml</v>
          </cell>
          <cell r="F909">
            <v>70</v>
          </cell>
          <cell r="G909">
            <v>15000</v>
          </cell>
          <cell r="H909">
            <v>1050000</v>
          </cell>
          <cell r="I909">
            <v>0.57187355908287163</v>
          </cell>
          <cell r="J909">
            <v>70</v>
          </cell>
          <cell r="K909">
            <v>-70</v>
          </cell>
          <cell r="L909">
            <v>0</v>
          </cell>
          <cell r="M909">
            <v>1050000</v>
          </cell>
          <cell r="N909">
            <v>-1050000</v>
          </cell>
          <cell r="O909">
            <v>0</v>
          </cell>
          <cell r="R909">
            <v>0</v>
          </cell>
          <cell r="S909">
            <v>0</v>
          </cell>
          <cell r="T909">
            <v>0</v>
          </cell>
          <cell r="U909">
            <v>0</v>
          </cell>
          <cell r="V909">
            <v>0</v>
          </cell>
          <cell r="W909">
            <v>0</v>
          </cell>
        </row>
        <row r="910">
          <cell r="C910" t="str">
            <v>3.25.5.8</v>
          </cell>
          <cell r="D910" t="str">
            <v>Acometidas desde el tablero de servicios auxiliares al edificio de laboratorio, casino y oficina en cable THHN No 6 incluye 3 fases neutro y tierra instalado ido tuberias conduit de 11/2", conectores y accesorios.</v>
          </cell>
          <cell r="E910" t="str">
            <v>ml</v>
          </cell>
          <cell r="F910">
            <v>85</v>
          </cell>
          <cell r="G910">
            <v>20000</v>
          </cell>
          <cell r="H910">
            <v>1700000</v>
          </cell>
          <cell r="I910">
            <v>0.92589052422941132</v>
          </cell>
          <cell r="J910">
            <v>85</v>
          </cell>
          <cell r="K910">
            <v>200</v>
          </cell>
          <cell r="L910">
            <v>285</v>
          </cell>
          <cell r="M910">
            <v>1700000</v>
          </cell>
          <cell r="N910">
            <v>4000000</v>
          </cell>
          <cell r="O910">
            <v>5700000</v>
          </cell>
          <cell r="R910">
            <v>0</v>
          </cell>
          <cell r="S910">
            <v>0</v>
          </cell>
          <cell r="T910">
            <v>0</v>
          </cell>
          <cell r="U910">
            <v>0</v>
          </cell>
          <cell r="V910">
            <v>285</v>
          </cell>
          <cell r="W910">
            <v>5700000</v>
          </cell>
        </row>
        <row r="911">
          <cell r="C911" t="str">
            <v>3.25.5.9</v>
          </cell>
          <cell r="D911" t="str">
            <v>Acometidas desde el tablero de servicios auxiliares al tablero de 24 ctos en la subestación electrica en cable THHN No 10 incluye 3 fases neutro y tierra instalado ido tuberias conduit de 11/2", conectores y accesorios.</v>
          </cell>
          <cell r="E911" t="str">
            <v>ml</v>
          </cell>
          <cell r="F911">
            <v>10</v>
          </cell>
          <cell r="G911">
            <v>15000</v>
          </cell>
          <cell r="H911">
            <v>150000</v>
          </cell>
          <cell r="I911">
            <v>8.1696222726124521E-2</v>
          </cell>
          <cell r="J911">
            <v>10</v>
          </cell>
          <cell r="K911">
            <v>-10</v>
          </cell>
          <cell r="L911">
            <v>0</v>
          </cell>
          <cell r="M911">
            <v>150000</v>
          </cell>
          <cell r="N911">
            <v>-150000</v>
          </cell>
          <cell r="O911">
            <v>0</v>
          </cell>
          <cell r="R911">
            <v>0</v>
          </cell>
          <cell r="S911">
            <v>0</v>
          </cell>
          <cell r="T911">
            <v>0</v>
          </cell>
          <cell r="U911">
            <v>0</v>
          </cell>
          <cell r="V911">
            <v>0</v>
          </cell>
          <cell r="W911">
            <v>0</v>
          </cell>
        </row>
        <row r="912">
          <cell r="C912" t="str">
            <v>3.25.5.10</v>
          </cell>
          <cell r="D912" t="str">
            <v>Registro electrico de .6 x .6 x .6 mt en concreto con su tapa debidamente impermeabilizado</v>
          </cell>
          <cell r="E912" t="str">
            <v>un</v>
          </cell>
          <cell r="F912">
            <v>20</v>
          </cell>
          <cell r="G912">
            <v>35000</v>
          </cell>
          <cell r="H912">
            <v>700000</v>
          </cell>
          <cell r="I912">
            <v>0.38124903938858112</v>
          </cell>
          <cell r="J912">
            <v>20</v>
          </cell>
          <cell r="K912">
            <v>-12</v>
          </cell>
          <cell r="L912">
            <v>8</v>
          </cell>
          <cell r="M912">
            <v>700000</v>
          </cell>
          <cell r="N912">
            <v>-420000</v>
          </cell>
          <cell r="O912">
            <v>280000</v>
          </cell>
          <cell r="R912">
            <v>0</v>
          </cell>
          <cell r="S912">
            <v>0</v>
          </cell>
          <cell r="T912">
            <v>0</v>
          </cell>
          <cell r="U912">
            <v>0</v>
          </cell>
          <cell r="V912">
            <v>8</v>
          </cell>
          <cell r="W912">
            <v>280000</v>
          </cell>
        </row>
        <row r="913">
          <cell r="C913" t="str">
            <v>3.25.6</v>
          </cell>
          <cell r="D913" t="str">
            <v>INSTALACION ACCESORIOS PARA ILUMINACION EXTERIOR</v>
          </cell>
          <cell r="F913" t="str">
            <v/>
          </cell>
          <cell r="I913" t="str">
            <v/>
          </cell>
          <cell r="J913" t="str">
            <v/>
          </cell>
          <cell r="L913" t="str">
            <v/>
          </cell>
          <cell r="M913" t="str">
            <v/>
          </cell>
          <cell r="N913" t="str">
            <v/>
          </cell>
          <cell r="O913" t="str">
            <v/>
          </cell>
          <cell r="R913">
            <v>0</v>
          </cell>
          <cell r="S913" t="str">
            <v/>
          </cell>
          <cell r="T913" t="str">
            <v/>
          </cell>
          <cell r="U913" t="str">
            <v/>
          </cell>
          <cell r="V913" t="str">
            <v/>
          </cell>
          <cell r="W913" t="str">
            <v/>
          </cell>
        </row>
        <row r="914">
          <cell r="C914" t="str">
            <v>3.25.6.1</v>
          </cell>
          <cell r="D914" t="str">
            <v>Poste de concreto de 9 mts - 510 Kg para iluminacion</v>
          </cell>
          <cell r="E914" t="str">
            <v>un</v>
          </cell>
          <cell r="F914">
            <v>8</v>
          </cell>
          <cell r="G914">
            <v>100000</v>
          </cell>
          <cell r="H914">
            <v>800000</v>
          </cell>
          <cell r="I914">
            <v>0.43571318787266411</v>
          </cell>
          <cell r="J914">
            <v>8</v>
          </cell>
          <cell r="K914">
            <v>6</v>
          </cell>
          <cell r="L914">
            <v>14</v>
          </cell>
          <cell r="M914">
            <v>800000</v>
          </cell>
          <cell r="N914">
            <v>600000</v>
          </cell>
          <cell r="O914">
            <v>1400000</v>
          </cell>
          <cell r="R914">
            <v>0</v>
          </cell>
          <cell r="S914">
            <v>0</v>
          </cell>
          <cell r="T914">
            <v>0</v>
          </cell>
          <cell r="U914">
            <v>0</v>
          </cell>
          <cell r="V914">
            <v>14</v>
          </cell>
          <cell r="W914">
            <v>1400000</v>
          </cell>
        </row>
        <row r="915">
          <cell r="C915" t="str">
            <v>3.25.6.2</v>
          </cell>
          <cell r="D915" t="str">
            <v>Luminaria horizontal cerrada de Vapor de MercurioTipo LTP 250 W , 220 V, incluye fotocelda</v>
          </cell>
          <cell r="E915" t="str">
            <v>un</v>
          </cell>
          <cell r="F915">
            <v>12</v>
          </cell>
          <cell r="G915">
            <v>50000</v>
          </cell>
          <cell r="H915">
            <v>600000</v>
          </cell>
          <cell r="I915">
            <v>0.32678489090449808</v>
          </cell>
          <cell r="J915">
            <v>12</v>
          </cell>
          <cell r="K915">
            <v>16</v>
          </cell>
          <cell r="L915">
            <v>28</v>
          </cell>
          <cell r="M915">
            <v>600000</v>
          </cell>
          <cell r="N915">
            <v>800000</v>
          </cell>
          <cell r="O915">
            <v>1400000</v>
          </cell>
          <cell r="R915">
            <v>0</v>
          </cell>
          <cell r="S915">
            <v>0</v>
          </cell>
          <cell r="T915">
            <v>0</v>
          </cell>
          <cell r="U915">
            <v>0</v>
          </cell>
          <cell r="V915">
            <v>28</v>
          </cell>
          <cell r="W915">
            <v>1400000</v>
          </cell>
        </row>
        <row r="916">
          <cell r="C916" t="str">
            <v>3.25.6.3</v>
          </cell>
          <cell r="D916" t="str">
            <v>Poste para luminaria en tuberia galvanizada de 2" de 3 mts de altura incluye base en concretode.</v>
          </cell>
          <cell r="E916" t="str">
            <v>un</v>
          </cell>
          <cell r="F916">
            <v>4</v>
          </cell>
          <cell r="G916">
            <v>60000</v>
          </cell>
          <cell r="H916">
            <v>240000</v>
          </cell>
          <cell r="I916">
            <v>0.13071395636179925</v>
          </cell>
          <cell r="J916">
            <v>4</v>
          </cell>
          <cell r="K916">
            <v>8</v>
          </cell>
          <cell r="L916">
            <v>12</v>
          </cell>
          <cell r="M916">
            <v>240000</v>
          </cell>
          <cell r="N916">
            <v>480000</v>
          </cell>
          <cell r="O916">
            <v>720000</v>
          </cell>
          <cell r="R916">
            <v>0</v>
          </cell>
          <cell r="S916">
            <v>0</v>
          </cell>
          <cell r="T916">
            <v>0</v>
          </cell>
          <cell r="U916">
            <v>0</v>
          </cell>
          <cell r="V916">
            <v>12</v>
          </cell>
          <cell r="W916">
            <v>720000</v>
          </cell>
        </row>
        <row r="917">
          <cell r="C917" t="str">
            <v>3.25.6.4</v>
          </cell>
          <cell r="D917" t="str">
            <v>Salida electrica monofasica para toma o iluminacion, incluye linea neutro y tierra en cable THHN no 12, tuberia coduit de 1"</v>
          </cell>
          <cell r="E917" t="str">
            <v>un</v>
          </cell>
          <cell r="F917">
            <v>12</v>
          </cell>
          <cell r="G917">
            <v>18000</v>
          </cell>
          <cell r="H917">
            <v>216000</v>
          </cell>
          <cell r="I917">
            <v>0.11764256072561931</v>
          </cell>
          <cell r="J917">
            <v>12</v>
          </cell>
          <cell r="K917">
            <v>16</v>
          </cell>
          <cell r="L917">
            <v>28</v>
          </cell>
          <cell r="M917">
            <v>216000</v>
          </cell>
          <cell r="N917">
            <v>288000</v>
          </cell>
          <cell r="O917">
            <v>504000</v>
          </cell>
          <cell r="R917">
            <v>0</v>
          </cell>
          <cell r="S917">
            <v>0</v>
          </cell>
          <cell r="T917">
            <v>0</v>
          </cell>
          <cell r="U917">
            <v>0</v>
          </cell>
          <cell r="V917">
            <v>28</v>
          </cell>
          <cell r="W917">
            <v>504000</v>
          </cell>
        </row>
        <row r="918">
          <cell r="C918" t="str">
            <v>3.25.6.5</v>
          </cell>
          <cell r="D918" t="str">
            <v>Registro electrico de .6 x .6 x .6 mt en concreto con su tapa debidamente impermeabilizado</v>
          </cell>
          <cell r="E918" t="str">
            <v>un</v>
          </cell>
          <cell r="F918">
            <v>8</v>
          </cell>
          <cell r="G918">
            <v>35000</v>
          </cell>
          <cell r="H918">
            <v>280000</v>
          </cell>
          <cell r="I918">
            <v>0.15249961575543244</v>
          </cell>
          <cell r="J918">
            <v>8</v>
          </cell>
          <cell r="L918">
            <v>8</v>
          </cell>
          <cell r="M918">
            <v>280000</v>
          </cell>
          <cell r="N918">
            <v>0</v>
          </cell>
          <cell r="O918">
            <v>280000</v>
          </cell>
          <cell r="R918">
            <v>0</v>
          </cell>
          <cell r="S918">
            <v>0</v>
          </cell>
          <cell r="T918">
            <v>0</v>
          </cell>
          <cell r="U918">
            <v>0</v>
          </cell>
          <cell r="V918">
            <v>8</v>
          </cell>
          <cell r="W918">
            <v>280000</v>
          </cell>
        </row>
        <row r="919">
          <cell r="C919" t="str">
            <v>3.25.5.9</v>
          </cell>
          <cell r="D919" t="str">
            <v>Acometidas desde el tablero de servicios auxiliares al tablero de 24 ctos en la subestación electrica en cable THHN No 10 incluye 3 fases neutro y tierra instalado ido tuberias conduit de 11/2", conectores y accesorios.</v>
          </cell>
          <cell r="E919" t="str">
            <v>ml</v>
          </cell>
          <cell r="G919">
            <v>15000</v>
          </cell>
          <cell r="H919">
            <v>0</v>
          </cell>
          <cell r="I919">
            <v>0</v>
          </cell>
          <cell r="J919">
            <v>0</v>
          </cell>
          <cell r="K919">
            <v>100</v>
          </cell>
          <cell r="L919">
            <v>100</v>
          </cell>
          <cell r="M919">
            <v>0</v>
          </cell>
          <cell r="N919">
            <v>1500000</v>
          </cell>
          <cell r="O919">
            <v>1500000</v>
          </cell>
          <cell r="R919">
            <v>0</v>
          </cell>
          <cell r="S919">
            <v>0</v>
          </cell>
          <cell r="T919">
            <v>0</v>
          </cell>
          <cell r="U919">
            <v>0</v>
          </cell>
          <cell r="V919">
            <v>100</v>
          </cell>
          <cell r="W919">
            <v>1500000</v>
          </cell>
        </row>
        <row r="920">
          <cell r="C920" t="str">
            <v>3.25.7</v>
          </cell>
          <cell r="D920" t="str">
            <v>INSTALACION DE OFICINAS, LABORATORIO Y CASINO.</v>
          </cell>
          <cell r="F920" t="str">
            <v/>
          </cell>
          <cell r="I920" t="str">
            <v/>
          </cell>
          <cell r="J920" t="str">
            <v/>
          </cell>
          <cell r="L920" t="str">
            <v/>
          </cell>
          <cell r="M920" t="str">
            <v/>
          </cell>
          <cell r="N920" t="str">
            <v/>
          </cell>
          <cell r="O920" t="str">
            <v/>
          </cell>
          <cell r="R920">
            <v>0</v>
          </cell>
          <cell r="S920" t="str">
            <v/>
          </cell>
          <cell r="T920" t="str">
            <v/>
          </cell>
          <cell r="U920" t="str">
            <v/>
          </cell>
          <cell r="V920" t="str">
            <v/>
          </cell>
          <cell r="W920" t="str">
            <v/>
          </cell>
        </row>
        <row r="921">
          <cell r="C921" t="str">
            <v>3.25.7.1</v>
          </cell>
          <cell r="D921" t="str">
            <v>Tablero de distribucion trifasico para empotrar de 24 ctos, con sus breakers termomagneticos</v>
          </cell>
          <cell r="E921" t="str">
            <v>un</v>
          </cell>
          <cell r="F921">
            <v>1</v>
          </cell>
          <cell r="G921">
            <v>100000</v>
          </cell>
          <cell r="H921">
            <v>100000</v>
          </cell>
          <cell r="I921">
            <v>5.4464148484083014E-2</v>
          </cell>
          <cell r="J921">
            <v>1</v>
          </cell>
          <cell r="L921">
            <v>1</v>
          </cell>
          <cell r="M921">
            <v>100000</v>
          </cell>
          <cell r="N921">
            <v>0</v>
          </cell>
          <cell r="O921">
            <v>100000</v>
          </cell>
          <cell r="R921">
            <v>0</v>
          </cell>
          <cell r="S921">
            <v>0</v>
          </cell>
          <cell r="T921">
            <v>0</v>
          </cell>
          <cell r="U921">
            <v>0</v>
          </cell>
          <cell r="V921">
            <v>1</v>
          </cell>
          <cell r="W921">
            <v>100000</v>
          </cell>
        </row>
        <row r="922">
          <cell r="C922" t="str">
            <v>3.25.7.2</v>
          </cell>
          <cell r="D922" t="str">
            <v>Luminaria Fluorescente 4 x 32 para sobreponer reticulada 110 V, incluye tubo T 8 e interruptor.</v>
          </cell>
          <cell r="E922" t="str">
            <v>un</v>
          </cell>
          <cell r="F922">
            <v>20</v>
          </cell>
          <cell r="G922">
            <v>40000</v>
          </cell>
          <cell r="H922">
            <v>800000</v>
          </cell>
          <cell r="I922">
            <v>0.43571318787266411</v>
          </cell>
          <cell r="J922">
            <v>20</v>
          </cell>
          <cell r="K922">
            <v>-6</v>
          </cell>
          <cell r="L922">
            <v>14</v>
          </cell>
          <cell r="M922">
            <v>800000</v>
          </cell>
          <cell r="N922">
            <v>-240000</v>
          </cell>
          <cell r="O922">
            <v>560000</v>
          </cell>
          <cell r="R922">
            <v>0</v>
          </cell>
          <cell r="S922">
            <v>0</v>
          </cell>
          <cell r="T922">
            <v>0</v>
          </cell>
          <cell r="U922">
            <v>0</v>
          </cell>
          <cell r="V922">
            <v>14</v>
          </cell>
          <cell r="W922">
            <v>560000</v>
          </cell>
        </row>
        <row r="923">
          <cell r="C923" t="str">
            <v>3.25.7.3</v>
          </cell>
          <cell r="D923" t="str">
            <v>Toma trifasica de tres elementos 50A</v>
          </cell>
          <cell r="E923" t="str">
            <v>un</v>
          </cell>
          <cell r="F923">
            <v>4</v>
          </cell>
          <cell r="G923">
            <v>1800</v>
          </cell>
          <cell r="H923">
            <v>7200</v>
          </cell>
          <cell r="I923">
            <v>3.9214186908539776E-3</v>
          </cell>
          <cell r="J923">
            <v>4</v>
          </cell>
          <cell r="K923">
            <v>-4</v>
          </cell>
          <cell r="L923">
            <v>0</v>
          </cell>
          <cell r="M923">
            <v>7200</v>
          </cell>
          <cell r="N923">
            <v>-7200</v>
          </cell>
          <cell r="O923">
            <v>0</v>
          </cell>
          <cell r="R923">
            <v>0</v>
          </cell>
          <cell r="S923">
            <v>0</v>
          </cell>
          <cell r="T923">
            <v>0</v>
          </cell>
          <cell r="U923">
            <v>0</v>
          </cell>
          <cell r="V923">
            <v>0</v>
          </cell>
          <cell r="W923">
            <v>0</v>
          </cell>
        </row>
        <row r="924">
          <cell r="C924" t="str">
            <v>3.25.7.4</v>
          </cell>
          <cell r="D924" t="str">
            <v>Toma bifasica de tres elementos 30A</v>
          </cell>
          <cell r="E924" t="str">
            <v>un</v>
          </cell>
          <cell r="F924">
            <v>4</v>
          </cell>
          <cell r="G924">
            <v>1800</v>
          </cell>
          <cell r="H924">
            <v>7200</v>
          </cell>
          <cell r="I924">
            <v>3.9214186908539776E-3</v>
          </cell>
          <cell r="J924">
            <v>4</v>
          </cell>
          <cell r="K924">
            <v>2</v>
          </cell>
          <cell r="L924">
            <v>6</v>
          </cell>
          <cell r="M924">
            <v>7200</v>
          </cell>
          <cell r="N924">
            <v>3600</v>
          </cell>
          <cell r="O924">
            <v>10800</v>
          </cell>
          <cell r="R924">
            <v>0</v>
          </cell>
          <cell r="S924">
            <v>0</v>
          </cell>
          <cell r="T924">
            <v>0</v>
          </cell>
          <cell r="U924">
            <v>0</v>
          </cell>
          <cell r="V924">
            <v>6</v>
          </cell>
          <cell r="W924">
            <v>10800</v>
          </cell>
        </row>
        <row r="925">
          <cell r="C925" t="str">
            <v>3.25.7.5</v>
          </cell>
          <cell r="D925" t="str">
            <v>Toma monofasica de tres elementos</v>
          </cell>
          <cell r="E925" t="str">
            <v>un</v>
          </cell>
          <cell r="F925">
            <v>14</v>
          </cell>
          <cell r="G925">
            <v>1800</v>
          </cell>
          <cell r="H925">
            <v>25200</v>
          </cell>
          <cell r="I925">
            <v>1.372496541798892E-2</v>
          </cell>
          <cell r="J925">
            <v>14</v>
          </cell>
          <cell r="K925">
            <v>2</v>
          </cell>
          <cell r="L925">
            <v>16</v>
          </cell>
          <cell r="M925">
            <v>25200</v>
          </cell>
          <cell r="N925">
            <v>3600</v>
          </cell>
          <cell r="O925">
            <v>28800</v>
          </cell>
          <cell r="R925">
            <v>0</v>
          </cell>
          <cell r="S925">
            <v>0</v>
          </cell>
          <cell r="T925">
            <v>0</v>
          </cell>
          <cell r="U925">
            <v>0</v>
          </cell>
          <cell r="V925">
            <v>16</v>
          </cell>
          <cell r="W925">
            <v>28800</v>
          </cell>
        </row>
        <row r="926">
          <cell r="C926" t="str">
            <v>3.25.7.6</v>
          </cell>
          <cell r="D926" t="str">
            <v>Salida electrica monofasica para toma o iluminacion, incluye linea neutro y tierra en cable THHN no 12, tuberia coduit de 1"</v>
          </cell>
          <cell r="E926" t="str">
            <v>un</v>
          </cell>
          <cell r="F926">
            <v>34</v>
          </cell>
          <cell r="G926">
            <v>18000</v>
          </cell>
          <cell r="H926">
            <v>612000</v>
          </cell>
          <cell r="I926">
            <v>0.33332058872258807</v>
          </cell>
          <cell r="J926">
            <v>34</v>
          </cell>
          <cell r="K926">
            <v>13</v>
          </cell>
          <cell r="L926">
            <v>47</v>
          </cell>
          <cell r="M926">
            <v>612000</v>
          </cell>
          <cell r="N926">
            <v>234000</v>
          </cell>
          <cell r="O926">
            <v>846000</v>
          </cell>
          <cell r="R926">
            <v>0</v>
          </cell>
          <cell r="S926">
            <v>0</v>
          </cell>
          <cell r="T926">
            <v>0</v>
          </cell>
          <cell r="U926">
            <v>0</v>
          </cell>
          <cell r="V926">
            <v>47</v>
          </cell>
          <cell r="W926">
            <v>846000</v>
          </cell>
        </row>
        <row r="927">
          <cell r="C927" t="str">
            <v>3.25.7.7</v>
          </cell>
          <cell r="D927" t="str">
            <v>Salida electrica bifasica o trifasica para toma, incluye lineas neutro y tierra en cable THHN no 10, tuberia coduit de 1"</v>
          </cell>
          <cell r="E927" t="str">
            <v>un</v>
          </cell>
          <cell r="F927">
            <v>8</v>
          </cell>
          <cell r="G927">
            <v>18000</v>
          </cell>
          <cell r="H927">
            <v>144000</v>
          </cell>
          <cell r="I927">
            <v>7.8428373817079539E-2</v>
          </cell>
          <cell r="J927">
            <v>8</v>
          </cell>
          <cell r="K927">
            <v>2</v>
          </cell>
          <cell r="L927">
            <v>10</v>
          </cell>
          <cell r="M927">
            <v>144000</v>
          </cell>
          <cell r="N927">
            <v>36000</v>
          </cell>
          <cell r="O927">
            <v>180000</v>
          </cell>
          <cell r="R927">
            <v>0</v>
          </cell>
          <cell r="S927">
            <v>0</v>
          </cell>
          <cell r="T927">
            <v>0</v>
          </cell>
          <cell r="U927">
            <v>0</v>
          </cell>
          <cell r="V927">
            <v>10</v>
          </cell>
          <cell r="W927">
            <v>180000</v>
          </cell>
        </row>
        <row r="928">
          <cell r="C928" t="str">
            <v>3.25.7.8</v>
          </cell>
          <cell r="D928" t="str">
            <v>Salida telefonica, para voz y datos</v>
          </cell>
          <cell r="E928" t="str">
            <v>un</v>
          </cell>
          <cell r="F928">
            <v>1</v>
          </cell>
          <cell r="G928">
            <v>18000</v>
          </cell>
          <cell r="H928">
            <v>18000</v>
          </cell>
          <cell r="I928">
            <v>9.8035467271349423E-3</v>
          </cell>
          <cell r="J928">
            <v>1</v>
          </cell>
          <cell r="K928">
            <v>1</v>
          </cell>
          <cell r="L928">
            <v>2</v>
          </cell>
          <cell r="M928">
            <v>18000</v>
          </cell>
          <cell r="N928">
            <v>18000</v>
          </cell>
          <cell r="O928">
            <v>36000</v>
          </cell>
          <cell r="R928">
            <v>0</v>
          </cell>
          <cell r="S928">
            <v>0</v>
          </cell>
          <cell r="T928">
            <v>0</v>
          </cell>
          <cell r="U928">
            <v>0</v>
          </cell>
          <cell r="V928">
            <v>2</v>
          </cell>
          <cell r="W928">
            <v>36000</v>
          </cell>
        </row>
        <row r="929">
          <cell r="C929" t="str">
            <v>3.25.2.16</v>
          </cell>
          <cell r="D929" t="str">
            <v>Luminaria Wall Pack 150 W 220 V,Vapor de mercurio</v>
          </cell>
          <cell r="E929" t="str">
            <v>un</v>
          </cell>
          <cell r="G929">
            <v>60000</v>
          </cell>
          <cell r="H929">
            <v>0</v>
          </cell>
          <cell r="I929">
            <v>0</v>
          </cell>
          <cell r="J929">
            <v>0</v>
          </cell>
          <cell r="K929">
            <v>4</v>
          </cell>
          <cell r="L929">
            <v>4</v>
          </cell>
          <cell r="M929">
            <v>0</v>
          </cell>
          <cell r="N929">
            <v>240000</v>
          </cell>
          <cell r="O929">
            <v>240000</v>
          </cell>
          <cell r="R929">
            <v>0</v>
          </cell>
          <cell r="S929">
            <v>0</v>
          </cell>
          <cell r="T929">
            <v>0</v>
          </cell>
          <cell r="U929">
            <v>0</v>
          </cell>
          <cell r="V929">
            <v>4</v>
          </cell>
          <cell r="W929">
            <v>240000</v>
          </cell>
        </row>
        <row r="930">
          <cell r="C930" t="str">
            <v>3.25.8</v>
          </cell>
          <cell r="D930" t="str">
            <v>INSTALACION SISTEMA DE DOSIFICACIÖN DE QUIMICOS</v>
          </cell>
          <cell r="F930" t="str">
            <v/>
          </cell>
          <cell r="I930" t="str">
            <v/>
          </cell>
          <cell r="J930" t="str">
            <v/>
          </cell>
          <cell r="L930" t="str">
            <v/>
          </cell>
          <cell r="M930" t="str">
            <v/>
          </cell>
          <cell r="N930" t="str">
            <v/>
          </cell>
          <cell r="O930" t="str">
            <v/>
          </cell>
          <cell r="R930">
            <v>0</v>
          </cell>
          <cell r="S930" t="str">
            <v/>
          </cell>
          <cell r="T930" t="str">
            <v/>
          </cell>
          <cell r="U930" t="str">
            <v/>
          </cell>
          <cell r="V930" t="str">
            <v/>
          </cell>
          <cell r="W930" t="str">
            <v/>
          </cell>
        </row>
        <row r="931">
          <cell r="C931" t="str">
            <v>3.25.8.1</v>
          </cell>
          <cell r="D931" t="str">
            <v>Tablero de distribucion trifasico para empotrar de 12 ctos, con sus breakers termomagneticos.</v>
          </cell>
          <cell r="E931" t="str">
            <v>un</v>
          </cell>
          <cell r="F931">
            <v>1</v>
          </cell>
          <cell r="G931">
            <v>100000</v>
          </cell>
          <cell r="H931">
            <v>100000</v>
          </cell>
          <cell r="I931">
            <v>5.4464148484083014E-2</v>
          </cell>
          <cell r="J931">
            <v>1</v>
          </cell>
          <cell r="K931">
            <v>-1</v>
          </cell>
          <cell r="L931">
            <v>0</v>
          </cell>
          <cell r="M931">
            <v>100000</v>
          </cell>
          <cell r="N931">
            <v>-100000</v>
          </cell>
          <cell r="O931">
            <v>0</v>
          </cell>
          <cell r="R931">
            <v>0</v>
          </cell>
          <cell r="S931">
            <v>0</v>
          </cell>
          <cell r="T931">
            <v>0</v>
          </cell>
          <cell r="U931">
            <v>0</v>
          </cell>
          <cell r="V931">
            <v>0</v>
          </cell>
          <cell r="W931">
            <v>0</v>
          </cell>
        </row>
        <row r="932">
          <cell r="C932" t="str">
            <v>3.25.8.2</v>
          </cell>
          <cell r="D932" t="str">
            <v>Luminaria Fluorescente 4 x 32 para sobreponer reticulada 110 V, incluye tubo T 8 e interruptor.</v>
          </cell>
          <cell r="E932" t="str">
            <v>un</v>
          </cell>
          <cell r="F932">
            <v>6</v>
          </cell>
          <cell r="G932">
            <v>40000</v>
          </cell>
          <cell r="H932">
            <v>240000</v>
          </cell>
          <cell r="I932">
            <v>0.13071395636179925</v>
          </cell>
          <cell r="J932">
            <v>6</v>
          </cell>
          <cell r="K932">
            <v>-6</v>
          </cell>
          <cell r="L932">
            <v>0</v>
          </cell>
          <cell r="M932">
            <v>240000</v>
          </cell>
          <cell r="N932">
            <v>-240000</v>
          </cell>
          <cell r="O932">
            <v>0</v>
          </cell>
          <cell r="R932">
            <v>0</v>
          </cell>
          <cell r="S932">
            <v>0</v>
          </cell>
          <cell r="T932">
            <v>0</v>
          </cell>
          <cell r="U932">
            <v>0</v>
          </cell>
          <cell r="V932">
            <v>0</v>
          </cell>
          <cell r="W932">
            <v>0</v>
          </cell>
        </row>
        <row r="933">
          <cell r="C933" t="str">
            <v>3.25.8.3</v>
          </cell>
          <cell r="D933" t="str">
            <v>Toma trifasica de tres elementos 50A</v>
          </cell>
          <cell r="E933" t="str">
            <v>un</v>
          </cell>
          <cell r="F933">
            <v>1</v>
          </cell>
          <cell r="G933">
            <v>1800</v>
          </cell>
          <cell r="H933">
            <v>1800</v>
          </cell>
          <cell r="I933">
            <v>9.8035467271349441E-4</v>
          </cell>
          <cell r="J933">
            <v>1</v>
          </cell>
          <cell r="L933">
            <v>1</v>
          </cell>
          <cell r="M933">
            <v>1800</v>
          </cell>
          <cell r="N933">
            <v>0</v>
          </cell>
          <cell r="O933">
            <v>1800</v>
          </cell>
          <cell r="R933">
            <v>0</v>
          </cell>
          <cell r="S933">
            <v>0</v>
          </cell>
          <cell r="T933">
            <v>0</v>
          </cell>
          <cell r="U933">
            <v>0</v>
          </cell>
          <cell r="V933">
            <v>1</v>
          </cell>
          <cell r="W933">
            <v>1800</v>
          </cell>
        </row>
        <row r="934">
          <cell r="C934" t="str">
            <v>3.25.8.4</v>
          </cell>
          <cell r="D934" t="str">
            <v>Toma bifasica de tres elementos 30A</v>
          </cell>
          <cell r="E934" t="str">
            <v>un</v>
          </cell>
          <cell r="F934">
            <v>1</v>
          </cell>
          <cell r="G934">
            <v>1800</v>
          </cell>
          <cell r="H934">
            <v>1800</v>
          </cell>
          <cell r="I934">
            <v>9.8035467271349441E-4</v>
          </cell>
          <cell r="J934">
            <v>1</v>
          </cell>
          <cell r="L934">
            <v>1</v>
          </cell>
          <cell r="M934">
            <v>1800</v>
          </cell>
          <cell r="N934">
            <v>0</v>
          </cell>
          <cell r="O934">
            <v>1800</v>
          </cell>
          <cell r="R934">
            <v>0</v>
          </cell>
          <cell r="S934">
            <v>0</v>
          </cell>
          <cell r="T934">
            <v>0</v>
          </cell>
          <cell r="U934">
            <v>0</v>
          </cell>
          <cell r="V934">
            <v>1</v>
          </cell>
          <cell r="W934">
            <v>1800</v>
          </cell>
        </row>
        <row r="935">
          <cell r="C935" t="str">
            <v>3.25.8.5</v>
          </cell>
          <cell r="D935" t="str">
            <v>Toma monofasica de tres elementos</v>
          </cell>
          <cell r="E935" t="str">
            <v>un</v>
          </cell>
          <cell r="F935">
            <v>4</v>
          </cell>
          <cell r="G935">
            <v>1800</v>
          </cell>
          <cell r="H935">
            <v>7200</v>
          </cell>
          <cell r="I935">
            <v>3.9214186908539776E-3</v>
          </cell>
          <cell r="J935">
            <v>4</v>
          </cell>
          <cell r="L935">
            <v>4</v>
          </cell>
          <cell r="M935">
            <v>7200</v>
          </cell>
          <cell r="N935">
            <v>0</v>
          </cell>
          <cell r="O935">
            <v>7200</v>
          </cell>
          <cell r="R935">
            <v>0</v>
          </cell>
          <cell r="S935">
            <v>0</v>
          </cell>
          <cell r="T935">
            <v>0</v>
          </cell>
          <cell r="U935">
            <v>0</v>
          </cell>
          <cell r="V935">
            <v>4</v>
          </cell>
          <cell r="W935">
            <v>7200</v>
          </cell>
        </row>
        <row r="936">
          <cell r="C936" t="str">
            <v>3.25.8.6</v>
          </cell>
          <cell r="D936" t="str">
            <v>Salida electrica monofasica para toma o iluminacion, incluye linea neutro y tierra en cable THHN no 12, tuberia coduit de 1"</v>
          </cell>
          <cell r="E936" t="str">
            <v>un</v>
          </cell>
          <cell r="F936">
            <v>10</v>
          </cell>
          <cell r="G936">
            <v>18000</v>
          </cell>
          <cell r="H936">
            <v>180000</v>
          </cell>
          <cell r="I936">
            <v>9.8035467271349416E-2</v>
          </cell>
          <cell r="J936">
            <v>10</v>
          </cell>
          <cell r="K936">
            <v>-6</v>
          </cell>
          <cell r="L936">
            <v>4</v>
          </cell>
          <cell r="M936">
            <v>180000</v>
          </cell>
          <cell r="N936">
            <v>-108000</v>
          </cell>
          <cell r="O936">
            <v>72000</v>
          </cell>
          <cell r="R936">
            <v>0</v>
          </cell>
          <cell r="S936">
            <v>0</v>
          </cell>
          <cell r="T936">
            <v>0</v>
          </cell>
          <cell r="U936">
            <v>0</v>
          </cell>
          <cell r="V936">
            <v>4</v>
          </cell>
          <cell r="W936">
            <v>72000</v>
          </cell>
        </row>
        <row r="937">
          <cell r="C937" t="str">
            <v>3.25.8.7</v>
          </cell>
          <cell r="D937" t="str">
            <v>Salida electrica bifasica o trifasica para toma, incluye lineas neutro y tierra en cable THHN no 10, tuberia coduit de 1"</v>
          </cell>
          <cell r="E937" t="str">
            <v>un</v>
          </cell>
          <cell r="F937">
            <v>2</v>
          </cell>
          <cell r="G937">
            <v>18000</v>
          </cell>
          <cell r="H937">
            <v>36000</v>
          </cell>
          <cell r="I937">
            <v>1.9607093454269885E-2</v>
          </cell>
          <cell r="J937">
            <v>2</v>
          </cell>
          <cell r="K937">
            <v>8</v>
          </cell>
          <cell r="L937">
            <v>10</v>
          </cell>
          <cell r="M937">
            <v>36000</v>
          </cell>
          <cell r="N937">
            <v>144000</v>
          </cell>
          <cell r="O937">
            <v>180000</v>
          </cell>
          <cell r="R937">
            <v>0</v>
          </cell>
          <cell r="S937">
            <v>0</v>
          </cell>
          <cell r="T937">
            <v>0</v>
          </cell>
          <cell r="U937">
            <v>0</v>
          </cell>
          <cell r="V937">
            <v>10</v>
          </cell>
          <cell r="W937">
            <v>180000</v>
          </cell>
        </row>
        <row r="938">
          <cell r="C938" t="str">
            <v>3.25.8.8</v>
          </cell>
          <cell r="D938" t="str">
            <v>Tablero en fibra de vidrio con 4 Arrancadores para bombas de dosificación de quimicos 220 V ac, potencia de 2 a 3 Hp.</v>
          </cell>
          <cell r="E938" t="str">
            <v>un</v>
          </cell>
          <cell r="F938">
            <v>1</v>
          </cell>
          <cell r="G938">
            <v>750000</v>
          </cell>
          <cell r="H938">
            <v>750000</v>
          </cell>
          <cell r="I938">
            <v>0.40848111363062267</v>
          </cell>
          <cell r="J938">
            <v>1</v>
          </cell>
          <cell r="L938">
            <v>1</v>
          </cell>
          <cell r="M938">
            <v>750000</v>
          </cell>
          <cell r="N938">
            <v>0</v>
          </cell>
          <cell r="O938">
            <v>750000</v>
          </cell>
          <cell r="R938">
            <v>0</v>
          </cell>
          <cell r="S938">
            <v>0</v>
          </cell>
          <cell r="T938">
            <v>0</v>
          </cell>
          <cell r="U938">
            <v>0</v>
          </cell>
          <cell r="V938">
            <v>1</v>
          </cell>
          <cell r="W938">
            <v>750000</v>
          </cell>
        </row>
        <row r="939">
          <cell r="C939" t="str">
            <v>3.25.8.9</v>
          </cell>
          <cell r="D939" t="str">
            <v>Acometidas para bombas de dosificación en cable THHN No 12 incluido tuberia conduit galvanizad 3/4", flexiconduit, conectores, accesorios etc</v>
          </cell>
          <cell r="E939" t="str">
            <v>ml</v>
          </cell>
          <cell r="F939">
            <v>40</v>
          </cell>
          <cell r="G939">
            <v>10000</v>
          </cell>
          <cell r="H939">
            <v>400000</v>
          </cell>
          <cell r="I939">
            <v>0.21785659393633205</v>
          </cell>
          <cell r="J939">
            <v>40</v>
          </cell>
          <cell r="L939">
            <v>40</v>
          </cell>
          <cell r="M939">
            <v>400000</v>
          </cell>
          <cell r="N939">
            <v>0</v>
          </cell>
          <cell r="O939">
            <v>400000</v>
          </cell>
          <cell r="R939">
            <v>0</v>
          </cell>
          <cell r="S939">
            <v>0</v>
          </cell>
          <cell r="T939">
            <v>0</v>
          </cell>
          <cell r="U939">
            <v>0</v>
          </cell>
          <cell r="V939">
            <v>40</v>
          </cell>
          <cell r="W939">
            <v>400000</v>
          </cell>
        </row>
        <row r="940">
          <cell r="C940" t="str">
            <v>3.25.9.1</v>
          </cell>
          <cell r="D940" t="str">
            <v>Tablero de distribucion trifasico para empotrar de 24 ctos, con sus breakers termomagneticos.</v>
          </cell>
          <cell r="E940" t="str">
            <v>un</v>
          </cell>
          <cell r="G940">
            <v>100000</v>
          </cell>
          <cell r="H940">
            <v>0</v>
          </cell>
          <cell r="I940">
            <v>0</v>
          </cell>
          <cell r="J940">
            <v>0</v>
          </cell>
          <cell r="K940">
            <v>1</v>
          </cell>
          <cell r="L940">
            <v>1</v>
          </cell>
          <cell r="M940">
            <v>0</v>
          </cell>
          <cell r="N940">
            <v>100000</v>
          </cell>
          <cell r="O940">
            <v>100000</v>
          </cell>
          <cell r="R940">
            <v>0</v>
          </cell>
          <cell r="S940">
            <v>0</v>
          </cell>
          <cell r="T940">
            <v>0</v>
          </cell>
          <cell r="U940">
            <v>0</v>
          </cell>
          <cell r="V940">
            <v>1</v>
          </cell>
          <cell r="W940">
            <v>100000</v>
          </cell>
        </row>
        <row r="941">
          <cell r="C941" t="str">
            <v>3.25.9.2</v>
          </cell>
          <cell r="D941" t="str">
            <v>Luminaria Wall Pack 150 W 220 V,Vapor de mercurio</v>
          </cell>
          <cell r="E941" t="str">
            <v>un</v>
          </cell>
          <cell r="G941">
            <v>50000</v>
          </cell>
          <cell r="H941">
            <v>0</v>
          </cell>
          <cell r="I941">
            <v>0</v>
          </cell>
          <cell r="J941">
            <v>0</v>
          </cell>
          <cell r="K941">
            <v>10</v>
          </cell>
          <cell r="L941">
            <v>10</v>
          </cell>
          <cell r="M941">
            <v>0</v>
          </cell>
          <cell r="N941">
            <v>500000</v>
          </cell>
          <cell r="O941">
            <v>500000</v>
          </cell>
          <cell r="R941">
            <v>0</v>
          </cell>
          <cell r="S941">
            <v>0</v>
          </cell>
          <cell r="T941">
            <v>0</v>
          </cell>
          <cell r="U941">
            <v>0</v>
          </cell>
          <cell r="V941">
            <v>10</v>
          </cell>
          <cell r="W941">
            <v>500000</v>
          </cell>
        </row>
        <row r="942">
          <cell r="C942" t="str">
            <v>3.25.9</v>
          </cell>
          <cell r="D942" t="str">
            <v>INSTALACION CUARTO DE CLORACIÖN</v>
          </cell>
          <cell r="F942" t="str">
            <v/>
          </cell>
          <cell r="I942" t="str">
            <v/>
          </cell>
          <cell r="J942" t="str">
            <v/>
          </cell>
          <cell r="L942" t="str">
            <v/>
          </cell>
          <cell r="M942" t="str">
            <v/>
          </cell>
          <cell r="N942" t="str">
            <v/>
          </cell>
          <cell r="O942" t="str">
            <v/>
          </cell>
          <cell r="R942">
            <v>0</v>
          </cell>
          <cell r="S942" t="str">
            <v/>
          </cell>
          <cell r="T942" t="str">
            <v/>
          </cell>
          <cell r="U942" t="str">
            <v/>
          </cell>
          <cell r="V942" t="str">
            <v/>
          </cell>
          <cell r="W942" t="str">
            <v/>
          </cell>
        </row>
        <row r="943">
          <cell r="C943" t="str">
            <v>3.25.9.1</v>
          </cell>
          <cell r="D943" t="str">
            <v>Tablero de distribucion trifasico para empotrar de 6 ctos, con sus breakers termomagneticos.</v>
          </cell>
          <cell r="E943" t="str">
            <v>un</v>
          </cell>
          <cell r="F943">
            <v>1</v>
          </cell>
          <cell r="G943">
            <v>100000</v>
          </cell>
          <cell r="H943">
            <v>100000</v>
          </cell>
          <cell r="I943">
            <v>5.4464148484083014E-2</v>
          </cell>
          <cell r="J943">
            <v>1</v>
          </cell>
          <cell r="K943">
            <v>-1</v>
          </cell>
          <cell r="L943">
            <v>0</v>
          </cell>
          <cell r="M943">
            <v>100000</v>
          </cell>
          <cell r="N943">
            <v>-100000</v>
          </cell>
          <cell r="O943">
            <v>0</v>
          </cell>
          <cell r="R943">
            <v>0</v>
          </cell>
          <cell r="S943">
            <v>0</v>
          </cell>
          <cell r="T943">
            <v>0</v>
          </cell>
          <cell r="U943">
            <v>0</v>
          </cell>
          <cell r="V943">
            <v>0</v>
          </cell>
          <cell r="W943">
            <v>0</v>
          </cell>
        </row>
        <row r="944">
          <cell r="C944" t="str">
            <v>3.25.9.2</v>
          </cell>
          <cell r="D944" t="str">
            <v>Luminaria Wall Pack 150 W 220 V,Vapor de mercurio</v>
          </cell>
          <cell r="E944" t="str">
            <v>un</v>
          </cell>
          <cell r="F944">
            <v>4</v>
          </cell>
          <cell r="G944">
            <v>50000</v>
          </cell>
          <cell r="H944">
            <v>200000</v>
          </cell>
          <cell r="I944">
            <v>0.10892829696816603</v>
          </cell>
          <cell r="J944">
            <v>4</v>
          </cell>
          <cell r="K944">
            <v>4</v>
          </cell>
          <cell r="L944">
            <v>8</v>
          </cell>
          <cell r="M944">
            <v>200000</v>
          </cell>
          <cell r="N944">
            <v>200000</v>
          </cell>
          <cell r="O944">
            <v>400000</v>
          </cell>
          <cell r="R944">
            <v>0</v>
          </cell>
          <cell r="S944">
            <v>0</v>
          </cell>
          <cell r="T944">
            <v>0</v>
          </cell>
          <cell r="U944">
            <v>0</v>
          </cell>
          <cell r="V944">
            <v>8</v>
          </cell>
          <cell r="W944">
            <v>400000</v>
          </cell>
        </row>
        <row r="945">
          <cell r="C945" t="str">
            <v>3.25.9.3</v>
          </cell>
          <cell r="D945" t="str">
            <v>Toma trifasica de tres elementos 50A</v>
          </cell>
          <cell r="E945" t="str">
            <v>un</v>
          </cell>
          <cell r="F945">
            <v>1</v>
          </cell>
          <cell r="G945">
            <v>1800</v>
          </cell>
          <cell r="H945">
            <v>1800</v>
          </cell>
          <cell r="I945">
            <v>9.8035467271349441E-4</v>
          </cell>
          <cell r="J945">
            <v>1</v>
          </cell>
          <cell r="K945">
            <v>2</v>
          </cell>
          <cell r="L945">
            <v>3</v>
          </cell>
          <cell r="M945">
            <v>1800</v>
          </cell>
          <cell r="N945">
            <v>3600</v>
          </cell>
          <cell r="O945">
            <v>5400</v>
          </cell>
          <cell r="R945">
            <v>0</v>
          </cell>
          <cell r="S945">
            <v>0</v>
          </cell>
          <cell r="T945">
            <v>0</v>
          </cell>
          <cell r="U945">
            <v>0</v>
          </cell>
          <cell r="V945">
            <v>3</v>
          </cell>
          <cell r="W945">
            <v>5400</v>
          </cell>
        </row>
        <row r="946">
          <cell r="C946" t="str">
            <v>3.25.9.4</v>
          </cell>
          <cell r="D946" t="str">
            <v>Toma bifasica de tres elementos 30A</v>
          </cell>
          <cell r="E946" t="str">
            <v>un</v>
          </cell>
          <cell r="F946">
            <v>1</v>
          </cell>
          <cell r="G946">
            <v>1800</v>
          </cell>
          <cell r="H946">
            <v>1800</v>
          </cell>
          <cell r="I946">
            <v>9.8035467271349441E-4</v>
          </cell>
          <cell r="J946">
            <v>1</v>
          </cell>
          <cell r="K946">
            <v>2</v>
          </cell>
          <cell r="L946">
            <v>3</v>
          </cell>
          <cell r="M946">
            <v>1800</v>
          </cell>
          <cell r="N946">
            <v>3600</v>
          </cell>
          <cell r="O946">
            <v>5400</v>
          </cell>
          <cell r="R946">
            <v>0</v>
          </cell>
          <cell r="S946">
            <v>0</v>
          </cell>
          <cell r="T946">
            <v>0</v>
          </cell>
          <cell r="U946">
            <v>0</v>
          </cell>
          <cell r="V946">
            <v>3</v>
          </cell>
          <cell r="W946">
            <v>5400</v>
          </cell>
        </row>
        <row r="947">
          <cell r="C947" t="str">
            <v>3.25.9.5</v>
          </cell>
          <cell r="D947" t="str">
            <v>Toma monofasica de tres elementos</v>
          </cell>
          <cell r="E947" t="str">
            <v>un</v>
          </cell>
          <cell r="F947">
            <v>4</v>
          </cell>
          <cell r="G947">
            <v>1800</v>
          </cell>
          <cell r="H947">
            <v>7200</v>
          </cell>
          <cell r="I947">
            <v>3.9214186908539776E-3</v>
          </cell>
          <cell r="J947">
            <v>4</v>
          </cell>
          <cell r="K947">
            <v>3</v>
          </cell>
          <cell r="L947">
            <v>7</v>
          </cell>
          <cell r="M947">
            <v>7200</v>
          </cell>
          <cell r="N947">
            <v>5400</v>
          </cell>
          <cell r="O947">
            <v>12600</v>
          </cell>
          <cell r="R947">
            <v>0</v>
          </cell>
          <cell r="S947">
            <v>0</v>
          </cell>
          <cell r="T947">
            <v>0</v>
          </cell>
          <cell r="U947">
            <v>0</v>
          </cell>
          <cell r="V947">
            <v>7</v>
          </cell>
          <cell r="W947">
            <v>12600</v>
          </cell>
        </row>
        <row r="948">
          <cell r="C948" t="str">
            <v>3.25.9.6</v>
          </cell>
          <cell r="D948" t="str">
            <v>Salida electrica bifasica para iluminacion, incluye lineas neutro y tierra en cable THHN no 12, tuberia coduit de 1"</v>
          </cell>
          <cell r="E948" t="str">
            <v>un</v>
          </cell>
          <cell r="F948">
            <v>4</v>
          </cell>
          <cell r="G948">
            <v>18000</v>
          </cell>
          <cell r="H948">
            <v>72000</v>
          </cell>
          <cell r="I948">
            <v>3.9214186908539769E-2</v>
          </cell>
          <cell r="J948">
            <v>4</v>
          </cell>
          <cell r="K948">
            <v>4</v>
          </cell>
          <cell r="L948">
            <v>8</v>
          </cell>
          <cell r="M948">
            <v>72000</v>
          </cell>
          <cell r="N948">
            <v>72000</v>
          </cell>
          <cell r="O948">
            <v>144000</v>
          </cell>
          <cell r="R948">
            <v>0</v>
          </cell>
          <cell r="S948">
            <v>0</v>
          </cell>
          <cell r="T948">
            <v>0</v>
          </cell>
          <cell r="U948">
            <v>0</v>
          </cell>
          <cell r="V948">
            <v>8</v>
          </cell>
          <cell r="W948">
            <v>144000</v>
          </cell>
        </row>
        <row r="949">
          <cell r="C949" t="str">
            <v>3.25.9.7</v>
          </cell>
          <cell r="D949" t="str">
            <v>Salida electrica monofasica para toma o iluminacion, incluye linea neutro y tierra en cable THHN no 12, tuberia coduit de 1"</v>
          </cell>
          <cell r="E949" t="str">
            <v>un</v>
          </cell>
          <cell r="F949">
            <v>4</v>
          </cell>
          <cell r="G949">
            <v>18000</v>
          </cell>
          <cell r="H949">
            <v>72000</v>
          </cell>
          <cell r="I949">
            <v>3.9214186908539769E-2</v>
          </cell>
          <cell r="J949">
            <v>4</v>
          </cell>
          <cell r="K949">
            <v>3</v>
          </cell>
          <cell r="L949">
            <v>7</v>
          </cell>
          <cell r="M949">
            <v>72000</v>
          </cell>
          <cell r="N949">
            <v>54000</v>
          </cell>
          <cell r="O949">
            <v>126000</v>
          </cell>
          <cell r="R949">
            <v>0</v>
          </cell>
          <cell r="S949">
            <v>0</v>
          </cell>
          <cell r="T949">
            <v>0</v>
          </cell>
          <cell r="U949">
            <v>0</v>
          </cell>
          <cell r="V949">
            <v>7</v>
          </cell>
          <cell r="W949">
            <v>126000</v>
          </cell>
        </row>
        <row r="950">
          <cell r="C950" t="str">
            <v>3.25.9.8</v>
          </cell>
          <cell r="D950" t="str">
            <v>Salida electrica bifasica o trifasica para toma, incluye lineas neutro y tierra en cable THHN no 10, tuberia coduit de 1"</v>
          </cell>
          <cell r="E950" t="str">
            <v>un</v>
          </cell>
          <cell r="F950">
            <v>2</v>
          </cell>
          <cell r="G950">
            <v>18000</v>
          </cell>
          <cell r="H950">
            <v>36000</v>
          </cell>
          <cell r="I950">
            <v>1.9607093454269885E-2</v>
          </cell>
          <cell r="J950">
            <v>2</v>
          </cell>
          <cell r="K950">
            <v>4</v>
          </cell>
          <cell r="L950">
            <v>6</v>
          </cell>
          <cell r="M950">
            <v>36000</v>
          </cell>
          <cell r="N950">
            <v>72000</v>
          </cell>
          <cell r="O950">
            <v>108000</v>
          </cell>
          <cell r="R950">
            <v>0</v>
          </cell>
          <cell r="S950">
            <v>0</v>
          </cell>
          <cell r="T950">
            <v>0</v>
          </cell>
          <cell r="U950">
            <v>0</v>
          </cell>
          <cell r="V950">
            <v>6</v>
          </cell>
          <cell r="W950">
            <v>108000</v>
          </cell>
        </row>
        <row r="951">
          <cell r="C951" t="str">
            <v>3.25.9.9</v>
          </cell>
          <cell r="D951" t="str">
            <v>Acometidas para Puente Grua en cable THHN No 12 incluido tuberia conduit galvanizado 3/4", flexiconduit, conectores, accesorios etc</v>
          </cell>
          <cell r="E951" t="str">
            <v>ml</v>
          </cell>
          <cell r="F951">
            <v>20</v>
          </cell>
          <cell r="G951">
            <v>10000</v>
          </cell>
          <cell r="H951">
            <v>200000</v>
          </cell>
          <cell r="I951">
            <v>0.10892829696816603</v>
          </cell>
          <cell r="J951">
            <v>20</v>
          </cell>
          <cell r="L951">
            <v>20</v>
          </cell>
          <cell r="M951">
            <v>200000</v>
          </cell>
          <cell r="N951">
            <v>0</v>
          </cell>
          <cell r="O951">
            <v>200000</v>
          </cell>
          <cell r="R951">
            <v>0</v>
          </cell>
          <cell r="S951">
            <v>0</v>
          </cell>
          <cell r="T951">
            <v>0</v>
          </cell>
          <cell r="U951">
            <v>0</v>
          </cell>
          <cell r="V951">
            <v>20</v>
          </cell>
          <cell r="W951">
            <v>200000</v>
          </cell>
        </row>
        <row r="952">
          <cell r="C952" t="str">
            <v>3.25.9.1</v>
          </cell>
          <cell r="D952" t="str">
            <v>Tablero de distribucion trifasico para empotrar de 6 ctos, con sus breakers termomagneticos.</v>
          </cell>
          <cell r="E952" t="str">
            <v>un</v>
          </cell>
          <cell r="G952">
            <v>100000</v>
          </cell>
          <cell r="H952">
            <v>0</v>
          </cell>
          <cell r="I952">
            <v>0</v>
          </cell>
          <cell r="J952">
            <v>0</v>
          </cell>
          <cell r="K952">
            <v>1</v>
          </cell>
          <cell r="L952">
            <v>1</v>
          </cell>
          <cell r="M952">
            <v>0</v>
          </cell>
          <cell r="N952">
            <v>100000</v>
          </cell>
          <cell r="O952">
            <v>100000</v>
          </cell>
          <cell r="R952">
            <v>0</v>
          </cell>
          <cell r="S952">
            <v>0</v>
          </cell>
          <cell r="T952">
            <v>0</v>
          </cell>
          <cell r="U952">
            <v>0</v>
          </cell>
          <cell r="V952">
            <v>1</v>
          </cell>
          <cell r="W952">
            <v>100000</v>
          </cell>
        </row>
        <row r="953">
          <cell r="C953" t="str">
            <v>3.25.10</v>
          </cell>
          <cell r="D953" t="str">
            <v>INSTALACION SISTEMA DE FLOCULACIÖN Y SEDIMENTACIÖN</v>
          </cell>
          <cell r="F953" t="str">
            <v/>
          </cell>
          <cell r="I953" t="str">
            <v/>
          </cell>
          <cell r="J953" t="str">
            <v/>
          </cell>
          <cell r="L953" t="str">
            <v/>
          </cell>
          <cell r="M953" t="str">
            <v/>
          </cell>
          <cell r="N953" t="str">
            <v/>
          </cell>
          <cell r="O953" t="str">
            <v/>
          </cell>
          <cell r="R953">
            <v>0</v>
          </cell>
          <cell r="S953" t="str">
            <v/>
          </cell>
          <cell r="T953" t="str">
            <v/>
          </cell>
          <cell r="U953" t="str">
            <v/>
          </cell>
          <cell r="V953" t="str">
            <v/>
          </cell>
          <cell r="W953" t="str">
            <v/>
          </cell>
        </row>
        <row r="954">
          <cell r="C954" t="str">
            <v>3.25.10.1</v>
          </cell>
          <cell r="D954" t="str">
            <v>Tablero general a 220 V ac trifasico , incluye barraje general, totalizador easy pact, arrancadores directos par dos motores de 3 HP, pulsadores ON-OFF, selectores de 3 posiciones Manual-Off-Automatico, amperimetro y voltimetro con su respectivos selector</v>
          </cell>
          <cell r="E954" t="str">
            <v>un</v>
          </cell>
          <cell r="F954">
            <v>1</v>
          </cell>
          <cell r="G954">
            <v>200000</v>
          </cell>
          <cell r="H954">
            <v>200000</v>
          </cell>
          <cell r="I954">
            <v>0.10892829696816603</v>
          </cell>
          <cell r="J954">
            <v>1</v>
          </cell>
          <cell r="L954">
            <v>1</v>
          </cell>
          <cell r="M954">
            <v>200000</v>
          </cell>
          <cell r="N954">
            <v>0</v>
          </cell>
          <cell r="O954">
            <v>200000</v>
          </cell>
          <cell r="R954">
            <v>0</v>
          </cell>
          <cell r="S954">
            <v>0</v>
          </cell>
          <cell r="T954">
            <v>0</v>
          </cell>
          <cell r="U954">
            <v>0</v>
          </cell>
          <cell r="V954">
            <v>1</v>
          </cell>
          <cell r="W954">
            <v>200000</v>
          </cell>
        </row>
        <row r="955">
          <cell r="C955" t="str">
            <v>3.25.10.2</v>
          </cell>
          <cell r="D955" t="str">
            <v>Toma monofasica de tres elementos</v>
          </cell>
          <cell r="E955" t="str">
            <v>un</v>
          </cell>
          <cell r="F955">
            <v>1</v>
          </cell>
          <cell r="G955">
            <v>1800</v>
          </cell>
          <cell r="H955">
            <v>1800</v>
          </cell>
          <cell r="I955">
            <v>9.8035467271349441E-4</v>
          </cell>
          <cell r="J955">
            <v>1</v>
          </cell>
          <cell r="K955">
            <v>5</v>
          </cell>
          <cell r="L955">
            <v>6</v>
          </cell>
          <cell r="M955">
            <v>1800</v>
          </cell>
          <cell r="N955">
            <v>9000</v>
          </cell>
          <cell r="O955">
            <v>10800</v>
          </cell>
          <cell r="R955">
            <v>0</v>
          </cell>
          <cell r="S955">
            <v>0</v>
          </cell>
          <cell r="T955">
            <v>0</v>
          </cell>
          <cell r="U955">
            <v>0</v>
          </cell>
          <cell r="V955">
            <v>6</v>
          </cell>
          <cell r="W955">
            <v>10800</v>
          </cell>
        </row>
        <row r="956">
          <cell r="C956" t="str">
            <v>3.25.10.3</v>
          </cell>
          <cell r="D956" t="str">
            <v>Salida electrica monofasica para toma o iluminacion, incluye linea neutro y tierra en cable THHN no 12, tuberia coduit de 1"</v>
          </cell>
          <cell r="E956" t="str">
            <v>un</v>
          </cell>
          <cell r="F956">
            <v>2</v>
          </cell>
          <cell r="G956">
            <v>18000</v>
          </cell>
          <cell r="H956">
            <v>36000</v>
          </cell>
          <cell r="I956">
            <v>1.9607093454269885E-2</v>
          </cell>
          <cell r="J956">
            <v>2</v>
          </cell>
          <cell r="K956">
            <v>4</v>
          </cell>
          <cell r="L956">
            <v>6</v>
          </cell>
          <cell r="M956">
            <v>36000</v>
          </cell>
          <cell r="N956">
            <v>72000</v>
          </cell>
          <cell r="O956">
            <v>108000</v>
          </cell>
          <cell r="R956">
            <v>0</v>
          </cell>
          <cell r="S956">
            <v>0</v>
          </cell>
          <cell r="T956">
            <v>0</v>
          </cell>
          <cell r="U956">
            <v>0</v>
          </cell>
          <cell r="V956">
            <v>6</v>
          </cell>
          <cell r="W956">
            <v>108000</v>
          </cell>
        </row>
        <row r="957">
          <cell r="C957" t="str">
            <v>3.25.10.4</v>
          </cell>
          <cell r="D957" t="str">
            <v>Acometidas para Cada motor de 3 HP en cable THHN No 12 incluido tuberia conduit galvanizad 3/4", flexiconduit, conectores, accesorios etc</v>
          </cell>
          <cell r="E957" t="str">
            <v>ml</v>
          </cell>
          <cell r="F957">
            <v>40</v>
          </cell>
          <cell r="G957">
            <v>10000</v>
          </cell>
          <cell r="H957">
            <v>400000</v>
          </cell>
          <cell r="I957">
            <v>0.21785659393633205</v>
          </cell>
          <cell r="J957">
            <v>40</v>
          </cell>
          <cell r="L957">
            <v>40</v>
          </cell>
          <cell r="M957">
            <v>400000</v>
          </cell>
          <cell r="N957">
            <v>0</v>
          </cell>
          <cell r="O957">
            <v>400000</v>
          </cell>
          <cell r="R957">
            <v>0</v>
          </cell>
          <cell r="S957">
            <v>0</v>
          </cell>
          <cell r="T957">
            <v>0</v>
          </cell>
          <cell r="U957">
            <v>0</v>
          </cell>
          <cell r="V957">
            <v>40</v>
          </cell>
          <cell r="W957">
            <v>400000</v>
          </cell>
        </row>
        <row r="958">
          <cell r="C958" t="str">
            <v>3.25.9.8</v>
          </cell>
          <cell r="D958" t="str">
            <v>Salida electrica bifasica o trifasica para toma, incluye lineas neutro y tierra en cable THHN no 10, tuberia coduit de 1"</v>
          </cell>
          <cell r="E958" t="str">
            <v>un</v>
          </cell>
          <cell r="G958">
            <v>18000</v>
          </cell>
          <cell r="H958">
            <v>0</v>
          </cell>
          <cell r="I958">
            <v>0</v>
          </cell>
          <cell r="J958">
            <v>0</v>
          </cell>
          <cell r="K958">
            <v>14</v>
          </cell>
          <cell r="L958">
            <v>14</v>
          </cell>
          <cell r="M958">
            <v>0</v>
          </cell>
          <cell r="N958">
            <v>252000</v>
          </cell>
          <cell r="O958">
            <v>252000</v>
          </cell>
          <cell r="R958">
            <v>0</v>
          </cell>
          <cell r="S958">
            <v>0</v>
          </cell>
          <cell r="T958">
            <v>0</v>
          </cell>
          <cell r="U958">
            <v>0</v>
          </cell>
          <cell r="V958">
            <v>14</v>
          </cell>
          <cell r="W958">
            <v>252000</v>
          </cell>
        </row>
        <row r="959">
          <cell r="C959" t="str">
            <v>3.25.9.2</v>
          </cell>
          <cell r="D959" t="str">
            <v>Luminaria Wall Pack 150 W 220 V,Vapor de mercurio</v>
          </cell>
          <cell r="E959" t="str">
            <v>un</v>
          </cell>
          <cell r="G959">
            <v>50000</v>
          </cell>
          <cell r="H959">
            <v>0</v>
          </cell>
          <cell r="I959">
            <v>0</v>
          </cell>
          <cell r="J959">
            <v>0</v>
          </cell>
          <cell r="K959">
            <v>14</v>
          </cell>
          <cell r="L959">
            <v>14</v>
          </cell>
          <cell r="M959">
            <v>0</v>
          </cell>
          <cell r="N959">
            <v>700000</v>
          </cell>
          <cell r="O959">
            <v>700000</v>
          </cell>
          <cell r="R959">
            <v>0</v>
          </cell>
          <cell r="S959">
            <v>0</v>
          </cell>
          <cell r="T959">
            <v>0</v>
          </cell>
          <cell r="U959">
            <v>0</v>
          </cell>
          <cell r="V959">
            <v>14</v>
          </cell>
          <cell r="W959">
            <v>700000</v>
          </cell>
        </row>
        <row r="960">
          <cell r="C960" t="str">
            <v>3.25.11</v>
          </cell>
          <cell r="D960" t="str">
            <v>INSTALACION CUARTO SOPLADOR.</v>
          </cell>
          <cell r="F960" t="str">
            <v/>
          </cell>
          <cell r="I960" t="str">
            <v/>
          </cell>
          <cell r="J960" t="str">
            <v/>
          </cell>
          <cell r="L960" t="str">
            <v/>
          </cell>
          <cell r="M960" t="str">
            <v/>
          </cell>
          <cell r="N960" t="str">
            <v/>
          </cell>
          <cell r="O960" t="str">
            <v/>
          </cell>
          <cell r="R960">
            <v>0</v>
          </cell>
          <cell r="S960" t="str">
            <v/>
          </cell>
          <cell r="T960" t="str">
            <v/>
          </cell>
          <cell r="U960" t="str">
            <v/>
          </cell>
          <cell r="V960" t="str">
            <v/>
          </cell>
          <cell r="W960" t="str">
            <v/>
          </cell>
        </row>
        <row r="961">
          <cell r="C961" t="str">
            <v>3.25.11.1</v>
          </cell>
          <cell r="D961" t="str">
            <v>Tablero de distribucion trifasico para empotrar de 6 ctos, con sus breakers termomagneticos.</v>
          </cell>
          <cell r="E961" t="str">
            <v>un</v>
          </cell>
          <cell r="F961">
            <v>1</v>
          </cell>
          <cell r="G961">
            <v>100000</v>
          </cell>
          <cell r="H961">
            <v>100000</v>
          </cell>
          <cell r="I961">
            <v>5.4464148484083014E-2</v>
          </cell>
          <cell r="J961">
            <v>1</v>
          </cell>
          <cell r="K961">
            <v>-1</v>
          </cell>
          <cell r="L961">
            <v>0</v>
          </cell>
          <cell r="M961">
            <v>100000</v>
          </cell>
          <cell r="N961">
            <v>-100000</v>
          </cell>
          <cell r="O961">
            <v>0</v>
          </cell>
          <cell r="R961">
            <v>0</v>
          </cell>
          <cell r="S961">
            <v>0</v>
          </cell>
          <cell r="T961">
            <v>0</v>
          </cell>
          <cell r="U961">
            <v>0</v>
          </cell>
          <cell r="V961">
            <v>0</v>
          </cell>
          <cell r="W961">
            <v>0</v>
          </cell>
        </row>
        <row r="962">
          <cell r="C962" t="str">
            <v>3.25.11.2</v>
          </cell>
          <cell r="D962" t="str">
            <v>Luminaria Wall Pack 150 W 220 V,Vapor de mercurio</v>
          </cell>
          <cell r="E962" t="str">
            <v>un</v>
          </cell>
          <cell r="F962">
            <v>2</v>
          </cell>
          <cell r="G962">
            <v>50000</v>
          </cell>
          <cell r="H962">
            <v>100000</v>
          </cell>
          <cell r="I962">
            <v>5.4464148484083014E-2</v>
          </cell>
          <cell r="J962">
            <v>2</v>
          </cell>
          <cell r="L962">
            <v>2</v>
          </cell>
          <cell r="M962">
            <v>100000</v>
          </cell>
          <cell r="N962">
            <v>0</v>
          </cell>
          <cell r="O962">
            <v>100000</v>
          </cell>
          <cell r="R962">
            <v>0</v>
          </cell>
          <cell r="S962">
            <v>0</v>
          </cell>
          <cell r="T962">
            <v>0</v>
          </cell>
          <cell r="U962">
            <v>0</v>
          </cell>
          <cell r="V962">
            <v>2</v>
          </cell>
          <cell r="W962">
            <v>100000</v>
          </cell>
        </row>
        <row r="963">
          <cell r="C963" t="str">
            <v>3.25.11.3</v>
          </cell>
          <cell r="D963" t="str">
            <v>Toma trifasica de tres elementos 50A</v>
          </cell>
          <cell r="E963" t="str">
            <v>un</v>
          </cell>
          <cell r="F963">
            <v>1</v>
          </cell>
          <cell r="G963">
            <v>1800</v>
          </cell>
          <cell r="H963">
            <v>1800</v>
          </cell>
          <cell r="I963">
            <v>9.8035467271349441E-4</v>
          </cell>
          <cell r="J963">
            <v>1</v>
          </cell>
          <cell r="L963">
            <v>1</v>
          </cell>
          <cell r="M963">
            <v>1800</v>
          </cell>
          <cell r="N963">
            <v>0</v>
          </cell>
          <cell r="O963">
            <v>1800</v>
          </cell>
          <cell r="R963">
            <v>0</v>
          </cell>
          <cell r="S963">
            <v>0</v>
          </cell>
          <cell r="T963">
            <v>0</v>
          </cell>
          <cell r="U963">
            <v>0</v>
          </cell>
          <cell r="V963">
            <v>1</v>
          </cell>
          <cell r="W963">
            <v>1800</v>
          </cell>
        </row>
        <row r="964">
          <cell r="C964" t="str">
            <v>3.25.11.4</v>
          </cell>
          <cell r="D964" t="str">
            <v>Toma bifasica de tres elementos 30A</v>
          </cell>
          <cell r="E964" t="str">
            <v>un</v>
          </cell>
          <cell r="F964">
            <v>1</v>
          </cell>
          <cell r="G964">
            <v>1800</v>
          </cell>
          <cell r="H964">
            <v>1800</v>
          </cell>
          <cell r="I964">
            <v>9.8035467271349441E-4</v>
          </cell>
          <cell r="J964">
            <v>1</v>
          </cell>
          <cell r="K964">
            <v>1</v>
          </cell>
          <cell r="L964">
            <v>2</v>
          </cell>
          <cell r="M964">
            <v>1800</v>
          </cell>
          <cell r="N964">
            <v>1800</v>
          </cell>
          <cell r="O964">
            <v>3600</v>
          </cell>
          <cell r="R964">
            <v>0</v>
          </cell>
          <cell r="S964">
            <v>0</v>
          </cell>
          <cell r="T964">
            <v>0</v>
          </cell>
          <cell r="U964">
            <v>0</v>
          </cell>
          <cell r="V964">
            <v>2</v>
          </cell>
          <cell r="W964">
            <v>3600</v>
          </cell>
        </row>
        <row r="965">
          <cell r="C965" t="str">
            <v>3.25.11.5</v>
          </cell>
          <cell r="D965" t="str">
            <v>Toma monofasica de tres elementos</v>
          </cell>
          <cell r="E965" t="str">
            <v>un</v>
          </cell>
          <cell r="F965">
            <v>3</v>
          </cell>
          <cell r="G965">
            <v>1800</v>
          </cell>
          <cell r="H965">
            <v>5400</v>
          </cell>
          <cell r="I965">
            <v>2.9410640181404832E-3</v>
          </cell>
          <cell r="J965">
            <v>3</v>
          </cell>
          <cell r="L965">
            <v>3</v>
          </cell>
          <cell r="M965">
            <v>5400</v>
          </cell>
          <cell r="N965">
            <v>0</v>
          </cell>
          <cell r="O965">
            <v>5400</v>
          </cell>
          <cell r="R965">
            <v>0</v>
          </cell>
          <cell r="S965">
            <v>0</v>
          </cell>
          <cell r="T965">
            <v>0</v>
          </cell>
          <cell r="U965">
            <v>0</v>
          </cell>
          <cell r="V965">
            <v>3</v>
          </cell>
          <cell r="W965">
            <v>5400</v>
          </cell>
        </row>
        <row r="966">
          <cell r="C966" t="str">
            <v>3.25.11.6</v>
          </cell>
          <cell r="D966" t="str">
            <v>Salida electrica bifasica para iluminacion, incluye lineas neutro y tierra en cable THHN no 12, tuberia coduit de 1"</v>
          </cell>
          <cell r="E966" t="str">
            <v>un</v>
          </cell>
          <cell r="F966">
            <v>2</v>
          </cell>
          <cell r="G966">
            <v>18000</v>
          </cell>
          <cell r="H966">
            <v>36000</v>
          </cell>
          <cell r="I966">
            <v>1.9607093454269885E-2</v>
          </cell>
          <cell r="J966">
            <v>2</v>
          </cell>
          <cell r="L966">
            <v>2</v>
          </cell>
          <cell r="M966">
            <v>36000</v>
          </cell>
          <cell r="N966">
            <v>0</v>
          </cell>
          <cell r="O966">
            <v>36000</v>
          </cell>
          <cell r="R966">
            <v>0</v>
          </cell>
          <cell r="S966">
            <v>0</v>
          </cell>
          <cell r="T966">
            <v>0</v>
          </cell>
          <cell r="U966">
            <v>0</v>
          </cell>
          <cell r="V966">
            <v>2</v>
          </cell>
          <cell r="W966">
            <v>36000</v>
          </cell>
        </row>
        <row r="967">
          <cell r="C967" t="str">
            <v>3.25.11.7</v>
          </cell>
          <cell r="D967" t="str">
            <v>Salida electrica monofasica para toma o iluminacion, incluye linea neutro y tierra en cable THHN no 12, tuberia coduit de 1"</v>
          </cell>
          <cell r="E967" t="str">
            <v>un</v>
          </cell>
          <cell r="F967">
            <v>3</v>
          </cell>
          <cell r="G967">
            <v>18000</v>
          </cell>
          <cell r="H967">
            <v>54000</v>
          </cell>
          <cell r="I967">
            <v>2.9410640181404827E-2</v>
          </cell>
          <cell r="J967">
            <v>3</v>
          </cell>
          <cell r="L967">
            <v>3</v>
          </cell>
          <cell r="M967">
            <v>54000</v>
          </cell>
          <cell r="N967">
            <v>0</v>
          </cell>
          <cell r="O967">
            <v>54000</v>
          </cell>
          <cell r="R967">
            <v>0</v>
          </cell>
          <cell r="S967">
            <v>0</v>
          </cell>
          <cell r="T967">
            <v>0</v>
          </cell>
          <cell r="U967">
            <v>0</v>
          </cell>
          <cell r="V967">
            <v>3</v>
          </cell>
          <cell r="W967">
            <v>54000</v>
          </cell>
        </row>
        <row r="968">
          <cell r="C968" t="str">
            <v>3.25.11.8</v>
          </cell>
          <cell r="D968" t="str">
            <v>Salida electrica bifasica o trifasica para toma, incluye lineas neutro y tierra en cable THHN no 10, tuberia coduit de 1"</v>
          </cell>
          <cell r="E968" t="str">
            <v>un</v>
          </cell>
          <cell r="F968">
            <v>2</v>
          </cell>
          <cell r="G968">
            <v>18000</v>
          </cell>
          <cell r="H968">
            <v>36000</v>
          </cell>
          <cell r="I968">
            <v>1.9607093454269885E-2</v>
          </cell>
          <cell r="J968">
            <v>2</v>
          </cell>
          <cell r="K968">
            <v>1</v>
          </cell>
          <cell r="L968">
            <v>3</v>
          </cell>
          <cell r="M968">
            <v>36000</v>
          </cell>
          <cell r="N968">
            <v>18000</v>
          </cell>
          <cell r="O968">
            <v>54000</v>
          </cell>
          <cell r="R968">
            <v>0</v>
          </cell>
          <cell r="S968">
            <v>0</v>
          </cell>
          <cell r="T968">
            <v>0</v>
          </cell>
          <cell r="U968">
            <v>0</v>
          </cell>
          <cell r="V968">
            <v>3</v>
          </cell>
          <cell r="W968">
            <v>54000</v>
          </cell>
        </row>
        <row r="969">
          <cell r="C969" t="str">
            <v>3.25.11.9</v>
          </cell>
          <cell r="D969" t="str">
            <v>Acometidas desde el tablero del soplador al motor de 30 HP 460 Vac 60 Hz en cable THHN calibre AWG (3 x 8) de 1000V aislamiento, incluye tuberia conduit PVC de 1 1/2",  fijación etc</v>
          </cell>
          <cell r="E969" t="str">
            <v>ml</v>
          </cell>
          <cell r="F969">
            <v>10</v>
          </cell>
          <cell r="G969">
            <v>22000</v>
          </cell>
          <cell r="H969">
            <v>220000</v>
          </cell>
          <cell r="I969">
            <v>0.11982112666498264</v>
          </cell>
          <cell r="J969">
            <v>10</v>
          </cell>
          <cell r="K969">
            <v>-10</v>
          </cell>
          <cell r="L969">
            <v>0</v>
          </cell>
          <cell r="M969">
            <v>220000</v>
          </cell>
          <cell r="N969">
            <v>-220000</v>
          </cell>
          <cell r="O969">
            <v>0</v>
          </cell>
          <cell r="R969">
            <v>0</v>
          </cell>
          <cell r="S969">
            <v>0</v>
          </cell>
          <cell r="T969">
            <v>0</v>
          </cell>
          <cell r="U969">
            <v>0</v>
          </cell>
          <cell r="V969">
            <v>0</v>
          </cell>
          <cell r="W969">
            <v>0</v>
          </cell>
        </row>
        <row r="970">
          <cell r="C970" t="str">
            <v>3.25.11.1</v>
          </cell>
          <cell r="D970" t="str">
            <v>Tablero de distribucion trifasico para empotrar de 24 ctos, con sus breakers termomagneticos.</v>
          </cell>
          <cell r="E970" t="str">
            <v>un</v>
          </cell>
          <cell r="G970">
            <v>100000</v>
          </cell>
          <cell r="H970">
            <v>0</v>
          </cell>
          <cell r="I970">
            <v>0</v>
          </cell>
          <cell r="J970">
            <v>0</v>
          </cell>
          <cell r="K970">
            <v>1</v>
          </cell>
          <cell r="L970">
            <v>1</v>
          </cell>
          <cell r="M970">
            <v>0</v>
          </cell>
          <cell r="N970">
            <v>100000</v>
          </cell>
          <cell r="O970">
            <v>100000</v>
          </cell>
          <cell r="R970">
            <v>0</v>
          </cell>
          <cell r="S970">
            <v>0</v>
          </cell>
          <cell r="T970">
            <v>0</v>
          </cell>
          <cell r="U970">
            <v>0</v>
          </cell>
          <cell r="V970">
            <v>1</v>
          </cell>
          <cell r="W970">
            <v>100000</v>
          </cell>
        </row>
        <row r="971">
          <cell r="D971" t="str">
            <v>INSTALACION CUARTO CENTRO CONTROL MOTORES</v>
          </cell>
        </row>
        <row r="972">
          <cell r="C972" t="str">
            <v>3.24.11.1</v>
          </cell>
          <cell r="D972" t="str">
            <v>Tablero de distribucion trifasico para empotrar de 24 ctos, con sus breakers termomagneticos.</v>
          </cell>
          <cell r="E972" t="str">
            <v>un</v>
          </cell>
          <cell r="G972">
            <v>100000</v>
          </cell>
          <cell r="H972">
            <v>0</v>
          </cell>
          <cell r="I972">
            <v>0</v>
          </cell>
          <cell r="J972">
            <v>0</v>
          </cell>
          <cell r="K972">
            <v>1</v>
          </cell>
          <cell r="L972">
            <v>1</v>
          </cell>
          <cell r="M972">
            <v>0</v>
          </cell>
          <cell r="N972">
            <v>100000</v>
          </cell>
          <cell r="O972">
            <v>100000</v>
          </cell>
          <cell r="R972">
            <v>0</v>
          </cell>
          <cell r="S972">
            <v>0</v>
          </cell>
          <cell r="T972">
            <v>0</v>
          </cell>
          <cell r="U972">
            <v>0</v>
          </cell>
          <cell r="V972">
            <v>1</v>
          </cell>
          <cell r="W972">
            <v>100000</v>
          </cell>
        </row>
        <row r="973">
          <cell r="C973" t="str">
            <v>3.24.11.2</v>
          </cell>
          <cell r="D973" t="str">
            <v>Luminaria Wall Pack 150 W 220 V,Vapor de mercurio</v>
          </cell>
          <cell r="E973" t="str">
            <v>un</v>
          </cell>
          <cell r="G973">
            <v>50000</v>
          </cell>
          <cell r="H973">
            <v>0</v>
          </cell>
          <cell r="I973">
            <v>0</v>
          </cell>
          <cell r="J973">
            <v>0</v>
          </cell>
          <cell r="K973">
            <v>6</v>
          </cell>
          <cell r="L973">
            <v>6</v>
          </cell>
          <cell r="M973">
            <v>0</v>
          </cell>
          <cell r="N973">
            <v>300000</v>
          </cell>
          <cell r="O973">
            <v>300000</v>
          </cell>
          <cell r="R973">
            <v>0</v>
          </cell>
          <cell r="S973">
            <v>0</v>
          </cell>
          <cell r="T973">
            <v>0</v>
          </cell>
          <cell r="U973">
            <v>0</v>
          </cell>
          <cell r="V973">
            <v>6</v>
          </cell>
          <cell r="W973">
            <v>300000</v>
          </cell>
        </row>
        <row r="974">
          <cell r="C974" t="str">
            <v>3.24.11.5</v>
          </cell>
          <cell r="D974" t="str">
            <v>Toma monofasica de tres elementos</v>
          </cell>
          <cell r="E974" t="str">
            <v>un</v>
          </cell>
          <cell r="G974">
            <v>1800</v>
          </cell>
          <cell r="H974">
            <v>0</v>
          </cell>
          <cell r="I974">
            <v>0</v>
          </cell>
          <cell r="J974">
            <v>0</v>
          </cell>
          <cell r="K974">
            <v>2</v>
          </cell>
          <cell r="L974">
            <v>2</v>
          </cell>
          <cell r="M974">
            <v>0</v>
          </cell>
          <cell r="N974">
            <v>3600</v>
          </cell>
          <cell r="O974">
            <v>3600</v>
          </cell>
          <cell r="R974">
            <v>0</v>
          </cell>
          <cell r="S974">
            <v>0</v>
          </cell>
          <cell r="T974">
            <v>0</v>
          </cell>
          <cell r="U974">
            <v>0</v>
          </cell>
          <cell r="V974">
            <v>2</v>
          </cell>
          <cell r="W974">
            <v>3600</v>
          </cell>
        </row>
        <row r="975">
          <cell r="C975" t="str">
            <v>3.24.11.4</v>
          </cell>
          <cell r="D975" t="str">
            <v>Toma bifasica de tres elementos 30A</v>
          </cell>
          <cell r="E975" t="str">
            <v>un</v>
          </cell>
          <cell r="G975">
            <v>1800</v>
          </cell>
          <cell r="H975">
            <v>0</v>
          </cell>
          <cell r="I975">
            <v>0</v>
          </cell>
          <cell r="J975">
            <v>0</v>
          </cell>
          <cell r="K975">
            <v>1</v>
          </cell>
          <cell r="L975">
            <v>1</v>
          </cell>
          <cell r="M975">
            <v>0</v>
          </cell>
          <cell r="N975">
            <v>1800</v>
          </cell>
          <cell r="O975">
            <v>1800</v>
          </cell>
          <cell r="R975">
            <v>0</v>
          </cell>
          <cell r="S975">
            <v>0</v>
          </cell>
          <cell r="T975">
            <v>0</v>
          </cell>
          <cell r="U975">
            <v>0</v>
          </cell>
          <cell r="V975">
            <v>1</v>
          </cell>
          <cell r="W975">
            <v>1800</v>
          </cell>
        </row>
        <row r="976">
          <cell r="C976" t="str">
            <v>3.24.11.6</v>
          </cell>
          <cell r="D976" t="str">
            <v>Salida electrica bifasica para iluminacion, incluye lineas neutro y tierra en cable THHN no 12, tuberia coduit de 1"</v>
          </cell>
          <cell r="E976" t="str">
            <v>un</v>
          </cell>
          <cell r="G976">
            <v>18000</v>
          </cell>
          <cell r="H976">
            <v>0</v>
          </cell>
          <cell r="I976">
            <v>0</v>
          </cell>
          <cell r="J976">
            <v>0</v>
          </cell>
          <cell r="K976">
            <v>7</v>
          </cell>
          <cell r="L976">
            <v>7</v>
          </cell>
          <cell r="M976">
            <v>0</v>
          </cell>
          <cell r="N976">
            <v>126000</v>
          </cell>
          <cell r="O976">
            <v>126000</v>
          </cell>
          <cell r="R976">
            <v>0</v>
          </cell>
          <cell r="S976">
            <v>0</v>
          </cell>
          <cell r="T976">
            <v>0</v>
          </cell>
          <cell r="U976">
            <v>0</v>
          </cell>
          <cell r="V976">
            <v>7</v>
          </cell>
          <cell r="W976">
            <v>126000</v>
          </cell>
        </row>
        <row r="977">
          <cell r="C977" t="str">
            <v>3.24.11.7</v>
          </cell>
          <cell r="D977" t="str">
            <v>Salida electrica monofasica para toma o iluminacion, incluye linea neutro y tierra en cable THHN no 12, tuberia coduit de 1"</v>
          </cell>
          <cell r="E977" t="str">
            <v>un</v>
          </cell>
          <cell r="G977">
            <v>18000</v>
          </cell>
          <cell r="H977">
            <v>0</v>
          </cell>
          <cell r="I977">
            <v>0</v>
          </cell>
          <cell r="J977">
            <v>0</v>
          </cell>
          <cell r="K977">
            <v>2</v>
          </cell>
          <cell r="L977">
            <v>2</v>
          </cell>
          <cell r="M977">
            <v>0</v>
          </cell>
          <cell r="N977">
            <v>36000</v>
          </cell>
          <cell r="O977">
            <v>36000</v>
          </cell>
          <cell r="R977">
            <v>0</v>
          </cell>
          <cell r="S977">
            <v>0</v>
          </cell>
          <cell r="T977">
            <v>0</v>
          </cell>
          <cell r="U977">
            <v>0</v>
          </cell>
          <cell r="V977">
            <v>2</v>
          </cell>
          <cell r="W977">
            <v>36000</v>
          </cell>
        </row>
        <row r="978">
          <cell r="D978" t="str">
            <v>COSTO DIRECTO</v>
          </cell>
          <cell r="F978" t="str">
            <v/>
          </cell>
          <cell r="H978">
            <v>183607020</v>
          </cell>
          <cell r="J978" t="str">
            <v/>
          </cell>
          <cell r="L978" t="str">
            <v/>
          </cell>
          <cell r="M978">
            <v>183607020</v>
          </cell>
          <cell r="N978">
            <v>246800</v>
          </cell>
          <cell r="O978">
            <v>183853820</v>
          </cell>
          <cell r="R978">
            <v>0</v>
          </cell>
          <cell r="S978">
            <v>0</v>
          </cell>
          <cell r="T978">
            <v>0</v>
          </cell>
          <cell r="U978">
            <v>0</v>
          </cell>
          <cell r="V978" t="str">
            <v/>
          </cell>
          <cell r="W978">
            <v>183186420</v>
          </cell>
        </row>
        <row r="979">
          <cell r="D979" t="str">
            <v>A,I,U, (25% )</v>
          </cell>
          <cell r="E979">
            <v>0.25</v>
          </cell>
          <cell r="F979">
            <v>0</v>
          </cell>
          <cell r="H979">
            <v>45901755</v>
          </cell>
          <cell r="J979">
            <v>0</v>
          </cell>
          <cell r="L979">
            <v>0</v>
          </cell>
          <cell r="M979">
            <v>45901755</v>
          </cell>
          <cell r="N979">
            <v>61700</v>
          </cell>
          <cell r="O979">
            <v>45963455</v>
          </cell>
          <cell r="R979">
            <v>0</v>
          </cell>
          <cell r="S979">
            <v>0</v>
          </cell>
          <cell r="T979">
            <v>0</v>
          </cell>
          <cell r="U979">
            <v>0</v>
          </cell>
          <cell r="W979">
            <v>45796605</v>
          </cell>
        </row>
        <row r="980">
          <cell r="B980" t="str">
            <v>TO14</v>
          </cell>
          <cell r="D980" t="str">
            <v>COSTO SUMINISTRO</v>
          </cell>
          <cell r="F980" t="str">
            <v/>
          </cell>
          <cell r="H980">
            <v>229508775</v>
          </cell>
          <cell r="J980" t="str">
            <v/>
          </cell>
          <cell r="L980" t="str">
            <v/>
          </cell>
          <cell r="M980">
            <v>229508775</v>
          </cell>
          <cell r="N980">
            <v>308500</v>
          </cell>
          <cell r="O980">
            <v>229817275</v>
          </cell>
          <cell r="R980">
            <v>0</v>
          </cell>
          <cell r="S980">
            <v>0</v>
          </cell>
          <cell r="T980">
            <v>0</v>
          </cell>
          <cell r="U980">
            <v>0</v>
          </cell>
          <cell r="V980" t="str">
            <v/>
          </cell>
          <cell r="W980">
            <v>228983025</v>
          </cell>
        </row>
        <row r="981">
          <cell r="B981" t="str">
            <v>T15</v>
          </cell>
          <cell r="C981" t="str">
            <v>OBRA CIVIL ESTRUCTURAL DE LA BODEGA DEL SISTEMA DE CLORACION DEL AGUA (981)</v>
          </cell>
          <cell r="F981" t="str">
            <v/>
          </cell>
          <cell r="J981" t="str">
            <v/>
          </cell>
          <cell r="L981" t="str">
            <v/>
          </cell>
          <cell r="M981" t="str">
            <v/>
          </cell>
          <cell r="N981" t="str">
            <v/>
          </cell>
          <cell r="O981" t="str">
            <v/>
          </cell>
          <cell r="R981">
            <v>0</v>
          </cell>
          <cell r="S981" t="str">
            <v/>
          </cell>
          <cell r="T981" t="str">
            <v/>
          </cell>
          <cell r="U981" t="str">
            <v/>
          </cell>
          <cell r="V981" t="str">
            <v/>
          </cell>
          <cell r="W981" t="str">
            <v/>
          </cell>
        </row>
        <row r="982">
          <cell r="C982" t="str">
            <v xml:space="preserve">ITEM </v>
          </cell>
          <cell r="D982" t="str">
            <v xml:space="preserve">DESCRIPCION </v>
          </cell>
          <cell r="E982" t="str">
            <v xml:space="preserve">UNIDAD </v>
          </cell>
          <cell r="F982">
            <v>0</v>
          </cell>
          <cell r="G982" t="str">
            <v xml:space="preserve">V. UNITARIO </v>
          </cell>
          <cell r="H982" t="str">
            <v>V. PARCIAL</v>
          </cell>
          <cell r="J982">
            <v>0</v>
          </cell>
          <cell r="L982">
            <v>0</v>
          </cell>
          <cell r="R982">
            <v>0</v>
          </cell>
        </row>
        <row r="983">
          <cell r="C983">
            <v>3.1</v>
          </cell>
          <cell r="D983" t="str">
            <v>SEÑALIZACION Y SEGURIDAD EN LA OBRA</v>
          </cell>
          <cell r="F983" t="str">
            <v/>
          </cell>
          <cell r="J983" t="str">
            <v/>
          </cell>
          <cell r="L983" t="str">
            <v/>
          </cell>
          <cell r="M983" t="str">
            <v/>
          </cell>
          <cell r="N983" t="str">
            <v/>
          </cell>
          <cell r="O983" t="str">
            <v/>
          </cell>
          <cell r="R983">
            <v>0</v>
          </cell>
          <cell r="S983" t="str">
            <v/>
          </cell>
          <cell r="T983" t="str">
            <v/>
          </cell>
          <cell r="U983" t="str">
            <v/>
          </cell>
          <cell r="V983" t="str">
            <v/>
          </cell>
          <cell r="W983" t="str">
            <v/>
          </cell>
        </row>
        <row r="984">
          <cell r="C984" t="str">
            <v>3.1.1</v>
          </cell>
          <cell r="D984" t="str">
            <v>Señalización de la obra</v>
          </cell>
          <cell r="F984" t="str">
            <v/>
          </cell>
          <cell r="J984" t="str">
            <v/>
          </cell>
          <cell r="L984" t="str">
            <v/>
          </cell>
          <cell r="M984" t="str">
            <v/>
          </cell>
          <cell r="N984" t="str">
            <v/>
          </cell>
          <cell r="O984" t="str">
            <v/>
          </cell>
          <cell r="R984">
            <v>0</v>
          </cell>
          <cell r="S984" t="str">
            <v/>
          </cell>
          <cell r="T984" t="str">
            <v/>
          </cell>
          <cell r="U984" t="str">
            <v/>
          </cell>
          <cell r="V984" t="str">
            <v/>
          </cell>
          <cell r="W984" t="str">
            <v/>
          </cell>
        </row>
        <row r="985">
          <cell r="C985" t="str">
            <v>3.1.1.1</v>
          </cell>
          <cell r="D985" t="str">
            <v>Soporte para cinta demarcadora. Esquema No.1</v>
          </cell>
          <cell r="E985" t="str">
            <v>un</v>
          </cell>
          <cell r="F985">
            <v>6</v>
          </cell>
          <cell r="G985">
            <v>10100</v>
          </cell>
          <cell r="H985">
            <v>60600</v>
          </cell>
          <cell r="I985">
            <v>0.12307844038818615</v>
          </cell>
          <cell r="J985">
            <v>6</v>
          </cell>
          <cell r="K985">
            <v>-6</v>
          </cell>
          <cell r="L985">
            <v>0</v>
          </cell>
          <cell r="M985">
            <v>60600</v>
          </cell>
          <cell r="N985">
            <v>-60600</v>
          </cell>
          <cell r="O985">
            <v>0</v>
          </cell>
          <cell r="R985">
            <v>0</v>
          </cell>
          <cell r="S985">
            <v>0</v>
          </cell>
          <cell r="T985">
            <v>0</v>
          </cell>
          <cell r="U985">
            <v>0</v>
          </cell>
          <cell r="V985">
            <v>0</v>
          </cell>
          <cell r="W985">
            <v>0</v>
          </cell>
        </row>
        <row r="986">
          <cell r="C986" t="str">
            <v>3.1.1.2</v>
          </cell>
          <cell r="D986" t="str">
            <v>Cinta demarcadora, sin soportes. Esquema No. 2</v>
          </cell>
          <cell r="E986" t="str">
            <v>m</v>
          </cell>
          <cell r="F986">
            <v>50</v>
          </cell>
          <cell r="G986">
            <v>830</v>
          </cell>
          <cell r="H986">
            <v>41500</v>
          </cell>
          <cell r="I986">
            <v>8.4286390694879962E-2</v>
          </cell>
          <cell r="J986">
            <v>50</v>
          </cell>
          <cell r="K986">
            <v>-50</v>
          </cell>
          <cell r="L986">
            <v>0</v>
          </cell>
          <cell r="M986">
            <v>41500</v>
          </cell>
          <cell r="N986">
            <v>-41500</v>
          </cell>
          <cell r="O986">
            <v>0</v>
          </cell>
          <cell r="R986">
            <v>0</v>
          </cell>
          <cell r="S986">
            <v>0</v>
          </cell>
          <cell r="T986">
            <v>0</v>
          </cell>
          <cell r="U986">
            <v>0</v>
          </cell>
          <cell r="V986">
            <v>0</v>
          </cell>
          <cell r="W986">
            <v>0</v>
          </cell>
        </row>
        <row r="987">
          <cell r="C987" t="str">
            <v>3.1.1.3</v>
          </cell>
          <cell r="D987" t="str">
            <v>Vallas móviles. Barreras</v>
          </cell>
          <cell r="F987" t="str">
            <v/>
          </cell>
          <cell r="I987" t="str">
            <v/>
          </cell>
          <cell r="J987" t="str">
            <v/>
          </cell>
          <cell r="L987" t="str">
            <v/>
          </cell>
          <cell r="M987" t="str">
            <v/>
          </cell>
          <cell r="N987" t="str">
            <v/>
          </cell>
          <cell r="O987" t="str">
            <v/>
          </cell>
          <cell r="R987">
            <v>0</v>
          </cell>
          <cell r="S987" t="str">
            <v/>
          </cell>
          <cell r="T987" t="str">
            <v/>
          </cell>
          <cell r="U987" t="str">
            <v/>
          </cell>
          <cell r="V987" t="str">
            <v/>
          </cell>
          <cell r="W987" t="str">
            <v/>
          </cell>
        </row>
        <row r="988">
          <cell r="C988" t="str">
            <v>3.1.1.3.4</v>
          </cell>
          <cell r="D988" t="str">
            <v>Valla móvil Tipo 4. Valla doble cara. Esquema No. 6</v>
          </cell>
          <cell r="E988" t="str">
            <v>un</v>
          </cell>
          <cell r="F988">
            <v>1</v>
          </cell>
          <cell r="G988">
            <v>155000</v>
          </cell>
          <cell r="H988">
            <v>155000</v>
          </cell>
          <cell r="I988">
            <v>0.31480459175196129</v>
          </cell>
          <cell r="J988">
            <v>1</v>
          </cell>
          <cell r="K988">
            <v>-1</v>
          </cell>
          <cell r="L988">
            <v>0</v>
          </cell>
          <cell r="M988">
            <v>155000</v>
          </cell>
          <cell r="N988">
            <v>-155000</v>
          </cell>
          <cell r="O988">
            <v>0</v>
          </cell>
          <cell r="R988">
            <v>0</v>
          </cell>
          <cell r="S988">
            <v>0</v>
          </cell>
          <cell r="T988">
            <v>0</v>
          </cell>
          <cell r="U988">
            <v>0</v>
          </cell>
          <cell r="V988">
            <v>0</v>
          </cell>
          <cell r="W988">
            <v>0</v>
          </cell>
        </row>
        <row r="989">
          <cell r="C989">
            <v>3.3</v>
          </cell>
          <cell r="D989" t="str">
            <v>EXCAVACIONES Y ENTIBADOS</v>
          </cell>
          <cell r="F989" t="str">
            <v/>
          </cell>
          <cell r="I989" t="str">
            <v/>
          </cell>
          <cell r="J989" t="str">
            <v/>
          </cell>
          <cell r="L989" t="str">
            <v/>
          </cell>
          <cell r="M989" t="str">
            <v/>
          </cell>
          <cell r="N989" t="str">
            <v/>
          </cell>
          <cell r="O989" t="str">
            <v/>
          </cell>
          <cell r="R989">
            <v>0</v>
          </cell>
          <cell r="S989" t="str">
            <v/>
          </cell>
          <cell r="T989" t="str">
            <v/>
          </cell>
          <cell r="U989" t="str">
            <v/>
          </cell>
          <cell r="V989" t="str">
            <v/>
          </cell>
          <cell r="W989" t="str">
            <v/>
          </cell>
        </row>
        <row r="990">
          <cell r="C990" t="str">
            <v>3.3.4</v>
          </cell>
          <cell r="D990" t="str">
            <v>EXCAVACIONES PARA ESTRUCTURAS</v>
          </cell>
          <cell r="F990" t="str">
            <v/>
          </cell>
          <cell r="I990" t="str">
            <v/>
          </cell>
          <cell r="J990" t="str">
            <v/>
          </cell>
          <cell r="L990" t="str">
            <v/>
          </cell>
          <cell r="M990" t="str">
            <v/>
          </cell>
          <cell r="N990" t="str">
            <v/>
          </cell>
          <cell r="O990" t="str">
            <v/>
          </cell>
          <cell r="R990">
            <v>0</v>
          </cell>
          <cell r="S990" t="str">
            <v/>
          </cell>
          <cell r="T990" t="str">
            <v/>
          </cell>
          <cell r="U990" t="str">
            <v/>
          </cell>
          <cell r="V990" t="str">
            <v/>
          </cell>
          <cell r="W990" t="str">
            <v/>
          </cell>
        </row>
        <row r="991">
          <cell r="C991" t="str">
            <v>3.3.4.2</v>
          </cell>
          <cell r="D991" t="str">
            <v xml:space="preserve">Excavación para estructuras a máquina en material común, roca descompuesta a cualquier profundidad y bajo cualquier condición de humedad. Incluye retiro a lugar autorizado. </v>
          </cell>
          <cell r="E991" t="str">
            <v>m3</v>
          </cell>
          <cell r="F991">
            <v>13.5</v>
          </cell>
          <cell r="G991">
            <v>8200</v>
          </cell>
          <cell r="H991">
            <v>110700</v>
          </cell>
          <cell r="I991">
            <v>0.22483140843188462</v>
          </cell>
          <cell r="J991">
            <v>13.5</v>
          </cell>
          <cell r="L991">
            <v>13.5</v>
          </cell>
          <cell r="M991">
            <v>110700</v>
          </cell>
          <cell r="N991">
            <v>0</v>
          </cell>
          <cell r="O991">
            <v>110700</v>
          </cell>
          <cell r="R991">
            <v>100.622</v>
          </cell>
          <cell r="S991">
            <v>0</v>
          </cell>
          <cell r="T991">
            <v>0</v>
          </cell>
          <cell r="U991">
            <v>825100.4</v>
          </cell>
          <cell r="V991">
            <v>-87.122</v>
          </cell>
          <cell r="W991">
            <v>-714400.4</v>
          </cell>
        </row>
        <row r="992">
          <cell r="C992">
            <v>3.4</v>
          </cell>
          <cell r="D992" t="str">
            <v>INSTALACION Y CIMENTACION DE TUBERIA</v>
          </cell>
          <cell r="F992" t="str">
            <v/>
          </cell>
          <cell r="I992" t="str">
            <v/>
          </cell>
          <cell r="J992" t="str">
            <v/>
          </cell>
          <cell r="L992" t="str">
            <v/>
          </cell>
          <cell r="M992" t="str">
            <v/>
          </cell>
          <cell r="N992" t="str">
            <v/>
          </cell>
          <cell r="O992" t="str">
            <v/>
          </cell>
          <cell r="R992">
            <v>0</v>
          </cell>
          <cell r="S992" t="str">
            <v/>
          </cell>
          <cell r="T992" t="str">
            <v/>
          </cell>
          <cell r="U992" t="str">
            <v/>
          </cell>
          <cell r="V992" t="str">
            <v/>
          </cell>
          <cell r="W992" t="str">
            <v/>
          </cell>
        </row>
        <row r="993">
          <cell r="C993">
            <v>3.5</v>
          </cell>
          <cell r="D993" t="str">
            <v>RELLENOS</v>
          </cell>
          <cell r="F993" t="str">
            <v/>
          </cell>
          <cell r="I993" t="str">
            <v/>
          </cell>
          <cell r="J993" t="str">
            <v/>
          </cell>
          <cell r="L993" t="str">
            <v/>
          </cell>
          <cell r="M993" t="str">
            <v/>
          </cell>
          <cell r="N993" t="str">
            <v/>
          </cell>
          <cell r="O993" t="str">
            <v/>
          </cell>
          <cell r="R993">
            <v>0</v>
          </cell>
          <cell r="S993" t="str">
            <v/>
          </cell>
          <cell r="T993" t="str">
            <v/>
          </cell>
          <cell r="U993" t="str">
            <v/>
          </cell>
          <cell r="V993" t="str">
            <v/>
          </cell>
          <cell r="W993" t="str">
            <v/>
          </cell>
        </row>
        <row r="994">
          <cell r="C994" t="str">
            <v>3.5.1</v>
          </cell>
          <cell r="D994" t="str">
            <v>Relleno de Zanjas y obras de mampostería</v>
          </cell>
          <cell r="F994" t="str">
            <v/>
          </cell>
          <cell r="I994" t="str">
            <v/>
          </cell>
          <cell r="J994" t="str">
            <v/>
          </cell>
          <cell r="L994" t="str">
            <v/>
          </cell>
          <cell r="M994" t="str">
            <v/>
          </cell>
          <cell r="N994" t="str">
            <v/>
          </cell>
          <cell r="O994" t="str">
            <v/>
          </cell>
          <cell r="R994">
            <v>0</v>
          </cell>
          <cell r="S994" t="str">
            <v/>
          </cell>
          <cell r="T994" t="str">
            <v/>
          </cell>
          <cell r="U994" t="str">
            <v/>
          </cell>
          <cell r="V994" t="str">
            <v/>
          </cell>
          <cell r="W994" t="str">
            <v/>
          </cell>
        </row>
        <row r="995">
          <cell r="C995" t="str">
            <v>3.5.1.1</v>
          </cell>
          <cell r="D995" t="str">
            <v>Rellenos de Zanjas y obras de mampostería con material seleccionado de sitio, compactado al 90% del Proctor Modificado</v>
          </cell>
          <cell r="E995" t="str">
            <v>m3</v>
          </cell>
          <cell r="F995">
            <v>5</v>
          </cell>
          <cell r="G995">
            <v>9800</v>
          </cell>
          <cell r="H995">
            <v>49000</v>
          </cell>
          <cell r="I995">
            <v>9.9518870940942583E-2</v>
          </cell>
          <cell r="J995">
            <v>5</v>
          </cell>
          <cell r="L995">
            <v>5</v>
          </cell>
          <cell r="M995">
            <v>49000</v>
          </cell>
          <cell r="N995">
            <v>0</v>
          </cell>
          <cell r="O995">
            <v>49000</v>
          </cell>
          <cell r="R995">
            <v>0</v>
          </cell>
          <cell r="S995">
            <v>0</v>
          </cell>
          <cell r="T995">
            <v>0</v>
          </cell>
          <cell r="U995">
            <v>0</v>
          </cell>
          <cell r="V995">
            <v>5</v>
          </cell>
          <cell r="W995">
            <v>49000</v>
          </cell>
        </row>
        <row r="996">
          <cell r="C996" t="str">
            <v>3.5.1.2</v>
          </cell>
          <cell r="D996" t="str">
            <v>Rellenos de Zanjas y obras de mampostería con material seleccionado de cantera, compactado al 95% del Proctor Modifiicado</v>
          </cell>
          <cell r="E996" t="str">
            <v>m3</v>
          </cell>
          <cell r="F996">
            <v>8.5</v>
          </cell>
          <cell r="G996">
            <v>27000</v>
          </cell>
          <cell r="H996">
            <v>229500</v>
          </cell>
          <cell r="I996">
            <v>0.46611389552951688</v>
          </cell>
          <cell r="J996">
            <v>8.5</v>
          </cell>
          <cell r="L996">
            <v>8.5</v>
          </cell>
          <cell r="M996">
            <v>229500</v>
          </cell>
          <cell r="N996">
            <v>0</v>
          </cell>
          <cell r="O996">
            <v>229500</v>
          </cell>
          <cell r="R996">
            <v>27.431999999999995</v>
          </cell>
          <cell r="S996">
            <v>0</v>
          </cell>
          <cell r="T996">
            <v>0</v>
          </cell>
          <cell r="U996">
            <v>740663.99999999988</v>
          </cell>
          <cell r="V996">
            <v>-18.931999999999995</v>
          </cell>
          <cell r="W996">
            <v>-511163.99999999988</v>
          </cell>
        </row>
        <row r="997">
          <cell r="C997">
            <v>3.7</v>
          </cell>
          <cell r="D997" t="str">
            <v>CONSTRUCCIÓN DE OBRAS ACCESORIAS</v>
          </cell>
          <cell r="F997" t="str">
            <v/>
          </cell>
          <cell r="I997" t="str">
            <v/>
          </cell>
          <cell r="J997" t="str">
            <v/>
          </cell>
          <cell r="L997" t="str">
            <v/>
          </cell>
          <cell r="M997" t="str">
            <v/>
          </cell>
          <cell r="N997" t="str">
            <v/>
          </cell>
          <cell r="O997" t="str">
            <v/>
          </cell>
          <cell r="R997">
            <v>0</v>
          </cell>
          <cell r="S997" t="str">
            <v/>
          </cell>
          <cell r="T997" t="str">
            <v/>
          </cell>
          <cell r="U997" t="str">
            <v/>
          </cell>
          <cell r="V997" t="str">
            <v/>
          </cell>
          <cell r="W997" t="str">
            <v/>
          </cell>
        </row>
        <row r="998">
          <cell r="C998" t="str">
            <v>3.7.1</v>
          </cell>
          <cell r="D998" t="str">
            <v>Obra de mampostería en ladrillo.</v>
          </cell>
          <cell r="F998" t="str">
            <v/>
          </cell>
          <cell r="I998" t="str">
            <v/>
          </cell>
          <cell r="J998" t="str">
            <v/>
          </cell>
          <cell r="L998" t="str">
            <v/>
          </cell>
          <cell r="M998" t="str">
            <v/>
          </cell>
          <cell r="N998" t="str">
            <v/>
          </cell>
          <cell r="O998" t="str">
            <v/>
          </cell>
          <cell r="R998">
            <v>0</v>
          </cell>
          <cell r="S998" t="str">
            <v/>
          </cell>
          <cell r="T998" t="str">
            <v/>
          </cell>
          <cell r="U998" t="str">
            <v/>
          </cell>
          <cell r="V998" t="str">
            <v/>
          </cell>
          <cell r="W998" t="str">
            <v/>
          </cell>
        </row>
        <row r="999">
          <cell r="C999" t="str">
            <v>3.7.1.4</v>
          </cell>
          <cell r="D999" t="str">
            <v>CONCRETOS DE LIMPIEZA, ALISTADO Y MEDIACAÑAS</v>
          </cell>
          <cell r="F999" t="str">
            <v/>
          </cell>
          <cell r="I999" t="str">
            <v/>
          </cell>
          <cell r="J999" t="str">
            <v/>
          </cell>
          <cell r="L999" t="str">
            <v/>
          </cell>
          <cell r="M999" t="str">
            <v/>
          </cell>
          <cell r="N999" t="str">
            <v/>
          </cell>
          <cell r="O999" t="str">
            <v/>
          </cell>
          <cell r="R999">
            <v>0</v>
          </cell>
          <cell r="S999" t="str">
            <v/>
          </cell>
          <cell r="T999" t="str">
            <v/>
          </cell>
          <cell r="U999" t="str">
            <v/>
          </cell>
          <cell r="V999" t="str">
            <v/>
          </cell>
          <cell r="W999" t="str">
            <v/>
          </cell>
        </row>
        <row r="1000">
          <cell r="C1000" t="str">
            <v>3.7.1.4.1</v>
          </cell>
          <cell r="D1000" t="str">
            <v>ALISTADO Y PENDIENTADO</v>
          </cell>
          <cell r="F1000" t="str">
            <v/>
          </cell>
          <cell r="I1000" t="str">
            <v/>
          </cell>
          <cell r="J1000" t="str">
            <v/>
          </cell>
          <cell r="L1000" t="str">
            <v/>
          </cell>
          <cell r="M1000" t="str">
            <v/>
          </cell>
          <cell r="N1000" t="str">
            <v/>
          </cell>
          <cell r="O1000" t="str">
            <v/>
          </cell>
          <cell r="R1000">
            <v>0</v>
          </cell>
          <cell r="S1000" t="str">
            <v/>
          </cell>
          <cell r="T1000" t="str">
            <v/>
          </cell>
          <cell r="U1000" t="str">
            <v/>
          </cell>
          <cell r="V1000" t="str">
            <v/>
          </cell>
          <cell r="W1000" t="str">
            <v/>
          </cell>
        </row>
        <row r="1001">
          <cell r="C1001" t="str">
            <v>3.7.1.4.2</v>
          </cell>
          <cell r="D1001" t="str">
            <v>Concreto de limpieza f¨c=14 Mpa e=0.05</v>
          </cell>
          <cell r="G1001">
            <v>10950</v>
          </cell>
          <cell r="J1001">
            <v>0</v>
          </cell>
          <cell r="R1001">
            <v>63.2</v>
          </cell>
          <cell r="S1001" t="str">
            <v/>
          </cell>
          <cell r="T1001" t="str">
            <v/>
          </cell>
          <cell r="U1001" t="str">
            <v/>
          </cell>
          <cell r="V1001" t="str">
            <v/>
          </cell>
          <cell r="W1001" t="str">
            <v/>
          </cell>
        </row>
        <row r="1002">
          <cell r="C1002" t="str">
            <v>3.7.1.4.1.2</v>
          </cell>
          <cell r="D1002" t="str">
            <v>Alistado y pendientado de losas y pisos en mortero impermeabilizado 1:4 e=0.04</v>
          </cell>
          <cell r="E1002" t="str">
            <v>m2</v>
          </cell>
          <cell r="F1002">
            <v>55</v>
          </cell>
          <cell r="G1002">
            <v>10490</v>
          </cell>
          <cell r="H1002">
            <v>576950</v>
          </cell>
          <cell r="I1002">
            <v>1.1717839303954456</v>
          </cell>
          <cell r="J1002">
            <v>55</v>
          </cell>
          <cell r="L1002">
            <v>55</v>
          </cell>
          <cell r="M1002">
            <v>576950</v>
          </cell>
          <cell r="N1002">
            <v>0</v>
          </cell>
          <cell r="O1002">
            <v>576950</v>
          </cell>
          <cell r="R1002">
            <v>0</v>
          </cell>
          <cell r="S1002">
            <v>0</v>
          </cell>
          <cell r="T1002">
            <v>0</v>
          </cell>
          <cell r="U1002">
            <v>0</v>
          </cell>
          <cell r="V1002">
            <v>55</v>
          </cell>
          <cell r="W1002">
            <v>576950</v>
          </cell>
        </row>
        <row r="1003">
          <cell r="C1003" t="str">
            <v>3.7.2</v>
          </cell>
          <cell r="D1003" t="str">
            <v>Obras de mampostería en bloque</v>
          </cell>
          <cell r="F1003" t="str">
            <v/>
          </cell>
          <cell r="I1003" t="str">
            <v/>
          </cell>
          <cell r="J1003" t="str">
            <v/>
          </cell>
          <cell r="L1003" t="str">
            <v/>
          </cell>
          <cell r="M1003" t="str">
            <v/>
          </cell>
          <cell r="N1003" t="str">
            <v/>
          </cell>
          <cell r="O1003" t="str">
            <v/>
          </cell>
          <cell r="R1003">
            <v>0</v>
          </cell>
          <cell r="S1003" t="str">
            <v/>
          </cell>
          <cell r="T1003" t="str">
            <v/>
          </cell>
          <cell r="U1003" t="str">
            <v/>
          </cell>
          <cell r="V1003" t="str">
            <v/>
          </cell>
          <cell r="W1003" t="str">
            <v/>
          </cell>
        </row>
        <row r="1004">
          <cell r="C1004" t="str">
            <v>3.7.2.1.8</v>
          </cell>
          <cell r="D1004" t="str">
            <v>Mampostería en bloque de concreto (sin incluir pañete, mortero de relleno, refuerzo e=0.10 m</v>
          </cell>
          <cell r="E1004" t="str">
            <v>m2</v>
          </cell>
          <cell r="F1004">
            <v>13</v>
          </cell>
          <cell r="G1004">
            <v>21300</v>
          </cell>
          <cell r="H1004">
            <v>276900</v>
          </cell>
          <cell r="I1004">
            <v>0.56238317068463273</v>
          </cell>
          <cell r="J1004">
            <v>13</v>
          </cell>
          <cell r="K1004">
            <v>-13</v>
          </cell>
          <cell r="L1004">
            <v>0</v>
          </cell>
          <cell r="M1004">
            <v>276900</v>
          </cell>
          <cell r="N1004">
            <v>-276900</v>
          </cell>
          <cell r="O1004">
            <v>0</v>
          </cell>
          <cell r="R1004">
            <v>0</v>
          </cell>
          <cell r="S1004">
            <v>0</v>
          </cell>
          <cell r="T1004">
            <v>0</v>
          </cell>
          <cell r="U1004">
            <v>0</v>
          </cell>
          <cell r="V1004">
            <v>0</v>
          </cell>
          <cell r="W1004">
            <v>0</v>
          </cell>
        </row>
        <row r="1005">
          <cell r="C1005" t="str">
            <v>3.7.2.1.9</v>
          </cell>
          <cell r="D1005" t="str">
            <v>Mampostería en bloque de concreto (sin incluir pañete, mortero de relleno, refuerzo e=0.15 m</v>
          </cell>
          <cell r="E1005" t="str">
            <v>m2</v>
          </cell>
          <cell r="F1005">
            <v>131.30000000000001</v>
          </cell>
          <cell r="G1005">
            <v>27150</v>
          </cell>
          <cell r="H1005">
            <v>3564795</v>
          </cell>
          <cell r="I1005">
            <v>7.2400892558350503</v>
          </cell>
          <cell r="J1005">
            <v>131.30000000000001</v>
          </cell>
          <cell r="K1005">
            <v>-131.30000000000001</v>
          </cell>
          <cell r="L1005">
            <v>0</v>
          </cell>
          <cell r="M1005">
            <v>3564795.0000000005</v>
          </cell>
          <cell r="N1005">
            <v>-3564795.0000000005</v>
          </cell>
          <cell r="O1005">
            <v>0</v>
          </cell>
          <cell r="R1005">
            <v>0</v>
          </cell>
          <cell r="S1005">
            <v>0</v>
          </cell>
          <cell r="T1005">
            <v>0</v>
          </cell>
          <cell r="U1005">
            <v>0</v>
          </cell>
          <cell r="V1005">
            <v>0</v>
          </cell>
          <cell r="W1005">
            <v>0</v>
          </cell>
        </row>
        <row r="1006">
          <cell r="B1006" t="str">
            <v>N</v>
          </cell>
          <cell r="C1006" t="str">
            <v>3.7.2.1.15</v>
          </cell>
          <cell r="D1006" t="str">
            <v>Mampostería en bloque abusardado de concreto e=0.15 m</v>
          </cell>
          <cell r="E1006" t="str">
            <v>m2</v>
          </cell>
          <cell r="G1006">
            <v>32500</v>
          </cell>
          <cell r="H1006">
            <v>0</v>
          </cell>
          <cell r="J1006">
            <v>0</v>
          </cell>
          <cell r="K1006">
            <v>145</v>
          </cell>
          <cell r="L1006">
            <v>145</v>
          </cell>
          <cell r="M1006">
            <v>0</v>
          </cell>
          <cell r="N1006">
            <v>4712500</v>
          </cell>
          <cell r="O1006">
            <v>4712500</v>
          </cell>
          <cell r="R1006">
            <v>0</v>
          </cell>
        </row>
        <row r="1007">
          <cell r="C1007" t="str">
            <v>3.7.3</v>
          </cell>
          <cell r="D1007" t="str">
            <v>Estructuras de concreto reforzado</v>
          </cell>
          <cell r="F1007" t="str">
            <v/>
          </cell>
          <cell r="I1007" t="str">
            <v/>
          </cell>
          <cell r="J1007" t="str">
            <v/>
          </cell>
          <cell r="L1007" t="str">
            <v/>
          </cell>
          <cell r="M1007" t="str">
            <v/>
          </cell>
          <cell r="N1007" t="str">
            <v/>
          </cell>
          <cell r="O1007" t="str">
            <v/>
          </cell>
          <cell r="R1007">
            <v>0</v>
          </cell>
          <cell r="S1007" t="str">
            <v/>
          </cell>
          <cell r="T1007" t="str">
            <v/>
          </cell>
          <cell r="U1007" t="str">
            <v/>
          </cell>
          <cell r="V1007" t="str">
            <v/>
          </cell>
          <cell r="W1007" t="str">
            <v/>
          </cell>
        </row>
        <row r="1008">
          <cell r="C1008" t="str">
            <v>3.7.3.2</v>
          </cell>
          <cell r="D1008" t="str">
            <v>Concreto para estructuras tipo edificaciones</v>
          </cell>
          <cell r="F1008" t="str">
            <v/>
          </cell>
          <cell r="I1008" t="str">
            <v/>
          </cell>
          <cell r="J1008" t="str">
            <v/>
          </cell>
          <cell r="L1008" t="str">
            <v/>
          </cell>
          <cell r="M1008" t="str">
            <v/>
          </cell>
          <cell r="N1008" t="str">
            <v/>
          </cell>
          <cell r="O1008" t="str">
            <v/>
          </cell>
          <cell r="R1008">
            <v>0</v>
          </cell>
          <cell r="S1008" t="str">
            <v/>
          </cell>
          <cell r="T1008" t="str">
            <v/>
          </cell>
          <cell r="U1008" t="str">
            <v/>
          </cell>
          <cell r="V1008" t="str">
            <v/>
          </cell>
          <cell r="W1008" t="str">
            <v/>
          </cell>
        </row>
        <row r="1009">
          <cell r="C1009" t="str">
            <v>3.7.3.2.1</v>
          </cell>
          <cell r="D1009" t="str">
            <v>VIGAS, COLUMNAS, ZAPATAS, MUROS, ESCALERAS</v>
          </cell>
          <cell r="F1009" t="str">
            <v/>
          </cell>
          <cell r="I1009" t="str">
            <v/>
          </cell>
          <cell r="J1009" t="str">
            <v/>
          </cell>
          <cell r="L1009" t="str">
            <v/>
          </cell>
          <cell r="M1009" t="str">
            <v/>
          </cell>
          <cell r="N1009" t="str">
            <v/>
          </cell>
          <cell r="O1009" t="str">
            <v/>
          </cell>
          <cell r="R1009">
            <v>0</v>
          </cell>
          <cell r="S1009" t="str">
            <v/>
          </cell>
          <cell r="T1009" t="str">
            <v/>
          </cell>
          <cell r="U1009" t="str">
            <v/>
          </cell>
          <cell r="V1009" t="str">
            <v/>
          </cell>
          <cell r="W1009" t="str">
            <v/>
          </cell>
        </row>
        <row r="1010">
          <cell r="C1010" t="str">
            <v>3.7.3.2.1.2</v>
          </cell>
          <cell r="D1010" t="str">
            <v>Concreto para vigas f´c=21 Mpa (3000 PSI)</v>
          </cell>
          <cell r="E1010" t="str">
            <v>m3</v>
          </cell>
          <cell r="F1010">
            <v>10.4</v>
          </cell>
          <cell r="G1010">
            <v>314100</v>
          </cell>
          <cell r="H1010">
            <v>3266640</v>
          </cell>
          <cell r="I1010">
            <v>6.6345372361330757</v>
          </cell>
          <cell r="J1010">
            <v>10.4</v>
          </cell>
          <cell r="L1010">
            <v>10.4</v>
          </cell>
          <cell r="M1010">
            <v>3266640</v>
          </cell>
          <cell r="N1010">
            <v>0</v>
          </cell>
          <cell r="O1010">
            <v>3266640</v>
          </cell>
          <cell r="R1010">
            <v>2.375</v>
          </cell>
          <cell r="S1010">
            <v>0</v>
          </cell>
          <cell r="T1010">
            <v>0</v>
          </cell>
          <cell r="U1010">
            <v>745987.5</v>
          </cell>
          <cell r="V1010">
            <v>8.0250000000000004</v>
          </cell>
          <cell r="W1010">
            <v>2520652.5</v>
          </cell>
        </row>
        <row r="1011">
          <cell r="C1011" t="str">
            <v>3.7.3.2.1.5</v>
          </cell>
          <cell r="D1011" t="str">
            <v>Concreto para columnas f´c=21 Mpa (3000 PSI)</v>
          </cell>
          <cell r="E1011" t="str">
            <v>m3</v>
          </cell>
          <cell r="F1011">
            <v>4.1040000000000001</v>
          </cell>
          <cell r="G1011">
            <v>355100</v>
          </cell>
          <cell r="H1011">
            <v>1457330.4000000001</v>
          </cell>
          <cell r="I1011">
            <v>2.9598342039982093</v>
          </cell>
          <cell r="J1011">
            <v>4.1040000000000001</v>
          </cell>
          <cell r="L1011">
            <v>4.1040000000000001</v>
          </cell>
          <cell r="M1011">
            <v>1457330.4000000001</v>
          </cell>
          <cell r="N1011">
            <v>0</v>
          </cell>
          <cell r="O1011">
            <v>1457330.4000000001</v>
          </cell>
          <cell r="R1011">
            <v>4.08</v>
          </cell>
          <cell r="S1011">
            <v>0</v>
          </cell>
          <cell r="T1011">
            <v>0</v>
          </cell>
          <cell r="U1011">
            <v>1448808</v>
          </cell>
          <cell r="V1011">
            <v>2.4000000000000021E-2</v>
          </cell>
          <cell r="W1011">
            <v>8522.4000000000069</v>
          </cell>
        </row>
        <row r="1012">
          <cell r="C1012" t="str">
            <v>3.7.3.2.1.11</v>
          </cell>
          <cell r="D1012" t="str">
            <v>Concreto para zapatas f´c=24.5 Mpa (3500 PSI)</v>
          </cell>
          <cell r="E1012" t="str">
            <v>m3</v>
          </cell>
          <cell r="F1012">
            <v>4.5999999999999996</v>
          </cell>
          <cell r="G1012">
            <v>293700</v>
          </cell>
          <cell r="H1012">
            <v>1351020</v>
          </cell>
          <cell r="I1012">
            <v>2.7439180616047403</v>
          </cell>
          <cell r="J1012">
            <v>4.5999999999999996</v>
          </cell>
          <cell r="L1012">
            <v>4.5999999999999996</v>
          </cell>
          <cell r="M1012">
            <v>1351020</v>
          </cell>
          <cell r="N1012">
            <v>0</v>
          </cell>
          <cell r="O1012">
            <v>1351020</v>
          </cell>
          <cell r="R1012">
            <v>18.304000000000002</v>
          </cell>
          <cell r="S1012">
            <v>0</v>
          </cell>
          <cell r="T1012">
            <v>0</v>
          </cell>
          <cell r="U1012">
            <v>5375884.8000000007</v>
          </cell>
          <cell r="V1012">
            <v>-13.704000000000002</v>
          </cell>
          <cell r="W1012">
            <v>-4024864.8000000007</v>
          </cell>
        </row>
        <row r="1013">
          <cell r="C1013" t="str">
            <v>3.7.3.2.1.14</v>
          </cell>
          <cell r="D1013" t="str">
            <v>Concreto para vigas de amarre f´c=21 Mpa (3000 PSI)</v>
          </cell>
          <cell r="E1013" t="str">
            <v>m3</v>
          </cell>
          <cell r="F1013">
            <v>11.9</v>
          </cell>
          <cell r="G1013">
            <v>338850</v>
          </cell>
          <cell r="H1013">
            <v>4032315</v>
          </cell>
          <cell r="I1013">
            <v>8.1896211444536107</v>
          </cell>
          <cell r="J1013">
            <v>11.9</v>
          </cell>
          <cell r="L1013">
            <v>11.9</v>
          </cell>
          <cell r="M1013">
            <v>4032315</v>
          </cell>
          <cell r="N1013">
            <v>0</v>
          </cell>
          <cell r="O1013">
            <v>4032315</v>
          </cell>
          <cell r="R1013">
            <v>0</v>
          </cell>
          <cell r="S1013">
            <v>0</v>
          </cell>
          <cell r="T1013">
            <v>0</v>
          </cell>
          <cell r="U1013">
            <v>0</v>
          </cell>
          <cell r="V1013">
            <v>11.9</v>
          </cell>
          <cell r="W1013">
            <v>4032315</v>
          </cell>
        </row>
        <row r="1014">
          <cell r="C1014" t="str">
            <v>3.7.3.2.1.20</v>
          </cell>
          <cell r="D1014" t="str">
            <v>Piso en concreto e=0.15 f´c=24.5 Mpa</v>
          </cell>
          <cell r="E1014" t="str">
            <v>m2</v>
          </cell>
          <cell r="F1014">
            <v>51</v>
          </cell>
          <cell r="G1014">
            <v>47100</v>
          </cell>
          <cell r="H1014">
            <v>2402100</v>
          </cell>
          <cell r="I1014">
            <v>4.8786587732089428</v>
          </cell>
          <cell r="J1014">
            <v>51</v>
          </cell>
          <cell r="L1014">
            <v>51</v>
          </cell>
          <cell r="M1014">
            <v>2402100</v>
          </cell>
          <cell r="N1014">
            <v>0</v>
          </cell>
          <cell r="O1014">
            <v>2402100</v>
          </cell>
          <cell r="R1014">
            <v>0</v>
          </cell>
          <cell r="S1014">
            <v>0</v>
          </cell>
          <cell r="T1014">
            <v>0</v>
          </cell>
          <cell r="U1014">
            <v>0</v>
          </cell>
          <cell r="V1014">
            <v>51</v>
          </cell>
          <cell r="W1014">
            <v>2402100</v>
          </cell>
        </row>
        <row r="1015">
          <cell r="C1015" t="str">
            <v>3.7.3.2.3</v>
          </cell>
          <cell r="D1015" t="str">
            <v>LOSAS ALIGERADAS</v>
          </cell>
          <cell r="F1015" t="str">
            <v/>
          </cell>
          <cell r="I1015" t="str">
            <v/>
          </cell>
          <cell r="J1015" t="str">
            <v/>
          </cell>
          <cell r="L1015" t="str">
            <v/>
          </cell>
          <cell r="M1015" t="str">
            <v/>
          </cell>
          <cell r="N1015" t="str">
            <v/>
          </cell>
          <cell r="O1015" t="str">
            <v/>
          </cell>
          <cell r="R1015">
            <v>0</v>
          </cell>
          <cell r="S1015" t="str">
            <v/>
          </cell>
          <cell r="T1015" t="str">
            <v/>
          </cell>
          <cell r="U1015" t="str">
            <v/>
          </cell>
          <cell r="V1015" t="str">
            <v/>
          </cell>
          <cell r="W1015" t="str">
            <v/>
          </cell>
        </row>
        <row r="1016">
          <cell r="C1016" t="str">
            <v>3.7.3.2.3.4</v>
          </cell>
          <cell r="D1016" t="str">
            <v>Losa aligerada para edificaciones con casetón de icopor f¨c=24.5 MPa e=0.30 m</v>
          </cell>
          <cell r="E1016" t="str">
            <v>m2</v>
          </cell>
          <cell r="F1016">
            <v>54.8</v>
          </cell>
          <cell r="G1016">
            <v>77660</v>
          </cell>
          <cell r="H1016">
            <v>4255768</v>
          </cell>
          <cell r="I1016">
            <v>8.6434535989100691</v>
          </cell>
          <cell r="J1016">
            <v>54.8</v>
          </cell>
          <cell r="L1016">
            <v>54.8</v>
          </cell>
          <cell r="M1016">
            <v>4255768</v>
          </cell>
          <cell r="N1016">
            <v>0</v>
          </cell>
          <cell r="O1016">
            <v>4255768</v>
          </cell>
          <cell r="R1016">
            <v>0</v>
          </cell>
          <cell r="S1016">
            <v>0</v>
          </cell>
          <cell r="T1016">
            <v>0</v>
          </cell>
          <cell r="U1016">
            <v>0</v>
          </cell>
          <cell r="V1016">
            <v>54.8</v>
          </cell>
          <cell r="W1016">
            <v>4255768</v>
          </cell>
        </row>
        <row r="1017">
          <cell r="C1017" t="str">
            <v>3.7.3.3</v>
          </cell>
          <cell r="D1017" t="str">
            <v>ACERO DE REFUERZO</v>
          </cell>
          <cell r="F1017" t="str">
            <v/>
          </cell>
          <cell r="I1017" t="str">
            <v/>
          </cell>
          <cell r="J1017" t="str">
            <v/>
          </cell>
          <cell r="L1017" t="str">
            <v/>
          </cell>
          <cell r="M1017" t="str">
            <v/>
          </cell>
          <cell r="N1017" t="str">
            <v/>
          </cell>
          <cell r="O1017" t="str">
            <v/>
          </cell>
          <cell r="R1017">
            <v>0</v>
          </cell>
          <cell r="S1017" t="str">
            <v/>
          </cell>
          <cell r="T1017" t="str">
            <v/>
          </cell>
          <cell r="U1017" t="str">
            <v/>
          </cell>
          <cell r="V1017" t="str">
            <v/>
          </cell>
          <cell r="W1017" t="str">
            <v/>
          </cell>
        </row>
        <row r="1018">
          <cell r="C1018" t="str">
            <v>3.7.3.3.1</v>
          </cell>
          <cell r="D1018" t="str">
            <v>Suministro, figurado e instalación de acero de refuerzo 420 Mpa (60000 Psi) según planos y especificaciones de diseño</v>
          </cell>
          <cell r="E1018" t="str">
            <v>kg</v>
          </cell>
          <cell r="F1018">
            <v>8906</v>
          </cell>
          <cell r="G1018">
            <v>2740</v>
          </cell>
          <cell r="H1018">
            <v>24402440</v>
          </cell>
          <cell r="I1018">
            <v>49.561291367430513</v>
          </cell>
          <cell r="J1018">
            <v>8906</v>
          </cell>
          <cell r="L1018">
            <v>8906</v>
          </cell>
          <cell r="M1018">
            <v>24402440</v>
          </cell>
          <cell r="N1018">
            <v>0</v>
          </cell>
          <cell r="O1018">
            <v>24402440</v>
          </cell>
          <cell r="R1018">
            <v>5244.15</v>
          </cell>
          <cell r="S1018">
            <v>0</v>
          </cell>
          <cell r="T1018">
            <v>0</v>
          </cell>
          <cell r="U1018">
            <v>14368970.999999998</v>
          </cell>
          <cell r="V1018">
            <v>3661.8500000000004</v>
          </cell>
          <cell r="W1018">
            <v>10033469.000000002</v>
          </cell>
        </row>
        <row r="1019">
          <cell r="C1019" t="str">
            <v>3.7.3.8</v>
          </cell>
          <cell r="D1019" t="str">
            <v>IMPERMEABILIZACION</v>
          </cell>
          <cell r="F1019" t="str">
            <v/>
          </cell>
          <cell r="I1019" t="str">
            <v/>
          </cell>
          <cell r="J1019" t="str">
            <v/>
          </cell>
          <cell r="L1019" t="str">
            <v/>
          </cell>
          <cell r="M1019" t="str">
            <v/>
          </cell>
          <cell r="N1019" t="str">
            <v/>
          </cell>
          <cell r="O1019" t="str">
            <v/>
          </cell>
          <cell r="R1019">
            <v>0</v>
          </cell>
          <cell r="S1019" t="str">
            <v/>
          </cell>
          <cell r="T1019" t="str">
            <v/>
          </cell>
          <cell r="U1019" t="str">
            <v/>
          </cell>
          <cell r="V1019" t="str">
            <v/>
          </cell>
          <cell r="W1019" t="str">
            <v/>
          </cell>
        </row>
        <row r="1020">
          <cell r="C1020" t="str">
            <v>3.7.3.8.1</v>
          </cell>
          <cell r="D1020" t="str">
            <v>Suministro e instalación de manto reflectivo Morter plas AL-80 o similar según planos y especificaciones de diseño</v>
          </cell>
          <cell r="E1020" t="str">
            <v>m2</v>
          </cell>
          <cell r="F1020">
            <v>54.8</v>
          </cell>
          <cell r="G1020">
            <v>9325</v>
          </cell>
          <cell r="H1020">
            <v>511010</v>
          </cell>
          <cell r="I1020">
            <v>1.0378599640720627</v>
          </cell>
          <cell r="J1020">
            <v>54.8</v>
          </cell>
          <cell r="L1020">
            <v>54.8</v>
          </cell>
          <cell r="M1020">
            <v>511010</v>
          </cell>
          <cell r="N1020">
            <v>0</v>
          </cell>
          <cell r="O1020">
            <v>511010</v>
          </cell>
          <cell r="R1020">
            <v>0</v>
          </cell>
          <cell r="S1020">
            <v>0</v>
          </cell>
          <cell r="T1020">
            <v>0</v>
          </cell>
          <cell r="U1020">
            <v>0</v>
          </cell>
          <cell r="V1020">
            <v>54.8</v>
          </cell>
          <cell r="W1020">
            <v>511010</v>
          </cell>
        </row>
        <row r="1021">
          <cell r="C1021" t="str">
            <v>3,9</v>
          </cell>
          <cell r="D1021" t="str">
            <v>OBRAS ARQUITECTONICAS</v>
          </cell>
          <cell r="F1021" t="str">
            <v/>
          </cell>
          <cell r="I1021" t="str">
            <v/>
          </cell>
          <cell r="J1021" t="str">
            <v/>
          </cell>
          <cell r="L1021" t="str">
            <v/>
          </cell>
          <cell r="M1021" t="str">
            <v/>
          </cell>
          <cell r="N1021" t="str">
            <v/>
          </cell>
          <cell r="O1021" t="str">
            <v/>
          </cell>
          <cell r="R1021">
            <v>0</v>
          </cell>
          <cell r="S1021" t="str">
            <v/>
          </cell>
          <cell r="T1021" t="str">
            <v/>
          </cell>
          <cell r="U1021" t="str">
            <v/>
          </cell>
          <cell r="V1021" t="str">
            <v/>
          </cell>
          <cell r="W1021" t="str">
            <v/>
          </cell>
        </row>
        <row r="1022">
          <cell r="C1022" t="str">
            <v>3.9.9</v>
          </cell>
          <cell r="D1022" t="str">
            <v>CARPINTERIA EN MADERA</v>
          </cell>
          <cell r="F1022" t="str">
            <v/>
          </cell>
          <cell r="I1022" t="str">
            <v/>
          </cell>
          <cell r="J1022" t="str">
            <v/>
          </cell>
          <cell r="L1022" t="str">
            <v/>
          </cell>
          <cell r="M1022" t="str">
            <v/>
          </cell>
          <cell r="N1022" t="str">
            <v/>
          </cell>
          <cell r="O1022" t="str">
            <v/>
          </cell>
          <cell r="R1022">
            <v>0</v>
          </cell>
          <cell r="S1022" t="str">
            <v/>
          </cell>
          <cell r="T1022" t="str">
            <v/>
          </cell>
          <cell r="U1022" t="str">
            <v/>
          </cell>
          <cell r="V1022" t="str">
            <v/>
          </cell>
          <cell r="W1022" t="str">
            <v/>
          </cell>
        </row>
        <row r="1023">
          <cell r="C1023" t="str">
            <v>3.9.9.1</v>
          </cell>
          <cell r="D1023" t="str">
            <v>PUERTAS DE ENTRADA PRINCIPAL</v>
          </cell>
          <cell r="F1023" t="str">
            <v/>
          </cell>
          <cell r="I1023" t="str">
            <v/>
          </cell>
          <cell r="J1023" t="str">
            <v/>
          </cell>
          <cell r="L1023" t="str">
            <v/>
          </cell>
          <cell r="M1023" t="str">
            <v/>
          </cell>
          <cell r="N1023" t="str">
            <v/>
          </cell>
          <cell r="O1023" t="str">
            <v/>
          </cell>
          <cell r="R1023">
            <v>0</v>
          </cell>
          <cell r="S1023" t="str">
            <v/>
          </cell>
          <cell r="T1023" t="str">
            <v/>
          </cell>
          <cell r="U1023" t="str">
            <v/>
          </cell>
          <cell r="V1023" t="str">
            <v/>
          </cell>
          <cell r="W1023" t="str">
            <v/>
          </cell>
        </row>
        <row r="1024">
          <cell r="C1024" t="str">
            <v>3.9.9.1.9</v>
          </cell>
          <cell r="D1024" t="str">
            <v>Puerta Madecor en cedro 1.00 x 2 m e=36 mm. Incluye marco para puerta y cerradura segun planos y especificaciones de diseño</v>
          </cell>
          <cell r="E1024" t="str">
            <v>und</v>
          </cell>
          <cell r="F1024">
            <v>3</v>
          </cell>
          <cell r="G1024">
            <v>72000</v>
          </cell>
          <cell r="H1024">
            <v>216000</v>
          </cell>
          <cell r="I1024">
            <v>0.43869543108660414</v>
          </cell>
          <cell r="J1024">
            <v>3</v>
          </cell>
          <cell r="K1024">
            <v>-3</v>
          </cell>
          <cell r="L1024">
            <v>0</v>
          </cell>
          <cell r="M1024">
            <v>216000</v>
          </cell>
          <cell r="N1024">
            <v>-216000</v>
          </cell>
          <cell r="O1024">
            <v>0</v>
          </cell>
          <cell r="R1024">
            <v>0</v>
          </cell>
          <cell r="S1024">
            <v>0</v>
          </cell>
          <cell r="T1024">
            <v>0</v>
          </cell>
          <cell r="U1024">
            <v>0</v>
          </cell>
          <cell r="V1024">
            <v>0</v>
          </cell>
          <cell r="W1024">
            <v>0</v>
          </cell>
        </row>
        <row r="1025">
          <cell r="C1025" t="str">
            <v>3.9.12</v>
          </cell>
          <cell r="D1025" t="str">
            <v>PINTURA</v>
          </cell>
          <cell r="F1025" t="str">
            <v/>
          </cell>
          <cell r="I1025" t="str">
            <v/>
          </cell>
          <cell r="J1025" t="str">
            <v/>
          </cell>
          <cell r="L1025" t="str">
            <v/>
          </cell>
          <cell r="M1025" t="str">
            <v/>
          </cell>
          <cell r="N1025" t="str">
            <v/>
          </cell>
          <cell r="O1025" t="str">
            <v/>
          </cell>
          <cell r="R1025">
            <v>0</v>
          </cell>
          <cell r="S1025" t="str">
            <v/>
          </cell>
          <cell r="T1025" t="str">
            <v/>
          </cell>
          <cell r="U1025" t="str">
            <v/>
          </cell>
          <cell r="V1025" t="str">
            <v/>
          </cell>
          <cell r="W1025" t="str">
            <v/>
          </cell>
        </row>
        <row r="1026">
          <cell r="C1026" t="str">
            <v>3.9.12.2</v>
          </cell>
          <cell r="D1026" t="str">
            <v>Estuco y pintura a 3 manos segun planos y especificaciones de diseño</v>
          </cell>
          <cell r="E1026" t="str">
            <v>m2</v>
          </cell>
          <cell r="F1026">
            <v>355</v>
          </cell>
          <cell r="G1026">
            <v>6415</v>
          </cell>
          <cell r="H1026">
            <v>2277325</v>
          </cell>
          <cell r="I1026">
            <v>4.6252410768486145</v>
          </cell>
          <cell r="J1026">
            <v>355</v>
          </cell>
          <cell r="K1026">
            <v>-355</v>
          </cell>
          <cell r="L1026">
            <v>0</v>
          </cell>
          <cell r="M1026">
            <v>2277325</v>
          </cell>
          <cell r="N1026">
            <v>-2277325</v>
          </cell>
          <cell r="O1026">
            <v>0</v>
          </cell>
          <cell r="R1026">
            <v>0</v>
          </cell>
          <cell r="S1026">
            <v>0</v>
          </cell>
          <cell r="T1026">
            <v>0</v>
          </cell>
          <cell r="U1026">
            <v>0</v>
          </cell>
          <cell r="V1026">
            <v>0</v>
          </cell>
          <cell r="W1026">
            <v>0</v>
          </cell>
        </row>
        <row r="1027">
          <cell r="D1027" t="str">
            <v>COSTO TOTAL DIRECTO</v>
          </cell>
          <cell r="F1027" t="str">
            <v/>
          </cell>
          <cell r="H1027">
            <v>49236893</v>
          </cell>
          <cell r="J1027" t="str">
            <v/>
          </cell>
          <cell r="L1027" t="str">
            <v/>
          </cell>
          <cell r="M1027">
            <v>49236893</v>
          </cell>
          <cell r="N1027">
            <v>-1879620</v>
          </cell>
          <cell r="O1027">
            <v>47357273</v>
          </cell>
          <cell r="R1027">
            <v>0</v>
          </cell>
          <cell r="S1027">
            <v>0</v>
          </cell>
          <cell r="T1027">
            <v>0</v>
          </cell>
          <cell r="U1027">
            <v>23505416</v>
          </cell>
          <cell r="V1027" t="str">
            <v/>
          </cell>
          <cell r="W1027">
            <v>19139358</v>
          </cell>
        </row>
        <row r="1028">
          <cell r="D1028" t="str">
            <v>A,I,U, 25%</v>
          </cell>
          <cell r="E1028">
            <v>0.25</v>
          </cell>
          <cell r="F1028">
            <v>0</v>
          </cell>
          <cell r="H1028">
            <v>12309223.25</v>
          </cell>
          <cell r="J1028">
            <v>0</v>
          </cell>
          <cell r="L1028">
            <v>0</v>
          </cell>
          <cell r="M1028">
            <v>12309223.25</v>
          </cell>
          <cell r="N1028">
            <v>-469905</v>
          </cell>
          <cell r="O1028">
            <v>11839318.25</v>
          </cell>
          <cell r="R1028">
            <v>0</v>
          </cell>
          <cell r="S1028">
            <v>0</v>
          </cell>
          <cell r="T1028">
            <v>0</v>
          </cell>
          <cell r="U1028">
            <v>5876354</v>
          </cell>
          <cell r="W1028">
            <v>4784839.5</v>
          </cell>
        </row>
        <row r="1029">
          <cell r="B1029" t="str">
            <v>TO15</v>
          </cell>
          <cell r="D1029" t="str">
            <v>COSTO TOTAL OBRA CIVIL</v>
          </cell>
          <cell r="F1029" t="str">
            <v/>
          </cell>
          <cell r="H1029">
            <v>61546116</v>
          </cell>
          <cell r="J1029" t="str">
            <v/>
          </cell>
          <cell r="L1029" t="str">
            <v/>
          </cell>
          <cell r="M1029">
            <v>61546116</v>
          </cell>
          <cell r="N1029">
            <v>-2349525</v>
          </cell>
          <cell r="O1029">
            <v>59196591</v>
          </cell>
          <cell r="R1029">
            <v>0</v>
          </cell>
          <cell r="S1029">
            <v>0</v>
          </cell>
          <cell r="T1029">
            <v>0</v>
          </cell>
          <cell r="U1029">
            <v>29381770</v>
          </cell>
          <cell r="V1029" t="str">
            <v/>
          </cell>
          <cell r="W1029">
            <v>23924198</v>
          </cell>
        </row>
        <row r="1030">
          <cell r="B1030" t="str">
            <v>T16</v>
          </cell>
          <cell r="C1030" t="str">
            <v>OBRA CIVIL ESTRUCTURAL DEL CUARTO ELÉCTRICO (1030)</v>
          </cell>
          <cell r="F1030" t="str">
            <v/>
          </cell>
          <cell r="J1030" t="str">
            <v/>
          </cell>
          <cell r="L1030" t="str">
            <v/>
          </cell>
          <cell r="M1030" t="str">
            <v/>
          </cell>
          <cell r="N1030" t="str">
            <v/>
          </cell>
          <cell r="O1030" t="str">
            <v/>
          </cell>
          <cell r="R1030">
            <v>0</v>
          </cell>
          <cell r="S1030" t="str">
            <v/>
          </cell>
          <cell r="T1030" t="str">
            <v/>
          </cell>
          <cell r="U1030" t="str">
            <v/>
          </cell>
          <cell r="V1030" t="str">
            <v/>
          </cell>
          <cell r="W1030" t="str">
            <v/>
          </cell>
        </row>
        <row r="1031">
          <cell r="C1031" t="str">
            <v xml:space="preserve">ITEM </v>
          </cell>
          <cell r="D1031" t="str">
            <v xml:space="preserve">DESCRIPCION </v>
          </cell>
          <cell r="E1031" t="str">
            <v xml:space="preserve">UNIDAD </v>
          </cell>
          <cell r="F1031">
            <v>0</v>
          </cell>
          <cell r="G1031" t="str">
            <v xml:space="preserve">V. UNITARIO </v>
          </cell>
          <cell r="H1031" t="str">
            <v>V. PARCIAL</v>
          </cell>
          <cell r="J1031">
            <v>0</v>
          </cell>
          <cell r="L1031">
            <v>0</v>
          </cell>
          <cell r="R1031">
            <v>0</v>
          </cell>
        </row>
        <row r="1032">
          <cell r="C1032">
            <v>3.1</v>
          </cell>
          <cell r="D1032" t="str">
            <v>SEÑALIZACION Y SEGURIDAD EN LA OBRA</v>
          </cell>
          <cell r="F1032" t="str">
            <v/>
          </cell>
          <cell r="J1032" t="str">
            <v/>
          </cell>
          <cell r="L1032" t="str">
            <v/>
          </cell>
          <cell r="M1032" t="str">
            <v/>
          </cell>
          <cell r="N1032" t="str">
            <v/>
          </cell>
          <cell r="O1032" t="str">
            <v/>
          </cell>
          <cell r="R1032">
            <v>0</v>
          </cell>
          <cell r="S1032" t="str">
            <v/>
          </cell>
          <cell r="T1032" t="str">
            <v/>
          </cell>
          <cell r="U1032" t="str">
            <v/>
          </cell>
          <cell r="V1032" t="str">
            <v/>
          </cell>
          <cell r="W1032" t="str">
            <v/>
          </cell>
        </row>
        <row r="1033">
          <cell r="C1033" t="str">
            <v>3.1.1</v>
          </cell>
          <cell r="D1033" t="str">
            <v>Señalización de la obra</v>
          </cell>
          <cell r="F1033" t="str">
            <v/>
          </cell>
          <cell r="J1033" t="str">
            <v/>
          </cell>
          <cell r="L1033" t="str">
            <v/>
          </cell>
          <cell r="M1033" t="str">
            <v/>
          </cell>
          <cell r="N1033" t="str">
            <v/>
          </cell>
          <cell r="O1033" t="str">
            <v/>
          </cell>
          <cell r="R1033">
            <v>0</v>
          </cell>
          <cell r="S1033" t="str">
            <v/>
          </cell>
          <cell r="T1033" t="str">
            <v/>
          </cell>
          <cell r="U1033" t="str">
            <v/>
          </cell>
          <cell r="V1033" t="str">
            <v/>
          </cell>
          <cell r="W1033" t="str">
            <v/>
          </cell>
        </row>
        <row r="1034">
          <cell r="C1034" t="str">
            <v>3.1.1.1</v>
          </cell>
          <cell r="D1034" t="str">
            <v>Soporte para cinta demarcadora. Esquema No.1</v>
          </cell>
          <cell r="E1034" t="str">
            <v>un</v>
          </cell>
          <cell r="F1034">
            <v>4</v>
          </cell>
          <cell r="G1034">
            <v>10100</v>
          </cell>
          <cell r="H1034">
            <v>40400</v>
          </cell>
          <cell r="I1034">
            <v>0.17446853386576755</v>
          </cell>
          <cell r="J1034">
            <v>4</v>
          </cell>
          <cell r="K1034">
            <v>-4</v>
          </cell>
          <cell r="L1034">
            <v>0</v>
          </cell>
          <cell r="M1034">
            <v>40400</v>
          </cell>
          <cell r="N1034">
            <v>-40400</v>
          </cell>
          <cell r="O1034">
            <v>0</v>
          </cell>
          <cell r="R1034">
            <v>0</v>
          </cell>
          <cell r="S1034">
            <v>0</v>
          </cell>
          <cell r="T1034">
            <v>0</v>
          </cell>
          <cell r="U1034">
            <v>0</v>
          </cell>
          <cell r="V1034">
            <v>0</v>
          </cell>
          <cell r="W1034">
            <v>0</v>
          </cell>
        </row>
        <row r="1035">
          <cell r="C1035" t="str">
            <v>3.1.1.2</v>
          </cell>
          <cell r="D1035" t="str">
            <v>Cinta demarcadora, sin soportes. Esquema No. 2</v>
          </cell>
          <cell r="E1035" t="str">
            <v>m</v>
          </cell>
          <cell r="F1035">
            <v>40</v>
          </cell>
          <cell r="G1035">
            <v>830</v>
          </cell>
          <cell r="H1035">
            <v>33200</v>
          </cell>
          <cell r="I1035">
            <v>0.14337513179068026</v>
          </cell>
          <cell r="J1035">
            <v>40</v>
          </cell>
          <cell r="K1035">
            <v>-40</v>
          </cell>
          <cell r="L1035">
            <v>0</v>
          </cell>
          <cell r="M1035">
            <v>33200</v>
          </cell>
          <cell r="N1035">
            <v>-33200</v>
          </cell>
          <cell r="O1035">
            <v>0</v>
          </cell>
          <cell r="R1035">
            <v>0</v>
          </cell>
          <cell r="S1035">
            <v>0</v>
          </cell>
          <cell r="T1035">
            <v>0</v>
          </cell>
          <cell r="U1035">
            <v>0</v>
          </cell>
          <cell r="V1035">
            <v>0</v>
          </cell>
          <cell r="W1035">
            <v>0</v>
          </cell>
        </row>
        <row r="1036">
          <cell r="C1036" t="str">
            <v>3.1.1.3</v>
          </cell>
          <cell r="D1036" t="str">
            <v>Vallas móviles. Barreras</v>
          </cell>
          <cell r="F1036" t="str">
            <v/>
          </cell>
          <cell r="I1036" t="str">
            <v/>
          </cell>
          <cell r="J1036" t="str">
            <v/>
          </cell>
          <cell r="L1036" t="str">
            <v/>
          </cell>
          <cell r="M1036" t="str">
            <v/>
          </cell>
          <cell r="N1036" t="str">
            <v/>
          </cell>
          <cell r="O1036" t="str">
            <v/>
          </cell>
          <cell r="R1036">
            <v>0</v>
          </cell>
          <cell r="S1036" t="str">
            <v/>
          </cell>
          <cell r="T1036" t="str">
            <v/>
          </cell>
          <cell r="U1036" t="str">
            <v/>
          </cell>
          <cell r="V1036" t="str">
            <v/>
          </cell>
          <cell r="W1036" t="str">
            <v/>
          </cell>
        </row>
        <row r="1037">
          <cell r="C1037" t="str">
            <v>3.1.1.3.4</v>
          </cell>
          <cell r="D1037" t="str">
            <v>Valla móvil Tipo 4. Valla doble cara. Esquema No. 6</v>
          </cell>
          <cell r="E1037" t="str">
            <v>un</v>
          </cell>
          <cell r="F1037">
            <v>1</v>
          </cell>
          <cell r="G1037">
            <v>155000</v>
          </cell>
          <cell r="H1037">
            <v>155000</v>
          </cell>
          <cell r="I1037">
            <v>0.6693718502275734</v>
          </cell>
          <cell r="J1037">
            <v>1</v>
          </cell>
          <cell r="K1037">
            <v>-1</v>
          </cell>
          <cell r="L1037">
            <v>0</v>
          </cell>
          <cell r="M1037">
            <v>155000</v>
          </cell>
          <cell r="N1037">
            <v>-155000</v>
          </cell>
          <cell r="O1037">
            <v>0</v>
          </cell>
          <cell r="R1037">
            <v>0</v>
          </cell>
          <cell r="S1037">
            <v>0</v>
          </cell>
          <cell r="T1037">
            <v>0</v>
          </cell>
          <cell r="U1037">
            <v>0</v>
          </cell>
          <cell r="V1037">
            <v>0</v>
          </cell>
          <cell r="W1037">
            <v>0</v>
          </cell>
        </row>
        <row r="1038">
          <cell r="C1038">
            <v>3.3</v>
          </cell>
          <cell r="D1038" t="str">
            <v>EXCAVACIONES Y ENTIBADOS</v>
          </cell>
          <cell r="F1038" t="str">
            <v/>
          </cell>
          <cell r="I1038" t="str">
            <v/>
          </cell>
          <cell r="J1038" t="str">
            <v/>
          </cell>
          <cell r="L1038" t="str">
            <v/>
          </cell>
          <cell r="M1038" t="str">
            <v/>
          </cell>
          <cell r="N1038" t="str">
            <v/>
          </cell>
          <cell r="O1038" t="str">
            <v/>
          </cell>
          <cell r="R1038">
            <v>0</v>
          </cell>
          <cell r="S1038" t="str">
            <v/>
          </cell>
          <cell r="T1038" t="str">
            <v/>
          </cell>
          <cell r="U1038" t="str">
            <v/>
          </cell>
          <cell r="V1038" t="str">
            <v/>
          </cell>
          <cell r="W1038" t="str">
            <v/>
          </cell>
        </row>
        <row r="1039">
          <cell r="C1039" t="str">
            <v>3.3.4</v>
          </cell>
          <cell r="D1039" t="str">
            <v>EXCAVACIONES PARA ESTRUCTURAS</v>
          </cell>
          <cell r="F1039" t="str">
            <v/>
          </cell>
          <cell r="I1039" t="str">
            <v/>
          </cell>
          <cell r="J1039" t="str">
            <v/>
          </cell>
          <cell r="L1039" t="str">
            <v/>
          </cell>
          <cell r="M1039" t="str">
            <v/>
          </cell>
          <cell r="N1039" t="str">
            <v/>
          </cell>
          <cell r="O1039" t="str">
            <v/>
          </cell>
          <cell r="R1039">
            <v>0</v>
          </cell>
          <cell r="S1039" t="str">
            <v/>
          </cell>
          <cell r="T1039" t="str">
            <v/>
          </cell>
          <cell r="U1039" t="str">
            <v/>
          </cell>
          <cell r="V1039" t="str">
            <v/>
          </cell>
          <cell r="W1039" t="str">
            <v/>
          </cell>
        </row>
        <row r="1040">
          <cell r="C1040" t="str">
            <v>3.3.4.2</v>
          </cell>
          <cell r="D1040" t="str">
            <v>Excavación para estructuras a máquina en material común, roca descompuesta a cualquier profundidad y bajo cualquier condición de humedad. Incluye retiro a lugar autorizado.</v>
          </cell>
          <cell r="E1040" t="str">
            <v>m3</v>
          </cell>
          <cell r="F1040">
            <v>10.1</v>
          </cell>
          <cell r="G1040">
            <v>8200</v>
          </cell>
          <cell r="H1040">
            <v>82820</v>
          </cell>
          <cell r="I1040">
            <v>0.35766049442482345</v>
          </cell>
          <cell r="J1040">
            <v>10.1</v>
          </cell>
          <cell r="L1040">
            <v>10.1</v>
          </cell>
          <cell r="M1040">
            <v>82820</v>
          </cell>
          <cell r="N1040">
            <v>0</v>
          </cell>
          <cell r="O1040">
            <v>82820</v>
          </cell>
          <cell r="R1040">
            <v>15.981999999999999</v>
          </cell>
          <cell r="S1040">
            <v>0</v>
          </cell>
          <cell r="T1040">
            <v>0</v>
          </cell>
          <cell r="U1040">
            <v>131052.4</v>
          </cell>
          <cell r="V1040">
            <v>-5.8819999999999997</v>
          </cell>
          <cell r="W1040">
            <v>-48232.399999999994</v>
          </cell>
        </row>
        <row r="1041">
          <cell r="C1041">
            <v>3.4</v>
          </cell>
          <cell r="D1041" t="str">
            <v>INSTALACION Y CIMENTACION DE TUBERIA</v>
          </cell>
          <cell r="F1041" t="str">
            <v/>
          </cell>
          <cell r="I1041" t="str">
            <v/>
          </cell>
          <cell r="J1041" t="str">
            <v/>
          </cell>
          <cell r="L1041" t="str">
            <v/>
          </cell>
          <cell r="M1041" t="str">
            <v/>
          </cell>
          <cell r="N1041" t="str">
            <v/>
          </cell>
          <cell r="O1041" t="str">
            <v/>
          </cell>
          <cell r="R1041">
            <v>0</v>
          </cell>
          <cell r="S1041" t="str">
            <v/>
          </cell>
          <cell r="T1041" t="str">
            <v/>
          </cell>
          <cell r="U1041" t="str">
            <v/>
          </cell>
          <cell r="V1041" t="str">
            <v/>
          </cell>
          <cell r="W1041" t="str">
            <v/>
          </cell>
        </row>
        <row r="1042">
          <cell r="C1042">
            <v>3.5</v>
          </cell>
          <cell r="D1042" t="str">
            <v>RELLENOS</v>
          </cell>
          <cell r="F1042" t="str">
            <v/>
          </cell>
          <cell r="I1042" t="str">
            <v/>
          </cell>
          <cell r="J1042" t="str">
            <v/>
          </cell>
          <cell r="L1042" t="str">
            <v/>
          </cell>
          <cell r="M1042" t="str">
            <v/>
          </cell>
          <cell r="N1042" t="str">
            <v/>
          </cell>
          <cell r="O1042" t="str">
            <v/>
          </cell>
          <cell r="R1042">
            <v>0</v>
          </cell>
          <cell r="S1042" t="str">
            <v/>
          </cell>
          <cell r="T1042" t="str">
            <v/>
          </cell>
          <cell r="U1042" t="str">
            <v/>
          </cell>
          <cell r="V1042" t="str">
            <v/>
          </cell>
          <cell r="W1042" t="str">
            <v/>
          </cell>
        </row>
        <row r="1043">
          <cell r="C1043" t="str">
            <v>3.5.1</v>
          </cell>
          <cell r="D1043" t="str">
            <v>Relleno de Zanjas y obras de mampostería</v>
          </cell>
          <cell r="F1043" t="str">
            <v/>
          </cell>
          <cell r="I1043" t="str">
            <v/>
          </cell>
          <cell r="J1043" t="str">
            <v/>
          </cell>
          <cell r="L1043" t="str">
            <v/>
          </cell>
          <cell r="M1043" t="str">
            <v/>
          </cell>
          <cell r="N1043" t="str">
            <v/>
          </cell>
          <cell r="O1043" t="str">
            <v/>
          </cell>
          <cell r="R1043">
            <v>0</v>
          </cell>
          <cell r="S1043" t="str">
            <v/>
          </cell>
          <cell r="T1043" t="str">
            <v/>
          </cell>
          <cell r="U1043" t="str">
            <v/>
          </cell>
          <cell r="V1043" t="str">
            <v/>
          </cell>
          <cell r="W1043" t="str">
            <v/>
          </cell>
        </row>
        <row r="1044">
          <cell r="C1044" t="str">
            <v>3.5.1.1</v>
          </cell>
          <cell r="D1044" t="str">
            <v>Rellenos de Zanjas y obras de mampostería con material seleccionado de sitio, compactado al 90% del Proctor Modificado</v>
          </cell>
          <cell r="E1044" t="str">
            <v>m3</v>
          </cell>
          <cell r="F1044">
            <v>1</v>
          </cell>
          <cell r="G1044">
            <v>8500</v>
          </cell>
          <cell r="H1044">
            <v>8500</v>
          </cell>
          <cell r="I1044">
            <v>3.6707488560866933E-2</v>
          </cell>
          <cell r="J1044">
            <v>1</v>
          </cell>
          <cell r="L1044">
            <v>1</v>
          </cell>
          <cell r="M1044">
            <v>8500</v>
          </cell>
          <cell r="N1044">
            <v>0</v>
          </cell>
          <cell r="O1044">
            <v>8500</v>
          </cell>
          <cell r="R1044">
            <v>4.7519999999999998</v>
          </cell>
          <cell r="S1044">
            <v>0</v>
          </cell>
          <cell r="T1044">
            <v>0</v>
          </cell>
          <cell r="U1044">
            <v>40392</v>
          </cell>
          <cell r="V1044">
            <v>-3.7519999999999998</v>
          </cell>
          <cell r="W1044">
            <v>-31891.999999999996</v>
          </cell>
        </row>
        <row r="1045">
          <cell r="C1045" t="str">
            <v>3.5.1.2</v>
          </cell>
          <cell r="D1045" t="str">
            <v>Rellenos de Zanjas y obras de mampostería con material seleccionado de cantera, compactado al 95% del Proctor Modifiicado</v>
          </cell>
          <cell r="E1045" t="str">
            <v>m3</v>
          </cell>
          <cell r="F1045">
            <v>9.1</v>
          </cell>
          <cell r="G1045">
            <v>27000</v>
          </cell>
          <cell r="H1045">
            <v>245700</v>
          </cell>
          <cell r="I1045">
            <v>1.0610623458123536</v>
          </cell>
          <cell r="J1045">
            <v>9.1</v>
          </cell>
          <cell r="L1045">
            <v>9.1</v>
          </cell>
          <cell r="M1045">
            <v>245700</v>
          </cell>
          <cell r="N1045">
            <v>0</v>
          </cell>
          <cell r="O1045">
            <v>245700</v>
          </cell>
          <cell r="R1045">
            <v>0.88600000000000001</v>
          </cell>
          <cell r="S1045">
            <v>0</v>
          </cell>
          <cell r="T1045">
            <v>0</v>
          </cell>
          <cell r="U1045">
            <v>23922</v>
          </cell>
          <cell r="V1045">
            <v>8.2140000000000004</v>
          </cell>
          <cell r="W1045">
            <v>221778</v>
          </cell>
        </row>
        <row r="1046">
          <cell r="C1046">
            <v>3.7</v>
          </cell>
          <cell r="D1046" t="str">
            <v>CONSTRUCCIÓN DE OBRAS ACCESORIAS</v>
          </cell>
          <cell r="F1046" t="str">
            <v/>
          </cell>
          <cell r="I1046" t="str">
            <v/>
          </cell>
          <cell r="J1046" t="str">
            <v/>
          </cell>
          <cell r="L1046" t="str">
            <v/>
          </cell>
          <cell r="M1046" t="str">
            <v/>
          </cell>
          <cell r="N1046" t="str">
            <v/>
          </cell>
          <cell r="O1046" t="str">
            <v/>
          </cell>
          <cell r="R1046">
            <v>0</v>
          </cell>
          <cell r="S1046" t="str">
            <v/>
          </cell>
          <cell r="T1046" t="str">
            <v/>
          </cell>
          <cell r="U1046" t="str">
            <v/>
          </cell>
          <cell r="V1046" t="str">
            <v/>
          </cell>
          <cell r="W1046" t="str">
            <v/>
          </cell>
        </row>
        <row r="1047">
          <cell r="C1047" t="str">
            <v>3.7.1</v>
          </cell>
          <cell r="D1047" t="str">
            <v>Obra de mampostería en ladrillo.</v>
          </cell>
          <cell r="F1047" t="str">
            <v/>
          </cell>
          <cell r="I1047" t="str">
            <v/>
          </cell>
          <cell r="J1047" t="str">
            <v/>
          </cell>
          <cell r="L1047" t="str">
            <v/>
          </cell>
          <cell r="M1047" t="str">
            <v/>
          </cell>
          <cell r="N1047" t="str">
            <v/>
          </cell>
          <cell r="O1047" t="str">
            <v/>
          </cell>
          <cell r="R1047">
            <v>0</v>
          </cell>
          <cell r="S1047" t="str">
            <v/>
          </cell>
          <cell r="T1047" t="str">
            <v/>
          </cell>
          <cell r="U1047" t="str">
            <v/>
          </cell>
          <cell r="V1047" t="str">
            <v/>
          </cell>
          <cell r="W1047" t="str">
            <v/>
          </cell>
        </row>
        <row r="1048">
          <cell r="C1048" t="str">
            <v>3.7.1.4</v>
          </cell>
          <cell r="D1048" t="str">
            <v>CONCRETOS DE LIMPIEZA, ALISTADO Y MEDIACAÑAS</v>
          </cell>
          <cell r="F1048" t="str">
            <v/>
          </cell>
          <cell r="I1048" t="str">
            <v/>
          </cell>
          <cell r="J1048" t="str">
            <v/>
          </cell>
          <cell r="L1048" t="str">
            <v/>
          </cell>
          <cell r="M1048" t="str">
            <v/>
          </cell>
          <cell r="N1048" t="str">
            <v/>
          </cell>
          <cell r="O1048" t="str">
            <v/>
          </cell>
          <cell r="R1048">
            <v>0</v>
          </cell>
          <cell r="S1048" t="str">
            <v/>
          </cell>
          <cell r="T1048" t="str">
            <v/>
          </cell>
          <cell r="U1048" t="str">
            <v/>
          </cell>
          <cell r="V1048" t="str">
            <v/>
          </cell>
          <cell r="W1048" t="str">
            <v/>
          </cell>
        </row>
        <row r="1049">
          <cell r="C1049" t="str">
            <v>3.7.1.4.1</v>
          </cell>
          <cell r="D1049" t="str">
            <v>ALISTADO Y PENDIENTADO</v>
          </cell>
          <cell r="F1049" t="str">
            <v/>
          </cell>
          <cell r="I1049" t="str">
            <v/>
          </cell>
          <cell r="J1049" t="str">
            <v/>
          </cell>
          <cell r="L1049" t="str">
            <v/>
          </cell>
          <cell r="M1049" t="str">
            <v/>
          </cell>
          <cell r="N1049" t="str">
            <v/>
          </cell>
          <cell r="O1049" t="str">
            <v/>
          </cell>
          <cell r="R1049">
            <v>0</v>
          </cell>
          <cell r="S1049" t="str">
            <v/>
          </cell>
          <cell r="T1049" t="str">
            <v/>
          </cell>
          <cell r="U1049" t="str">
            <v/>
          </cell>
          <cell r="V1049" t="str">
            <v/>
          </cell>
          <cell r="W1049" t="str">
            <v/>
          </cell>
        </row>
        <row r="1050">
          <cell r="C1050" t="str">
            <v>3.7.1.4.2</v>
          </cell>
          <cell r="D1050" t="str">
            <v>Concreto de limpieza f¨c=14 Mpa e=0.05</v>
          </cell>
          <cell r="E1050" t="str">
            <v>m²</v>
          </cell>
          <cell r="G1050">
            <v>10950</v>
          </cell>
          <cell r="J1050">
            <v>0</v>
          </cell>
          <cell r="R1050">
            <v>14.3</v>
          </cell>
          <cell r="S1050">
            <v>0</v>
          </cell>
          <cell r="T1050">
            <v>0</v>
          </cell>
          <cell r="U1050">
            <v>156585</v>
          </cell>
          <cell r="V1050">
            <v>-14.3</v>
          </cell>
          <cell r="W1050">
            <v>-156585</v>
          </cell>
        </row>
        <row r="1051">
          <cell r="C1051" t="str">
            <v>3.7.1.4.1.2</v>
          </cell>
          <cell r="D1051" t="str">
            <v>Alistado y pendientado de losas y pisos en mortero impermeabilizado 1:4 e=0.04</v>
          </cell>
          <cell r="E1051" t="str">
            <v>m2</v>
          </cell>
          <cell r="F1051">
            <v>30.5</v>
          </cell>
          <cell r="G1051">
            <v>10490</v>
          </cell>
          <cell r="H1051">
            <v>319945</v>
          </cell>
          <cell r="I1051">
            <v>1.3816914620713612</v>
          </cell>
          <cell r="J1051">
            <v>30.5</v>
          </cell>
          <cell r="L1051">
            <v>30.5</v>
          </cell>
          <cell r="M1051">
            <v>319945</v>
          </cell>
          <cell r="N1051">
            <v>0</v>
          </cell>
          <cell r="O1051">
            <v>319945</v>
          </cell>
          <cell r="R1051">
            <v>0</v>
          </cell>
          <cell r="S1051">
            <v>0</v>
          </cell>
          <cell r="T1051">
            <v>0</v>
          </cell>
          <cell r="U1051">
            <v>0</v>
          </cell>
          <cell r="V1051">
            <v>30.5</v>
          </cell>
          <cell r="W1051">
            <v>319945</v>
          </cell>
        </row>
        <row r="1052">
          <cell r="C1052" t="str">
            <v>3.7.2</v>
          </cell>
          <cell r="D1052" t="str">
            <v>Obras de mampostería en bloque</v>
          </cell>
          <cell r="F1052" t="str">
            <v/>
          </cell>
          <cell r="I1052" t="str">
            <v/>
          </cell>
          <cell r="J1052" t="str">
            <v/>
          </cell>
          <cell r="L1052" t="str">
            <v/>
          </cell>
          <cell r="M1052" t="str">
            <v/>
          </cell>
          <cell r="N1052" t="str">
            <v/>
          </cell>
          <cell r="O1052" t="str">
            <v/>
          </cell>
          <cell r="R1052">
            <v>0</v>
          </cell>
          <cell r="S1052" t="str">
            <v/>
          </cell>
          <cell r="T1052" t="str">
            <v/>
          </cell>
          <cell r="U1052" t="str">
            <v/>
          </cell>
          <cell r="V1052" t="str">
            <v/>
          </cell>
          <cell r="W1052" t="str">
            <v/>
          </cell>
        </row>
        <row r="1053">
          <cell r="C1053" t="str">
            <v>3.7.2.1.8</v>
          </cell>
          <cell r="D1053" t="str">
            <v>Mampostería en bloque de concreto (sin incluir pañete, mortero de relleno, refuerzo ) e=0.10 m</v>
          </cell>
          <cell r="E1053" t="str">
            <v>m2</v>
          </cell>
          <cell r="F1053">
            <v>9</v>
          </cell>
          <cell r="G1053">
            <v>21300</v>
          </cell>
          <cell r="H1053">
            <v>191700</v>
          </cell>
          <cell r="I1053">
            <v>0.8278618302491989</v>
          </cell>
          <cell r="J1053">
            <v>9</v>
          </cell>
          <cell r="K1053">
            <v>-9</v>
          </cell>
          <cell r="L1053">
            <v>0</v>
          </cell>
          <cell r="M1053">
            <v>191700</v>
          </cell>
          <cell r="N1053">
            <v>-191700</v>
          </cell>
          <cell r="O1053">
            <v>0</v>
          </cell>
          <cell r="R1053">
            <v>0</v>
          </cell>
          <cell r="S1053">
            <v>0</v>
          </cell>
          <cell r="T1053">
            <v>0</v>
          </cell>
          <cell r="U1053">
            <v>0</v>
          </cell>
          <cell r="V1053">
            <v>0</v>
          </cell>
          <cell r="W1053">
            <v>0</v>
          </cell>
        </row>
        <row r="1054">
          <cell r="C1054" t="str">
            <v>3.7.2.1.9</v>
          </cell>
          <cell r="D1054" t="str">
            <v>Mampostería en bloque de concreto (sin incluir pañete, mortero de relleno, refuerzo ) e=0.15 m</v>
          </cell>
          <cell r="E1054" t="str">
            <v>m2</v>
          </cell>
          <cell r="F1054">
            <v>66</v>
          </cell>
          <cell r="G1054">
            <v>27150</v>
          </cell>
          <cell r="H1054">
            <v>1791900</v>
          </cell>
          <cell r="I1054">
            <v>7.7383704414373478</v>
          </cell>
          <cell r="J1054">
            <v>66</v>
          </cell>
          <cell r="K1054">
            <v>-66</v>
          </cell>
          <cell r="L1054">
            <v>0</v>
          </cell>
          <cell r="M1054">
            <v>1791900</v>
          </cell>
          <cell r="N1054">
            <v>-1791900</v>
          </cell>
          <cell r="O1054">
            <v>0</v>
          </cell>
          <cell r="R1054">
            <v>0</v>
          </cell>
          <cell r="S1054">
            <v>0</v>
          </cell>
          <cell r="T1054">
            <v>0</v>
          </cell>
          <cell r="U1054">
            <v>0</v>
          </cell>
          <cell r="V1054">
            <v>0</v>
          </cell>
          <cell r="W1054">
            <v>0</v>
          </cell>
        </row>
        <row r="1055">
          <cell r="C1055" t="str">
            <v>3.7.2.1.19</v>
          </cell>
          <cell r="D1055" t="str">
            <v>Mampostería en calado de concreto e=0.20 m</v>
          </cell>
          <cell r="E1055" t="str">
            <v>m2</v>
          </cell>
          <cell r="F1055">
            <v>9</v>
          </cell>
          <cell r="G1055">
            <v>19250</v>
          </cell>
          <cell r="H1055">
            <v>173250</v>
          </cell>
          <cell r="I1055">
            <v>0.74818498743178774</v>
          </cell>
          <cell r="J1055">
            <v>9</v>
          </cell>
          <cell r="K1055">
            <v>20</v>
          </cell>
          <cell r="L1055">
            <v>29</v>
          </cell>
          <cell r="M1055">
            <v>173250</v>
          </cell>
          <cell r="N1055">
            <v>385000</v>
          </cell>
          <cell r="O1055">
            <v>558250</v>
          </cell>
          <cell r="R1055">
            <v>0</v>
          </cell>
          <cell r="S1055">
            <v>0</v>
          </cell>
          <cell r="T1055">
            <v>0</v>
          </cell>
          <cell r="U1055">
            <v>0</v>
          </cell>
          <cell r="V1055">
            <v>29</v>
          </cell>
          <cell r="W1055">
            <v>558250</v>
          </cell>
        </row>
        <row r="1056">
          <cell r="B1056" t="str">
            <v>N</v>
          </cell>
          <cell r="C1056" t="str">
            <v>3.7.2.1.15</v>
          </cell>
          <cell r="D1056" t="str">
            <v>Mampostería en bloque abusardado de concreto e=0.15 m</v>
          </cell>
          <cell r="E1056" t="str">
            <v>m2</v>
          </cell>
          <cell r="G1056">
            <v>32500</v>
          </cell>
          <cell r="H1056">
            <v>0</v>
          </cell>
          <cell r="J1056">
            <v>0</v>
          </cell>
          <cell r="K1056">
            <v>30</v>
          </cell>
          <cell r="L1056">
            <v>30</v>
          </cell>
          <cell r="M1056">
            <v>0</v>
          </cell>
          <cell r="N1056">
            <v>975000</v>
          </cell>
          <cell r="O1056">
            <v>975000</v>
          </cell>
          <cell r="R1056">
            <v>0</v>
          </cell>
        </row>
        <row r="1057">
          <cell r="C1057" t="str">
            <v>3.7.3</v>
          </cell>
          <cell r="D1057" t="str">
            <v>Estructuras de concreto reforzado</v>
          </cell>
          <cell r="F1057" t="str">
            <v/>
          </cell>
          <cell r="I1057" t="str">
            <v/>
          </cell>
          <cell r="J1057" t="str">
            <v/>
          </cell>
          <cell r="L1057" t="str">
            <v/>
          </cell>
          <cell r="M1057" t="str">
            <v/>
          </cell>
          <cell r="N1057" t="str">
            <v/>
          </cell>
          <cell r="O1057" t="str">
            <v/>
          </cell>
          <cell r="R1057">
            <v>0</v>
          </cell>
          <cell r="S1057" t="str">
            <v/>
          </cell>
          <cell r="T1057" t="str">
            <v/>
          </cell>
          <cell r="U1057" t="str">
            <v/>
          </cell>
          <cell r="V1057" t="str">
            <v/>
          </cell>
          <cell r="W1057" t="str">
            <v/>
          </cell>
        </row>
        <row r="1058">
          <cell r="C1058" t="str">
            <v>3.7.3.2</v>
          </cell>
          <cell r="D1058" t="str">
            <v>Concreto para estructuras tipo edificaciones</v>
          </cell>
          <cell r="F1058" t="str">
            <v/>
          </cell>
          <cell r="I1058" t="str">
            <v/>
          </cell>
          <cell r="J1058" t="str">
            <v/>
          </cell>
          <cell r="L1058" t="str">
            <v/>
          </cell>
          <cell r="M1058" t="str">
            <v/>
          </cell>
          <cell r="N1058" t="str">
            <v/>
          </cell>
          <cell r="O1058" t="str">
            <v/>
          </cell>
          <cell r="R1058">
            <v>0</v>
          </cell>
          <cell r="S1058" t="str">
            <v/>
          </cell>
          <cell r="T1058" t="str">
            <v/>
          </cell>
          <cell r="U1058" t="str">
            <v/>
          </cell>
          <cell r="V1058" t="str">
            <v/>
          </cell>
          <cell r="W1058" t="str">
            <v/>
          </cell>
        </row>
        <row r="1059">
          <cell r="C1059" t="str">
            <v>3.7.3.2.1</v>
          </cell>
          <cell r="D1059" t="str">
            <v>VIGAS, COLUMNAS, ZAPATAS, MUROS, ESCALERAS</v>
          </cell>
          <cell r="F1059" t="str">
            <v/>
          </cell>
          <cell r="I1059" t="str">
            <v/>
          </cell>
          <cell r="J1059" t="str">
            <v/>
          </cell>
          <cell r="L1059" t="str">
            <v/>
          </cell>
          <cell r="M1059" t="str">
            <v/>
          </cell>
          <cell r="N1059" t="str">
            <v/>
          </cell>
          <cell r="O1059" t="str">
            <v/>
          </cell>
          <cell r="R1059">
            <v>0</v>
          </cell>
          <cell r="S1059" t="str">
            <v/>
          </cell>
          <cell r="T1059" t="str">
            <v/>
          </cell>
          <cell r="U1059" t="str">
            <v/>
          </cell>
          <cell r="V1059" t="str">
            <v/>
          </cell>
          <cell r="W1059" t="str">
            <v/>
          </cell>
        </row>
        <row r="1060">
          <cell r="C1060" t="str">
            <v>3.7.3.2.1.2</v>
          </cell>
          <cell r="D1060" t="str">
            <v>Concreto para vigas f´c=21 Mpa (3000 PSI)</v>
          </cell>
          <cell r="E1060" t="str">
            <v>m3</v>
          </cell>
          <cell r="F1060">
            <v>2.2999999999999998</v>
          </cell>
          <cell r="G1060">
            <v>314100</v>
          </cell>
          <cell r="H1060">
            <v>722430</v>
          </cell>
          <cell r="I1060">
            <v>3.1198342307090705</v>
          </cell>
          <cell r="J1060">
            <v>2.2999999999999998</v>
          </cell>
          <cell r="L1060">
            <v>2.2999999999999998</v>
          </cell>
          <cell r="M1060">
            <v>722430</v>
          </cell>
          <cell r="N1060">
            <v>0</v>
          </cell>
          <cell r="O1060">
            <v>722430</v>
          </cell>
          <cell r="R1060">
            <v>0</v>
          </cell>
          <cell r="S1060">
            <v>0</v>
          </cell>
          <cell r="T1060">
            <v>0</v>
          </cell>
          <cell r="U1060">
            <v>0</v>
          </cell>
          <cell r="V1060">
            <v>2.2999999999999998</v>
          </cell>
          <cell r="W1060">
            <v>722430</v>
          </cell>
        </row>
        <row r="1061">
          <cell r="C1061" t="str">
            <v>3.7.3.2.1.5</v>
          </cell>
          <cell r="D1061" t="str">
            <v>Concreto para columnas f´c=21 Mpa (3000 PSI)</v>
          </cell>
          <cell r="E1061" t="str">
            <v>m3</v>
          </cell>
          <cell r="F1061">
            <v>2.1</v>
          </cell>
          <cell r="G1061">
            <v>355100</v>
          </cell>
          <cell r="H1061">
            <v>745710</v>
          </cell>
          <cell r="I1061">
            <v>3.2203695640851864</v>
          </cell>
          <cell r="J1061">
            <v>2.1</v>
          </cell>
          <cell r="L1061">
            <v>2.1</v>
          </cell>
          <cell r="M1061">
            <v>745710</v>
          </cell>
          <cell r="N1061">
            <v>0</v>
          </cell>
          <cell r="O1061">
            <v>745710</v>
          </cell>
          <cell r="R1061">
            <v>0</v>
          </cell>
          <cell r="S1061">
            <v>0</v>
          </cell>
          <cell r="T1061">
            <v>0</v>
          </cell>
          <cell r="U1061">
            <v>0</v>
          </cell>
          <cell r="V1061">
            <v>2.1</v>
          </cell>
          <cell r="W1061">
            <v>745710</v>
          </cell>
        </row>
        <row r="1062">
          <cell r="C1062" t="str">
            <v>3.7.3.2.1.11</v>
          </cell>
          <cell r="D1062" t="str">
            <v>Concreto para zapatas f´c=24.5 Mpa (3500 PSI)</v>
          </cell>
          <cell r="E1062" t="str">
            <v>m3</v>
          </cell>
          <cell r="F1062">
            <v>2.6</v>
          </cell>
          <cell r="G1062">
            <v>293700</v>
          </cell>
          <cell r="H1062">
            <v>763620</v>
          </cell>
          <cell r="I1062">
            <v>3.297714401746966</v>
          </cell>
          <cell r="J1062">
            <v>2.6</v>
          </cell>
          <cell r="L1062">
            <v>2.6</v>
          </cell>
          <cell r="M1062">
            <v>763620</v>
          </cell>
          <cell r="N1062">
            <v>0</v>
          </cell>
          <cell r="O1062">
            <v>763620</v>
          </cell>
          <cell r="R1062">
            <v>3.456</v>
          </cell>
          <cell r="S1062">
            <v>0</v>
          </cell>
          <cell r="T1062">
            <v>0</v>
          </cell>
          <cell r="U1062">
            <v>1015027.2</v>
          </cell>
          <cell r="V1062">
            <v>-0.85599999999999987</v>
          </cell>
          <cell r="W1062">
            <v>-251407.19999999995</v>
          </cell>
        </row>
        <row r="1063">
          <cell r="C1063" t="str">
            <v>3.7.3.2.1.14</v>
          </cell>
          <cell r="D1063" t="str">
            <v>Concreto para vigas de amarre f´c=21 Mpa (3000 PSI)</v>
          </cell>
          <cell r="E1063" t="str">
            <v>m3</v>
          </cell>
          <cell r="F1063">
            <v>2.2999999999999998</v>
          </cell>
          <cell r="G1063">
            <v>338850</v>
          </cell>
          <cell r="H1063">
            <v>779354.99999999988</v>
          </cell>
          <cell r="I1063">
            <v>3.3656664408652288</v>
          </cell>
          <cell r="J1063">
            <v>2.2999999999999998</v>
          </cell>
          <cell r="L1063">
            <v>2.2999999999999998</v>
          </cell>
          <cell r="M1063">
            <v>779354.99999999988</v>
          </cell>
          <cell r="N1063">
            <v>0</v>
          </cell>
          <cell r="O1063">
            <v>779354.99999999988</v>
          </cell>
          <cell r="R1063">
            <v>1.7549999999999999</v>
          </cell>
          <cell r="S1063">
            <v>0</v>
          </cell>
          <cell r="T1063">
            <v>0</v>
          </cell>
          <cell r="U1063">
            <v>594681.75</v>
          </cell>
          <cell r="V1063">
            <v>0.54499999999999993</v>
          </cell>
          <cell r="W1063">
            <v>184673.24999999997</v>
          </cell>
        </row>
        <row r="1064">
          <cell r="C1064" t="str">
            <v>3.7.3.2.1.20</v>
          </cell>
          <cell r="D1064" t="str">
            <v>Piso en concreto e=0.15 f´c=24.5 Mpa</v>
          </cell>
          <cell r="E1064" t="str">
            <v>m2</v>
          </cell>
          <cell r="F1064">
            <v>30.5</v>
          </cell>
          <cell r="G1064">
            <v>47100</v>
          </cell>
          <cell r="H1064">
            <v>1436550</v>
          </cell>
          <cell r="I1064">
            <v>6.203781493189811</v>
          </cell>
          <cell r="J1064">
            <v>30.5</v>
          </cell>
          <cell r="L1064">
            <v>30.5</v>
          </cell>
          <cell r="M1064">
            <v>1436550</v>
          </cell>
          <cell r="N1064">
            <v>0</v>
          </cell>
          <cell r="O1064">
            <v>1436550</v>
          </cell>
          <cell r="R1064">
            <v>0</v>
          </cell>
          <cell r="S1064">
            <v>0</v>
          </cell>
          <cell r="T1064">
            <v>0</v>
          </cell>
          <cell r="U1064">
            <v>0</v>
          </cell>
          <cell r="V1064">
            <v>30.5</v>
          </cell>
          <cell r="W1064">
            <v>1436550</v>
          </cell>
        </row>
        <row r="1065">
          <cell r="C1065" t="str">
            <v>3.7.3.2.3</v>
          </cell>
          <cell r="D1065" t="str">
            <v>LOSAS ALIGERADAS</v>
          </cell>
          <cell r="F1065" t="str">
            <v/>
          </cell>
          <cell r="I1065" t="str">
            <v/>
          </cell>
          <cell r="J1065" t="str">
            <v/>
          </cell>
          <cell r="L1065" t="str">
            <v/>
          </cell>
          <cell r="M1065" t="str">
            <v/>
          </cell>
          <cell r="N1065" t="str">
            <v/>
          </cell>
          <cell r="O1065" t="str">
            <v/>
          </cell>
          <cell r="R1065">
            <v>0</v>
          </cell>
          <cell r="S1065" t="str">
            <v/>
          </cell>
          <cell r="T1065" t="str">
            <v/>
          </cell>
          <cell r="U1065" t="str">
            <v/>
          </cell>
          <cell r="V1065" t="str">
            <v/>
          </cell>
          <cell r="W1065" t="str">
            <v/>
          </cell>
        </row>
        <row r="1066">
          <cell r="C1066" t="str">
            <v>3.7.3.2.3.4</v>
          </cell>
          <cell r="D1066" t="str">
            <v>Losa aligerada para edificaciones con casetón de icopor f¨c=24.5 MPa e=0.30 m</v>
          </cell>
          <cell r="E1066" t="str">
            <v>m2</v>
          </cell>
          <cell r="F1066">
            <v>30.5</v>
          </cell>
          <cell r="G1066">
            <v>77660</v>
          </cell>
          <cell r="H1066">
            <v>2368630</v>
          </cell>
          <cell r="I1066">
            <v>10.228995132932498</v>
          </cell>
          <cell r="J1066">
            <v>30.5</v>
          </cell>
          <cell r="L1066">
            <v>30.5</v>
          </cell>
          <cell r="M1066">
            <v>2368630</v>
          </cell>
          <cell r="N1066">
            <v>0</v>
          </cell>
          <cell r="O1066">
            <v>2368630</v>
          </cell>
          <cell r="R1066">
            <v>0</v>
          </cell>
          <cell r="S1066">
            <v>0</v>
          </cell>
          <cell r="T1066">
            <v>0</v>
          </cell>
          <cell r="U1066">
            <v>0</v>
          </cell>
          <cell r="V1066">
            <v>30.5</v>
          </cell>
          <cell r="W1066">
            <v>2368630</v>
          </cell>
        </row>
        <row r="1067">
          <cell r="C1067" t="str">
            <v>3.7.3.3</v>
          </cell>
          <cell r="D1067" t="str">
            <v>ACERO DE REFUERZO</v>
          </cell>
          <cell r="F1067" t="str">
            <v/>
          </cell>
          <cell r="I1067" t="str">
            <v/>
          </cell>
          <cell r="J1067" t="str">
            <v/>
          </cell>
          <cell r="L1067" t="str">
            <v/>
          </cell>
          <cell r="M1067" t="str">
            <v/>
          </cell>
          <cell r="N1067" t="str">
            <v/>
          </cell>
          <cell r="O1067" t="str">
            <v/>
          </cell>
          <cell r="R1067">
            <v>0</v>
          </cell>
          <cell r="S1067" t="str">
            <v/>
          </cell>
          <cell r="T1067" t="str">
            <v/>
          </cell>
          <cell r="U1067" t="str">
            <v/>
          </cell>
          <cell r="V1067" t="str">
            <v/>
          </cell>
          <cell r="W1067" t="str">
            <v/>
          </cell>
        </row>
        <row r="1068">
          <cell r="C1068" t="str">
            <v>3.7.3.3.1</v>
          </cell>
          <cell r="D1068" t="str">
            <v>Suministro, figurado e instalación de acero de refuerzo 420 Mpa (60000 Psi) según planos y especificaciones de diseño</v>
          </cell>
          <cell r="E1068" t="str">
            <v>kg</v>
          </cell>
          <cell r="F1068">
            <v>3684</v>
          </cell>
          <cell r="G1068">
            <v>2740</v>
          </cell>
          <cell r="H1068">
            <v>10094160</v>
          </cell>
          <cell r="I1068">
            <v>43.591913262536536</v>
          </cell>
          <cell r="J1068">
            <v>3684</v>
          </cell>
          <cell r="L1068">
            <v>3684</v>
          </cell>
          <cell r="M1068">
            <v>10094160</v>
          </cell>
          <cell r="N1068">
            <v>0</v>
          </cell>
          <cell r="O1068">
            <v>10094160</v>
          </cell>
          <cell r="R1068">
            <v>590.15</v>
          </cell>
          <cell r="S1068">
            <v>0</v>
          </cell>
          <cell r="T1068">
            <v>0</v>
          </cell>
          <cell r="U1068">
            <v>1617011</v>
          </cell>
          <cell r="V1068">
            <v>3093.85</v>
          </cell>
          <cell r="W1068">
            <v>8477149</v>
          </cell>
        </row>
        <row r="1069">
          <cell r="C1069" t="str">
            <v>3.7.3.8</v>
          </cell>
          <cell r="D1069" t="str">
            <v>IMPERMEABILIZACION</v>
          </cell>
          <cell r="F1069" t="str">
            <v/>
          </cell>
          <cell r="I1069" t="str">
            <v/>
          </cell>
          <cell r="J1069" t="str">
            <v/>
          </cell>
          <cell r="L1069" t="str">
            <v/>
          </cell>
          <cell r="M1069" t="str">
            <v/>
          </cell>
          <cell r="N1069" t="str">
            <v/>
          </cell>
          <cell r="O1069" t="str">
            <v/>
          </cell>
          <cell r="R1069">
            <v>0</v>
          </cell>
          <cell r="S1069" t="str">
            <v/>
          </cell>
          <cell r="T1069" t="str">
            <v/>
          </cell>
          <cell r="U1069" t="str">
            <v/>
          </cell>
          <cell r="V1069" t="str">
            <v/>
          </cell>
          <cell r="W1069" t="str">
            <v/>
          </cell>
        </row>
        <row r="1070">
          <cell r="C1070" t="str">
            <v>3.7.3.8.1</v>
          </cell>
          <cell r="D1070" t="str">
            <v>Suministro e instalación de manto reflectivo Morter plas AL-80 o similar según planos y especificaciones de diseño</v>
          </cell>
          <cell r="E1070" t="str">
            <v>m2</v>
          </cell>
          <cell r="F1070">
            <v>30.5</v>
          </cell>
          <cell r="G1070">
            <v>9325</v>
          </cell>
          <cell r="H1070">
            <v>284412.5</v>
          </cell>
          <cell r="I1070">
            <v>1.2282433635667727</v>
          </cell>
          <cell r="J1070">
            <v>30.5</v>
          </cell>
          <cell r="L1070">
            <v>30.5</v>
          </cell>
          <cell r="M1070">
            <v>284412.5</v>
          </cell>
          <cell r="N1070">
            <v>0</v>
          </cell>
          <cell r="O1070">
            <v>284412.5</v>
          </cell>
          <cell r="R1070">
            <v>0</v>
          </cell>
          <cell r="S1070">
            <v>0</v>
          </cell>
          <cell r="T1070">
            <v>0</v>
          </cell>
          <cell r="U1070">
            <v>0</v>
          </cell>
          <cell r="V1070">
            <v>30.5</v>
          </cell>
          <cell r="W1070">
            <v>284412.5</v>
          </cell>
        </row>
        <row r="1071">
          <cell r="C1071" t="str">
            <v>3,9</v>
          </cell>
          <cell r="D1071" t="str">
            <v>OBRAS ARQUITECTONICAS</v>
          </cell>
          <cell r="F1071" t="str">
            <v/>
          </cell>
          <cell r="I1071" t="str">
            <v/>
          </cell>
          <cell r="J1071" t="str">
            <v/>
          </cell>
          <cell r="L1071" t="str">
            <v/>
          </cell>
          <cell r="M1071" t="str">
            <v/>
          </cell>
          <cell r="N1071" t="str">
            <v/>
          </cell>
          <cell r="O1071" t="str">
            <v/>
          </cell>
          <cell r="R1071">
            <v>0</v>
          </cell>
          <cell r="S1071" t="str">
            <v/>
          </cell>
          <cell r="T1071" t="str">
            <v/>
          </cell>
          <cell r="U1071" t="str">
            <v/>
          </cell>
          <cell r="V1071" t="str">
            <v/>
          </cell>
          <cell r="W1071" t="str">
            <v/>
          </cell>
        </row>
        <row r="1072">
          <cell r="C1072" t="str">
            <v>3.9.9</v>
          </cell>
          <cell r="D1072" t="str">
            <v>CARPINTERIA EN MADERA</v>
          </cell>
          <cell r="F1072" t="str">
            <v/>
          </cell>
          <cell r="I1072" t="str">
            <v/>
          </cell>
          <cell r="J1072" t="str">
            <v/>
          </cell>
          <cell r="L1072" t="str">
            <v/>
          </cell>
          <cell r="M1072" t="str">
            <v/>
          </cell>
          <cell r="N1072" t="str">
            <v/>
          </cell>
          <cell r="O1072" t="str">
            <v/>
          </cell>
          <cell r="R1072">
            <v>0</v>
          </cell>
          <cell r="S1072" t="str">
            <v/>
          </cell>
          <cell r="T1072" t="str">
            <v/>
          </cell>
          <cell r="U1072" t="str">
            <v/>
          </cell>
          <cell r="V1072" t="str">
            <v/>
          </cell>
          <cell r="W1072" t="str">
            <v/>
          </cell>
        </row>
        <row r="1073">
          <cell r="C1073" t="str">
            <v>3.9.9.1</v>
          </cell>
          <cell r="D1073" t="str">
            <v>PUERTAS DE ENTRADA PRINCIPAL</v>
          </cell>
          <cell r="F1073" t="str">
            <v/>
          </cell>
          <cell r="I1073" t="str">
            <v/>
          </cell>
          <cell r="J1073" t="str">
            <v/>
          </cell>
          <cell r="L1073" t="str">
            <v/>
          </cell>
          <cell r="M1073" t="str">
            <v/>
          </cell>
          <cell r="N1073" t="str">
            <v/>
          </cell>
          <cell r="O1073" t="str">
            <v/>
          </cell>
          <cell r="R1073">
            <v>0</v>
          </cell>
          <cell r="S1073" t="str">
            <v/>
          </cell>
          <cell r="T1073" t="str">
            <v/>
          </cell>
          <cell r="U1073" t="str">
            <v/>
          </cell>
          <cell r="V1073" t="str">
            <v/>
          </cell>
          <cell r="W1073" t="str">
            <v/>
          </cell>
        </row>
        <row r="1074">
          <cell r="C1074" t="str">
            <v>3.9.9.1.9</v>
          </cell>
          <cell r="D1074" t="str">
            <v>Puerta Madecor en cedro 1.00 x 2 m e=36 mm. Incluye marco para puerta y cerradura según planos y especificaciones de diseño</v>
          </cell>
          <cell r="E1074" t="str">
            <v>un</v>
          </cell>
          <cell r="F1074">
            <v>1</v>
          </cell>
          <cell r="G1074">
            <v>72000</v>
          </cell>
          <cell r="H1074">
            <v>72000</v>
          </cell>
          <cell r="I1074">
            <v>0.31093402075087284</v>
          </cell>
          <cell r="J1074">
            <v>1</v>
          </cell>
          <cell r="K1074">
            <v>-1</v>
          </cell>
          <cell r="L1074">
            <v>0</v>
          </cell>
          <cell r="M1074">
            <v>72000</v>
          </cell>
          <cell r="N1074">
            <v>-72000</v>
          </cell>
          <cell r="O1074">
            <v>0</v>
          </cell>
          <cell r="R1074">
            <v>0</v>
          </cell>
          <cell r="S1074">
            <v>0</v>
          </cell>
          <cell r="T1074">
            <v>0</v>
          </cell>
          <cell r="U1074">
            <v>0</v>
          </cell>
          <cell r="V1074">
            <v>0</v>
          </cell>
          <cell r="W1074">
            <v>0</v>
          </cell>
        </row>
        <row r="1075">
          <cell r="C1075" t="str">
            <v>3.9.10.4</v>
          </cell>
          <cell r="D1075" t="str">
            <v>VENTANAS EN ALUMINIO</v>
          </cell>
          <cell r="F1075" t="str">
            <v/>
          </cell>
          <cell r="I1075" t="str">
            <v/>
          </cell>
          <cell r="J1075" t="str">
            <v/>
          </cell>
          <cell r="L1075" t="str">
            <v/>
          </cell>
          <cell r="M1075" t="str">
            <v/>
          </cell>
          <cell r="N1075" t="str">
            <v/>
          </cell>
          <cell r="O1075" t="str">
            <v/>
          </cell>
          <cell r="R1075">
            <v>0</v>
          </cell>
          <cell r="S1075" t="str">
            <v/>
          </cell>
          <cell r="T1075" t="str">
            <v/>
          </cell>
          <cell r="U1075" t="str">
            <v/>
          </cell>
          <cell r="V1075" t="str">
            <v/>
          </cell>
          <cell r="W1075" t="str">
            <v/>
          </cell>
        </row>
        <row r="1076">
          <cell r="C1076" t="str">
            <v>3.9.10.4.1</v>
          </cell>
          <cell r="D1076" t="str">
            <v>Ventaneria en aluminio, incluye vidrio 4 mm segun planos y especificaciones de diseño</v>
          </cell>
          <cell r="E1076" t="str">
            <v>m2</v>
          </cell>
          <cell r="F1076">
            <v>1.5</v>
          </cell>
          <cell r="G1076">
            <v>83050</v>
          </cell>
          <cell r="H1076">
            <v>124575</v>
          </cell>
          <cell r="I1076">
            <v>0.53798063381999972</v>
          </cell>
          <cell r="J1076">
            <v>1.5</v>
          </cell>
          <cell r="K1076">
            <v>-1.5</v>
          </cell>
          <cell r="L1076">
            <v>0</v>
          </cell>
          <cell r="M1076">
            <v>124575</v>
          </cell>
          <cell r="N1076">
            <v>-124575</v>
          </cell>
          <cell r="O1076">
            <v>0</v>
          </cell>
          <cell r="R1076">
            <v>0</v>
          </cell>
          <cell r="S1076">
            <v>0</v>
          </cell>
          <cell r="T1076">
            <v>0</v>
          </cell>
          <cell r="U1076">
            <v>0</v>
          </cell>
          <cell r="V1076">
            <v>0</v>
          </cell>
          <cell r="W1076">
            <v>0</v>
          </cell>
        </row>
        <row r="1077">
          <cell r="C1077" t="str">
            <v>3.9.12</v>
          </cell>
          <cell r="D1077" t="str">
            <v>PINTURA</v>
          </cell>
          <cell r="F1077" t="str">
            <v/>
          </cell>
          <cell r="I1077" t="str">
            <v/>
          </cell>
          <cell r="J1077" t="str">
            <v/>
          </cell>
          <cell r="L1077" t="str">
            <v/>
          </cell>
          <cell r="M1077" t="str">
            <v/>
          </cell>
          <cell r="N1077" t="str">
            <v/>
          </cell>
          <cell r="O1077" t="str">
            <v/>
          </cell>
          <cell r="R1077">
            <v>0</v>
          </cell>
          <cell r="S1077" t="str">
            <v/>
          </cell>
          <cell r="T1077" t="str">
            <v/>
          </cell>
          <cell r="U1077" t="str">
            <v/>
          </cell>
          <cell r="V1077" t="str">
            <v/>
          </cell>
          <cell r="W1077" t="str">
            <v/>
          </cell>
        </row>
        <row r="1078">
          <cell r="C1078" t="str">
            <v>3.9.12.2</v>
          </cell>
          <cell r="D1078" t="str">
            <v>Estuco y pintura a 3 manos segun planos y especificaciones de diseño</v>
          </cell>
          <cell r="E1078" t="str">
            <v>m2</v>
          </cell>
          <cell r="F1078">
            <v>178</v>
          </cell>
          <cell r="G1078">
            <v>6415</v>
          </cell>
          <cell r="H1078">
            <v>1141870</v>
          </cell>
          <cell r="I1078">
            <v>4.9311976427055439</v>
          </cell>
          <cell r="J1078">
            <v>178</v>
          </cell>
          <cell r="K1078">
            <v>-178</v>
          </cell>
          <cell r="L1078">
            <v>0</v>
          </cell>
          <cell r="M1078">
            <v>1141870</v>
          </cell>
          <cell r="N1078">
            <v>-1141870</v>
          </cell>
          <cell r="O1078">
            <v>0</v>
          </cell>
          <cell r="R1078">
            <v>0</v>
          </cell>
          <cell r="S1078">
            <v>0</v>
          </cell>
          <cell r="T1078">
            <v>0</v>
          </cell>
          <cell r="U1078">
            <v>0</v>
          </cell>
          <cell r="V1078">
            <v>0</v>
          </cell>
          <cell r="W1078">
            <v>0</v>
          </cell>
        </row>
        <row r="1079">
          <cell r="C1079" t="str">
            <v>3,10</v>
          </cell>
          <cell r="D1079" t="str">
            <v>INSTALACIÓN DE ACCESORIOS Y TRABAJOS METALMECÁNICOS</v>
          </cell>
          <cell r="F1079" t="str">
            <v/>
          </cell>
          <cell r="I1079" t="str">
            <v/>
          </cell>
          <cell r="J1079" t="str">
            <v/>
          </cell>
          <cell r="L1079" t="str">
            <v/>
          </cell>
          <cell r="M1079" t="str">
            <v/>
          </cell>
          <cell r="N1079" t="str">
            <v/>
          </cell>
          <cell r="O1079" t="str">
            <v/>
          </cell>
          <cell r="R1079">
            <v>0</v>
          </cell>
          <cell r="S1079" t="str">
            <v/>
          </cell>
          <cell r="T1079" t="str">
            <v/>
          </cell>
          <cell r="U1079" t="str">
            <v/>
          </cell>
          <cell r="V1079" t="str">
            <v/>
          </cell>
          <cell r="W1079" t="str">
            <v/>
          </cell>
        </row>
        <row r="1080">
          <cell r="C1080" t="str">
            <v>3.10.1.4</v>
          </cell>
          <cell r="D1080" t="str">
            <v>FABRICACIÓN E INSTALACIÓN DE PUERTAS EN ACERO Ø 2” A.G</v>
          </cell>
          <cell r="F1080" t="str">
            <v/>
          </cell>
          <cell r="I1080" t="str">
            <v/>
          </cell>
          <cell r="J1080" t="str">
            <v/>
          </cell>
          <cell r="L1080" t="str">
            <v/>
          </cell>
          <cell r="M1080" t="str">
            <v/>
          </cell>
          <cell r="N1080" t="str">
            <v/>
          </cell>
          <cell r="O1080" t="str">
            <v/>
          </cell>
          <cell r="R1080">
            <v>0</v>
          </cell>
          <cell r="S1080" t="str">
            <v/>
          </cell>
          <cell r="T1080" t="str">
            <v/>
          </cell>
          <cell r="U1080" t="str">
            <v/>
          </cell>
          <cell r="V1080" t="str">
            <v/>
          </cell>
          <cell r="W1080" t="str">
            <v/>
          </cell>
        </row>
        <row r="1081">
          <cell r="C1081" t="str">
            <v>3.9.10.9.2</v>
          </cell>
          <cell r="D1081" t="str">
            <v>Suministro e instalación de puerta en reja metálica , diámetro de barrotes 50mm en acero galvanizado, separación entre ejes de rejas de 0.2m, incluye pintura anticorrosiva y acabado</v>
          </cell>
          <cell r="E1081" t="str">
            <v>m2</v>
          </cell>
          <cell r="F1081">
            <v>8.1</v>
          </cell>
          <cell r="G1081">
            <v>195100</v>
          </cell>
          <cell r="H1081">
            <v>1580310</v>
          </cell>
          <cell r="I1081">
            <v>6.8246130879557203</v>
          </cell>
          <cell r="J1081">
            <v>8.1</v>
          </cell>
          <cell r="L1081">
            <v>8.1</v>
          </cell>
          <cell r="M1081">
            <v>1580310</v>
          </cell>
          <cell r="N1081">
            <v>0</v>
          </cell>
          <cell r="O1081">
            <v>1580310</v>
          </cell>
          <cell r="R1081">
            <v>0</v>
          </cell>
          <cell r="S1081">
            <v>0</v>
          </cell>
          <cell r="T1081">
            <v>0</v>
          </cell>
          <cell r="U1081">
            <v>0</v>
          </cell>
          <cell r="V1081">
            <v>8.1</v>
          </cell>
          <cell r="W1081">
            <v>1580310</v>
          </cell>
        </row>
        <row r="1082">
          <cell r="D1082" t="str">
            <v>COSTO TOTAL DIRECTO</v>
          </cell>
          <cell r="F1082" t="str">
            <v/>
          </cell>
          <cell r="H1082">
            <v>23156038</v>
          </cell>
          <cell r="J1082" t="str">
            <v/>
          </cell>
          <cell r="L1082" t="str">
            <v/>
          </cell>
          <cell r="M1082">
            <v>23156038</v>
          </cell>
          <cell r="N1082">
            <v>-2190645</v>
          </cell>
          <cell r="O1082">
            <v>20965393</v>
          </cell>
          <cell r="R1082">
            <v>0</v>
          </cell>
          <cell r="S1082">
            <v>0</v>
          </cell>
          <cell r="T1082">
            <v>0</v>
          </cell>
          <cell r="U1082">
            <v>3578671</v>
          </cell>
          <cell r="V1082" t="str">
            <v/>
          </cell>
          <cell r="W1082">
            <v>16411721</v>
          </cell>
        </row>
        <row r="1083">
          <cell r="D1083" t="str">
            <v>A,I,U, 25%</v>
          </cell>
          <cell r="E1083">
            <v>0.25</v>
          </cell>
          <cell r="F1083">
            <v>0</v>
          </cell>
          <cell r="H1083">
            <v>5789009.5</v>
          </cell>
          <cell r="J1083">
            <v>0</v>
          </cell>
          <cell r="L1083">
            <v>0</v>
          </cell>
          <cell r="M1083">
            <v>5789009.5</v>
          </cell>
          <cell r="N1083">
            <v>-547661.25</v>
          </cell>
          <cell r="O1083">
            <v>5241348.25</v>
          </cell>
          <cell r="R1083">
            <v>0</v>
          </cell>
          <cell r="S1083">
            <v>0</v>
          </cell>
          <cell r="T1083">
            <v>0</v>
          </cell>
          <cell r="U1083">
            <v>894667.75</v>
          </cell>
          <cell r="W1083">
            <v>4102930.25</v>
          </cell>
        </row>
        <row r="1084">
          <cell r="B1084" t="str">
            <v>TO16</v>
          </cell>
          <cell r="D1084" t="str">
            <v>COSTO TOTAL OBRA CIVIL</v>
          </cell>
          <cell r="F1084" t="str">
            <v/>
          </cell>
          <cell r="H1084">
            <v>28945048</v>
          </cell>
          <cell r="J1084" t="str">
            <v/>
          </cell>
          <cell r="L1084" t="str">
            <v/>
          </cell>
          <cell r="M1084">
            <v>28945048</v>
          </cell>
          <cell r="N1084">
            <v>-2738306</v>
          </cell>
          <cell r="O1084">
            <v>26206741</v>
          </cell>
          <cell r="R1084">
            <v>0</v>
          </cell>
          <cell r="S1084">
            <v>0</v>
          </cell>
          <cell r="T1084">
            <v>0</v>
          </cell>
          <cell r="U1084">
            <v>4473339</v>
          </cell>
          <cell r="V1084" t="str">
            <v/>
          </cell>
          <cell r="W1084">
            <v>20514651</v>
          </cell>
        </row>
        <row r="1085">
          <cell r="B1085" t="str">
            <v>T17</v>
          </cell>
          <cell r="C1085" t="str">
            <v>OBRA CIVIL ESTRUCTURAL DEL EDIFICIO ADMINISTRATIVO, BODEGA , TALLER Y CUARTO ELECTRICO (1085)</v>
          </cell>
          <cell r="F1085" t="str">
            <v/>
          </cell>
          <cell r="J1085" t="str">
            <v/>
          </cell>
          <cell r="L1085" t="str">
            <v/>
          </cell>
          <cell r="M1085" t="str">
            <v/>
          </cell>
          <cell r="N1085" t="str">
            <v/>
          </cell>
          <cell r="O1085" t="str">
            <v/>
          </cell>
          <cell r="R1085">
            <v>0</v>
          </cell>
          <cell r="S1085" t="str">
            <v/>
          </cell>
          <cell r="T1085" t="str">
            <v/>
          </cell>
          <cell r="U1085" t="str">
            <v/>
          </cell>
          <cell r="V1085" t="str">
            <v/>
          </cell>
          <cell r="W1085" t="str">
            <v/>
          </cell>
        </row>
        <row r="1086">
          <cell r="C1086" t="str">
            <v xml:space="preserve">ITEM </v>
          </cell>
          <cell r="D1086" t="str">
            <v xml:space="preserve">DESCRIPCION </v>
          </cell>
          <cell r="E1086" t="str">
            <v xml:space="preserve">UNIDAD </v>
          </cell>
          <cell r="F1086">
            <v>0</v>
          </cell>
          <cell r="G1086" t="str">
            <v xml:space="preserve">V. UNITARIO </v>
          </cell>
          <cell r="H1086" t="str">
            <v>V. PARCIAL</v>
          </cell>
          <cell r="R1086">
            <v>0</v>
          </cell>
        </row>
        <row r="1087">
          <cell r="C1087">
            <v>3.1</v>
          </cell>
          <cell r="D1087" t="str">
            <v>SEÑALIZACION Y SEGURIDAD EN LA OBRA</v>
          </cell>
          <cell r="F1087" t="str">
            <v/>
          </cell>
          <cell r="J1087" t="str">
            <v/>
          </cell>
          <cell r="L1087" t="str">
            <v/>
          </cell>
          <cell r="M1087" t="str">
            <v/>
          </cell>
          <cell r="N1087" t="str">
            <v/>
          </cell>
          <cell r="O1087" t="str">
            <v/>
          </cell>
          <cell r="R1087">
            <v>0</v>
          </cell>
          <cell r="S1087" t="str">
            <v/>
          </cell>
          <cell r="T1087" t="str">
            <v/>
          </cell>
          <cell r="U1087" t="str">
            <v/>
          </cell>
          <cell r="V1087" t="str">
            <v/>
          </cell>
          <cell r="W1087" t="str">
            <v/>
          </cell>
        </row>
        <row r="1088">
          <cell r="C1088" t="str">
            <v>3.1.1</v>
          </cell>
          <cell r="D1088" t="str">
            <v>Señalización de la obra</v>
          </cell>
          <cell r="F1088" t="str">
            <v/>
          </cell>
          <cell r="J1088" t="str">
            <v/>
          </cell>
          <cell r="L1088" t="str">
            <v/>
          </cell>
          <cell r="M1088" t="str">
            <v/>
          </cell>
          <cell r="N1088" t="str">
            <v/>
          </cell>
          <cell r="O1088" t="str">
            <v/>
          </cell>
          <cell r="R1088">
            <v>0</v>
          </cell>
          <cell r="S1088" t="str">
            <v/>
          </cell>
          <cell r="T1088" t="str">
            <v/>
          </cell>
          <cell r="U1088" t="str">
            <v/>
          </cell>
          <cell r="V1088" t="str">
            <v/>
          </cell>
          <cell r="W1088" t="str">
            <v/>
          </cell>
        </row>
        <row r="1089">
          <cell r="C1089" t="str">
            <v>3.1.1.1</v>
          </cell>
          <cell r="D1089" t="str">
            <v>Soporte para cinta demarcadora. Esquema No.1</v>
          </cell>
          <cell r="E1089" t="str">
            <v>un</v>
          </cell>
          <cell r="F1089">
            <v>4</v>
          </cell>
          <cell r="G1089">
            <v>10100</v>
          </cell>
          <cell r="H1089">
            <v>40400</v>
          </cell>
          <cell r="I1089">
            <v>0.17446853386576755</v>
          </cell>
          <cell r="J1089">
            <v>4</v>
          </cell>
          <cell r="K1089">
            <v>-4</v>
          </cell>
          <cell r="L1089">
            <v>0</v>
          </cell>
          <cell r="M1089">
            <v>40400</v>
          </cell>
          <cell r="N1089">
            <v>-40400</v>
          </cell>
          <cell r="O1089">
            <v>0</v>
          </cell>
          <cell r="R1089">
            <v>0</v>
          </cell>
          <cell r="S1089">
            <v>0</v>
          </cell>
          <cell r="T1089">
            <v>0</v>
          </cell>
          <cell r="U1089">
            <v>0</v>
          </cell>
          <cell r="V1089">
            <v>0</v>
          </cell>
          <cell r="W1089">
            <v>0</v>
          </cell>
        </row>
        <row r="1090">
          <cell r="C1090" t="str">
            <v>3.1.1.2</v>
          </cell>
          <cell r="D1090" t="str">
            <v>Cinta demarcadora, sin soportes. Esquema No. 2</v>
          </cell>
          <cell r="E1090" t="str">
            <v>m</v>
          </cell>
          <cell r="F1090">
            <v>40</v>
          </cell>
          <cell r="G1090">
            <v>830</v>
          </cell>
          <cell r="H1090">
            <v>33200</v>
          </cell>
          <cell r="I1090">
            <v>0.14337513179068026</v>
          </cell>
          <cell r="J1090">
            <v>40</v>
          </cell>
          <cell r="K1090">
            <v>-40</v>
          </cell>
          <cell r="L1090">
            <v>0</v>
          </cell>
          <cell r="M1090">
            <v>33200</v>
          </cell>
          <cell r="N1090">
            <v>-33200</v>
          </cell>
          <cell r="O1090">
            <v>0</v>
          </cell>
          <cell r="R1090">
            <v>0</v>
          </cell>
          <cell r="S1090">
            <v>0</v>
          </cell>
          <cell r="T1090">
            <v>0</v>
          </cell>
          <cell r="U1090">
            <v>0</v>
          </cell>
          <cell r="V1090">
            <v>0</v>
          </cell>
          <cell r="W1090">
            <v>0</v>
          </cell>
        </row>
        <row r="1091">
          <cell r="C1091" t="str">
            <v>3.1.1.3</v>
          </cell>
          <cell r="D1091" t="str">
            <v>Vallas móviles. Barreras</v>
          </cell>
          <cell r="F1091" t="str">
            <v/>
          </cell>
          <cell r="I1091" t="str">
            <v/>
          </cell>
          <cell r="J1091" t="str">
            <v/>
          </cell>
          <cell r="L1091" t="str">
            <v/>
          </cell>
          <cell r="M1091" t="str">
            <v/>
          </cell>
          <cell r="N1091" t="str">
            <v/>
          </cell>
          <cell r="O1091" t="str">
            <v/>
          </cell>
          <cell r="R1091">
            <v>0</v>
          </cell>
          <cell r="S1091" t="str">
            <v/>
          </cell>
          <cell r="T1091" t="str">
            <v/>
          </cell>
          <cell r="U1091" t="str">
            <v/>
          </cell>
          <cell r="V1091" t="str">
            <v/>
          </cell>
          <cell r="W1091" t="str">
            <v/>
          </cell>
        </row>
        <row r="1092">
          <cell r="C1092" t="str">
            <v>3.1.1.3.4</v>
          </cell>
          <cell r="D1092" t="str">
            <v>Valla móvil Tipo 4. Valla doble cara. Esquema No. 6</v>
          </cell>
          <cell r="E1092" t="str">
            <v>un</v>
          </cell>
          <cell r="F1092">
            <v>1</v>
          </cell>
          <cell r="G1092">
            <v>155000</v>
          </cell>
          <cell r="H1092">
            <v>155000</v>
          </cell>
          <cell r="I1092">
            <v>0.6693718502275734</v>
          </cell>
          <cell r="J1092">
            <v>1</v>
          </cell>
          <cell r="K1092">
            <v>-1</v>
          </cell>
          <cell r="L1092">
            <v>0</v>
          </cell>
          <cell r="M1092">
            <v>155000</v>
          </cell>
          <cell r="N1092">
            <v>-155000</v>
          </cell>
          <cell r="O1092">
            <v>0</v>
          </cell>
          <cell r="R1092">
            <v>0</v>
          </cell>
          <cell r="S1092">
            <v>0</v>
          </cell>
          <cell r="T1092">
            <v>0</v>
          </cell>
          <cell r="U1092">
            <v>0</v>
          </cell>
          <cell r="V1092">
            <v>0</v>
          </cell>
          <cell r="W1092">
            <v>0</v>
          </cell>
        </row>
        <row r="1093">
          <cell r="C1093">
            <v>3.3</v>
          </cell>
          <cell r="D1093" t="str">
            <v>EXCAVACIONES Y ENTIBADOS</v>
          </cell>
          <cell r="F1093" t="str">
            <v/>
          </cell>
          <cell r="I1093" t="str">
            <v/>
          </cell>
          <cell r="J1093" t="str">
            <v/>
          </cell>
          <cell r="L1093" t="str">
            <v/>
          </cell>
          <cell r="M1093" t="str">
            <v/>
          </cell>
          <cell r="N1093" t="str">
            <v/>
          </cell>
          <cell r="O1093" t="str">
            <v/>
          </cell>
          <cell r="R1093">
            <v>0</v>
          </cell>
          <cell r="S1093" t="str">
            <v/>
          </cell>
          <cell r="T1093" t="str">
            <v/>
          </cell>
          <cell r="U1093" t="str">
            <v/>
          </cell>
          <cell r="V1093" t="str">
            <v/>
          </cell>
          <cell r="W1093" t="str">
            <v/>
          </cell>
        </row>
        <row r="1094">
          <cell r="C1094" t="str">
            <v>3.3.4</v>
          </cell>
          <cell r="D1094" t="str">
            <v>EXCAVACIONES PARA ESTRUCTURAS</v>
          </cell>
          <cell r="F1094" t="str">
            <v/>
          </cell>
          <cell r="I1094" t="str">
            <v/>
          </cell>
          <cell r="J1094" t="str">
            <v/>
          </cell>
          <cell r="L1094" t="str">
            <v/>
          </cell>
          <cell r="M1094" t="str">
            <v/>
          </cell>
          <cell r="N1094" t="str">
            <v/>
          </cell>
          <cell r="O1094" t="str">
            <v/>
          </cell>
          <cell r="R1094">
            <v>0</v>
          </cell>
          <cell r="S1094" t="str">
            <v/>
          </cell>
          <cell r="T1094" t="str">
            <v/>
          </cell>
          <cell r="U1094" t="str">
            <v/>
          </cell>
          <cell r="V1094" t="str">
            <v/>
          </cell>
          <cell r="W1094" t="str">
            <v/>
          </cell>
        </row>
        <row r="1095">
          <cell r="C1095" t="str">
            <v>3.3.4.2</v>
          </cell>
          <cell r="D1095" t="str">
            <v>Excavación para estructuras a máquina en material común, roca descompuesta a cualquier profundidad y bajo cualquier condición de humedad. Incluye retiro a lugar autorizado.</v>
          </cell>
          <cell r="E1095" t="str">
            <v>m3</v>
          </cell>
          <cell r="F1095">
            <v>10.1</v>
          </cell>
          <cell r="G1095">
            <v>8200</v>
          </cell>
          <cell r="H1095">
            <v>82820</v>
          </cell>
          <cell r="I1095">
            <v>0.35766049442482345</v>
          </cell>
          <cell r="J1095">
            <v>10.1</v>
          </cell>
          <cell r="K1095">
            <v>71</v>
          </cell>
          <cell r="L1095">
            <v>81.099999999999994</v>
          </cell>
          <cell r="M1095">
            <v>82820</v>
          </cell>
          <cell r="N1095">
            <v>582200</v>
          </cell>
          <cell r="O1095">
            <v>665020</v>
          </cell>
          <cell r="R1095">
            <v>0</v>
          </cell>
          <cell r="S1095">
            <v>0</v>
          </cell>
          <cell r="T1095">
            <v>0</v>
          </cell>
          <cell r="U1095">
            <v>0</v>
          </cell>
          <cell r="V1095">
            <v>81.099999999999994</v>
          </cell>
          <cell r="W1095">
            <v>665020</v>
          </cell>
        </row>
        <row r="1096">
          <cell r="C1096">
            <v>3.4</v>
          </cell>
          <cell r="D1096" t="str">
            <v>INSTALACION Y CIMENTACION DE TUBERIA</v>
          </cell>
          <cell r="F1096" t="str">
            <v/>
          </cell>
          <cell r="I1096" t="str">
            <v/>
          </cell>
          <cell r="J1096" t="str">
            <v/>
          </cell>
          <cell r="L1096" t="str">
            <v/>
          </cell>
          <cell r="M1096" t="str">
            <v/>
          </cell>
          <cell r="N1096" t="str">
            <v/>
          </cell>
          <cell r="O1096" t="str">
            <v/>
          </cell>
          <cell r="R1096">
            <v>0</v>
          </cell>
          <cell r="S1096" t="str">
            <v/>
          </cell>
          <cell r="T1096" t="str">
            <v/>
          </cell>
          <cell r="U1096" t="str">
            <v/>
          </cell>
          <cell r="V1096" t="str">
            <v/>
          </cell>
          <cell r="W1096" t="str">
            <v/>
          </cell>
        </row>
        <row r="1097">
          <cell r="C1097">
            <v>3.5</v>
          </cell>
          <cell r="D1097" t="str">
            <v>RELLENOS</v>
          </cell>
          <cell r="F1097" t="str">
            <v/>
          </cell>
          <cell r="I1097" t="str">
            <v/>
          </cell>
          <cell r="J1097" t="str">
            <v/>
          </cell>
          <cell r="L1097" t="str">
            <v/>
          </cell>
          <cell r="M1097" t="str">
            <v/>
          </cell>
          <cell r="N1097" t="str">
            <v/>
          </cell>
          <cell r="O1097" t="str">
            <v/>
          </cell>
          <cell r="R1097">
            <v>0</v>
          </cell>
          <cell r="S1097" t="str">
            <v/>
          </cell>
          <cell r="T1097" t="str">
            <v/>
          </cell>
          <cell r="U1097" t="str">
            <v/>
          </cell>
          <cell r="V1097" t="str">
            <v/>
          </cell>
          <cell r="W1097" t="str">
            <v/>
          </cell>
        </row>
        <row r="1098">
          <cell r="C1098" t="str">
            <v>3.5.1</v>
          </cell>
          <cell r="D1098" t="str">
            <v>Relleno de Zanjas y obras de mampostería</v>
          </cell>
          <cell r="F1098" t="str">
            <v/>
          </cell>
          <cell r="I1098" t="str">
            <v/>
          </cell>
          <cell r="J1098" t="str">
            <v/>
          </cell>
          <cell r="L1098" t="str">
            <v/>
          </cell>
          <cell r="M1098" t="str">
            <v/>
          </cell>
          <cell r="N1098" t="str">
            <v/>
          </cell>
          <cell r="O1098" t="str">
            <v/>
          </cell>
          <cell r="R1098">
            <v>0</v>
          </cell>
          <cell r="S1098" t="str">
            <v/>
          </cell>
          <cell r="T1098" t="str">
            <v/>
          </cell>
          <cell r="U1098" t="str">
            <v/>
          </cell>
          <cell r="V1098" t="str">
            <v/>
          </cell>
          <cell r="W1098" t="str">
            <v/>
          </cell>
        </row>
        <row r="1099">
          <cell r="C1099" t="str">
            <v>3.5.1.1</v>
          </cell>
          <cell r="D1099" t="str">
            <v>Rellenos de Zanjas y obras de mampostería con material seleccionado de sitio, compactado al 90% del Proctor Modificado</v>
          </cell>
          <cell r="E1099" t="str">
            <v>m3</v>
          </cell>
          <cell r="F1099">
            <v>1</v>
          </cell>
          <cell r="G1099">
            <v>8500</v>
          </cell>
          <cell r="H1099">
            <v>8500</v>
          </cell>
          <cell r="I1099">
            <v>3.6707488560866933E-2</v>
          </cell>
          <cell r="J1099">
            <v>1</v>
          </cell>
          <cell r="K1099">
            <v>80</v>
          </cell>
          <cell r="L1099">
            <v>81</v>
          </cell>
          <cell r="M1099">
            <v>8500</v>
          </cell>
          <cell r="N1099">
            <v>680000</v>
          </cell>
          <cell r="O1099">
            <v>688500</v>
          </cell>
          <cell r="R1099">
            <v>0</v>
          </cell>
          <cell r="S1099">
            <v>0</v>
          </cell>
          <cell r="T1099">
            <v>0</v>
          </cell>
          <cell r="U1099">
            <v>0</v>
          </cell>
          <cell r="V1099">
            <v>81</v>
          </cell>
          <cell r="W1099">
            <v>688500</v>
          </cell>
        </row>
        <row r="1100">
          <cell r="C1100" t="str">
            <v>3.5.1.2</v>
          </cell>
          <cell r="D1100" t="str">
            <v>Rellenos de Zanjas y obras de mampostería con material seleccionado de cantera, compactado al 95% del Proctor Modifiicado</v>
          </cell>
          <cell r="E1100" t="str">
            <v>m3</v>
          </cell>
          <cell r="F1100">
            <v>9.1</v>
          </cell>
          <cell r="G1100">
            <v>27000</v>
          </cell>
          <cell r="H1100">
            <v>245700</v>
          </cell>
          <cell r="I1100">
            <v>1.0610623458123536</v>
          </cell>
          <cell r="J1100">
            <v>9.1</v>
          </cell>
          <cell r="L1100">
            <v>9.1</v>
          </cell>
          <cell r="M1100">
            <v>245700</v>
          </cell>
          <cell r="N1100">
            <v>0</v>
          </cell>
          <cell r="O1100">
            <v>245700</v>
          </cell>
          <cell r="R1100">
            <v>0</v>
          </cell>
          <cell r="S1100">
            <v>0</v>
          </cell>
          <cell r="T1100">
            <v>0</v>
          </cell>
          <cell r="U1100">
            <v>0</v>
          </cell>
          <cell r="V1100">
            <v>9.1</v>
          </cell>
          <cell r="W1100">
            <v>245700</v>
          </cell>
        </row>
        <row r="1101">
          <cell r="C1101">
            <v>3.7</v>
          </cell>
          <cell r="D1101" t="str">
            <v>CONSTRUCCIÓN DE OBRAS ACCESORIAS</v>
          </cell>
          <cell r="F1101" t="str">
            <v/>
          </cell>
          <cell r="I1101" t="str">
            <v/>
          </cell>
          <cell r="J1101" t="str">
            <v/>
          </cell>
          <cell r="L1101" t="str">
            <v/>
          </cell>
          <cell r="M1101" t="str">
            <v/>
          </cell>
          <cell r="N1101" t="str">
            <v/>
          </cell>
          <cell r="O1101" t="str">
            <v/>
          </cell>
          <cell r="R1101">
            <v>0</v>
          </cell>
          <cell r="S1101" t="str">
            <v/>
          </cell>
          <cell r="T1101" t="str">
            <v/>
          </cell>
          <cell r="U1101" t="str">
            <v/>
          </cell>
          <cell r="V1101" t="str">
            <v/>
          </cell>
          <cell r="W1101" t="str">
            <v/>
          </cell>
        </row>
        <row r="1102">
          <cell r="C1102" t="str">
            <v>3.7.1</v>
          </cell>
          <cell r="D1102" t="str">
            <v>Obra de mampostería en ladrillo.</v>
          </cell>
          <cell r="F1102" t="str">
            <v/>
          </cell>
          <cell r="I1102" t="str">
            <v/>
          </cell>
          <cell r="J1102" t="str">
            <v/>
          </cell>
          <cell r="L1102" t="str">
            <v/>
          </cell>
          <cell r="M1102" t="str">
            <v/>
          </cell>
          <cell r="N1102" t="str">
            <v/>
          </cell>
          <cell r="O1102" t="str">
            <v/>
          </cell>
          <cell r="R1102">
            <v>0</v>
          </cell>
          <cell r="S1102" t="str">
            <v/>
          </cell>
          <cell r="T1102" t="str">
            <v/>
          </cell>
          <cell r="U1102" t="str">
            <v/>
          </cell>
          <cell r="V1102" t="str">
            <v/>
          </cell>
          <cell r="W1102" t="str">
            <v/>
          </cell>
        </row>
        <row r="1103">
          <cell r="C1103" t="str">
            <v>3.7.1.4</v>
          </cell>
          <cell r="D1103" t="str">
            <v>CONCRETOS DE LIMPIEZA, ALISTADO Y MEDIACAÑAS</v>
          </cell>
          <cell r="F1103" t="str">
            <v/>
          </cell>
          <cell r="I1103" t="str">
            <v/>
          </cell>
          <cell r="J1103" t="str">
            <v/>
          </cell>
          <cell r="L1103" t="str">
            <v/>
          </cell>
          <cell r="M1103" t="str">
            <v/>
          </cell>
          <cell r="N1103" t="str">
            <v/>
          </cell>
          <cell r="O1103" t="str">
            <v/>
          </cell>
          <cell r="R1103">
            <v>0</v>
          </cell>
          <cell r="S1103" t="str">
            <v/>
          </cell>
          <cell r="T1103" t="str">
            <v/>
          </cell>
          <cell r="U1103" t="str">
            <v/>
          </cell>
          <cell r="V1103" t="str">
            <v/>
          </cell>
          <cell r="W1103" t="str">
            <v/>
          </cell>
        </row>
        <row r="1104">
          <cell r="C1104" t="str">
            <v>3.7.1.4.1</v>
          </cell>
          <cell r="D1104" t="str">
            <v>ALISTADO Y PENDIENTADO</v>
          </cell>
          <cell r="F1104" t="str">
            <v/>
          </cell>
          <cell r="I1104" t="str">
            <v/>
          </cell>
          <cell r="J1104" t="str">
            <v/>
          </cell>
          <cell r="L1104" t="str">
            <v/>
          </cell>
          <cell r="M1104" t="str">
            <v/>
          </cell>
          <cell r="N1104" t="str">
            <v/>
          </cell>
          <cell r="O1104" t="str">
            <v/>
          </cell>
          <cell r="R1104">
            <v>0</v>
          </cell>
          <cell r="S1104" t="str">
            <v/>
          </cell>
          <cell r="T1104" t="str">
            <v/>
          </cell>
          <cell r="U1104" t="str">
            <v/>
          </cell>
          <cell r="V1104" t="str">
            <v/>
          </cell>
          <cell r="W1104" t="str">
            <v/>
          </cell>
        </row>
        <row r="1105">
          <cell r="C1105" t="str">
            <v>3.7.1.4.1.2</v>
          </cell>
          <cell r="D1105" t="str">
            <v>Alistado y pendientado de losas y pisos en mortero impermeabilizado 1:4 e=0.04</v>
          </cell>
          <cell r="E1105" t="str">
            <v>m2</v>
          </cell>
          <cell r="F1105">
            <v>30.5</v>
          </cell>
          <cell r="G1105">
            <v>10490</v>
          </cell>
          <cell r="H1105">
            <v>319945</v>
          </cell>
          <cell r="I1105">
            <v>1.3816914620713612</v>
          </cell>
          <cell r="J1105">
            <v>30.5</v>
          </cell>
          <cell r="K1105">
            <v>100</v>
          </cell>
          <cell r="L1105">
            <v>130.5</v>
          </cell>
          <cell r="M1105">
            <v>319945</v>
          </cell>
          <cell r="N1105">
            <v>1049000</v>
          </cell>
          <cell r="O1105">
            <v>1368945</v>
          </cell>
          <cell r="R1105">
            <v>0</v>
          </cell>
          <cell r="S1105">
            <v>0</v>
          </cell>
          <cell r="T1105">
            <v>0</v>
          </cell>
          <cell r="U1105">
            <v>0</v>
          </cell>
          <cell r="V1105">
            <v>130.5</v>
          </cell>
          <cell r="W1105">
            <v>1368945</v>
          </cell>
        </row>
        <row r="1106">
          <cell r="C1106" t="str">
            <v>3.7.2</v>
          </cell>
          <cell r="D1106" t="str">
            <v>Obras de mampostería en bloque</v>
          </cell>
          <cell r="F1106" t="str">
            <v/>
          </cell>
          <cell r="I1106" t="str">
            <v/>
          </cell>
          <cell r="J1106" t="str">
            <v/>
          </cell>
          <cell r="L1106" t="str">
            <v/>
          </cell>
          <cell r="M1106" t="str">
            <v/>
          </cell>
          <cell r="N1106" t="str">
            <v/>
          </cell>
          <cell r="O1106" t="str">
            <v/>
          </cell>
          <cell r="R1106">
            <v>0</v>
          </cell>
          <cell r="S1106" t="str">
            <v/>
          </cell>
          <cell r="T1106" t="str">
            <v/>
          </cell>
          <cell r="U1106" t="str">
            <v/>
          </cell>
          <cell r="V1106" t="str">
            <v/>
          </cell>
          <cell r="W1106" t="str">
            <v/>
          </cell>
        </row>
        <row r="1107">
          <cell r="C1107" t="str">
            <v>3.7.2.1.8</v>
          </cell>
          <cell r="D1107" t="str">
            <v>Mampostería en bloque de concreto (sin incluir pañete, mortero de relleno, refuerzo ) e=0.10 m</v>
          </cell>
          <cell r="E1107" t="str">
            <v>m2</v>
          </cell>
          <cell r="F1107">
            <v>9</v>
          </cell>
          <cell r="G1107">
            <v>21300</v>
          </cell>
          <cell r="H1107">
            <v>191700</v>
          </cell>
          <cell r="I1107">
            <v>0.8278618302491989</v>
          </cell>
          <cell r="J1107">
            <v>9</v>
          </cell>
          <cell r="K1107">
            <v>-9</v>
          </cell>
          <cell r="L1107">
            <v>0</v>
          </cell>
          <cell r="M1107">
            <v>191700</v>
          </cell>
          <cell r="N1107">
            <v>-191700</v>
          </cell>
          <cell r="O1107">
            <v>0</v>
          </cell>
          <cell r="R1107">
            <v>0</v>
          </cell>
          <cell r="S1107">
            <v>0</v>
          </cell>
          <cell r="T1107">
            <v>0</v>
          </cell>
          <cell r="U1107">
            <v>0</v>
          </cell>
          <cell r="V1107">
            <v>0</v>
          </cell>
          <cell r="W1107">
            <v>0</v>
          </cell>
        </row>
        <row r="1108">
          <cell r="C1108" t="str">
            <v>3.7.2.1.9</v>
          </cell>
          <cell r="D1108" t="str">
            <v>Mampostería en bloque de concreto (sin incluir pañete, mortero de relleno, refuerzo ) e=0.15 m</v>
          </cell>
          <cell r="E1108" t="str">
            <v>m2</v>
          </cell>
          <cell r="F1108">
            <v>66</v>
          </cell>
          <cell r="G1108">
            <v>27150</v>
          </cell>
          <cell r="H1108">
            <v>1791900</v>
          </cell>
          <cell r="I1108">
            <v>7.7383704414373478</v>
          </cell>
          <cell r="J1108">
            <v>66</v>
          </cell>
          <cell r="K1108">
            <v>334</v>
          </cell>
          <cell r="L1108">
            <v>400</v>
          </cell>
          <cell r="M1108">
            <v>1791900</v>
          </cell>
          <cell r="N1108">
            <v>9068100</v>
          </cell>
          <cell r="O1108">
            <v>10860000</v>
          </cell>
          <cell r="R1108">
            <v>0</v>
          </cell>
          <cell r="S1108">
            <v>0</v>
          </cell>
          <cell r="T1108">
            <v>0</v>
          </cell>
          <cell r="U1108">
            <v>0</v>
          </cell>
          <cell r="V1108">
            <v>400</v>
          </cell>
          <cell r="W1108">
            <v>10860000</v>
          </cell>
        </row>
        <row r="1109">
          <cell r="C1109" t="str">
            <v>3.7.2.1.19</v>
          </cell>
          <cell r="D1109" t="str">
            <v>Mampostería en calado de concreto e=0.20 m</v>
          </cell>
          <cell r="E1109" t="str">
            <v>m2</v>
          </cell>
          <cell r="F1109">
            <v>9</v>
          </cell>
          <cell r="G1109">
            <v>19250</v>
          </cell>
          <cell r="H1109">
            <v>173250</v>
          </cell>
          <cell r="I1109">
            <v>0.74818498743178774</v>
          </cell>
          <cell r="J1109">
            <v>9</v>
          </cell>
          <cell r="K1109">
            <v>-9</v>
          </cell>
          <cell r="L1109">
            <v>0</v>
          </cell>
          <cell r="M1109">
            <v>173250</v>
          </cell>
          <cell r="N1109">
            <v>-173250</v>
          </cell>
          <cell r="O1109">
            <v>0</v>
          </cell>
          <cell r="R1109">
            <v>0</v>
          </cell>
          <cell r="S1109">
            <v>0</v>
          </cell>
          <cell r="T1109">
            <v>0</v>
          </cell>
          <cell r="U1109">
            <v>0</v>
          </cell>
          <cell r="V1109">
            <v>0</v>
          </cell>
          <cell r="W1109">
            <v>0</v>
          </cell>
        </row>
        <row r="1110">
          <cell r="B1110" t="str">
            <v>N</v>
          </cell>
          <cell r="C1110" t="str">
            <v>3.7.2.1.15</v>
          </cell>
          <cell r="D1110" t="str">
            <v>Mampostería en bloque abusardado de concreto e=0.15 m</v>
          </cell>
          <cell r="E1110" t="str">
            <v>m2</v>
          </cell>
          <cell r="F1110">
            <v>0</v>
          </cell>
          <cell r="G1110">
            <v>32500</v>
          </cell>
          <cell r="H1110">
            <v>0</v>
          </cell>
          <cell r="J1110">
            <v>0</v>
          </cell>
          <cell r="K1110">
            <v>600</v>
          </cell>
          <cell r="L1110">
            <v>600</v>
          </cell>
          <cell r="M1110">
            <v>0</v>
          </cell>
          <cell r="N1110">
            <v>19500000</v>
          </cell>
          <cell r="O1110">
            <v>19500000</v>
          </cell>
          <cell r="R1110">
            <v>0</v>
          </cell>
        </row>
        <row r="1111">
          <cell r="C1111" t="str">
            <v>3.7.2.1.19</v>
          </cell>
          <cell r="D1111" t="str">
            <v>Mampostería en calado de concreto e=0.20 m</v>
          </cell>
          <cell r="E1111" t="str">
            <v>m2</v>
          </cell>
          <cell r="F1111">
            <v>0</v>
          </cell>
          <cell r="G1111">
            <v>19250</v>
          </cell>
          <cell r="H1111">
            <v>0</v>
          </cell>
          <cell r="I1111">
            <v>0</v>
          </cell>
          <cell r="J1111">
            <v>0</v>
          </cell>
          <cell r="K1111">
            <v>90</v>
          </cell>
          <cell r="L1111">
            <v>90</v>
          </cell>
          <cell r="M1111">
            <v>0</v>
          </cell>
          <cell r="N1111">
            <v>1732500</v>
          </cell>
          <cell r="O1111">
            <v>1732500</v>
          </cell>
          <cell r="R1111">
            <v>0</v>
          </cell>
          <cell r="S1111">
            <v>0</v>
          </cell>
          <cell r="T1111">
            <v>0</v>
          </cell>
          <cell r="U1111">
            <v>0</v>
          </cell>
          <cell r="V1111">
            <v>90</v>
          </cell>
          <cell r="W1111">
            <v>1732500</v>
          </cell>
        </row>
        <row r="1112">
          <cell r="C1112" t="str">
            <v>3.7.3</v>
          </cell>
          <cell r="D1112" t="str">
            <v>Estructuras de concreto reforzado</v>
          </cell>
          <cell r="F1112" t="str">
            <v/>
          </cell>
          <cell r="I1112" t="str">
            <v/>
          </cell>
          <cell r="J1112" t="str">
            <v/>
          </cell>
          <cell r="L1112" t="str">
            <v/>
          </cell>
          <cell r="M1112" t="str">
            <v/>
          </cell>
          <cell r="N1112" t="str">
            <v/>
          </cell>
          <cell r="O1112" t="str">
            <v/>
          </cell>
          <cell r="R1112">
            <v>0</v>
          </cell>
          <cell r="S1112" t="str">
            <v/>
          </cell>
          <cell r="T1112" t="str">
            <v/>
          </cell>
          <cell r="U1112" t="str">
            <v/>
          </cell>
          <cell r="V1112" t="str">
            <v/>
          </cell>
          <cell r="W1112" t="str">
            <v/>
          </cell>
        </row>
        <row r="1113">
          <cell r="C1113" t="str">
            <v>3.7.3.2</v>
          </cell>
          <cell r="D1113" t="str">
            <v>Concreto para estructuras tipo edificaciones</v>
          </cell>
          <cell r="F1113" t="str">
            <v/>
          </cell>
          <cell r="I1113" t="str">
            <v/>
          </cell>
          <cell r="J1113" t="str">
            <v/>
          </cell>
          <cell r="L1113" t="str">
            <v/>
          </cell>
          <cell r="M1113" t="str">
            <v/>
          </cell>
          <cell r="N1113" t="str">
            <v/>
          </cell>
          <cell r="O1113" t="str">
            <v/>
          </cell>
          <cell r="R1113">
            <v>0</v>
          </cell>
          <cell r="S1113" t="str">
            <v/>
          </cell>
          <cell r="T1113" t="str">
            <v/>
          </cell>
          <cell r="U1113" t="str">
            <v/>
          </cell>
          <cell r="V1113" t="str">
            <v/>
          </cell>
          <cell r="W1113" t="str">
            <v/>
          </cell>
        </row>
        <row r="1114">
          <cell r="C1114" t="str">
            <v>3.7.3.2.1</v>
          </cell>
          <cell r="D1114" t="str">
            <v>VIGAS, COLUMNAS, ZAPATAS, MUROS, ESCALERAS</v>
          </cell>
          <cell r="F1114" t="str">
            <v/>
          </cell>
          <cell r="I1114" t="str">
            <v/>
          </cell>
          <cell r="J1114" t="str">
            <v/>
          </cell>
          <cell r="L1114" t="str">
            <v/>
          </cell>
          <cell r="M1114" t="str">
            <v/>
          </cell>
          <cell r="N1114" t="str">
            <v/>
          </cell>
          <cell r="O1114" t="str">
            <v/>
          </cell>
          <cell r="R1114">
            <v>0</v>
          </cell>
          <cell r="S1114" t="str">
            <v/>
          </cell>
          <cell r="T1114" t="str">
            <v/>
          </cell>
          <cell r="U1114" t="str">
            <v/>
          </cell>
          <cell r="V1114" t="str">
            <v/>
          </cell>
          <cell r="W1114" t="str">
            <v/>
          </cell>
        </row>
        <row r="1115">
          <cell r="C1115" t="str">
            <v>3.7.3.2.1.2</v>
          </cell>
          <cell r="D1115" t="str">
            <v>Concreto para vigas f´c=21 Mpa (3000 PSI)</v>
          </cell>
          <cell r="E1115" t="str">
            <v>m3</v>
          </cell>
          <cell r="F1115">
            <v>2.2999999999999998</v>
          </cell>
          <cell r="G1115">
            <v>314100</v>
          </cell>
          <cell r="H1115">
            <v>722430</v>
          </cell>
          <cell r="I1115">
            <v>3.1198342307090705</v>
          </cell>
          <cell r="J1115">
            <v>2.2999999999999998</v>
          </cell>
          <cell r="K1115">
            <v>0</v>
          </cell>
          <cell r="L1115">
            <v>2.2999999999999998</v>
          </cell>
          <cell r="M1115">
            <v>722430</v>
          </cell>
          <cell r="N1115">
            <v>0</v>
          </cell>
          <cell r="O1115">
            <v>722430</v>
          </cell>
          <cell r="R1115">
            <v>0</v>
          </cell>
          <cell r="S1115">
            <v>0</v>
          </cell>
          <cell r="T1115">
            <v>0</v>
          </cell>
          <cell r="U1115">
            <v>0</v>
          </cell>
          <cell r="V1115">
            <v>2.2999999999999998</v>
          </cell>
          <cell r="W1115">
            <v>722430</v>
          </cell>
        </row>
        <row r="1116">
          <cell r="C1116" t="str">
            <v>3.7.3.2.1.5</v>
          </cell>
          <cell r="D1116" t="str">
            <v>Concreto para columnas f´c=21 Mpa (3000 PSI)</v>
          </cell>
          <cell r="E1116" t="str">
            <v>m3</v>
          </cell>
          <cell r="F1116">
            <v>2.1</v>
          </cell>
          <cell r="G1116">
            <v>355100</v>
          </cell>
          <cell r="H1116">
            <v>745710</v>
          </cell>
          <cell r="I1116">
            <v>3.2203695640851864</v>
          </cell>
          <cell r="J1116">
            <v>2.1</v>
          </cell>
          <cell r="K1116">
            <v>20</v>
          </cell>
          <cell r="L1116">
            <v>22.1</v>
          </cell>
          <cell r="M1116">
            <v>745710</v>
          </cell>
          <cell r="N1116">
            <v>7102000</v>
          </cell>
          <cell r="O1116">
            <v>7847710.0000000009</v>
          </cell>
          <cell r="R1116">
            <v>0</v>
          </cell>
          <cell r="S1116">
            <v>0</v>
          </cell>
          <cell r="T1116">
            <v>0</v>
          </cell>
          <cell r="U1116">
            <v>0</v>
          </cell>
          <cell r="V1116">
            <v>22.1</v>
          </cell>
          <cell r="W1116">
            <v>7847710.0000000009</v>
          </cell>
        </row>
        <row r="1117">
          <cell r="C1117" t="str">
            <v>3.7.3.2.1.11</v>
          </cell>
          <cell r="D1117" t="str">
            <v>Concreto para zapatas f´c=24.5 Mpa (3500 PSI)</v>
          </cell>
          <cell r="E1117" t="str">
            <v>m3</v>
          </cell>
          <cell r="F1117">
            <v>2.6</v>
          </cell>
          <cell r="G1117">
            <v>293700</v>
          </cell>
          <cell r="H1117">
            <v>763620</v>
          </cell>
          <cell r="I1117">
            <v>3.297714401746966</v>
          </cell>
          <cell r="J1117">
            <v>2.6</v>
          </cell>
          <cell r="K1117">
            <v>26</v>
          </cell>
          <cell r="L1117">
            <v>28.6</v>
          </cell>
          <cell r="M1117">
            <v>763620</v>
          </cell>
          <cell r="N1117">
            <v>7636200</v>
          </cell>
          <cell r="O1117">
            <v>8399820</v>
          </cell>
          <cell r="R1117">
            <v>0</v>
          </cell>
          <cell r="S1117">
            <v>0</v>
          </cell>
          <cell r="T1117">
            <v>0</v>
          </cell>
          <cell r="U1117">
            <v>0</v>
          </cell>
          <cell r="V1117">
            <v>28.6</v>
          </cell>
          <cell r="W1117">
            <v>8399820</v>
          </cell>
        </row>
        <row r="1118">
          <cell r="C1118" t="str">
            <v>3.7.3.2.1.14</v>
          </cell>
          <cell r="D1118" t="str">
            <v>Concreto para vigas de amarre f´c=21 Mpa (3000 PSI)</v>
          </cell>
          <cell r="E1118" t="str">
            <v>m3</v>
          </cell>
          <cell r="F1118">
            <v>2.2999999999999998</v>
          </cell>
          <cell r="G1118">
            <v>338850</v>
          </cell>
          <cell r="H1118">
            <v>779354.99999999988</v>
          </cell>
          <cell r="I1118">
            <v>3.3656664408652288</v>
          </cell>
          <cell r="J1118">
            <v>2.2999999999999998</v>
          </cell>
          <cell r="K1118">
            <v>48</v>
          </cell>
          <cell r="L1118">
            <v>50.3</v>
          </cell>
          <cell r="M1118">
            <v>779354.99999999988</v>
          </cell>
          <cell r="N1118">
            <v>16264800</v>
          </cell>
          <cell r="O1118">
            <v>17044155</v>
          </cell>
          <cell r="R1118">
            <v>6.0600000000000005</v>
          </cell>
          <cell r="S1118">
            <v>0</v>
          </cell>
          <cell r="T1118">
            <v>0</v>
          </cell>
          <cell r="U1118">
            <v>2053431.0000000002</v>
          </cell>
          <cell r="V1118">
            <v>44.239999999999995</v>
          </cell>
          <cell r="W1118">
            <v>14990723.999999998</v>
          </cell>
        </row>
        <row r="1119">
          <cell r="C1119" t="str">
            <v>3.7.3.2.1.20</v>
          </cell>
          <cell r="D1119" t="str">
            <v>Piso en concreto e=0.15 f´c=24.5 Mpa</v>
          </cell>
          <cell r="E1119" t="str">
            <v>m2</v>
          </cell>
          <cell r="F1119">
            <v>30.5</v>
          </cell>
          <cell r="G1119">
            <v>47100</v>
          </cell>
          <cell r="H1119">
            <v>1436550</v>
          </cell>
          <cell r="I1119">
            <v>6.203781493189811</v>
          </cell>
          <cell r="J1119">
            <v>30.5</v>
          </cell>
          <cell r="K1119">
            <v>120</v>
          </cell>
          <cell r="L1119">
            <v>150.5</v>
          </cell>
          <cell r="M1119">
            <v>1436550</v>
          </cell>
          <cell r="N1119">
            <v>5652000</v>
          </cell>
          <cell r="O1119">
            <v>7088550</v>
          </cell>
          <cell r="R1119">
            <v>0</v>
          </cell>
          <cell r="S1119">
            <v>0</v>
          </cell>
          <cell r="T1119">
            <v>0</v>
          </cell>
          <cell r="U1119">
            <v>0</v>
          </cell>
          <cell r="V1119">
            <v>150.5</v>
          </cell>
          <cell r="W1119">
            <v>7088550</v>
          </cell>
        </row>
        <row r="1120">
          <cell r="C1120" t="str">
            <v>3.7.3.2.3</v>
          </cell>
          <cell r="D1120" t="str">
            <v>LOSAS ALIGERADAS</v>
          </cell>
          <cell r="F1120" t="str">
            <v/>
          </cell>
          <cell r="I1120" t="str">
            <v/>
          </cell>
          <cell r="J1120" t="str">
            <v/>
          </cell>
          <cell r="L1120" t="str">
            <v/>
          </cell>
          <cell r="M1120" t="str">
            <v/>
          </cell>
          <cell r="N1120" t="str">
            <v/>
          </cell>
          <cell r="O1120" t="str">
            <v/>
          </cell>
          <cell r="R1120">
            <v>0</v>
          </cell>
          <cell r="S1120" t="str">
            <v/>
          </cell>
          <cell r="T1120" t="str">
            <v/>
          </cell>
          <cell r="U1120" t="str">
            <v/>
          </cell>
          <cell r="V1120" t="str">
            <v/>
          </cell>
          <cell r="W1120" t="str">
            <v/>
          </cell>
        </row>
        <row r="1121">
          <cell r="C1121" t="str">
            <v>3.7.3.2.3.4</v>
          </cell>
          <cell r="D1121" t="str">
            <v>Losa aligerada para edificaciones con casetón de icopor f¨c=24.5 MPa e=0.30 m</v>
          </cell>
          <cell r="E1121" t="str">
            <v>m2</v>
          </cell>
          <cell r="F1121">
            <v>30.5</v>
          </cell>
          <cell r="G1121">
            <v>77660</v>
          </cell>
          <cell r="H1121">
            <v>2368630</v>
          </cell>
          <cell r="I1121">
            <v>10.228995132932498</v>
          </cell>
          <cell r="J1121">
            <v>30.5</v>
          </cell>
          <cell r="K1121">
            <v>360</v>
          </cell>
          <cell r="L1121">
            <v>390.5</v>
          </cell>
          <cell r="M1121">
            <v>2368630</v>
          </cell>
          <cell r="N1121">
            <v>27957600</v>
          </cell>
          <cell r="O1121">
            <v>30326230</v>
          </cell>
          <cell r="R1121">
            <v>0</v>
          </cell>
          <cell r="S1121">
            <v>0</v>
          </cell>
          <cell r="T1121">
            <v>0</v>
          </cell>
          <cell r="U1121">
            <v>0</v>
          </cell>
          <cell r="V1121">
            <v>390.5</v>
          </cell>
          <cell r="W1121">
            <v>30326230</v>
          </cell>
        </row>
        <row r="1122">
          <cell r="C1122" t="str">
            <v>3.7.3.3</v>
          </cell>
          <cell r="D1122" t="str">
            <v>ACERO DE REFUERZO</v>
          </cell>
          <cell r="F1122" t="str">
            <v/>
          </cell>
          <cell r="I1122" t="str">
            <v/>
          </cell>
          <cell r="J1122" t="str">
            <v/>
          </cell>
          <cell r="L1122" t="str">
            <v/>
          </cell>
          <cell r="M1122" t="str">
            <v/>
          </cell>
          <cell r="N1122" t="str">
            <v/>
          </cell>
          <cell r="O1122" t="str">
            <v/>
          </cell>
          <cell r="R1122">
            <v>0</v>
          </cell>
          <cell r="S1122" t="str">
            <v/>
          </cell>
          <cell r="T1122" t="str">
            <v/>
          </cell>
          <cell r="U1122" t="str">
            <v/>
          </cell>
          <cell r="V1122" t="str">
            <v/>
          </cell>
          <cell r="W1122" t="str">
            <v/>
          </cell>
        </row>
        <row r="1123">
          <cell r="C1123" t="str">
            <v>3.7.3.3.1</v>
          </cell>
          <cell r="D1123" t="str">
            <v>Suministro, figurado e instalación de acero de refuerzo 420 Mpa (60000 Psi) según planos y especificaciones de diseño</v>
          </cell>
          <cell r="E1123" t="str">
            <v>kg</v>
          </cell>
          <cell r="F1123">
            <v>3684</v>
          </cell>
          <cell r="G1123">
            <v>2740</v>
          </cell>
          <cell r="H1123">
            <v>10094160</v>
          </cell>
          <cell r="I1123">
            <v>43.591913262536536</v>
          </cell>
          <cell r="J1123">
            <v>3684</v>
          </cell>
          <cell r="K1123">
            <v>5000</v>
          </cell>
          <cell r="L1123">
            <v>8684</v>
          </cell>
          <cell r="M1123">
            <v>10094160</v>
          </cell>
          <cell r="N1123">
            <v>13700000</v>
          </cell>
          <cell r="O1123">
            <v>23794160</v>
          </cell>
          <cell r="R1123">
            <v>484.2</v>
          </cell>
          <cell r="S1123">
            <v>0</v>
          </cell>
          <cell r="T1123">
            <v>0</v>
          </cell>
          <cell r="U1123">
            <v>1326708</v>
          </cell>
          <cell r="V1123">
            <v>8199.7999999999993</v>
          </cell>
          <cell r="W1123">
            <v>22467451.999999996</v>
          </cell>
        </row>
        <row r="1124">
          <cell r="C1124" t="str">
            <v>3.7.3.8</v>
          </cell>
          <cell r="D1124" t="str">
            <v>IMPERMEABILIZACION</v>
          </cell>
          <cell r="F1124" t="str">
            <v/>
          </cell>
          <cell r="I1124" t="str">
            <v/>
          </cell>
          <cell r="J1124" t="str">
            <v/>
          </cell>
          <cell r="L1124" t="str">
            <v/>
          </cell>
          <cell r="M1124" t="str">
            <v/>
          </cell>
          <cell r="N1124" t="str">
            <v/>
          </cell>
          <cell r="O1124" t="str">
            <v/>
          </cell>
          <cell r="R1124">
            <v>0</v>
          </cell>
          <cell r="S1124" t="str">
            <v/>
          </cell>
          <cell r="T1124" t="str">
            <v/>
          </cell>
          <cell r="U1124" t="str">
            <v/>
          </cell>
          <cell r="V1124" t="str">
            <v/>
          </cell>
          <cell r="W1124" t="str">
            <v/>
          </cell>
        </row>
        <row r="1125">
          <cell r="C1125" t="str">
            <v>3.7.3.8.1</v>
          </cell>
          <cell r="D1125" t="str">
            <v>Suministro e instalación de manto reflectivo Morter plas AL-80 o similar según planos y especificaciones de diseño</v>
          </cell>
          <cell r="E1125" t="str">
            <v>m2</v>
          </cell>
          <cell r="F1125">
            <v>30.5</v>
          </cell>
          <cell r="G1125">
            <v>9325</v>
          </cell>
          <cell r="H1125">
            <v>284412.5</v>
          </cell>
          <cell r="I1125">
            <v>1.2282433635667727</v>
          </cell>
          <cell r="J1125">
            <v>30.5</v>
          </cell>
          <cell r="K1125">
            <v>220</v>
          </cell>
          <cell r="L1125">
            <v>250.5</v>
          </cell>
          <cell r="M1125">
            <v>284412.5</v>
          </cell>
          <cell r="N1125">
            <v>2051500</v>
          </cell>
          <cell r="O1125">
            <v>2335912.5</v>
          </cell>
          <cell r="R1125">
            <v>0</v>
          </cell>
          <cell r="S1125">
            <v>0</v>
          </cell>
          <cell r="T1125">
            <v>0</v>
          </cell>
          <cell r="U1125">
            <v>0</v>
          </cell>
          <cell r="V1125">
            <v>250.5</v>
          </cell>
          <cell r="W1125">
            <v>2335912.5</v>
          </cell>
        </row>
        <row r="1126">
          <cell r="C1126" t="str">
            <v>3,9</v>
          </cell>
          <cell r="D1126" t="str">
            <v>OBRAS ARQUITECTONICAS</v>
          </cell>
          <cell r="F1126" t="str">
            <v/>
          </cell>
          <cell r="I1126" t="str">
            <v/>
          </cell>
          <cell r="J1126" t="str">
            <v/>
          </cell>
          <cell r="L1126" t="str">
            <v/>
          </cell>
          <cell r="M1126" t="str">
            <v/>
          </cell>
          <cell r="N1126" t="str">
            <v/>
          </cell>
          <cell r="O1126" t="str">
            <v/>
          </cell>
          <cell r="R1126">
            <v>0</v>
          </cell>
          <cell r="S1126" t="str">
            <v/>
          </cell>
          <cell r="T1126" t="str">
            <v/>
          </cell>
          <cell r="U1126" t="str">
            <v/>
          </cell>
          <cell r="V1126" t="str">
            <v/>
          </cell>
          <cell r="W1126" t="str">
            <v/>
          </cell>
        </row>
        <row r="1127">
          <cell r="C1127" t="str">
            <v>3.9.9</v>
          </cell>
          <cell r="D1127" t="str">
            <v>CARPINTERIA EN MADERA</v>
          </cell>
          <cell r="F1127" t="str">
            <v/>
          </cell>
          <cell r="I1127" t="str">
            <v/>
          </cell>
          <cell r="J1127" t="str">
            <v/>
          </cell>
          <cell r="L1127" t="str">
            <v/>
          </cell>
          <cell r="M1127" t="str">
            <v/>
          </cell>
          <cell r="N1127" t="str">
            <v/>
          </cell>
          <cell r="O1127" t="str">
            <v/>
          </cell>
          <cell r="R1127">
            <v>0</v>
          </cell>
          <cell r="S1127" t="str">
            <v/>
          </cell>
          <cell r="T1127" t="str">
            <v/>
          </cell>
          <cell r="U1127" t="str">
            <v/>
          </cell>
          <cell r="V1127" t="str">
            <v/>
          </cell>
          <cell r="W1127" t="str">
            <v/>
          </cell>
        </row>
        <row r="1128">
          <cell r="C1128" t="str">
            <v>3.9.9.1</v>
          </cell>
          <cell r="D1128" t="str">
            <v>PUERTAS DE ENTRADA PRINCIPAL</v>
          </cell>
          <cell r="F1128" t="str">
            <v/>
          </cell>
          <cell r="I1128" t="str">
            <v/>
          </cell>
          <cell r="J1128" t="str">
            <v/>
          </cell>
          <cell r="L1128" t="str">
            <v/>
          </cell>
          <cell r="M1128" t="str">
            <v/>
          </cell>
          <cell r="N1128" t="str">
            <v/>
          </cell>
          <cell r="O1128" t="str">
            <v/>
          </cell>
          <cell r="R1128">
            <v>0</v>
          </cell>
          <cell r="S1128" t="str">
            <v/>
          </cell>
          <cell r="T1128" t="str">
            <v/>
          </cell>
          <cell r="U1128" t="str">
            <v/>
          </cell>
          <cell r="V1128" t="str">
            <v/>
          </cell>
          <cell r="W1128" t="str">
            <v/>
          </cell>
        </row>
        <row r="1129">
          <cell r="C1129" t="str">
            <v>3.9.9.1.9</v>
          </cell>
          <cell r="D1129" t="str">
            <v>Puerta Madecor en cedro 1.00 x 2 m e=36 mm. Incluye marco para puerta y cerradura según planos y especificaciones de diseño</v>
          </cell>
          <cell r="E1129" t="str">
            <v>un</v>
          </cell>
          <cell r="F1129">
            <v>1</v>
          </cell>
          <cell r="G1129">
            <v>72000</v>
          </cell>
          <cell r="H1129">
            <v>72000</v>
          </cell>
          <cell r="I1129">
            <v>0.31093402075087284</v>
          </cell>
          <cell r="J1129">
            <v>1</v>
          </cell>
          <cell r="K1129">
            <v>14</v>
          </cell>
          <cell r="L1129">
            <v>15</v>
          </cell>
          <cell r="M1129">
            <v>72000</v>
          </cell>
          <cell r="N1129">
            <v>1008000</v>
          </cell>
          <cell r="O1129">
            <v>1080000</v>
          </cell>
          <cell r="R1129">
            <v>0</v>
          </cell>
          <cell r="S1129">
            <v>0</v>
          </cell>
          <cell r="T1129">
            <v>0</v>
          </cell>
          <cell r="U1129">
            <v>0</v>
          </cell>
          <cell r="V1129">
            <v>15</v>
          </cell>
          <cell r="W1129">
            <v>1080000</v>
          </cell>
        </row>
        <row r="1130">
          <cell r="C1130" t="str">
            <v>3.9.10.4</v>
          </cell>
          <cell r="D1130" t="str">
            <v>VENTANAS EN ALUMINIO</v>
          </cell>
          <cell r="F1130" t="str">
            <v/>
          </cell>
          <cell r="I1130" t="str">
            <v/>
          </cell>
          <cell r="J1130" t="str">
            <v/>
          </cell>
          <cell r="L1130" t="str">
            <v/>
          </cell>
          <cell r="M1130" t="str">
            <v/>
          </cell>
          <cell r="N1130" t="str">
            <v/>
          </cell>
          <cell r="O1130" t="str">
            <v/>
          </cell>
          <cell r="R1130">
            <v>0</v>
          </cell>
          <cell r="S1130" t="str">
            <v/>
          </cell>
          <cell r="T1130" t="str">
            <v/>
          </cell>
          <cell r="U1130" t="str">
            <v/>
          </cell>
          <cell r="V1130" t="str">
            <v/>
          </cell>
          <cell r="W1130" t="str">
            <v/>
          </cell>
        </row>
        <row r="1131">
          <cell r="C1131" t="str">
            <v>3.9.10.4.1</v>
          </cell>
          <cell r="D1131" t="str">
            <v>Ventaneria en aluminio, incluye vidrio 4 mm segun planos y especificaciones de diseño</v>
          </cell>
          <cell r="E1131" t="str">
            <v>m2</v>
          </cell>
          <cell r="F1131">
            <v>1.5</v>
          </cell>
          <cell r="G1131">
            <v>83050</v>
          </cell>
          <cell r="H1131">
            <v>124575</v>
          </cell>
          <cell r="I1131">
            <v>0.53798063381999972</v>
          </cell>
          <cell r="J1131">
            <v>1.5</v>
          </cell>
          <cell r="K1131">
            <v>10</v>
          </cell>
          <cell r="L1131">
            <v>11.5</v>
          </cell>
          <cell r="M1131">
            <v>124575</v>
          </cell>
          <cell r="N1131">
            <v>830500</v>
          </cell>
          <cell r="O1131">
            <v>955075</v>
          </cell>
          <cell r="R1131">
            <v>0</v>
          </cell>
          <cell r="S1131">
            <v>0</v>
          </cell>
          <cell r="T1131">
            <v>0</v>
          </cell>
          <cell r="U1131">
            <v>0</v>
          </cell>
          <cell r="V1131">
            <v>11.5</v>
          </cell>
          <cell r="W1131">
            <v>955075</v>
          </cell>
        </row>
        <row r="1132">
          <cell r="C1132" t="str">
            <v>3.9.12</v>
          </cell>
          <cell r="D1132" t="str">
            <v>PINTURA</v>
          </cell>
          <cell r="F1132" t="str">
            <v/>
          </cell>
          <cell r="I1132" t="str">
            <v/>
          </cell>
          <cell r="J1132" t="str">
            <v/>
          </cell>
          <cell r="L1132" t="str">
            <v/>
          </cell>
          <cell r="M1132" t="str">
            <v/>
          </cell>
          <cell r="N1132" t="str">
            <v/>
          </cell>
          <cell r="O1132" t="str">
            <v/>
          </cell>
          <cell r="R1132">
            <v>0</v>
          </cell>
          <cell r="S1132" t="str">
            <v/>
          </cell>
          <cell r="T1132" t="str">
            <v/>
          </cell>
          <cell r="U1132" t="str">
            <v/>
          </cell>
          <cell r="V1132" t="str">
            <v/>
          </cell>
          <cell r="W1132" t="str">
            <v/>
          </cell>
        </row>
        <row r="1133">
          <cell r="C1133" t="str">
            <v>3.9.12.2</v>
          </cell>
          <cell r="D1133" t="str">
            <v>Estuco y pintura a 3 manos segun planos y especificaciones de diseño</v>
          </cell>
          <cell r="E1133" t="str">
            <v>m2</v>
          </cell>
          <cell r="F1133">
            <v>178</v>
          </cell>
          <cell r="G1133">
            <v>6415</v>
          </cell>
          <cell r="H1133">
            <v>1141870</v>
          </cell>
          <cell r="I1133">
            <v>4.9311976427055439</v>
          </cell>
          <cell r="J1133">
            <v>178</v>
          </cell>
          <cell r="K1133">
            <v>1000</v>
          </cell>
          <cell r="L1133">
            <v>1178</v>
          </cell>
          <cell r="M1133">
            <v>1141870</v>
          </cell>
          <cell r="N1133">
            <v>6415000</v>
          </cell>
          <cell r="O1133">
            <v>7556870</v>
          </cell>
          <cell r="R1133">
            <v>0</v>
          </cell>
          <cell r="S1133">
            <v>0</v>
          </cell>
          <cell r="T1133">
            <v>0</v>
          </cell>
          <cell r="U1133">
            <v>0</v>
          </cell>
          <cell r="V1133">
            <v>1178</v>
          </cell>
          <cell r="W1133">
            <v>7556870</v>
          </cell>
        </row>
        <row r="1134">
          <cell r="D1134" t="str">
            <v>Pañete simple en mortero 1:4</v>
          </cell>
          <cell r="E1134" t="str">
            <v>m2</v>
          </cell>
          <cell r="F1134">
            <v>0</v>
          </cell>
          <cell r="G1134">
            <v>6500</v>
          </cell>
          <cell r="J1134">
            <v>0</v>
          </cell>
          <cell r="K1134">
            <v>1178</v>
          </cell>
          <cell r="L1134">
            <v>1178</v>
          </cell>
          <cell r="M1134">
            <v>0</v>
          </cell>
          <cell r="N1134">
            <v>7657000</v>
          </cell>
          <cell r="O1134">
            <v>7657000</v>
          </cell>
          <cell r="R1134">
            <v>0</v>
          </cell>
          <cell r="S1134">
            <v>0</v>
          </cell>
          <cell r="T1134">
            <v>0</v>
          </cell>
          <cell r="U1134">
            <v>0</v>
          </cell>
          <cell r="V1134">
            <v>1178</v>
          </cell>
          <cell r="W1134">
            <v>7657000</v>
          </cell>
        </row>
        <row r="1135">
          <cell r="C1135" t="str">
            <v>3,10</v>
          </cell>
          <cell r="D1135" t="str">
            <v>INSTALACIÓN DE ACCESORIOS Y TRABAJOS METALMECÁNICOS</v>
          </cell>
          <cell r="F1135" t="str">
            <v/>
          </cell>
          <cell r="I1135" t="str">
            <v/>
          </cell>
          <cell r="J1135" t="str">
            <v/>
          </cell>
          <cell r="L1135" t="str">
            <v/>
          </cell>
          <cell r="M1135" t="str">
            <v/>
          </cell>
          <cell r="N1135" t="str">
            <v/>
          </cell>
          <cell r="O1135" t="str">
            <v/>
          </cell>
          <cell r="R1135">
            <v>0</v>
          </cell>
          <cell r="S1135" t="str">
            <v/>
          </cell>
          <cell r="T1135" t="str">
            <v/>
          </cell>
          <cell r="U1135" t="str">
            <v/>
          </cell>
          <cell r="V1135" t="str">
            <v/>
          </cell>
          <cell r="W1135" t="str">
            <v/>
          </cell>
        </row>
        <row r="1136">
          <cell r="C1136" t="str">
            <v>3.10.1.4</v>
          </cell>
          <cell r="D1136" t="str">
            <v>FABRICACIÓN E INSTALACIÓN DE PUERTAS EN ACERO Ø 2” A.G</v>
          </cell>
          <cell r="F1136" t="str">
            <v/>
          </cell>
          <cell r="I1136" t="str">
            <v/>
          </cell>
          <cell r="J1136" t="str">
            <v/>
          </cell>
          <cell r="L1136" t="str">
            <v/>
          </cell>
          <cell r="M1136" t="str">
            <v/>
          </cell>
          <cell r="N1136" t="str">
            <v/>
          </cell>
          <cell r="O1136" t="str">
            <v/>
          </cell>
          <cell r="R1136">
            <v>0</v>
          </cell>
          <cell r="S1136" t="str">
            <v/>
          </cell>
          <cell r="T1136" t="str">
            <v/>
          </cell>
          <cell r="U1136" t="str">
            <v/>
          </cell>
          <cell r="V1136" t="str">
            <v/>
          </cell>
          <cell r="W1136" t="str">
            <v/>
          </cell>
        </row>
        <row r="1137">
          <cell r="C1137" t="str">
            <v>3.9.10.9.2</v>
          </cell>
          <cell r="D1137" t="str">
            <v>Suministro e instalación de puerta en reja metálica , diámetro de barrotes 50mm en acero galvanizado, separación entre ejes de rejas de 0.2m, incluye pintura anticorrosiva y acabado</v>
          </cell>
          <cell r="E1137" t="str">
            <v>m2</v>
          </cell>
          <cell r="F1137">
            <v>8.1</v>
          </cell>
          <cell r="G1137">
            <v>195100</v>
          </cell>
          <cell r="H1137">
            <v>1580310</v>
          </cell>
          <cell r="I1137">
            <v>6.8246130879557203</v>
          </cell>
          <cell r="J1137">
            <v>8.1</v>
          </cell>
          <cell r="K1137">
            <v>10</v>
          </cell>
          <cell r="L1137">
            <v>18.100000000000001</v>
          </cell>
          <cell r="M1137">
            <v>1580310</v>
          </cell>
          <cell r="N1137">
            <v>1951000</v>
          </cell>
          <cell r="O1137">
            <v>3531310.0000000005</v>
          </cell>
          <cell r="R1137">
            <v>0</v>
          </cell>
          <cell r="S1137">
            <v>0</v>
          </cell>
          <cell r="T1137">
            <v>0</v>
          </cell>
          <cell r="U1137">
            <v>0</v>
          </cell>
          <cell r="V1137">
            <v>18.100000000000001</v>
          </cell>
          <cell r="W1137">
            <v>3531310.0000000005</v>
          </cell>
        </row>
        <row r="1138">
          <cell r="D1138" t="str">
            <v>COSTO TOTAL DIRECTO</v>
          </cell>
          <cell r="F1138" t="str">
            <v/>
          </cell>
          <cell r="H1138">
            <v>23156038</v>
          </cell>
          <cell r="J1138" t="str">
            <v/>
          </cell>
          <cell r="L1138" t="str">
            <v/>
          </cell>
          <cell r="M1138">
            <v>23156038</v>
          </cell>
          <cell r="N1138">
            <v>130243850</v>
          </cell>
          <cell r="O1138">
            <v>153399888</v>
          </cell>
          <cell r="R1138">
            <v>0</v>
          </cell>
          <cell r="S1138">
            <v>0</v>
          </cell>
          <cell r="T1138">
            <v>0</v>
          </cell>
          <cell r="U1138">
            <v>3380139</v>
          </cell>
          <cell r="V1138" t="str">
            <v/>
          </cell>
          <cell r="W1138">
            <v>130519749</v>
          </cell>
        </row>
        <row r="1139">
          <cell r="D1139" t="str">
            <v>A,I,U, 25%</v>
          </cell>
          <cell r="E1139">
            <v>0.25</v>
          </cell>
          <cell r="F1139">
            <v>0</v>
          </cell>
          <cell r="H1139">
            <v>5789009.5</v>
          </cell>
          <cell r="J1139">
            <v>0</v>
          </cell>
          <cell r="L1139">
            <v>0</v>
          </cell>
          <cell r="M1139">
            <v>5789009.5</v>
          </cell>
          <cell r="N1139">
            <v>32560962.5</v>
          </cell>
          <cell r="O1139">
            <v>38349972</v>
          </cell>
          <cell r="R1139">
            <v>0</v>
          </cell>
          <cell r="S1139">
            <v>0</v>
          </cell>
          <cell r="T1139">
            <v>0</v>
          </cell>
          <cell r="U1139">
            <v>845034.75</v>
          </cell>
          <cell r="W1139">
            <v>32629937.25</v>
          </cell>
        </row>
        <row r="1140">
          <cell r="B1140" t="str">
            <v>TO17</v>
          </cell>
          <cell r="D1140" t="str">
            <v>COSTO TOTAL OBRA CIVIL</v>
          </cell>
          <cell r="F1140" t="str">
            <v/>
          </cell>
          <cell r="H1140">
            <v>28945048</v>
          </cell>
          <cell r="J1140" t="str">
            <v/>
          </cell>
          <cell r="L1140" t="str">
            <v/>
          </cell>
          <cell r="M1140">
            <v>28945048</v>
          </cell>
          <cell r="N1140">
            <v>162804813</v>
          </cell>
          <cell r="O1140">
            <v>191749860</v>
          </cell>
          <cell r="R1140">
            <v>0</v>
          </cell>
          <cell r="S1140">
            <v>0</v>
          </cell>
          <cell r="T1140">
            <v>0</v>
          </cell>
          <cell r="U1140">
            <v>4225174</v>
          </cell>
          <cell r="V1140" t="str">
            <v/>
          </cell>
          <cell r="W1140">
            <v>163149686</v>
          </cell>
        </row>
        <row r="1141">
          <cell r="B1141" t="str">
            <v>T18</v>
          </cell>
          <cell r="C1141" t="str">
            <v>OBRA CIVIL ESTRUCTURAL DEL MACROMEDIDOR DE SALIDA (1141)</v>
          </cell>
          <cell r="F1141" t="str">
            <v/>
          </cell>
          <cell r="J1141" t="str">
            <v/>
          </cell>
          <cell r="L1141" t="str">
            <v/>
          </cell>
          <cell r="M1141" t="str">
            <v/>
          </cell>
          <cell r="N1141" t="str">
            <v/>
          </cell>
          <cell r="O1141" t="str">
            <v/>
          </cell>
          <cell r="R1141">
            <v>0</v>
          </cell>
          <cell r="S1141" t="str">
            <v/>
          </cell>
          <cell r="T1141" t="str">
            <v/>
          </cell>
          <cell r="U1141" t="str">
            <v/>
          </cell>
          <cell r="V1141" t="str">
            <v/>
          </cell>
          <cell r="W1141" t="str">
            <v/>
          </cell>
        </row>
        <row r="1142">
          <cell r="C1142" t="str">
            <v xml:space="preserve">ITEM </v>
          </cell>
          <cell r="D1142" t="str">
            <v xml:space="preserve">DESCRIPCION </v>
          </cell>
          <cell r="E1142" t="str">
            <v xml:space="preserve">UNIDAD </v>
          </cell>
          <cell r="F1142">
            <v>0</v>
          </cell>
          <cell r="G1142" t="str">
            <v xml:space="preserve">V. UNITARIO </v>
          </cell>
          <cell r="H1142" t="str">
            <v>V. PARCIAL</v>
          </cell>
          <cell r="J1142">
            <v>0</v>
          </cell>
          <cell r="L1142">
            <v>0</v>
          </cell>
          <cell r="R1142">
            <v>0</v>
          </cell>
        </row>
        <row r="1143">
          <cell r="C1143">
            <v>3.1</v>
          </cell>
          <cell r="D1143" t="str">
            <v>SEÑALIZACION Y SEGURIDAD EN LA OBRA</v>
          </cell>
          <cell r="F1143" t="str">
            <v/>
          </cell>
          <cell r="J1143" t="str">
            <v/>
          </cell>
          <cell r="L1143" t="str">
            <v/>
          </cell>
          <cell r="M1143" t="str">
            <v/>
          </cell>
          <cell r="N1143" t="str">
            <v/>
          </cell>
          <cell r="O1143" t="str">
            <v/>
          </cell>
          <cell r="R1143">
            <v>0</v>
          </cell>
          <cell r="S1143" t="str">
            <v/>
          </cell>
          <cell r="T1143" t="str">
            <v/>
          </cell>
          <cell r="U1143" t="str">
            <v/>
          </cell>
          <cell r="V1143" t="str">
            <v/>
          </cell>
          <cell r="W1143" t="str">
            <v/>
          </cell>
        </row>
        <row r="1144">
          <cell r="C1144" t="str">
            <v>3.1.1</v>
          </cell>
          <cell r="D1144" t="str">
            <v>Señalización de la obra</v>
          </cell>
          <cell r="F1144" t="str">
            <v/>
          </cell>
          <cell r="J1144" t="str">
            <v/>
          </cell>
          <cell r="L1144" t="str">
            <v/>
          </cell>
          <cell r="M1144" t="str">
            <v/>
          </cell>
          <cell r="N1144" t="str">
            <v/>
          </cell>
          <cell r="O1144" t="str">
            <v/>
          </cell>
          <cell r="R1144">
            <v>0</v>
          </cell>
          <cell r="S1144" t="str">
            <v/>
          </cell>
          <cell r="T1144" t="str">
            <v/>
          </cell>
          <cell r="U1144" t="str">
            <v/>
          </cell>
          <cell r="V1144" t="str">
            <v/>
          </cell>
          <cell r="W1144" t="str">
            <v/>
          </cell>
        </row>
        <row r="1145">
          <cell r="C1145" t="str">
            <v>3.1.1.1</v>
          </cell>
          <cell r="D1145" t="str">
            <v>Soporte para cinta demarcadora. Esquema No.1</v>
          </cell>
          <cell r="E1145" t="str">
            <v>un</v>
          </cell>
          <cell r="F1145">
            <v>4</v>
          </cell>
          <cell r="G1145">
            <v>10100</v>
          </cell>
          <cell r="H1145">
            <v>40400</v>
          </cell>
          <cell r="I1145">
            <v>0.63353806230815479</v>
          </cell>
          <cell r="J1145">
            <v>4</v>
          </cell>
          <cell r="K1145">
            <v>-4</v>
          </cell>
          <cell r="L1145">
            <v>0</v>
          </cell>
          <cell r="M1145">
            <v>40400</v>
          </cell>
          <cell r="N1145">
            <v>-40400</v>
          </cell>
          <cell r="O1145">
            <v>0</v>
          </cell>
          <cell r="R1145">
            <v>0</v>
          </cell>
          <cell r="S1145">
            <v>0</v>
          </cell>
          <cell r="T1145">
            <v>0</v>
          </cell>
          <cell r="U1145">
            <v>0</v>
          </cell>
          <cell r="V1145">
            <v>0</v>
          </cell>
          <cell r="W1145">
            <v>0</v>
          </cell>
        </row>
        <row r="1146">
          <cell r="C1146" t="str">
            <v>3.1.1.2</v>
          </cell>
          <cell r="D1146" t="str">
            <v>Cinta demarcadora ( sin soportes ). Esquema No.2</v>
          </cell>
          <cell r="E1146" t="str">
            <v>m</v>
          </cell>
          <cell r="F1146">
            <v>25</v>
          </cell>
          <cell r="G1146">
            <v>830</v>
          </cell>
          <cell r="H1146">
            <v>20750</v>
          </cell>
          <cell r="I1146">
            <v>0.32539393051718346</v>
          </cell>
          <cell r="J1146">
            <v>25</v>
          </cell>
          <cell r="K1146">
            <v>-25</v>
          </cell>
          <cell r="L1146">
            <v>0</v>
          </cell>
          <cell r="M1146">
            <v>20750</v>
          </cell>
          <cell r="N1146">
            <v>-20750</v>
          </cell>
          <cell r="O1146">
            <v>0</v>
          </cell>
          <cell r="R1146">
            <v>0</v>
          </cell>
          <cell r="S1146">
            <v>0</v>
          </cell>
          <cell r="T1146">
            <v>0</v>
          </cell>
          <cell r="U1146">
            <v>0</v>
          </cell>
          <cell r="V1146">
            <v>0</v>
          </cell>
          <cell r="W1146">
            <v>0</v>
          </cell>
        </row>
        <row r="1147">
          <cell r="C1147" t="str">
            <v>3,7</v>
          </cell>
          <cell r="D1147" t="str">
            <v>CONSTRUCCION DE OBRAS ACCESORIAS</v>
          </cell>
          <cell r="F1147" t="str">
            <v/>
          </cell>
          <cell r="I1147" t="str">
            <v/>
          </cell>
          <cell r="J1147" t="str">
            <v/>
          </cell>
          <cell r="L1147" t="str">
            <v/>
          </cell>
          <cell r="M1147" t="str">
            <v/>
          </cell>
          <cell r="N1147" t="str">
            <v/>
          </cell>
          <cell r="O1147" t="str">
            <v/>
          </cell>
          <cell r="R1147">
            <v>0</v>
          </cell>
          <cell r="S1147" t="str">
            <v/>
          </cell>
          <cell r="T1147" t="str">
            <v/>
          </cell>
          <cell r="U1147" t="str">
            <v/>
          </cell>
          <cell r="V1147" t="str">
            <v/>
          </cell>
          <cell r="W1147" t="str">
            <v/>
          </cell>
        </row>
        <row r="1148">
          <cell r="C1148" t="str">
            <v>3.7.1</v>
          </cell>
          <cell r="D1148" t="str">
            <v>OBRAS DE MAMPOSTERIA EN LADRILLO</v>
          </cell>
          <cell r="F1148" t="str">
            <v/>
          </cell>
          <cell r="I1148" t="str">
            <v/>
          </cell>
          <cell r="J1148" t="str">
            <v/>
          </cell>
          <cell r="L1148" t="str">
            <v/>
          </cell>
          <cell r="M1148" t="str">
            <v/>
          </cell>
          <cell r="N1148" t="str">
            <v/>
          </cell>
          <cell r="O1148" t="str">
            <v/>
          </cell>
          <cell r="R1148">
            <v>0</v>
          </cell>
          <cell r="S1148" t="str">
            <v/>
          </cell>
          <cell r="T1148" t="str">
            <v/>
          </cell>
          <cell r="U1148" t="str">
            <v/>
          </cell>
          <cell r="V1148" t="str">
            <v/>
          </cell>
          <cell r="W1148" t="str">
            <v/>
          </cell>
        </row>
        <row r="1149">
          <cell r="C1149" t="str">
            <v>3.7.1.4</v>
          </cell>
          <cell r="D1149" t="str">
            <v>CONCRETOS DE LIMPIEZA, ALISTADO Y MEDIACAÑAS</v>
          </cell>
          <cell r="F1149" t="str">
            <v/>
          </cell>
          <cell r="I1149" t="str">
            <v/>
          </cell>
          <cell r="J1149" t="str">
            <v/>
          </cell>
          <cell r="L1149" t="str">
            <v/>
          </cell>
          <cell r="M1149" t="str">
            <v/>
          </cell>
          <cell r="N1149" t="str">
            <v/>
          </cell>
          <cell r="O1149" t="str">
            <v/>
          </cell>
          <cell r="R1149">
            <v>0</v>
          </cell>
          <cell r="S1149" t="str">
            <v/>
          </cell>
          <cell r="T1149" t="str">
            <v/>
          </cell>
          <cell r="U1149" t="str">
            <v/>
          </cell>
          <cell r="V1149" t="str">
            <v/>
          </cell>
          <cell r="W1149" t="str">
            <v/>
          </cell>
        </row>
        <row r="1150">
          <cell r="C1150" t="str">
            <v>3.7.1.4.1</v>
          </cell>
          <cell r="D1150" t="str">
            <v>ALISTADO Y PENDIENTADO</v>
          </cell>
          <cell r="F1150" t="str">
            <v/>
          </cell>
          <cell r="I1150" t="str">
            <v/>
          </cell>
          <cell r="J1150" t="str">
            <v/>
          </cell>
          <cell r="L1150" t="str">
            <v/>
          </cell>
          <cell r="M1150" t="str">
            <v/>
          </cell>
          <cell r="N1150" t="str">
            <v/>
          </cell>
          <cell r="O1150" t="str">
            <v/>
          </cell>
          <cell r="R1150">
            <v>0</v>
          </cell>
          <cell r="S1150" t="str">
            <v/>
          </cell>
          <cell r="T1150" t="str">
            <v/>
          </cell>
          <cell r="U1150" t="str">
            <v/>
          </cell>
          <cell r="V1150" t="str">
            <v/>
          </cell>
          <cell r="W1150" t="str">
            <v/>
          </cell>
        </row>
        <row r="1151">
          <cell r="C1151" t="str">
            <v>3.7.1.4.2</v>
          </cell>
          <cell r="D1151" t="str">
            <v>Concreto de limpieza f¨c=14 Mpa e=0.05</v>
          </cell>
          <cell r="E1151" t="str">
            <v>m2</v>
          </cell>
          <cell r="F1151">
            <v>0.08</v>
          </cell>
          <cell r="G1151">
            <v>10950</v>
          </cell>
          <cell r="H1151">
            <v>876</v>
          </cell>
          <cell r="I1151">
            <v>1.3737112440147118E-2</v>
          </cell>
          <cell r="J1151">
            <v>0.08</v>
          </cell>
          <cell r="L1151">
            <v>0.08</v>
          </cell>
          <cell r="M1151">
            <v>876</v>
          </cell>
          <cell r="N1151">
            <v>0</v>
          </cell>
          <cell r="O1151">
            <v>876</v>
          </cell>
          <cell r="R1151">
            <v>0</v>
          </cell>
          <cell r="S1151">
            <v>0</v>
          </cell>
          <cell r="T1151">
            <v>0</v>
          </cell>
          <cell r="U1151">
            <v>0</v>
          </cell>
          <cell r="V1151">
            <v>0.08</v>
          </cell>
          <cell r="W1151">
            <v>876</v>
          </cell>
        </row>
        <row r="1152">
          <cell r="C1152" t="str">
            <v>3.7.3</v>
          </cell>
          <cell r="D1152" t="str">
            <v>ESTRUCTURAS DE CONCRETO REFORZADO</v>
          </cell>
          <cell r="F1152" t="str">
            <v/>
          </cell>
          <cell r="I1152" t="str">
            <v/>
          </cell>
          <cell r="J1152" t="str">
            <v/>
          </cell>
          <cell r="L1152" t="str">
            <v/>
          </cell>
          <cell r="M1152" t="str">
            <v/>
          </cell>
          <cell r="N1152" t="str">
            <v/>
          </cell>
          <cell r="O1152" t="str">
            <v/>
          </cell>
          <cell r="R1152">
            <v>0</v>
          </cell>
          <cell r="S1152" t="str">
            <v/>
          </cell>
          <cell r="T1152" t="str">
            <v/>
          </cell>
          <cell r="U1152" t="str">
            <v/>
          </cell>
          <cell r="V1152" t="str">
            <v/>
          </cell>
          <cell r="W1152" t="str">
            <v/>
          </cell>
        </row>
        <row r="1153">
          <cell r="C1153" t="str">
            <v>3.7.3.1</v>
          </cell>
          <cell r="D1153" t="str">
            <v>CONCRETO PARA LOSA FONDO, LOSA CUBIERTA, MUROS</v>
          </cell>
          <cell r="F1153" t="str">
            <v/>
          </cell>
          <cell r="I1153" t="str">
            <v/>
          </cell>
          <cell r="J1153" t="str">
            <v/>
          </cell>
          <cell r="L1153" t="str">
            <v/>
          </cell>
          <cell r="M1153" t="str">
            <v/>
          </cell>
          <cell r="N1153" t="str">
            <v/>
          </cell>
          <cell r="O1153" t="str">
            <v/>
          </cell>
          <cell r="R1153">
            <v>0</v>
          </cell>
          <cell r="S1153" t="str">
            <v/>
          </cell>
          <cell r="T1153" t="str">
            <v/>
          </cell>
          <cell r="U1153" t="str">
            <v/>
          </cell>
          <cell r="V1153" t="str">
            <v/>
          </cell>
          <cell r="W1153" t="str">
            <v/>
          </cell>
        </row>
        <row r="1154">
          <cell r="C1154" t="str">
            <v>3.7.3.1.3</v>
          </cell>
          <cell r="D1154" t="str">
            <v>Placa de fondo en concreto impermeabilizado f¨c=28 Mpa</v>
          </cell>
          <cell r="E1154" t="str">
            <v>m3</v>
          </cell>
          <cell r="F1154">
            <v>1.1000000000000001</v>
          </cell>
          <cell r="G1154">
            <v>308200</v>
          </cell>
          <cell r="H1154">
            <v>339020</v>
          </cell>
          <cell r="I1154">
            <v>5.3163879674185806</v>
          </cell>
          <cell r="J1154">
            <v>1.1000000000000001</v>
          </cell>
          <cell r="L1154">
            <v>1.1000000000000001</v>
          </cell>
          <cell r="M1154">
            <v>339020</v>
          </cell>
          <cell r="N1154">
            <v>0</v>
          </cell>
          <cell r="O1154">
            <v>339020</v>
          </cell>
          <cell r="R1154">
            <v>0</v>
          </cell>
          <cell r="S1154">
            <v>0</v>
          </cell>
          <cell r="T1154">
            <v>0</v>
          </cell>
          <cell r="U1154">
            <v>0</v>
          </cell>
          <cell r="V1154">
            <v>1.1000000000000001</v>
          </cell>
          <cell r="W1154">
            <v>339020</v>
          </cell>
        </row>
        <row r="1155">
          <cell r="C1155" t="str">
            <v>3.7.3.1.22</v>
          </cell>
          <cell r="D1155" t="str">
            <v>Muros en concreto impermeabilizado f¨c=28 Mpa</v>
          </cell>
          <cell r="E1155" t="str">
            <v>m3</v>
          </cell>
          <cell r="F1155">
            <v>5.8</v>
          </cell>
          <cell r="G1155">
            <v>336100</v>
          </cell>
          <cell r="H1155">
            <v>1949380</v>
          </cell>
          <cell r="I1155">
            <v>30.569466037184924</v>
          </cell>
          <cell r="J1155">
            <v>5.8</v>
          </cell>
          <cell r="L1155">
            <v>5.8</v>
          </cell>
          <cell r="M1155">
            <v>1949380</v>
          </cell>
          <cell r="N1155">
            <v>0</v>
          </cell>
          <cell r="O1155">
            <v>1949380</v>
          </cell>
          <cell r="R1155">
            <v>0</v>
          </cell>
          <cell r="S1155">
            <v>0</v>
          </cell>
          <cell r="T1155">
            <v>0</v>
          </cell>
          <cell r="U1155">
            <v>0</v>
          </cell>
          <cell r="V1155">
            <v>5.8</v>
          </cell>
          <cell r="W1155">
            <v>1949380</v>
          </cell>
        </row>
        <row r="1156">
          <cell r="C1156" t="str">
            <v>3.7.3.1.25</v>
          </cell>
          <cell r="D1156" t="str">
            <v>Losa superior en concreto f¨c=28 Mpa</v>
          </cell>
          <cell r="E1156" t="str">
            <v>m3</v>
          </cell>
          <cell r="F1156">
            <v>0.8</v>
          </cell>
          <cell r="G1156">
            <v>330600</v>
          </cell>
          <cell r="H1156">
            <v>264480</v>
          </cell>
          <cell r="I1156">
            <v>4.1474788791896238</v>
          </cell>
          <cell r="J1156">
            <v>0.8</v>
          </cell>
          <cell r="L1156">
            <v>0.8</v>
          </cell>
          <cell r="M1156">
            <v>264480</v>
          </cell>
          <cell r="N1156">
            <v>0</v>
          </cell>
          <cell r="O1156">
            <v>264480</v>
          </cell>
          <cell r="R1156">
            <v>0</v>
          </cell>
          <cell r="S1156">
            <v>0</v>
          </cell>
          <cell r="T1156">
            <v>0</v>
          </cell>
          <cell r="U1156">
            <v>0</v>
          </cell>
          <cell r="V1156">
            <v>0.8</v>
          </cell>
          <cell r="W1156">
            <v>264480</v>
          </cell>
        </row>
        <row r="1157">
          <cell r="C1157" t="str">
            <v>3.7.3.2</v>
          </cell>
          <cell r="D1157" t="str">
            <v>CONCRETO PARA ESTRUCTURAS TIPO EDIFICACIONES</v>
          </cell>
          <cell r="F1157" t="str">
            <v/>
          </cell>
          <cell r="I1157" t="str">
            <v/>
          </cell>
          <cell r="J1157" t="str">
            <v/>
          </cell>
          <cell r="L1157" t="str">
            <v/>
          </cell>
          <cell r="M1157" t="str">
            <v/>
          </cell>
          <cell r="N1157" t="str">
            <v/>
          </cell>
          <cell r="O1157" t="str">
            <v/>
          </cell>
          <cell r="R1157">
            <v>0</v>
          </cell>
          <cell r="S1157" t="str">
            <v/>
          </cell>
          <cell r="T1157" t="str">
            <v/>
          </cell>
          <cell r="U1157" t="str">
            <v/>
          </cell>
          <cell r="V1157" t="str">
            <v/>
          </cell>
          <cell r="W1157" t="str">
            <v/>
          </cell>
        </row>
        <row r="1158">
          <cell r="C1158" t="str">
            <v>3.7.3.3</v>
          </cell>
          <cell r="D1158" t="str">
            <v>ACERO DE REFUERZO</v>
          </cell>
          <cell r="F1158" t="str">
            <v/>
          </cell>
          <cell r="I1158" t="str">
            <v/>
          </cell>
          <cell r="J1158" t="str">
            <v/>
          </cell>
          <cell r="L1158" t="str">
            <v/>
          </cell>
          <cell r="M1158" t="str">
            <v/>
          </cell>
          <cell r="N1158" t="str">
            <v/>
          </cell>
          <cell r="O1158" t="str">
            <v/>
          </cell>
          <cell r="R1158">
            <v>0</v>
          </cell>
          <cell r="S1158" t="str">
            <v/>
          </cell>
          <cell r="T1158" t="str">
            <v/>
          </cell>
          <cell r="U1158" t="str">
            <v/>
          </cell>
          <cell r="V1158" t="str">
            <v/>
          </cell>
          <cell r="W1158" t="str">
            <v/>
          </cell>
        </row>
        <row r="1159">
          <cell r="C1159" t="str">
            <v>3.7.3.3.1</v>
          </cell>
          <cell r="D1159" t="str">
            <v>Suministro, figurado e instalación de acero de refuerzo 420 Mpa (60000 Psi) según planos y especificaciones de diseño</v>
          </cell>
          <cell r="E1159" t="str">
            <v>kg</v>
          </cell>
          <cell r="F1159">
            <v>1232</v>
          </cell>
          <cell r="G1159">
            <v>2740</v>
          </cell>
          <cell r="H1159">
            <v>3375680</v>
          </cell>
          <cell r="I1159">
            <v>52.936182330999806</v>
          </cell>
          <cell r="J1159">
            <v>1232</v>
          </cell>
          <cell r="L1159">
            <v>1232</v>
          </cell>
          <cell r="M1159">
            <v>3375680</v>
          </cell>
          <cell r="N1159">
            <v>0</v>
          </cell>
          <cell r="O1159">
            <v>3375680</v>
          </cell>
          <cell r="R1159">
            <v>0</v>
          </cell>
          <cell r="S1159">
            <v>0</v>
          </cell>
          <cell r="T1159">
            <v>0</v>
          </cell>
          <cell r="U1159">
            <v>0</v>
          </cell>
          <cell r="V1159">
            <v>1232</v>
          </cell>
          <cell r="W1159">
            <v>3375680</v>
          </cell>
        </row>
        <row r="1160">
          <cell r="C1160" t="str">
            <v>3.7.3.5</v>
          </cell>
          <cell r="D1160" t="str">
            <v>SELLOS Y JUNTAS</v>
          </cell>
          <cell r="F1160" t="str">
            <v/>
          </cell>
          <cell r="I1160" t="str">
            <v/>
          </cell>
          <cell r="J1160" t="str">
            <v/>
          </cell>
          <cell r="L1160" t="str">
            <v/>
          </cell>
          <cell r="M1160" t="str">
            <v/>
          </cell>
          <cell r="N1160" t="str">
            <v/>
          </cell>
          <cell r="O1160" t="str">
            <v/>
          </cell>
          <cell r="R1160">
            <v>0</v>
          </cell>
          <cell r="S1160" t="str">
            <v/>
          </cell>
          <cell r="T1160" t="str">
            <v/>
          </cell>
          <cell r="U1160" t="str">
            <v/>
          </cell>
          <cell r="V1160" t="str">
            <v/>
          </cell>
          <cell r="W1160" t="str">
            <v/>
          </cell>
        </row>
        <row r="1161">
          <cell r="C1161" t="str">
            <v>3.7.3.5.2</v>
          </cell>
          <cell r="D1161" t="str">
            <v>Suministro e instalación de cinta flexible para sellar juntas de construcción y dilatación SIKA PVC O-22 o similar según planos y especificaciones de diseño</v>
          </cell>
          <cell r="E1161" t="str">
            <v>m</v>
          </cell>
          <cell r="F1161">
            <v>4</v>
          </cell>
          <cell r="G1161">
            <v>28940</v>
          </cell>
          <cell r="H1161">
            <v>115760</v>
          </cell>
          <cell r="I1161">
            <v>1.8153060914057426</v>
          </cell>
          <cell r="J1161">
            <v>4</v>
          </cell>
          <cell r="L1161">
            <v>4</v>
          </cell>
          <cell r="M1161">
            <v>115760</v>
          </cell>
          <cell r="N1161">
            <v>0</v>
          </cell>
          <cell r="O1161">
            <v>115760</v>
          </cell>
          <cell r="R1161">
            <v>0</v>
          </cell>
          <cell r="S1161">
            <v>0</v>
          </cell>
          <cell r="T1161">
            <v>0</v>
          </cell>
          <cell r="U1161">
            <v>0</v>
          </cell>
          <cell r="V1161">
            <v>4</v>
          </cell>
          <cell r="W1161">
            <v>115760</v>
          </cell>
        </row>
        <row r="1162">
          <cell r="C1162" t="str">
            <v>3.7.3.5.3</v>
          </cell>
          <cell r="D1162" t="str">
            <v>Suministro y aplicación de sello expandible contra el paso de agua en juntas de construcción y pases de tuberia SikaSwell S o similar según planos y especificaciones de diseño</v>
          </cell>
          <cell r="E1162" t="str">
            <v>m</v>
          </cell>
          <cell r="F1162">
            <v>4</v>
          </cell>
          <cell r="G1162">
            <v>22310</v>
          </cell>
          <cell r="H1162">
            <v>89240</v>
          </cell>
          <cell r="I1162">
            <v>1.3994291257519735</v>
          </cell>
          <cell r="J1162">
            <v>4</v>
          </cell>
          <cell r="L1162">
            <v>4</v>
          </cell>
          <cell r="M1162">
            <v>89240</v>
          </cell>
          <cell r="N1162">
            <v>0</v>
          </cell>
          <cell r="O1162">
            <v>89240</v>
          </cell>
          <cell r="R1162">
            <v>0</v>
          </cell>
          <cell r="S1162">
            <v>0</v>
          </cell>
          <cell r="T1162">
            <v>0</v>
          </cell>
          <cell r="U1162">
            <v>0</v>
          </cell>
          <cell r="V1162">
            <v>4</v>
          </cell>
          <cell r="W1162">
            <v>89240</v>
          </cell>
        </row>
        <row r="1163">
          <cell r="C1163" t="str">
            <v>3.7.3.8</v>
          </cell>
          <cell r="D1163" t="str">
            <v>IMPERMEABILIZACION</v>
          </cell>
          <cell r="F1163" t="str">
            <v/>
          </cell>
          <cell r="I1163" t="str">
            <v/>
          </cell>
          <cell r="J1163" t="str">
            <v/>
          </cell>
          <cell r="L1163" t="str">
            <v/>
          </cell>
          <cell r="M1163" t="str">
            <v/>
          </cell>
          <cell r="N1163" t="str">
            <v/>
          </cell>
          <cell r="O1163" t="str">
            <v/>
          </cell>
          <cell r="R1163">
            <v>0</v>
          </cell>
          <cell r="S1163" t="str">
            <v/>
          </cell>
          <cell r="T1163" t="str">
            <v/>
          </cell>
          <cell r="U1163" t="str">
            <v/>
          </cell>
          <cell r="V1163" t="str">
            <v/>
          </cell>
          <cell r="W1163" t="str">
            <v/>
          </cell>
        </row>
        <row r="1164">
          <cell r="C1164" t="str">
            <v>3.7.3.8.4</v>
          </cell>
          <cell r="D1164" t="str">
            <v>Suministro e instalación de protección impermeable para estructuras enterradas IGOL DENSO a 2 capas o similar según planos y especificaciones de diseño</v>
          </cell>
          <cell r="E1164" t="str">
            <v>m2</v>
          </cell>
          <cell r="F1164">
            <v>14</v>
          </cell>
          <cell r="G1164">
            <v>12950</v>
          </cell>
          <cell r="H1164">
            <v>181300</v>
          </cell>
          <cell r="I1164">
            <v>2.8430804627838731</v>
          </cell>
          <cell r="J1164">
            <v>14</v>
          </cell>
          <cell r="L1164">
            <v>14</v>
          </cell>
          <cell r="M1164">
            <v>181300</v>
          </cell>
          <cell r="N1164">
            <v>0</v>
          </cell>
          <cell r="O1164">
            <v>181300</v>
          </cell>
          <cell r="R1164">
            <v>0</v>
          </cell>
          <cell r="S1164">
            <v>0</v>
          </cell>
          <cell r="T1164">
            <v>0</v>
          </cell>
          <cell r="U1164">
            <v>0</v>
          </cell>
          <cell r="V1164">
            <v>14</v>
          </cell>
          <cell r="W1164">
            <v>181300</v>
          </cell>
        </row>
        <row r="1165">
          <cell r="D1165" t="str">
            <v>COSTO TOTAL DIRECTO</v>
          </cell>
          <cell r="F1165" t="str">
            <v/>
          </cell>
          <cell r="H1165">
            <v>6376886</v>
          </cell>
          <cell r="J1165" t="str">
            <v/>
          </cell>
          <cell r="L1165" t="str">
            <v/>
          </cell>
          <cell r="M1165">
            <v>6376886</v>
          </cell>
          <cell r="N1165">
            <v>-61150</v>
          </cell>
          <cell r="O1165">
            <v>6315736</v>
          </cell>
          <cell r="R1165">
            <v>0</v>
          </cell>
          <cell r="S1165">
            <v>0</v>
          </cell>
          <cell r="T1165">
            <v>0</v>
          </cell>
          <cell r="U1165">
            <v>0</v>
          </cell>
          <cell r="V1165" t="str">
            <v/>
          </cell>
          <cell r="W1165">
            <v>6315736</v>
          </cell>
        </row>
        <row r="1166">
          <cell r="D1166" t="str">
            <v>A,I,U, 25%</v>
          </cell>
          <cell r="E1166">
            <v>0.25</v>
          </cell>
          <cell r="F1166">
            <v>0</v>
          </cell>
          <cell r="H1166">
            <v>1594221.5</v>
          </cell>
          <cell r="J1166">
            <v>0</v>
          </cell>
          <cell r="L1166">
            <v>0</v>
          </cell>
          <cell r="M1166">
            <v>1594221.5</v>
          </cell>
          <cell r="N1166">
            <v>-15287.5</v>
          </cell>
          <cell r="O1166">
            <v>1578934</v>
          </cell>
          <cell r="R1166">
            <v>0</v>
          </cell>
          <cell r="S1166">
            <v>0</v>
          </cell>
          <cell r="T1166">
            <v>0</v>
          </cell>
          <cell r="U1166">
            <v>0</v>
          </cell>
          <cell r="W1166">
            <v>1578934</v>
          </cell>
        </row>
        <row r="1167">
          <cell r="B1167" t="str">
            <v>TO18</v>
          </cell>
          <cell r="D1167" t="str">
            <v>COSTO TOTAL OBRA CIVIL</v>
          </cell>
          <cell r="F1167" t="str">
            <v/>
          </cell>
          <cell r="H1167">
            <v>7971108</v>
          </cell>
          <cell r="J1167" t="str">
            <v/>
          </cell>
          <cell r="L1167" t="str">
            <v/>
          </cell>
          <cell r="M1167">
            <v>7971108</v>
          </cell>
          <cell r="N1167">
            <v>-76438</v>
          </cell>
          <cell r="O1167">
            <v>7894670</v>
          </cell>
          <cell r="R1167">
            <v>0</v>
          </cell>
          <cell r="S1167">
            <v>0</v>
          </cell>
          <cell r="T1167">
            <v>0</v>
          </cell>
          <cell r="U1167">
            <v>0</v>
          </cell>
          <cell r="V1167" t="str">
            <v/>
          </cell>
          <cell r="W1167">
            <v>7894670</v>
          </cell>
        </row>
        <row r="1168">
          <cell r="B1168" t="str">
            <v>T19</v>
          </cell>
          <cell r="C1168" t="str">
            <v>OBRA CIVIL ESTRUCTURAL DEL CANALETA Y FLOCULADOR (1168)</v>
          </cell>
          <cell r="F1168" t="str">
            <v/>
          </cell>
          <cell r="J1168" t="str">
            <v/>
          </cell>
          <cell r="L1168" t="str">
            <v/>
          </cell>
          <cell r="M1168" t="str">
            <v/>
          </cell>
          <cell r="N1168" t="str">
            <v/>
          </cell>
          <cell r="O1168" t="str">
            <v/>
          </cell>
          <cell r="R1168">
            <v>0</v>
          </cell>
          <cell r="S1168" t="str">
            <v/>
          </cell>
          <cell r="T1168" t="str">
            <v/>
          </cell>
          <cell r="U1168" t="str">
            <v/>
          </cell>
          <cell r="V1168" t="str">
            <v/>
          </cell>
          <cell r="W1168" t="str">
            <v/>
          </cell>
        </row>
        <row r="1169">
          <cell r="C1169" t="str">
            <v xml:space="preserve">ITEM </v>
          </cell>
          <cell r="D1169" t="str">
            <v xml:space="preserve">DESCRIPCION </v>
          </cell>
          <cell r="E1169" t="str">
            <v xml:space="preserve">UNIDAD </v>
          </cell>
          <cell r="F1169">
            <v>0</v>
          </cell>
          <cell r="G1169" t="str">
            <v xml:space="preserve">V. UNITARIO </v>
          </cell>
          <cell r="H1169" t="str">
            <v>V. PARCIAL</v>
          </cell>
          <cell r="J1169">
            <v>0</v>
          </cell>
          <cell r="L1169">
            <v>0</v>
          </cell>
          <cell r="R1169">
            <v>0</v>
          </cell>
        </row>
        <row r="1170">
          <cell r="C1170">
            <v>3.1</v>
          </cell>
          <cell r="D1170" t="str">
            <v>SEÑALIZACION Y SEGURIDAD EN LA OBRA</v>
          </cell>
          <cell r="F1170" t="str">
            <v/>
          </cell>
          <cell r="J1170" t="str">
            <v/>
          </cell>
          <cell r="L1170" t="str">
            <v/>
          </cell>
          <cell r="M1170" t="str">
            <v/>
          </cell>
          <cell r="N1170" t="str">
            <v/>
          </cell>
          <cell r="O1170" t="str">
            <v/>
          </cell>
          <cell r="R1170">
            <v>0</v>
          </cell>
          <cell r="S1170" t="str">
            <v/>
          </cell>
          <cell r="T1170" t="str">
            <v/>
          </cell>
          <cell r="U1170" t="str">
            <v/>
          </cell>
          <cell r="V1170" t="str">
            <v/>
          </cell>
          <cell r="W1170" t="str">
            <v/>
          </cell>
        </row>
        <row r="1171">
          <cell r="C1171" t="str">
            <v>3.1.1</v>
          </cell>
          <cell r="D1171" t="str">
            <v>Señalización de la obra</v>
          </cell>
          <cell r="F1171" t="str">
            <v/>
          </cell>
          <cell r="J1171" t="str">
            <v/>
          </cell>
          <cell r="L1171" t="str">
            <v/>
          </cell>
          <cell r="M1171" t="str">
            <v/>
          </cell>
          <cell r="N1171" t="str">
            <v/>
          </cell>
          <cell r="O1171" t="str">
            <v/>
          </cell>
          <cell r="R1171">
            <v>0</v>
          </cell>
          <cell r="S1171" t="str">
            <v/>
          </cell>
          <cell r="T1171" t="str">
            <v/>
          </cell>
          <cell r="U1171" t="str">
            <v/>
          </cell>
          <cell r="V1171" t="str">
            <v/>
          </cell>
          <cell r="W1171" t="str">
            <v/>
          </cell>
        </row>
        <row r="1172">
          <cell r="C1172" t="str">
            <v>3.1.1.1</v>
          </cell>
          <cell r="D1172" t="str">
            <v>Soporte para cinta demarcadora. Esquema No.1</v>
          </cell>
          <cell r="E1172" t="str">
            <v>un</v>
          </cell>
          <cell r="F1172">
            <v>19</v>
          </cell>
          <cell r="G1172">
            <v>10100</v>
          </cell>
          <cell r="H1172">
            <v>191900</v>
          </cell>
          <cell r="I1172">
            <v>0.11804712651671564</v>
          </cell>
          <cell r="J1172">
            <v>19</v>
          </cell>
          <cell r="K1172">
            <v>-19</v>
          </cell>
          <cell r="L1172">
            <v>0</v>
          </cell>
          <cell r="M1172">
            <v>191900</v>
          </cell>
          <cell r="N1172">
            <v>-191900</v>
          </cell>
          <cell r="O1172">
            <v>0</v>
          </cell>
          <cell r="R1172">
            <v>0</v>
          </cell>
          <cell r="S1172">
            <v>0</v>
          </cell>
          <cell r="T1172">
            <v>0</v>
          </cell>
          <cell r="U1172">
            <v>0</v>
          </cell>
          <cell r="V1172">
            <v>0</v>
          </cell>
          <cell r="W1172">
            <v>0</v>
          </cell>
        </row>
        <row r="1173">
          <cell r="C1173" t="str">
            <v>3.1.1.2</v>
          </cell>
          <cell r="D1173" t="str">
            <v>Cinta demarcadora ( sin soportes ). Esquema No.2</v>
          </cell>
          <cell r="E1173" t="str">
            <v>m</v>
          </cell>
          <cell r="F1173">
            <v>600</v>
          </cell>
          <cell r="G1173">
            <v>830</v>
          </cell>
          <cell r="H1173">
            <v>498000</v>
          </cell>
          <cell r="I1173">
            <v>0.30634428871977276</v>
          </cell>
          <cell r="J1173">
            <v>600</v>
          </cell>
          <cell r="K1173">
            <v>-600</v>
          </cell>
          <cell r="L1173">
            <v>0</v>
          </cell>
          <cell r="M1173">
            <v>498000</v>
          </cell>
          <cell r="N1173">
            <v>-498000</v>
          </cell>
          <cell r="O1173">
            <v>0</v>
          </cell>
          <cell r="R1173">
            <v>0</v>
          </cell>
          <cell r="S1173">
            <v>0</v>
          </cell>
          <cell r="T1173">
            <v>0</v>
          </cell>
          <cell r="U1173">
            <v>0</v>
          </cell>
          <cell r="V1173">
            <v>0</v>
          </cell>
          <cell r="W1173">
            <v>0</v>
          </cell>
        </row>
        <row r="1174">
          <cell r="C1174" t="str">
            <v>3,7</v>
          </cell>
          <cell r="D1174" t="str">
            <v>CONSTRUCCION DE OBRAS ACCESORIAS</v>
          </cell>
          <cell r="F1174" t="str">
            <v/>
          </cell>
          <cell r="I1174" t="str">
            <v/>
          </cell>
          <cell r="J1174" t="str">
            <v/>
          </cell>
          <cell r="L1174" t="str">
            <v/>
          </cell>
          <cell r="M1174" t="str">
            <v/>
          </cell>
          <cell r="N1174" t="str">
            <v/>
          </cell>
          <cell r="O1174" t="str">
            <v/>
          </cell>
          <cell r="R1174">
            <v>0</v>
          </cell>
          <cell r="S1174" t="str">
            <v/>
          </cell>
          <cell r="T1174" t="str">
            <v/>
          </cell>
          <cell r="U1174" t="str">
            <v/>
          </cell>
          <cell r="V1174" t="str">
            <v/>
          </cell>
          <cell r="W1174" t="str">
            <v/>
          </cell>
        </row>
        <row r="1175">
          <cell r="C1175" t="str">
            <v>3.7.1</v>
          </cell>
          <cell r="D1175" t="str">
            <v>OBRAS DE MAMPOSTERIA EN LADRILLO</v>
          </cell>
          <cell r="F1175" t="str">
            <v/>
          </cell>
          <cell r="I1175" t="str">
            <v/>
          </cell>
          <cell r="J1175" t="str">
            <v/>
          </cell>
          <cell r="L1175" t="str">
            <v/>
          </cell>
          <cell r="M1175" t="str">
            <v/>
          </cell>
          <cell r="N1175" t="str">
            <v/>
          </cell>
          <cell r="O1175" t="str">
            <v/>
          </cell>
          <cell r="R1175">
            <v>0</v>
          </cell>
          <cell r="S1175" t="str">
            <v/>
          </cell>
          <cell r="T1175" t="str">
            <v/>
          </cell>
          <cell r="U1175" t="str">
            <v/>
          </cell>
          <cell r="V1175" t="str">
            <v/>
          </cell>
          <cell r="W1175" t="str">
            <v/>
          </cell>
        </row>
        <row r="1176">
          <cell r="C1176" t="str">
            <v>3.7.1.4</v>
          </cell>
          <cell r="D1176" t="str">
            <v>CONCRETOS DE LIMPIEZA, ALISTADO Y MEDIACAÑAS</v>
          </cell>
          <cell r="F1176" t="str">
            <v/>
          </cell>
          <cell r="I1176" t="str">
            <v/>
          </cell>
          <cell r="J1176" t="str">
            <v/>
          </cell>
          <cell r="L1176" t="str">
            <v/>
          </cell>
          <cell r="M1176" t="str">
            <v/>
          </cell>
          <cell r="N1176" t="str">
            <v/>
          </cell>
          <cell r="O1176" t="str">
            <v/>
          </cell>
          <cell r="R1176">
            <v>0</v>
          </cell>
          <cell r="S1176" t="str">
            <v/>
          </cell>
          <cell r="T1176" t="str">
            <v/>
          </cell>
          <cell r="U1176" t="str">
            <v/>
          </cell>
          <cell r="V1176" t="str">
            <v/>
          </cell>
          <cell r="W1176" t="str">
            <v/>
          </cell>
        </row>
        <row r="1177">
          <cell r="C1177" t="str">
            <v>3.7.1.4.1</v>
          </cell>
          <cell r="D1177" t="str">
            <v>ALISTADO Y PENDIENTADO</v>
          </cell>
          <cell r="F1177" t="str">
            <v/>
          </cell>
          <cell r="I1177" t="str">
            <v/>
          </cell>
          <cell r="J1177" t="str">
            <v/>
          </cell>
          <cell r="L1177" t="str">
            <v/>
          </cell>
          <cell r="M1177" t="str">
            <v/>
          </cell>
          <cell r="N1177" t="str">
            <v/>
          </cell>
          <cell r="O1177" t="str">
            <v/>
          </cell>
          <cell r="R1177">
            <v>0</v>
          </cell>
          <cell r="S1177" t="str">
            <v/>
          </cell>
          <cell r="T1177" t="str">
            <v/>
          </cell>
          <cell r="U1177" t="str">
            <v/>
          </cell>
          <cell r="V1177" t="str">
            <v/>
          </cell>
          <cell r="W1177" t="str">
            <v/>
          </cell>
        </row>
        <row r="1178">
          <cell r="C1178" t="str">
            <v>3.7.1.4.2</v>
          </cell>
          <cell r="D1178" t="str">
            <v>Concreto de limpieza f¨c=14 Mpa e=0.05</v>
          </cell>
          <cell r="E1178" t="str">
            <v>m2</v>
          </cell>
          <cell r="F1178">
            <v>150</v>
          </cell>
          <cell r="G1178">
            <v>10950</v>
          </cell>
          <cell r="H1178">
            <v>1642500</v>
          </cell>
          <cell r="I1178">
            <v>1.0103825185185278</v>
          </cell>
          <cell r="J1178">
            <v>150</v>
          </cell>
          <cell r="L1178">
            <v>150</v>
          </cell>
          <cell r="M1178">
            <v>1642500</v>
          </cell>
          <cell r="N1178">
            <v>0</v>
          </cell>
          <cell r="O1178">
            <v>1642500</v>
          </cell>
          <cell r="R1178">
            <v>0</v>
          </cell>
          <cell r="S1178">
            <v>0</v>
          </cell>
          <cell r="T1178">
            <v>0</v>
          </cell>
          <cell r="U1178">
            <v>0</v>
          </cell>
          <cell r="V1178">
            <v>150</v>
          </cell>
          <cell r="W1178">
            <v>1642500</v>
          </cell>
        </row>
        <row r="1179">
          <cell r="C1179" t="str">
            <v>3.7.2</v>
          </cell>
          <cell r="D1179" t="str">
            <v>Obras de mampostería en bloque</v>
          </cell>
          <cell r="F1179" t="str">
            <v/>
          </cell>
          <cell r="I1179" t="str">
            <v/>
          </cell>
          <cell r="J1179" t="str">
            <v/>
          </cell>
          <cell r="L1179" t="str">
            <v/>
          </cell>
          <cell r="M1179" t="str">
            <v/>
          </cell>
          <cell r="N1179" t="str">
            <v/>
          </cell>
          <cell r="O1179" t="str">
            <v/>
          </cell>
          <cell r="R1179">
            <v>0</v>
          </cell>
          <cell r="S1179" t="str">
            <v/>
          </cell>
          <cell r="T1179" t="str">
            <v/>
          </cell>
          <cell r="U1179" t="str">
            <v/>
          </cell>
          <cell r="V1179" t="str">
            <v/>
          </cell>
          <cell r="W1179" t="str">
            <v/>
          </cell>
        </row>
        <row r="1180">
          <cell r="C1180" t="str">
            <v>3.7.2.1.9</v>
          </cell>
          <cell r="D1180" t="str">
            <v>Mampostería en bloque de concreto (sin incluir pañete, mortero de relleno, refuerzo ) e=0.15 m</v>
          </cell>
          <cell r="E1180" t="str">
            <v>m2</v>
          </cell>
          <cell r="F1180">
            <v>8.5</v>
          </cell>
          <cell r="G1180">
            <v>27150</v>
          </cell>
          <cell r="H1180">
            <v>230775</v>
          </cell>
          <cell r="I1180">
            <v>0.14196105066125614</v>
          </cell>
          <cell r="J1180">
            <v>8.5</v>
          </cell>
          <cell r="L1180">
            <v>8.5</v>
          </cell>
          <cell r="M1180">
            <v>230775</v>
          </cell>
          <cell r="N1180">
            <v>0</v>
          </cell>
          <cell r="O1180">
            <v>230775</v>
          </cell>
          <cell r="R1180">
            <v>0</v>
          </cell>
          <cell r="S1180">
            <v>0</v>
          </cell>
          <cell r="T1180">
            <v>0</v>
          </cell>
          <cell r="U1180">
            <v>0</v>
          </cell>
          <cell r="V1180">
            <v>8.5</v>
          </cell>
          <cell r="W1180">
            <v>230775</v>
          </cell>
        </row>
        <row r="1181">
          <cell r="C1181" t="str">
            <v>3.7.3</v>
          </cell>
          <cell r="D1181" t="str">
            <v>ESTRUCTURAS DE CONCRETO REFORZADO</v>
          </cell>
          <cell r="F1181" t="str">
            <v/>
          </cell>
          <cell r="I1181" t="str">
            <v/>
          </cell>
          <cell r="J1181" t="str">
            <v/>
          </cell>
          <cell r="L1181" t="str">
            <v/>
          </cell>
          <cell r="M1181" t="str">
            <v/>
          </cell>
          <cell r="N1181" t="str">
            <v/>
          </cell>
          <cell r="O1181" t="str">
            <v/>
          </cell>
          <cell r="R1181">
            <v>0</v>
          </cell>
          <cell r="S1181" t="str">
            <v/>
          </cell>
          <cell r="T1181" t="str">
            <v/>
          </cell>
          <cell r="U1181" t="str">
            <v/>
          </cell>
          <cell r="V1181" t="str">
            <v/>
          </cell>
          <cell r="W1181" t="str">
            <v/>
          </cell>
        </row>
        <row r="1182">
          <cell r="C1182" t="str">
            <v>3.7.3.1</v>
          </cell>
          <cell r="D1182" t="str">
            <v>CONCRETO PARA LOSA FONDO, LOSA SUPERIOR Y MUROS</v>
          </cell>
          <cell r="F1182" t="str">
            <v/>
          </cell>
          <cell r="I1182" t="str">
            <v/>
          </cell>
          <cell r="J1182" t="str">
            <v/>
          </cell>
          <cell r="L1182" t="str">
            <v/>
          </cell>
          <cell r="M1182" t="str">
            <v/>
          </cell>
          <cell r="N1182" t="str">
            <v/>
          </cell>
          <cell r="O1182" t="str">
            <v/>
          </cell>
          <cell r="R1182">
            <v>0</v>
          </cell>
          <cell r="S1182" t="str">
            <v/>
          </cell>
          <cell r="T1182" t="str">
            <v/>
          </cell>
          <cell r="U1182" t="str">
            <v/>
          </cell>
          <cell r="V1182" t="str">
            <v/>
          </cell>
          <cell r="W1182" t="str">
            <v/>
          </cell>
        </row>
        <row r="1183">
          <cell r="C1183" t="str">
            <v>3.7.3.1.3</v>
          </cell>
          <cell r="D1183" t="str">
            <v>Placa de fondo en concreto impermeabilizado f¨c=28 Mpa</v>
          </cell>
          <cell r="E1183" t="str">
            <v>m3</v>
          </cell>
          <cell r="F1183">
            <v>40.700000000000003</v>
          </cell>
          <cell r="G1183">
            <v>308200</v>
          </cell>
          <cell r="H1183">
            <v>12543740</v>
          </cell>
          <cell r="I1183">
            <v>7.7162713015778355</v>
          </cell>
          <cell r="J1183">
            <v>40.700000000000003</v>
          </cell>
          <cell r="L1183">
            <v>40.700000000000003</v>
          </cell>
          <cell r="M1183">
            <v>12543740</v>
          </cell>
          <cell r="N1183">
            <v>0</v>
          </cell>
          <cell r="O1183">
            <v>12543740</v>
          </cell>
          <cell r="R1183">
            <v>0</v>
          </cell>
          <cell r="S1183">
            <v>0</v>
          </cell>
          <cell r="T1183">
            <v>0</v>
          </cell>
          <cell r="U1183">
            <v>0</v>
          </cell>
          <cell r="V1183">
            <v>40.700000000000003</v>
          </cell>
          <cell r="W1183">
            <v>12543740</v>
          </cell>
        </row>
        <row r="1184">
          <cell r="C1184" t="str">
            <v>3.7.3.1.22</v>
          </cell>
          <cell r="D1184" t="str">
            <v>Muros en concreto impermeabilizado f¨c=28 Mpa</v>
          </cell>
          <cell r="E1184" t="str">
            <v>m3</v>
          </cell>
          <cell r="F1184">
            <v>146</v>
          </cell>
          <cell r="G1184">
            <v>336100</v>
          </cell>
          <cell r="H1184">
            <v>49070600</v>
          </cell>
          <cell r="I1184">
            <v>30.185739064362409</v>
          </cell>
          <cell r="J1184">
            <v>146</v>
          </cell>
          <cell r="L1184">
            <v>146</v>
          </cell>
          <cell r="M1184">
            <v>49070600</v>
          </cell>
          <cell r="N1184">
            <v>0</v>
          </cell>
          <cell r="O1184">
            <v>49070600</v>
          </cell>
          <cell r="R1184">
            <v>0</v>
          </cell>
          <cell r="S1184">
            <v>0</v>
          </cell>
          <cell r="T1184">
            <v>0</v>
          </cell>
          <cell r="U1184">
            <v>0</v>
          </cell>
          <cell r="V1184">
            <v>146</v>
          </cell>
          <cell r="W1184">
            <v>49070600</v>
          </cell>
        </row>
        <row r="1185">
          <cell r="C1185" t="str">
            <v>3.7.3.1.25</v>
          </cell>
          <cell r="D1185" t="str">
            <v>Losa superior en concreto f¨c=28 Mpa</v>
          </cell>
          <cell r="E1185" t="str">
            <v>m3</v>
          </cell>
          <cell r="F1185">
            <v>9.5</v>
          </cell>
          <cell r="G1185">
            <v>330600</v>
          </cell>
          <cell r="H1185">
            <v>3140700</v>
          </cell>
          <cell r="I1185">
            <v>1.9319990112092174</v>
          </cell>
          <cell r="J1185">
            <v>9.5</v>
          </cell>
          <cell r="L1185">
            <v>9.5</v>
          </cell>
          <cell r="M1185">
            <v>3140700</v>
          </cell>
          <cell r="N1185">
            <v>0</v>
          </cell>
          <cell r="O1185">
            <v>3140700</v>
          </cell>
          <cell r="R1185">
            <v>0</v>
          </cell>
          <cell r="S1185">
            <v>0</v>
          </cell>
          <cell r="T1185">
            <v>0</v>
          </cell>
          <cell r="U1185">
            <v>0</v>
          </cell>
          <cell r="V1185">
            <v>9.5</v>
          </cell>
          <cell r="W1185">
            <v>3140700</v>
          </cell>
        </row>
        <row r="1186">
          <cell r="C1186" t="str">
            <v>3.7.3.2</v>
          </cell>
          <cell r="D1186" t="str">
            <v>OTRAS ESTRUCTURAS</v>
          </cell>
          <cell r="F1186" t="str">
            <v/>
          </cell>
          <cell r="I1186" t="str">
            <v/>
          </cell>
          <cell r="J1186" t="str">
            <v/>
          </cell>
          <cell r="L1186" t="str">
            <v/>
          </cell>
          <cell r="M1186" t="str">
            <v/>
          </cell>
          <cell r="N1186" t="str">
            <v/>
          </cell>
          <cell r="O1186" t="str">
            <v/>
          </cell>
          <cell r="R1186">
            <v>0</v>
          </cell>
          <cell r="S1186" t="str">
            <v/>
          </cell>
          <cell r="T1186" t="str">
            <v/>
          </cell>
          <cell r="U1186" t="str">
            <v/>
          </cell>
          <cell r="V1186" t="str">
            <v/>
          </cell>
          <cell r="W1186" t="str">
            <v/>
          </cell>
        </row>
        <row r="1187">
          <cell r="C1187" t="str">
            <v>3.7.3.2.1</v>
          </cell>
          <cell r="D1187" t="str">
            <v>VIGAS, COLUMNAS, ZAPATAS,PEDESTALES, ESCALERAS Y PISOS</v>
          </cell>
          <cell r="F1187" t="str">
            <v/>
          </cell>
          <cell r="I1187" t="str">
            <v/>
          </cell>
          <cell r="J1187" t="str">
            <v/>
          </cell>
          <cell r="L1187" t="str">
            <v/>
          </cell>
          <cell r="M1187" t="str">
            <v/>
          </cell>
          <cell r="N1187" t="str">
            <v/>
          </cell>
          <cell r="O1187" t="str">
            <v/>
          </cell>
          <cell r="R1187">
            <v>0</v>
          </cell>
          <cell r="S1187" t="str">
            <v/>
          </cell>
          <cell r="T1187" t="str">
            <v/>
          </cell>
          <cell r="U1187" t="str">
            <v/>
          </cell>
          <cell r="V1187" t="str">
            <v/>
          </cell>
          <cell r="W1187" t="str">
            <v/>
          </cell>
        </row>
        <row r="1188">
          <cell r="C1188" t="str">
            <v>3.7.3.2.1.3</v>
          </cell>
          <cell r="D1188" t="str">
            <v>Concreto para vigas f´c=28 Mpa (4000 PSI)</v>
          </cell>
          <cell r="E1188" t="str">
            <v>m3</v>
          </cell>
          <cell r="F1188">
            <v>3.4</v>
          </cell>
          <cell r="G1188">
            <v>317100</v>
          </cell>
          <cell r="H1188">
            <v>1078140</v>
          </cell>
          <cell r="I1188">
            <v>0.66321693060308395</v>
          </cell>
          <cell r="J1188">
            <v>3.4</v>
          </cell>
          <cell r="L1188">
            <v>3.4</v>
          </cell>
          <cell r="M1188">
            <v>1078140</v>
          </cell>
          <cell r="N1188">
            <v>0</v>
          </cell>
          <cell r="O1188">
            <v>1078140</v>
          </cell>
          <cell r="R1188">
            <v>0</v>
          </cell>
          <cell r="S1188">
            <v>0</v>
          </cell>
          <cell r="T1188">
            <v>0</v>
          </cell>
          <cell r="U1188">
            <v>0</v>
          </cell>
          <cell r="V1188">
            <v>3.4</v>
          </cell>
          <cell r="W1188">
            <v>1078140</v>
          </cell>
        </row>
        <row r="1189">
          <cell r="C1189" t="str">
            <v>3.7.3.3</v>
          </cell>
          <cell r="D1189" t="str">
            <v>ACERO DE REFUERZO</v>
          </cell>
          <cell r="F1189" t="str">
            <v/>
          </cell>
          <cell r="I1189" t="str">
            <v/>
          </cell>
          <cell r="J1189" t="str">
            <v/>
          </cell>
          <cell r="L1189" t="str">
            <v/>
          </cell>
          <cell r="M1189" t="str">
            <v/>
          </cell>
          <cell r="N1189" t="str">
            <v/>
          </cell>
          <cell r="O1189" t="str">
            <v/>
          </cell>
          <cell r="R1189">
            <v>0</v>
          </cell>
          <cell r="S1189" t="str">
            <v/>
          </cell>
          <cell r="T1189" t="str">
            <v/>
          </cell>
          <cell r="U1189" t="str">
            <v/>
          </cell>
          <cell r="V1189" t="str">
            <v/>
          </cell>
          <cell r="W1189" t="str">
            <v/>
          </cell>
        </row>
        <row r="1190">
          <cell r="C1190" t="str">
            <v>3.7.3.3.1</v>
          </cell>
          <cell r="D1190" t="str">
            <v>Suministro, figurado e instalación de acero de refuerzo 420 Mpa (60000 Psi) según planos y especificaciones de diseño</v>
          </cell>
          <cell r="E1190" t="str">
            <v>kg</v>
          </cell>
          <cell r="F1190">
            <v>31936</v>
          </cell>
          <cell r="G1190">
            <v>2740</v>
          </cell>
          <cell r="H1190">
            <v>87504640</v>
          </cell>
          <cell r="I1190">
            <v>53.828407029075855</v>
          </cell>
          <cell r="J1190">
            <v>31936</v>
          </cell>
          <cell r="L1190">
            <v>31936</v>
          </cell>
          <cell r="M1190">
            <v>87504640</v>
          </cell>
          <cell r="N1190">
            <v>0</v>
          </cell>
          <cell r="O1190">
            <v>87504640</v>
          </cell>
          <cell r="R1190">
            <v>19000</v>
          </cell>
          <cell r="S1190">
            <v>0</v>
          </cell>
          <cell r="T1190">
            <v>0</v>
          </cell>
          <cell r="U1190">
            <v>52060000</v>
          </cell>
          <cell r="V1190">
            <v>12936</v>
          </cell>
          <cell r="W1190">
            <v>35444640</v>
          </cell>
        </row>
        <row r="1191">
          <cell r="C1191" t="str">
            <v>3.7.3.5</v>
          </cell>
          <cell r="D1191" t="str">
            <v>SELLOS Y JUNTAS</v>
          </cell>
          <cell r="F1191" t="str">
            <v/>
          </cell>
          <cell r="I1191" t="str">
            <v/>
          </cell>
          <cell r="J1191" t="str">
            <v/>
          </cell>
          <cell r="L1191" t="str">
            <v/>
          </cell>
          <cell r="M1191" t="str">
            <v/>
          </cell>
          <cell r="N1191" t="str">
            <v/>
          </cell>
          <cell r="O1191" t="str">
            <v/>
          </cell>
          <cell r="R1191">
            <v>0</v>
          </cell>
          <cell r="S1191" t="str">
            <v/>
          </cell>
          <cell r="T1191" t="str">
            <v/>
          </cell>
          <cell r="U1191" t="str">
            <v/>
          </cell>
          <cell r="V1191" t="str">
            <v/>
          </cell>
          <cell r="W1191" t="str">
            <v/>
          </cell>
        </row>
        <row r="1192">
          <cell r="C1192" t="str">
            <v>3.7.3.5.2</v>
          </cell>
          <cell r="D1192" t="str">
            <v>Suministro e instalación de cinta flexible para sellar juntas de construcción y dilatación SIKA PVC O-22 o similar según planos y especificaciones de diseño</v>
          </cell>
          <cell r="E1192" t="str">
            <v>m</v>
          </cell>
          <cell r="F1192">
            <v>210</v>
          </cell>
          <cell r="G1192">
            <v>28940</v>
          </cell>
          <cell r="H1192">
            <v>6077400</v>
          </cell>
          <cell r="I1192">
            <v>3.7385075908946725</v>
          </cell>
          <cell r="J1192">
            <v>210</v>
          </cell>
          <cell r="L1192">
            <v>210</v>
          </cell>
          <cell r="M1192">
            <v>6077400</v>
          </cell>
          <cell r="N1192">
            <v>0</v>
          </cell>
          <cell r="O1192">
            <v>6077400</v>
          </cell>
          <cell r="R1192">
            <v>0</v>
          </cell>
          <cell r="S1192">
            <v>0</v>
          </cell>
          <cell r="T1192">
            <v>0</v>
          </cell>
          <cell r="U1192">
            <v>0</v>
          </cell>
          <cell r="V1192">
            <v>210</v>
          </cell>
          <cell r="W1192">
            <v>6077400</v>
          </cell>
        </row>
        <row r="1193">
          <cell r="C1193" t="str">
            <v>3.7.3.5.3</v>
          </cell>
          <cell r="D1193" t="str">
            <v>Suministro y aplicación de sello expandible contra el paso de agua en juntas de construcción y pases de tuberia SikaSwell S o similar según planos y especificaciones de diseño</v>
          </cell>
          <cell r="E1193" t="str">
            <v>m</v>
          </cell>
          <cell r="F1193">
            <v>20</v>
          </cell>
          <cell r="G1193">
            <v>22310</v>
          </cell>
          <cell r="H1193">
            <v>446200</v>
          </cell>
          <cell r="I1193">
            <v>0.27447956149952329</v>
          </cell>
          <cell r="J1193">
            <v>20</v>
          </cell>
          <cell r="L1193">
            <v>20</v>
          </cell>
          <cell r="M1193">
            <v>446200</v>
          </cell>
          <cell r="N1193">
            <v>0</v>
          </cell>
          <cell r="O1193">
            <v>446200</v>
          </cell>
          <cell r="R1193">
            <v>0</v>
          </cell>
          <cell r="S1193">
            <v>0</v>
          </cell>
          <cell r="T1193">
            <v>0</v>
          </cell>
          <cell r="U1193">
            <v>0</v>
          </cell>
          <cell r="V1193">
            <v>20</v>
          </cell>
          <cell r="W1193">
            <v>446200</v>
          </cell>
        </row>
        <row r="1194">
          <cell r="C1194" t="str">
            <v>3.7.3.5.6</v>
          </cell>
          <cell r="D1194" t="str">
            <v>Fondo de junta Sikarod f=6 mm o similar según planos y especificaciones de diseño</v>
          </cell>
          <cell r="E1194" t="str">
            <v>m</v>
          </cell>
          <cell r="F1194">
            <v>80</v>
          </cell>
          <cell r="G1194">
            <v>1720</v>
          </cell>
          <cell r="H1194">
            <v>137600</v>
          </cell>
          <cell r="I1194">
            <v>8.4644526361125974E-2</v>
          </cell>
          <cell r="J1194">
            <v>80</v>
          </cell>
          <cell r="L1194">
            <v>80</v>
          </cell>
          <cell r="M1194">
            <v>137600</v>
          </cell>
          <cell r="N1194">
            <v>0</v>
          </cell>
          <cell r="O1194">
            <v>137600</v>
          </cell>
          <cell r="R1194">
            <v>0</v>
          </cell>
          <cell r="S1194">
            <v>0</v>
          </cell>
          <cell r="T1194">
            <v>0</v>
          </cell>
          <cell r="U1194">
            <v>0</v>
          </cell>
          <cell r="V1194">
            <v>80</v>
          </cell>
          <cell r="W1194">
            <v>137600</v>
          </cell>
        </row>
        <row r="1195">
          <cell r="D1195" t="str">
            <v>COSTO TOTAL DIRECTO</v>
          </cell>
          <cell r="F1195" t="str">
            <v/>
          </cell>
          <cell r="H1195">
            <v>162562195</v>
          </cell>
          <cell r="J1195" t="str">
            <v/>
          </cell>
          <cell r="L1195" t="str">
            <v/>
          </cell>
          <cell r="M1195">
            <v>162562195</v>
          </cell>
          <cell r="N1195">
            <v>-689900</v>
          </cell>
          <cell r="O1195">
            <v>161872295</v>
          </cell>
          <cell r="R1195">
            <v>0</v>
          </cell>
          <cell r="S1195">
            <v>0</v>
          </cell>
          <cell r="T1195">
            <v>0</v>
          </cell>
          <cell r="U1195">
            <v>52060000</v>
          </cell>
          <cell r="V1195" t="str">
            <v/>
          </cell>
          <cell r="W1195">
            <v>109812295</v>
          </cell>
        </row>
        <row r="1196">
          <cell r="D1196" t="str">
            <v>A,I,U, 25%</v>
          </cell>
          <cell r="E1196">
            <v>0.25</v>
          </cell>
          <cell r="F1196">
            <v>0</v>
          </cell>
          <cell r="H1196">
            <v>40640548.75</v>
          </cell>
          <cell r="J1196">
            <v>0</v>
          </cell>
          <cell r="L1196">
            <v>0</v>
          </cell>
          <cell r="M1196">
            <v>40640548.75</v>
          </cell>
          <cell r="N1196">
            <v>-172475</v>
          </cell>
          <cell r="O1196">
            <v>40468073.75</v>
          </cell>
          <cell r="R1196">
            <v>0</v>
          </cell>
          <cell r="S1196">
            <v>0</v>
          </cell>
          <cell r="T1196">
            <v>0</v>
          </cell>
          <cell r="U1196">
            <v>13015000</v>
          </cell>
          <cell r="W1196">
            <v>27453073.75</v>
          </cell>
        </row>
        <row r="1197">
          <cell r="B1197" t="str">
            <v>TO19</v>
          </cell>
          <cell r="D1197" t="str">
            <v>COSTO TOTAL OBRA CIVIL</v>
          </cell>
          <cell r="F1197" t="str">
            <v/>
          </cell>
          <cell r="H1197">
            <v>203202744</v>
          </cell>
          <cell r="J1197" t="str">
            <v/>
          </cell>
          <cell r="L1197" t="str">
            <v/>
          </cell>
          <cell r="M1197">
            <v>203202744</v>
          </cell>
          <cell r="N1197">
            <v>-862375</v>
          </cell>
          <cell r="O1197">
            <v>202340369</v>
          </cell>
          <cell r="R1197">
            <v>0</v>
          </cell>
          <cell r="S1197">
            <v>0</v>
          </cell>
          <cell r="T1197">
            <v>0</v>
          </cell>
          <cell r="U1197">
            <v>65075000</v>
          </cell>
          <cell r="V1197" t="str">
            <v/>
          </cell>
          <cell r="W1197">
            <v>137265369</v>
          </cell>
        </row>
        <row r="1198">
          <cell r="B1198" t="str">
            <v>T20</v>
          </cell>
          <cell r="C1198" t="str">
            <v>OBRA CIVIL ESTRUCTURAL DEL SEDIMENTADOR (1198)</v>
          </cell>
          <cell r="F1198" t="str">
            <v/>
          </cell>
          <cell r="J1198" t="str">
            <v/>
          </cell>
          <cell r="L1198" t="str">
            <v/>
          </cell>
          <cell r="M1198" t="str">
            <v/>
          </cell>
          <cell r="N1198" t="str">
            <v/>
          </cell>
          <cell r="O1198" t="str">
            <v/>
          </cell>
          <cell r="R1198">
            <v>0</v>
          </cell>
          <cell r="S1198" t="str">
            <v/>
          </cell>
          <cell r="T1198" t="str">
            <v/>
          </cell>
          <cell r="U1198" t="str">
            <v/>
          </cell>
          <cell r="V1198" t="str">
            <v/>
          </cell>
          <cell r="W1198" t="str">
            <v/>
          </cell>
        </row>
        <row r="1199">
          <cell r="C1199" t="str">
            <v xml:space="preserve">ITEM </v>
          </cell>
          <cell r="D1199" t="str">
            <v xml:space="preserve">DESCRIPCION </v>
          </cell>
          <cell r="E1199" t="str">
            <v xml:space="preserve">UNIDAD </v>
          </cell>
          <cell r="F1199">
            <v>0</v>
          </cell>
          <cell r="G1199" t="str">
            <v xml:space="preserve">V. UNITARIO </v>
          </cell>
          <cell r="H1199" t="str">
            <v>V. PARCIAL</v>
          </cell>
          <cell r="J1199">
            <v>0</v>
          </cell>
          <cell r="L1199">
            <v>0</v>
          </cell>
          <cell r="R1199">
            <v>0</v>
          </cell>
        </row>
        <row r="1200">
          <cell r="C1200">
            <v>3.1</v>
          </cell>
          <cell r="D1200" t="str">
            <v>SEÑALIZACION Y SEGURIDAD EN LA OBRA</v>
          </cell>
          <cell r="F1200" t="str">
            <v/>
          </cell>
          <cell r="J1200" t="str">
            <v/>
          </cell>
          <cell r="L1200" t="str">
            <v/>
          </cell>
          <cell r="M1200" t="str">
            <v/>
          </cell>
          <cell r="N1200" t="str">
            <v/>
          </cell>
          <cell r="O1200" t="str">
            <v/>
          </cell>
          <cell r="R1200">
            <v>0</v>
          </cell>
          <cell r="S1200" t="str">
            <v/>
          </cell>
          <cell r="T1200" t="str">
            <v/>
          </cell>
          <cell r="U1200" t="str">
            <v/>
          </cell>
          <cell r="V1200" t="str">
            <v/>
          </cell>
          <cell r="W1200" t="str">
            <v/>
          </cell>
        </row>
        <row r="1201">
          <cell r="C1201" t="str">
            <v>3.1.1</v>
          </cell>
          <cell r="D1201" t="str">
            <v>Señalización de la obra</v>
          </cell>
          <cell r="F1201" t="str">
            <v/>
          </cell>
          <cell r="J1201" t="str">
            <v/>
          </cell>
          <cell r="L1201" t="str">
            <v/>
          </cell>
          <cell r="M1201" t="str">
            <v/>
          </cell>
          <cell r="N1201" t="str">
            <v/>
          </cell>
          <cell r="O1201" t="str">
            <v/>
          </cell>
          <cell r="R1201">
            <v>0</v>
          </cell>
          <cell r="S1201" t="str">
            <v/>
          </cell>
          <cell r="T1201" t="str">
            <v/>
          </cell>
          <cell r="U1201" t="str">
            <v/>
          </cell>
          <cell r="V1201" t="str">
            <v/>
          </cell>
          <cell r="W1201" t="str">
            <v/>
          </cell>
        </row>
        <row r="1202">
          <cell r="C1202" t="str">
            <v>3.1.1.1</v>
          </cell>
          <cell r="D1202" t="str">
            <v>Soporte para cinta demarcadora. Esquema No.1</v>
          </cell>
          <cell r="E1202" t="str">
            <v>un</v>
          </cell>
          <cell r="F1202">
            <v>20</v>
          </cell>
          <cell r="G1202">
            <v>10100</v>
          </cell>
          <cell r="H1202">
            <v>202000</v>
          </cell>
          <cell r="I1202">
            <v>8.8752980639240267E-2</v>
          </cell>
          <cell r="J1202">
            <v>20</v>
          </cell>
          <cell r="K1202">
            <v>-20</v>
          </cell>
          <cell r="L1202">
            <v>0</v>
          </cell>
          <cell r="M1202">
            <v>202000</v>
          </cell>
          <cell r="N1202">
            <v>-202000</v>
          </cell>
          <cell r="O1202">
            <v>0</v>
          </cell>
          <cell r="R1202">
            <v>0</v>
          </cell>
          <cell r="S1202">
            <v>0</v>
          </cell>
          <cell r="T1202">
            <v>0</v>
          </cell>
          <cell r="U1202">
            <v>0</v>
          </cell>
          <cell r="V1202">
            <v>0</v>
          </cell>
          <cell r="W1202">
            <v>0</v>
          </cell>
        </row>
        <row r="1203">
          <cell r="C1203" t="str">
            <v>3.1.1.2</v>
          </cell>
          <cell r="D1203" t="str">
            <v>Cinta demarcadora ( sin soportes ). Esquema No.2</v>
          </cell>
          <cell r="E1203" t="str">
            <v>m</v>
          </cell>
          <cell r="F1203">
            <v>750</v>
          </cell>
          <cell r="G1203">
            <v>830</v>
          </cell>
          <cell r="H1203">
            <v>622500</v>
          </cell>
          <cell r="I1203">
            <v>0.27350856657389638</v>
          </cell>
          <cell r="J1203">
            <v>750</v>
          </cell>
          <cell r="K1203">
            <v>-750</v>
          </cell>
          <cell r="L1203">
            <v>0</v>
          </cell>
          <cell r="M1203">
            <v>622500</v>
          </cell>
          <cell r="N1203">
            <v>-622500</v>
          </cell>
          <cell r="O1203">
            <v>0</v>
          </cell>
          <cell r="R1203">
            <v>0</v>
          </cell>
          <cell r="S1203">
            <v>0</v>
          </cell>
          <cell r="T1203">
            <v>0</v>
          </cell>
          <cell r="U1203">
            <v>0</v>
          </cell>
          <cell r="V1203">
            <v>0</v>
          </cell>
          <cell r="W1203">
            <v>0</v>
          </cell>
        </row>
        <row r="1204">
          <cell r="C1204" t="str">
            <v>3,7</v>
          </cell>
          <cell r="D1204" t="str">
            <v>CONSTRUCCION DE OBRAS ACCESORIAS</v>
          </cell>
          <cell r="F1204" t="str">
            <v/>
          </cell>
          <cell r="I1204" t="str">
            <v/>
          </cell>
          <cell r="J1204" t="str">
            <v/>
          </cell>
          <cell r="L1204" t="str">
            <v/>
          </cell>
          <cell r="M1204" t="str">
            <v/>
          </cell>
          <cell r="N1204" t="str">
            <v/>
          </cell>
          <cell r="O1204" t="str">
            <v/>
          </cell>
          <cell r="R1204">
            <v>0</v>
          </cell>
          <cell r="S1204" t="str">
            <v/>
          </cell>
          <cell r="T1204" t="str">
            <v/>
          </cell>
          <cell r="U1204" t="str">
            <v/>
          </cell>
          <cell r="V1204" t="str">
            <v/>
          </cell>
          <cell r="W1204" t="str">
            <v/>
          </cell>
        </row>
        <row r="1205">
          <cell r="C1205" t="str">
            <v>3.7.1</v>
          </cell>
          <cell r="D1205" t="str">
            <v>OBRAS DE MAMPOSTERIA EN LADRILLO</v>
          </cell>
          <cell r="F1205" t="str">
            <v/>
          </cell>
          <cell r="I1205" t="str">
            <v/>
          </cell>
          <cell r="J1205" t="str">
            <v/>
          </cell>
          <cell r="L1205" t="str">
            <v/>
          </cell>
          <cell r="M1205" t="str">
            <v/>
          </cell>
          <cell r="N1205" t="str">
            <v/>
          </cell>
          <cell r="O1205" t="str">
            <v/>
          </cell>
          <cell r="R1205">
            <v>0</v>
          </cell>
          <cell r="S1205" t="str">
            <v/>
          </cell>
          <cell r="T1205" t="str">
            <v/>
          </cell>
          <cell r="U1205" t="str">
            <v/>
          </cell>
          <cell r="V1205" t="str">
            <v/>
          </cell>
          <cell r="W1205" t="str">
            <v/>
          </cell>
        </row>
        <row r="1206">
          <cell r="C1206" t="str">
            <v>3.7.1.4</v>
          </cell>
          <cell r="D1206" t="str">
            <v>CONCRETOS DE LIMPIEZA, ALISTADO Y MEDIACAÑAS</v>
          </cell>
          <cell r="F1206" t="str">
            <v/>
          </cell>
          <cell r="I1206" t="str">
            <v/>
          </cell>
          <cell r="J1206" t="str">
            <v/>
          </cell>
          <cell r="L1206" t="str">
            <v/>
          </cell>
          <cell r="M1206" t="str">
            <v/>
          </cell>
          <cell r="N1206" t="str">
            <v/>
          </cell>
          <cell r="O1206" t="str">
            <v/>
          </cell>
          <cell r="R1206">
            <v>0</v>
          </cell>
          <cell r="S1206" t="str">
            <v/>
          </cell>
          <cell r="T1206" t="str">
            <v/>
          </cell>
          <cell r="U1206" t="str">
            <v/>
          </cell>
          <cell r="V1206" t="str">
            <v/>
          </cell>
          <cell r="W1206" t="str">
            <v/>
          </cell>
        </row>
        <row r="1207">
          <cell r="C1207" t="str">
            <v>3.7.1.4.1</v>
          </cell>
          <cell r="D1207" t="str">
            <v>ALISTADO Y PENDIENTADO</v>
          </cell>
          <cell r="F1207" t="str">
            <v/>
          </cell>
          <cell r="I1207" t="str">
            <v/>
          </cell>
          <cell r="J1207" t="str">
            <v/>
          </cell>
          <cell r="L1207" t="str">
            <v/>
          </cell>
          <cell r="M1207" t="str">
            <v/>
          </cell>
          <cell r="N1207" t="str">
            <v/>
          </cell>
          <cell r="O1207" t="str">
            <v/>
          </cell>
          <cell r="R1207">
            <v>0</v>
          </cell>
          <cell r="S1207" t="str">
            <v/>
          </cell>
          <cell r="T1207" t="str">
            <v/>
          </cell>
          <cell r="U1207" t="str">
            <v/>
          </cell>
          <cell r="V1207" t="str">
            <v/>
          </cell>
          <cell r="W1207" t="str">
            <v/>
          </cell>
        </row>
        <row r="1208">
          <cell r="C1208" t="str">
            <v>3.7.1.4.2</v>
          </cell>
          <cell r="D1208" t="str">
            <v>Concreto de limpieza f¨c=14 Mpa e=0.05</v>
          </cell>
          <cell r="E1208" t="str">
            <v>m2</v>
          </cell>
          <cell r="F1208">
            <v>150</v>
          </cell>
          <cell r="G1208">
            <v>10950</v>
          </cell>
          <cell r="H1208">
            <v>1642500</v>
          </cell>
          <cell r="I1208">
            <v>0.72166718168293131</v>
          </cell>
          <cell r="J1208">
            <v>150</v>
          </cell>
          <cell r="L1208">
            <v>150</v>
          </cell>
          <cell r="M1208">
            <v>1642500</v>
          </cell>
          <cell r="N1208">
            <v>0</v>
          </cell>
          <cell r="O1208">
            <v>1642500</v>
          </cell>
          <cell r="R1208">
            <v>0</v>
          </cell>
          <cell r="S1208">
            <v>0</v>
          </cell>
          <cell r="T1208">
            <v>0</v>
          </cell>
          <cell r="U1208">
            <v>0</v>
          </cell>
          <cell r="V1208">
            <v>150</v>
          </cell>
          <cell r="W1208">
            <v>1642500</v>
          </cell>
        </row>
        <row r="1209">
          <cell r="C1209" t="str">
            <v>3.7.3</v>
          </cell>
          <cell r="D1209" t="str">
            <v>ESTRUCTURAS DE CONCRETO REFORZADO</v>
          </cell>
          <cell r="F1209" t="str">
            <v/>
          </cell>
          <cell r="I1209" t="str">
            <v/>
          </cell>
          <cell r="J1209" t="str">
            <v/>
          </cell>
          <cell r="L1209" t="str">
            <v/>
          </cell>
          <cell r="M1209" t="str">
            <v/>
          </cell>
          <cell r="N1209" t="str">
            <v/>
          </cell>
          <cell r="O1209" t="str">
            <v/>
          </cell>
          <cell r="R1209">
            <v>0</v>
          </cell>
          <cell r="S1209" t="str">
            <v/>
          </cell>
          <cell r="T1209" t="str">
            <v/>
          </cell>
          <cell r="U1209" t="str">
            <v/>
          </cell>
          <cell r="V1209" t="str">
            <v/>
          </cell>
          <cell r="W1209" t="str">
            <v/>
          </cell>
        </row>
        <row r="1210">
          <cell r="C1210" t="str">
            <v>3.7.3.1</v>
          </cell>
          <cell r="D1210" t="str">
            <v>CONCRETO PARA LOSA FONDO, LOSA SUPERIOR Y MUROS</v>
          </cell>
          <cell r="F1210" t="str">
            <v/>
          </cell>
          <cell r="I1210" t="str">
            <v/>
          </cell>
          <cell r="J1210" t="str">
            <v/>
          </cell>
          <cell r="L1210" t="str">
            <v/>
          </cell>
          <cell r="M1210" t="str">
            <v/>
          </cell>
          <cell r="N1210" t="str">
            <v/>
          </cell>
          <cell r="O1210" t="str">
            <v/>
          </cell>
          <cell r="R1210">
            <v>0</v>
          </cell>
          <cell r="S1210" t="str">
            <v/>
          </cell>
          <cell r="T1210" t="str">
            <v/>
          </cell>
          <cell r="U1210" t="str">
            <v/>
          </cell>
          <cell r="V1210" t="str">
            <v/>
          </cell>
          <cell r="W1210" t="str">
            <v/>
          </cell>
        </row>
        <row r="1211">
          <cell r="C1211" t="str">
            <v>3.7.3.1.3</v>
          </cell>
          <cell r="D1211" t="str">
            <v>Placa de fondo en concreto impermeabilizado f¨c=28 Mpa</v>
          </cell>
          <cell r="E1211" t="str">
            <v>m3</v>
          </cell>
          <cell r="F1211">
            <v>73.599999999999994</v>
          </cell>
          <cell r="G1211">
            <v>308200</v>
          </cell>
          <cell r="H1211">
            <v>22683520</v>
          </cell>
          <cell r="I1211">
            <v>9.9664852049000956</v>
          </cell>
          <cell r="J1211">
            <v>73.599999999999994</v>
          </cell>
          <cell r="L1211">
            <v>73.599999999999994</v>
          </cell>
          <cell r="M1211">
            <v>22683520</v>
          </cell>
          <cell r="N1211">
            <v>0</v>
          </cell>
          <cell r="O1211">
            <v>22683520</v>
          </cell>
          <cell r="R1211">
            <v>0</v>
          </cell>
          <cell r="S1211">
            <v>0</v>
          </cell>
          <cell r="T1211">
            <v>0</v>
          </cell>
          <cell r="U1211">
            <v>0</v>
          </cell>
          <cell r="V1211">
            <v>73.599999999999994</v>
          </cell>
          <cell r="W1211">
            <v>22683520</v>
          </cell>
        </row>
        <row r="1212">
          <cell r="C1212" t="str">
            <v>3.7.3.1.22</v>
          </cell>
          <cell r="D1212" t="str">
            <v>Muros en concreto impermeabilizado f¨c=28 Mpa</v>
          </cell>
          <cell r="E1212" t="str">
            <v>m3</v>
          </cell>
          <cell r="F1212">
            <v>203.5</v>
          </cell>
          <cell r="G1212">
            <v>336100</v>
          </cell>
          <cell r="H1212">
            <v>68396350</v>
          </cell>
          <cell r="I1212">
            <v>30.051385778934165</v>
          </cell>
          <cell r="J1212">
            <v>203.5</v>
          </cell>
          <cell r="L1212">
            <v>203.5</v>
          </cell>
          <cell r="M1212">
            <v>68396350</v>
          </cell>
          <cell r="N1212">
            <v>0</v>
          </cell>
          <cell r="O1212">
            <v>68396350</v>
          </cell>
          <cell r="R1212">
            <v>0</v>
          </cell>
          <cell r="S1212">
            <v>0</v>
          </cell>
          <cell r="T1212">
            <v>0</v>
          </cell>
          <cell r="U1212">
            <v>0</v>
          </cell>
          <cell r="V1212">
            <v>203.5</v>
          </cell>
          <cell r="W1212">
            <v>68396350</v>
          </cell>
        </row>
        <row r="1213">
          <cell r="C1213" t="str">
            <v>3.7.3.1.25</v>
          </cell>
          <cell r="D1213" t="str">
            <v>Losa superior en concreto f¨c=28 Mpa</v>
          </cell>
          <cell r="E1213" t="str">
            <v>m3</v>
          </cell>
          <cell r="F1213">
            <v>13.7</v>
          </cell>
          <cell r="G1213">
            <v>330600</v>
          </cell>
          <cell r="H1213">
            <v>4529220</v>
          </cell>
          <cell r="I1213">
            <v>1.9900087869844545</v>
          </cell>
          <cell r="J1213">
            <v>13.7</v>
          </cell>
          <cell r="L1213">
            <v>13.7</v>
          </cell>
          <cell r="M1213">
            <v>4529220</v>
          </cell>
          <cell r="N1213">
            <v>0</v>
          </cell>
          <cell r="O1213">
            <v>4529220</v>
          </cell>
          <cell r="R1213">
            <v>0</v>
          </cell>
          <cell r="S1213">
            <v>0</v>
          </cell>
          <cell r="T1213">
            <v>0</v>
          </cell>
          <cell r="U1213">
            <v>0</v>
          </cell>
          <cell r="V1213">
            <v>13.7</v>
          </cell>
          <cell r="W1213">
            <v>4529220</v>
          </cell>
        </row>
        <row r="1214">
          <cell r="C1214" t="str">
            <v>3.7.3.2</v>
          </cell>
          <cell r="D1214" t="str">
            <v>OTRAS ESTRUCTURAS</v>
          </cell>
          <cell r="F1214" t="str">
            <v/>
          </cell>
          <cell r="I1214" t="str">
            <v/>
          </cell>
          <cell r="J1214" t="str">
            <v/>
          </cell>
          <cell r="L1214" t="str">
            <v/>
          </cell>
          <cell r="M1214" t="str">
            <v/>
          </cell>
          <cell r="N1214" t="str">
            <v/>
          </cell>
          <cell r="O1214" t="str">
            <v/>
          </cell>
          <cell r="R1214">
            <v>0</v>
          </cell>
          <cell r="S1214" t="str">
            <v/>
          </cell>
          <cell r="T1214" t="str">
            <v/>
          </cell>
          <cell r="U1214" t="str">
            <v/>
          </cell>
          <cell r="V1214" t="str">
            <v/>
          </cell>
          <cell r="W1214" t="str">
            <v/>
          </cell>
        </row>
        <row r="1215">
          <cell r="C1215" t="str">
            <v>3.7.3.2.1</v>
          </cell>
          <cell r="D1215" t="str">
            <v>VIGAS, COLUMNAS, ZAPATAS,PEDESTALES, ESCALERAS Y PISOS</v>
          </cell>
          <cell r="F1215" t="str">
            <v/>
          </cell>
          <cell r="I1215" t="str">
            <v/>
          </cell>
          <cell r="J1215" t="str">
            <v/>
          </cell>
          <cell r="L1215" t="str">
            <v/>
          </cell>
          <cell r="M1215" t="str">
            <v/>
          </cell>
          <cell r="N1215" t="str">
            <v/>
          </cell>
          <cell r="O1215" t="str">
            <v/>
          </cell>
          <cell r="R1215">
            <v>0</v>
          </cell>
          <cell r="S1215" t="str">
            <v/>
          </cell>
          <cell r="T1215" t="str">
            <v/>
          </cell>
          <cell r="U1215" t="str">
            <v/>
          </cell>
          <cell r="V1215" t="str">
            <v/>
          </cell>
          <cell r="W1215" t="str">
            <v/>
          </cell>
        </row>
        <row r="1216">
          <cell r="C1216" t="str">
            <v>3.7.3.2.1.3</v>
          </cell>
          <cell r="D1216" t="str">
            <v>Concreto para vigas f´c=28 Mpa (4000 PSI)</v>
          </cell>
          <cell r="E1216" t="str">
            <v>m3</v>
          </cell>
          <cell r="F1216">
            <v>3</v>
          </cell>
          <cell r="G1216">
            <v>317100</v>
          </cell>
          <cell r="H1216">
            <v>951300</v>
          </cell>
          <cell r="I1216">
            <v>0.41797381426786767</v>
          </cell>
          <cell r="J1216">
            <v>3</v>
          </cell>
          <cell r="L1216">
            <v>3</v>
          </cell>
          <cell r="M1216">
            <v>951300</v>
          </cell>
          <cell r="N1216">
            <v>0</v>
          </cell>
          <cell r="O1216">
            <v>951300</v>
          </cell>
          <cell r="R1216">
            <v>0</v>
          </cell>
          <cell r="S1216">
            <v>0</v>
          </cell>
          <cell r="T1216">
            <v>0</v>
          </cell>
          <cell r="U1216">
            <v>0</v>
          </cell>
          <cell r="V1216">
            <v>3</v>
          </cell>
          <cell r="W1216">
            <v>951300</v>
          </cell>
        </row>
        <row r="1217">
          <cell r="C1217" t="str">
            <v>3.7.3.3</v>
          </cell>
          <cell r="D1217" t="str">
            <v>ACERO DE REFUERZO</v>
          </cell>
          <cell r="F1217" t="str">
            <v/>
          </cell>
          <cell r="I1217" t="str">
            <v/>
          </cell>
          <cell r="J1217" t="str">
            <v/>
          </cell>
          <cell r="L1217" t="str">
            <v/>
          </cell>
          <cell r="M1217" t="str">
            <v/>
          </cell>
          <cell r="N1217" t="str">
            <v/>
          </cell>
          <cell r="O1217" t="str">
            <v/>
          </cell>
          <cell r="R1217">
            <v>0</v>
          </cell>
          <cell r="S1217" t="str">
            <v/>
          </cell>
          <cell r="T1217" t="str">
            <v/>
          </cell>
          <cell r="U1217" t="str">
            <v/>
          </cell>
          <cell r="V1217" t="str">
            <v/>
          </cell>
          <cell r="W1217" t="str">
            <v/>
          </cell>
        </row>
        <row r="1218">
          <cell r="C1218" t="str">
            <v>3.7.3.3.1</v>
          </cell>
          <cell r="D1218" t="str">
            <v>Suministro, figurado e instalación de acero de refuerzo 420 Mpa (60000 Psi) según planos y especificaciones de diseño</v>
          </cell>
          <cell r="E1218" t="str">
            <v>kg</v>
          </cell>
          <cell r="F1218">
            <v>44070</v>
          </cell>
          <cell r="G1218">
            <v>2740</v>
          </cell>
          <cell r="H1218">
            <v>120751800</v>
          </cell>
          <cell r="I1218">
            <v>53.054862215610953</v>
          </cell>
          <cell r="J1218">
            <v>44070</v>
          </cell>
          <cell r="L1218">
            <v>44070</v>
          </cell>
          <cell r="M1218">
            <v>120751800</v>
          </cell>
          <cell r="N1218">
            <v>0</v>
          </cell>
          <cell r="O1218">
            <v>120751800</v>
          </cell>
          <cell r="R1218">
            <v>16000</v>
          </cell>
          <cell r="S1218">
            <v>0</v>
          </cell>
          <cell r="T1218">
            <v>0</v>
          </cell>
          <cell r="U1218">
            <v>43840000</v>
          </cell>
          <cell r="V1218">
            <v>28070</v>
          </cell>
          <cell r="W1218">
            <v>76911800</v>
          </cell>
        </row>
        <row r="1219">
          <cell r="C1219" t="str">
            <v>3.7.3.5</v>
          </cell>
          <cell r="D1219" t="str">
            <v>SELLOS Y JUNTAS</v>
          </cell>
          <cell r="F1219" t="str">
            <v/>
          </cell>
          <cell r="I1219" t="str">
            <v/>
          </cell>
          <cell r="J1219" t="str">
            <v/>
          </cell>
          <cell r="L1219" t="str">
            <v/>
          </cell>
          <cell r="M1219" t="str">
            <v/>
          </cell>
          <cell r="N1219" t="str">
            <v/>
          </cell>
          <cell r="O1219" t="str">
            <v/>
          </cell>
          <cell r="R1219">
            <v>0</v>
          </cell>
          <cell r="S1219" t="str">
            <v/>
          </cell>
          <cell r="T1219" t="str">
            <v/>
          </cell>
          <cell r="U1219" t="str">
            <v/>
          </cell>
          <cell r="V1219" t="str">
            <v/>
          </cell>
          <cell r="W1219" t="str">
            <v/>
          </cell>
        </row>
        <row r="1220">
          <cell r="C1220" t="str">
            <v>3.7.3.5.2</v>
          </cell>
          <cell r="D1220" t="str">
            <v>Suministro e instalación de cinta flexible para sellar juntas de construcción y dilatación SIKA PVC O-22 o similar según planos y especificaciones de diseño</v>
          </cell>
          <cell r="E1220" t="str">
            <v>m</v>
          </cell>
          <cell r="F1220">
            <v>250</v>
          </cell>
          <cell r="G1220">
            <v>28940</v>
          </cell>
          <cell r="H1220">
            <v>7235000</v>
          </cell>
          <cell r="I1220">
            <v>3.1788505689351645</v>
          </cell>
          <cell r="J1220">
            <v>250</v>
          </cell>
          <cell r="L1220">
            <v>250</v>
          </cell>
          <cell r="M1220">
            <v>7235000</v>
          </cell>
          <cell r="N1220">
            <v>0</v>
          </cell>
          <cell r="O1220">
            <v>7235000</v>
          </cell>
          <cell r="R1220">
            <v>0</v>
          </cell>
          <cell r="S1220">
            <v>0</v>
          </cell>
          <cell r="T1220">
            <v>0</v>
          </cell>
          <cell r="U1220">
            <v>0</v>
          </cell>
          <cell r="V1220">
            <v>250</v>
          </cell>
          <cell r="W1220">
            <v>7235000</v>
          </cell>
        </row>
        <row r="1221">
          <cell r="C1221" t="str">
            <v>3.7.3.5.3</v>
          </cell>
          <cell r="D1221" t="str">
            <v>Suministro y aplicación de sello expandible contra el paso de agua en juntas de construcción y pases de tuberia SikaSwell S o similar según planos y especificaciones de diseño</v>
          </cell>
          <cell r="E1221" t="str">
            <v>m</v>
          </cell>
          <cell r="F1221">
            <v>20</v>
          </cell>
          <cell r="G1221">
            <v>22310</v>
          </cell>
          <cell r="H1221">
            <v>446200</v>
          </cell>
          <cell r="I1221">
            <v>0.19604742555063867</v>
          </cell>
          <cell r="J1221">
            <v>20</v>
          </cell>
          <cell r="L1221">
            <v>20</v>
          </cell>
          <cell r="M1221">
            <v>446200</v>
          </cell>
          <cell r="N1221">
            <v>0</v>
          </cell>
          <cell r="O1221">
            <v>446200</v>
          </cell>
          <cell r="R1221">
            <v>0</v>
          </cell>
          <cell r="S1221">
            <v>0</v>
          </cell>
          <cell r="T1221">
            <v>0</v>
          </cell>
          <cell r="U1221">
            <v>0</v>
          </cell>
          <cell r="V1221">
            <v>20</v>
          </cell>
          <cell r="W1221">
            <v>446200</v>
          </cell>
        </row>
        <row r="1222">
          <cell r="C1222" t="str">
            <v>3.7.3.5.6</v>
          </cell>
          <cell r="D1222" t="str">
            <v>Fondo de junta Sikarod f=6 mm o similar según planos y especificaciones de diseño</v>
          </cell>
          <cell r="E1222" t="str">
            <v>m</v>
          </cell>
          <cell r="F1222">
            <v>80</v>
          </cell>
          <cell r="G1222">
            <v>1720</v>
          </cell>
          <cell r="H1222">
            <v>137600</v>
          </cell>
          <cell r="I1222">
            <v>6.0457475920591391E-2</v>
          </cell>
          <cell r="J1222">
            <v>80</v>
          </cell>
          <cell r="L1222">
            <v>80</v>
          </cell>
          <cell r="M1222">
            <v>137600</v>
          </cell>
          <cell r="N1222">
            <v>0</v>
          </cell>
          <cell r="O1222">
            <v>137600</v>
          </cell>
          <cell r="R1222">
            <v>0</v>
          </cell>
          <cell r="S1222">
            <v>0</v>
          </cell>
          <cell r="T1222">
            <v>0</v>
          </cell>
          <cell r="U1222">
            <v>0</v>
          </cell>
          <cell r="V1222">
            <v>80</v>
          </cell>
          <cell r="W1222">
            <v>137600</v>
          </cell>
        </row>
        <row r="1223">
          <cell r="D1223" t="str">
            <v>COSTO TOTAL DIRECTO</v>
          </cell>
          <cell r="F1223" t="str">
            <v/>
          </cell>
          <cell r="H1223">
            <v>227597990</v>
          </cell>
          <cell r="J1223" t="str">
            <v/>
          </cell>
          <cell r="L1223" t="str">
            <v/>
          </cell>
          <cell r="M1223">
            <v>227597990</v>
          </cell>
          <cell r="N1223">
            <v>-824500</v>
          </cell>
          <cell r="O1223">
            <v>226773490</v>
          </cell>
          <cell r="R1223">
            <v>0</v>
          </cell>
          <cell r="S1223">
            <v>0</v>
          </cell>
          <cell r="T1223">
            <v>0</v>
          </cell>
          <cell r="U1223">
            <v>43840000</v>
          </cell>
          <cell r="V1223" t="str">
            <v/>
          </cell>
          <cell r="W1223">
            <v>182933490</v>
          </cell>
        </row>
        <row r="1224">
          <cell r="D1224" t="str">
            <v>A,I,U, 25%</v>
          </cell>
          <cell r="E1224">
            <v>0.25</v>
          </cell>
          <cell r="F1224">
            <v>0</v>
          </cell>
          <cell r="H1224">
            <v>56899498</v>
          </cell>
          <cell r="J1224">
            <v>0</v>
          </cell>
          <cell r="L1224">
            <v>0</v>
          </cell>
          <cell r="M1224">
            <v>56899498</v>
          </cell>
          <cell r="N1224">
            <v>-206125</v>
          </cell>
          <cell r="O1224">
            <v>56693373</v>
          </cell>
          <cell r="R1224">
            <v>0</v>
          </cell>
          <cell r="S1224">
            <v>0</v>
          </cell>
          <cell r="T1224">
            <v>0</v>
          </cell>
          <cell r="U1224">
            <v>10960000</v>
          </cell>
          <cell r="W1224">
            <v>45733373</v>
          </cell>
        </row>
        <row r="1225">
          <cell r="B1225" t="str">
            <v>TO20</v>
          </cell>
          <cell r="D1225" t="str">
            <v>COSTO TOTAL OBRA CIVIL</v>
          </cell>
          <cell r="F1225" t="str">
            <v/>
          </cell>
          <cell r="H1225">
            <v>284497488</v>
          </cell>
          <cell r="J1225" t="str">
            <v/>
          </cell>
          <cell r="L1225" t="str">
            <v/>
          </cell>
          <cell r="M1225">
            <v>284497488</v>
          </cell>
          <cell r="N1225">
            <v>-1030625</v>
          </cell>
          <cell r="O1225">
            <v>283466863</v>
          </cell>
          <cell r="R1225">
            <v>0</v>
          </cell>
          <cell r="S1225">
            <v>0</v>
          </cell>
          <cell r="T1225">
            <v>0</v>
          </cell>
          <cell r="U1225">
            <v>54800000</v>
          </cell>
          <cell r="V1225" t="str">
            <v/>
          </cell>
          <cell r="W1225">
            <v>228666863</v>
          </cell>
        </row>
        <row r="1226">
          <cell r="B1226" t="str">
            <v>T21</v>
          </cell>
          <cell r="C1226" t="str">
            <v>OBRA CIVIL ESTRUCTURAL DE LA ZONA DE FILTROS (1226)</v>
          </cell>
          <cell r="F1226" t="str">
            <v/>
          </cell>
          <cell r="J1226" t="str">
            <v/>
          </cell>
          <cell r="L1226" t="str">
            <v/>
          </cell>
          <cell r="M1226" t="str">
            <v/>
          </cell>
          <cell r="N1226" t="str">
            <v/>
          </cell>
          <cell r="O1226" t="str">
            <v/>
          </cell>
          <cell r="R1226">
            <v>0</v>
          </cell>
          <cell r="S1226" t="str">
            <v/>
          </cell>
          <cell r="T1226" t="str">
            <v/>
          </cell>
          <cell r="U1226" t="str">
            <v/>
          </cell>
          <cell r="V1226" t="str">
            <v/>
          </cell>
          <cell r="W1226" t="str">
            <v/>
          </cell>
        </row>
        <row r="1227">
          <cell r="C1227" t="str">
            <v xml:space="preserve">ITEM </v>
          </cell>
          <cell r="D1227" t="str">
            <v xml:space="preserve">DESCRIPCION </v>
          </cell>
          <cell r="E1227" t="str">
            <v xml:space="preserve">UNIDAD </v>
          </cell>
          <cell r="F1227">
            <v>0</v>
          </cell>
          <cell r="G1227" t="str">
            <v xml:space="preserve">V. UNITARIO </v>
          </cell>
          <cell r="H1227" t="str">
            <v>V. PARCIAL</v>
          </cell>
          <cell r="J1227">
            <v>0</v>
          </cell>
          <cell r="L1227">
            <v>0</v>
          </cell>
          <cell r="R1227">
            <v>0</v>
          </cell>
        </row>
        <row r="1228">
          <cell r="C1228">
            <v>3.1</v>
          </cell>
          <cell r="D1228" t="str">
            <v>SEÑALIZACION Y SEGURIDAD EN LA OBRA</v>
          </cell>
          <cell r="F1228" t="str">
            <v/>
          </cell>
          <cell r="J1228" t="str">
            <v/>
          </cell>
          <cell r="L1228" t="str">
            <v/>
          </cell>
          <cell r="M1228" t="str">
            <v/>
          </cell>
          <cell r="N1228" t="str">
            <v/>
          </cell>
          <cell r="O1228" t="str">
            <v/>
          </cell>
          <cell r="R1228">
            <v>0</v>
          </cell>
          <cell r="S1228" t="str">
            <v/>
          </cell>
          <cell r="T1228" t="str">
            <v/>
          </cell>
          <cell r="U1228" t="str">
            <v/>
          </cell>
          <cell r="V1228" t="str">
            <v/>
          </cell>
          <cell r="W1228" t="str">
            <v/>
          </cell>
        </row>
        <row r="1229">
          <cell r="C1229" t="str">
            <v>3.1.1</v>
          </cell>
          <cell r="D1229" t="str">
            <v>Señalización de la obra</v>
          </cell>
          <cell r="F1229" t="str">
            <v/>
          </cell>
          <cell r="J1229" t="str">
            <v/>
          </cell>
          <cell r="L1229" t="str">
            <v/>
          </cell>
          <cell r="M1229" t="str">
            <v/>
          </cell>
          <cell r="N1229" t="str">
            <v/>
          </cell>
          <cell r="O1229" t="str">
            <v/>
          </cell>
          <cell r="R1229">
            <v>0</v>
          </cell>
          <cell r="S1229" t="str">
            <v/>
          </cell>
          <cell r="T1229" t="str">
            <v/>
          </cell>
          <cell r="U1229" t="str">
            <v/>
          </cell>
          <cell r="V1229" t="str">
            <v/>
          </cell>
          <cell r="W1229" t="str">
            <v/>
          </cell>
        </row>
        <row r="1230">
          <cell r="C1230" t="str">
            <v>3.1.1.1</v>
          </cell>
          <cell r="D1230" t="str">
            <v>Soporte para cinta demarcadora. Esquema No.1</v>
          </cell>
          <cell r="E1230" t="str">
            <v>un</v>
          </cell>
          <cell r="F1230">
            <v>120</v>
          </cell>
          <cell r="G1230">
            <v>10100</v>
          </cell>
          <cell r="H1230">
            <v>1212000</v>
          </cell>
          <cell r="I1230">
            <v>0.54402830054035967</v>
          </cell>
          <cell r="J1230">
            <v>120</v>
          </cell>
          <cell r="K1230">
            <v>-120</v>
          </cell>
          <cell r="L1230">
            <v>0</v>
          </cell>
          <cell r="M1230">
            <v>1212000</v>
          </cell>
          <cell r="N1230">
            <v>-1212000</v>
          </cell>
          <cell r="O1230">
            <v>0</v>
          </cell>
          <cell r="R1230">
            <v>0</v>
          </cell>
          <cell r="S1230">
            <v>0</v>
          </cell>
          <cell r="T1230">
            <v>0</v>
          </cell>
          <cell r="U1230">
            <v>0</v>
          </cell>
          <cell r="V1230">
            <v>0</v>
          </cell>
          <cell r="W1230">
            <v>0</v>
          </cell>
        </row>
        <row r="1231">
          <cell r="C1231" t="str">
            <v>3.1.1.2</v>
          </cell>
          <cell r="D1231" t="str">
            <v>Cinta demarcadora ( sin soportes ). Esquema No.2</v>
          </cell>
          <cell r="E1231" t="str">
            <v>m</v>
          </cell>
          <cell r="F1231">
            <v>1200</v>
          </cell>
          <cell r="G1231">
            <v>830</v>
          </cell>
          <cell r="H1231">
            <v>996000</v>
          </cell>
          <cell r="I1231">
            <v>0.44707276183019662</v>
          </cell>
          <cell r="J1231">
            <v>1200</v>
          </cell>
          <cell r="K1231">
            <v>-1200</v>
          </cell>
          <cell r="L1231">
            <v>0</v>
          </cell>
          <cell r="M1231">
            <v>996000</v>
          </cell>
          <cell r="N1231">
            <v>-996000</v>
          </cell>
          <cell r="O1231">
            <v>0</v>
          </cell>
          <cell r="R1231">
            <v>0</v>
          </cell>
          <cell r="S1231">
            <v>0</v>
          </cell>
          <cell r="T1231">
            <v>0</v>
          </cell>
          <cell r="U1231">
            <v>0</v>
          </cell>
          <cell r="V1231">
            <v>0</v>
          </cell>
          <cell r="W1231">
            <v>0</v>
          </cell>
        </row>
        <row r="1232">
          <cell r="C1232" t="str">
            <v>3.1.1.3.2</v>
          </cell>
          <cell r="D1232" t="str">
            <v>Valla móvil Tipo 2. Valla plegable. Esquema No. 4</v>
          </cell>
          <cell r="E1232" t="str">
            <v>un</v>
          </cell>
          <cell r="F1232">
            <v>6</v>
          </cell>
          <cell r="G1232">
            <v>162000</v>
          </cell>
          <cell r="H1232">
            <v>972000</v>
          </cell>
          <cell r="I1232">
            <v>0.43629992419573399</v>
          </cell>
          <cell r="J1232">
            <v>6</v>
          </cell>
          <cell r="K1232">
            <v>-6</v>
          </cell>
          <cell r="L1232">
            <v>0</v>
          </cell>
          <cell r="M1232">
            <v>972000</v>
          </cell>
          <cell r="N1232">
            <v>-972000</v>
          </cell>
          <cell r="O1232">
            <v>0</v>
          </cell>
          <cell r="R1232">
            <v>0</v>
          </cell>
          <cell r="S1232">
            <v>0</v>
          </cell>
          <cell r="T1232">
            <v>0</v>
          </cell>
          <cell r="U1232">
            <v>0</v>
          </cell>
          <cell r="V1232">
            <v>0</v>
          </cell>
          <cell r="W1232">
            <v>0</v>
          </cell>
        </row>
        <row r="1233">
          <cell r="C1233" t="str">
            <v>3,7</v>
          </cell>
          <cell r="D1233" t="str">
            <v>CONSTRUCCION DE OBRAS ACCESORIAS</v>
          </cell>
          <cell r="F1233" t="str">
            <v/>
          </cell>
          <cell r="I1233" t="str">
            <v/>
          </cell>
          <cell r="J1233" t="str">
            <v/>
          </cell>
          <cell r="L1233" t="str">
            <v/>
          </cell>
          <cell r="M1233" t="str">
            <v/>
          </cell>
          <cell r="N1233" t="str">
            <v/>
          </cell>
          <cell r="O1233" t="str">
            <v/>
          </cell>
          <cell r="R1233">
            <v>0</v>
          </cell>
          <cell r="S1233" t="str">
            <v/>
          </cell>
          <cell r="T1233" t="str">
            <v/>
          </cell>
          <cell r="U1233" t="str">
            <v/>
          </cell>
          <cell r="V1233" t="str">
            <v/>
          </cell>
          <cell r="W1233" t="str">
            <v/>
          </cell>
        </row>
        <row r="1234">
          <cell r="C1234" t="str">
            <v>3.7.1.4.2</v>
          </cell>
          <cell r="D1234" t="str">
            <v>Concreto de limpieza f¨c=14 Mpa e=0.05</v>
          </cell>
          <cell r="E1234" t="str">
            <v>m2</v>
          </cell>
          <cell r="F1234">
            <v>0</v>
          </cell>
          <cell r="G1234">
            <v>10950</v>
          </cell>
          <cell r="H1234">
            <v>0</v>
          </cell>
          <cell r="J1234">
            <v>0</v>
          </cell>
          <cell r="K1234">
            <v>200</v>
          </cell>
          <cell r="L1234">
            <v>200</v>
          </cell>
          <cell r="M1234">
            <v>0</v>
          </cell>
          <cell r="N1234">
            <v>2190000</v>
          </cell>
          <cell r="O1234">
            <v>2190000</v>
          </cell>
          <cell r="R1234">
            <v>193.18</v>
          </cell>
          <cell r="S1234">
            <v>0</v>
          </cell>
          <cell r="T1234">
            <v>0</v>
          </cell>
          <cell r="U1234">
            <v>2115321</v>
          </cell>
          <cell r="V1234">
            <v>6.8199999999999932</v>
          </cell>
          <cell r="W1234">
            <v>74678.999999999927</v>
          </cell>
        </row>
        <row r="1235">
          <cell r="C1235" t="str">
            <v>3.7.3</v>
          </cell>
          <cell r="D1235" t="str">
            <v>ESTRUCTURAS DE CONCRETO REFORZADO</v>
          </cell>
          <cell r="F1235" t="str">
            <v/>
          </cell>
          <cell r="I1235" t="str">
            <v/>
          </cell>
          <cell r="J1235" t="str">
            <v/>
          </cell>
          <cell r="L1235" t="str">
            <v/>
          </cell>
          <cell r="M1235" t="str">
            <v/>
          </cell>
          <cell r="N1235" t="str">
            <v/>
          </cell>
          <cell r="O1235" t="str">
            <v/>
          </cell>
          <cell r="R1235">
            <v>0</v>
          </cell>
          <cell r="S1235" t="str">
            <v/>
          </cell>
          <cell r="T1235" t="str">
            <v/>
          </cell>
          <cell r="U1235" t="str">
            <v/>
          </cell>
          <cell r="V1235" t="str">
            <v/>
          </cell>
          <cell r="W1235" t="str">
            <v/>
          </cell>
        </row>
        <row r="1236">
          <cell r="C1236" t="str">
            <v>3.7.3.1</v>
          </cell>
          <cell r="D1236" t="str">
            <v>CONCRETO PARA LOSA FONDO, LOSA SUPERIOR Y MUROS</v>
          </cell>
          <cell r="F1236" t="str">
            <v/>
          </cell>
          <cell r="I1236" t="str">
            <v/>
          </cell>
          <cell r="J1236" t="str">
            <v/>
          </cell>
          <cell r="L1236" t="str">
            <v/>
          </cell>
          <cell r="M1236" t="str">
            <v/>
          </cell>
          <cell r="N1236" t="str">
            <v/>
          </cell>
          <cell r="O1236" t="str">
            <v/>
          </cell>
          <cell r="R1236">
            <v>0</v>
          </cell>
          <cell r="S1236" t="str">
            <v/>
          </cell>
          <cell r="T1236" t="str">
            <v/>
          </cell>
          <cell r="U1236" t="str">
            <v/>
          </cell>
          <cell r="V1236" t="str">
            <v/>
          </cell>
          <cell r="W1236" t="str">
            <v/>
          </cell>
        </row>
        <row r="1237">
          <cell r="C1237" t="str">
            <v>3.7.3.1.3</v>
          </cell>
          <cell r="D1237" t="str">
            <v>Placa de fondo en concreto impermeabilizado f¨c=28 Mpa</v>
          </cell>
          <cell r="E1237" t="str">
            <v>m3</v>
          </cell>
          <cell r="F1237">
            <v>88</v>
          </cell>
          <cell r="G1237">
            <v>308200</v>
          </cell>
          <cell r="H1237">
            <v>27121600</v>
          </cell>
          <cell r="I1237">
            <v>12.174024716118332</v>
          </cell>
          <cell r="J1237">
            <v>88</v>
          </cell>
          <cell r="L1237">
            <v>88</v>
          </cell>
          <cell r="M1237">
            <v>27121600</v>
          </cell>
          <cell r="N1237">
            <v>0</v>
          </cell>
          <cell r="O1237">
            <v>27121600</v>
          </cell>
          <cell r="R1237">
            <v>0</v>
          </cell>
          <cell r="S1237">
            <v>0</v>
          </cell>
          <cell r="T1237">
            <v>0</v>
          </cell>
          <cell r="U1237">
            <v>0</v>
          </cell>
          <cell r="V1237">
            <v>88</v>
          </cell>
          <cell r="W1237">
            <v>27121600</v>
          </cell>
        </row>
        <row r="1238">
          <cell r="C1238" t="str">
            <v>3.7.3.1.22</v>
          </cell>
          <cell r="D1238" t="str">
            <v>Muros en concreto impermeabilizado f¨c=28 Mpa</v>
          </cell>
          <cell r="E1238" t="str">
            <v>m3</v>
          </cell>
          <cell r="F1238">
            <v>112.8</v>
          </cell>
          <cell r="G1238">
            <v>336100</v>
          </cell>
          <cell r="H1238">
            <v>37912080</v>
          </cell>
          <cell r="I1238">
            <v>17.017528426031486</v>
          </cell>
          <cell r="J1238">
            <v>112.8</v>
          </cell>
          <cell r="L1238">
            <v>112.8</v>
          </cell>
          <cell r="M1238">
            <v>37912080</v>
          </cell>
          <cell r="N1238">
            <v>0</v>
          </cell>
          <cell r="O1238">
            <v>37912080</v>
          </cell>
          <cell r="R1238">
            <v>0</v>
          </cell>
          <cell r="S1238">
            <v>0</v>
          </cell>
          <cell r="T1238">
            <v>0</v>
          </cell>
          <cell r="U1238">
            <v>0</v>
          </cell>
          <cell r="V1238">
            <v>112.8</v>
          </cell>
          <cell r="W1238">
            <v>37912080</v>
          </cell>
        </row>
        <row r="1239">
          <cell r="C1239" t="str">
            <v>3.7.3.1.25</v>
          </cell>
          <cell r="D1239" t="str">
            <v>Losa superior en concreto impermeabilizado f¨c=28 Mpa</v>
          </cell>
          <cell r="E1239" t="str">
            <v>m3</v>
          </cell>
          <cell r="F1239">
            <v>26.4</v>
          </cell>
          <cell r="G1239">
            <v>330600</v>
          </cell>
          <cell r="H1239">
            <v>8727840</v>
          </cell>
          <cell r="I1239">
            <v>3.9176501341486576</v>
          </cell>
          <cell r="J1239">
            <v>26.4</v>
          </cell>
          <cell r="L1239">
            <v>26.4</v>
          </cell>
          <cell r="M1239">
            <v>8727840</v>
          </cell>
          <cell r="N1239">
            <v>0</v>
          </cell>
          <cell r="O1239">
            <v>8727840</v>
          </cell>
          <cell r="R1239">
            <v>0</v>
          </cell>
          <cell r="S1239">
            <v>0</v>
          </cell>
          <cell r="T1239">
            <v>0</v>
          </cell>
          <cell r="U1239">
            <v>0</v>
          </cell>
          <cell r="V1239">
            <v>26.4</v>
          </cell>
          <cell r="W1239">
            <v>8727840</v>
          </cell>
        </row>
        <row r="1240">
          <cell r="C1240" t="str">
            <v>3.7.3.2</v>
          </cell>
          <cell r="D1240" t="str">
            <v>OTRAS ESTRUCTURAS</v>
          </cell>
          <cell r="F1240" t="str">
            <v/>
          </cell>
          <cell r="I1240" t="str">
            <v/>
          </cell>
          <cell r="J1240" t="str">
            <v/>
          </cell>
          <cell r="L1240" t="str">
            <v/>
          </cell>
          <cell r="M1240" t="str">
            <v/>
          </cell>
          <cell r="N1240" t="str">
            <v/>
          </cell>
          <cell r="O1240" t="str">
            <v/>
          </cell>
          <cell r="R1240">
            <v>0</v>
          </cell>
          <cell r="S1240" t="str">
            <v/>
          </cell>
          <cell r="T1240" t="str">
            <v/>
          </cell>
          <cell r="U1240" t="str">
            <v/>
          </cell>
          <cell r="V1240" t="str">
            <v/>
          </cell>
          <cell r="W1240" t="str">
            <v/>
          </cell>
        </row>
        <row r="1241">
          <cell r="C1241" t="str">
            <v>3.7.3.2.1</v>
          </cell>
          <cell r="D1241" t="str">
            <v>VIGAS, COLUMNAS, ZAPATAS,PEDESTALES, ESCALERAS Y PISOS</v>
          </cell>
          <cell r="F1241" t="str">
            <v/>
          </cell>
          <cell r="I1241" t="str">
            <v/>
          </cell>
          <cell r="J1241" t="str">
            <v/>
          </cell>
          <cell r="L1241" t="str">
            <v/>
          </cell>
          <cell r="M1241" t="str">
            <v/>
          </cell>
          <cell r="N1241" t="str">
            <v/>
          </cell>
          <cell r="O1241" t="str">
            <v/>
          </cell>
          <cell r="R1241">
            <v>0</v>
          </cell>
          <cell r="S1241" t="str">
            <v/>
          </cell>
          <cell r="T1241" t="str">
            <v/>
          </cell>
          <cell r="U1241" t="str">
            <v/>
          </cell>
          <cell r="V1241" t="str">
            <v/>
          </cell>
          <cell r="W1241" t="str">
            <v/>
          </cell>
        </row>
        <row r="1242">
          <cell r="C1242" t="str">
            <v>3.7.3.2.1.1</v>
          </cell>
          <cell r="D1242" t="str">
            <v>Concreto para vigas f´c=24.5 Mpa (3500 PSI)</v>
          </cell>
          <cell r="E1242" t="str">
            <v>m3</v>
          </cell>
          <cell r="F1242">
            <v>1.7</v>
          </cell>
          <cell r="G1242">
            <v>302600</v>
          </cell>
          <cell r="H1242">
            <v>514420</v>
          </cell>
          <cell r="I1242">
            <v>0.23090679733000977</v>
          </cell>
          <cell r="J1242">
            <v>1.7</v>
          </cell>
          <cell r="L1242">
            <v>1.7</v>
          </cell>
          <cell r="M1242">
            <v>514420</v>
          </cell>
          <cell r="N1242">
            <v>0</v>
          </cell>
          <cell r="O1242">
            <v>514420</v>
          </cell>
          <cell r="R1242">
            <v>0</v>
          </cell>
          <cell r="S1242">
            <v>0</v>
          </cell>
          <cell r="T1242">
            <v>0</v>
          </cell>
          <cell r="U1242">
            <v>0</v>
          </cell>
          <cell r="V1242">
            <v>1.7</v>
          </cell>
          <cell r="W1242">
            <v>514420</v>
          </cell>
        </row>
        <row r="1243">
          <cell r="C1243" t="str">
            <v>3.7.3.2.1.5</v>
          </cell>
          <cell r="D1243" t="str">
            <v>Concreto para columnas f´c=24.5 Mpa (3500 PSI)</v>
          </cell>
          <cell r="E1243" t="str">
            <v>m3</v>
          </cell>
          <cell r="F1243">
            <v>1.6</v>
          </cell>
          <cell r="G1243">
            <v>364100</v>
          </cell>
          <cell r="H1243">
            <v>582560</v>
          </cell>
          <cell r="I1243">
            <v>0.26149267884718808</v>
          </cell>
          <cell r="J1243">
            <v>1.6</v>
          </cell>
          <cell r="L1243">
            <v>1.6</v>
          </cell>
          <cell r="M1243">
            <v>582560</v>
          </cell>
          <cell r="N1243">
            <v>0</v>
          </cell>
          <cell r="O1243">
            <v>582560</v>
          </cell>
          <cell r="R1243">
            <v>0</v>
          </cell>
          <cell r="S1243">
            <v>0</v>
          </cell>
          <cell r="T1243">
            <v>0</v>
          </cell>
          <cell r="U1243">
            <v>0</v>
          </cell>
          <cell r="V1243">
            <v>1.6</v>
          </cell>
          <cell r="W1243">
            <v>582560</v>
          </cell>
        </row>
        <row r="1244">
          <cell r="C1244" t="str">
            <v>3.7.3.3</v>
          </cell>
          <cell r="D1244" t="str">
            <v>ACERO DE REFUERZO</v>
          </cell>
          <cell r="F1244" t="str">
            <v/>
          </cell>
          <cell r="I1244" t="str">
            <v/>
          </cell>
          <cell r="J1244" t="str">
            <v/>
          </cell>
          <cell r="L1244" t="str">
            <v/>
          </cell>
          <cell r="M1244" t="str">
            <v/>
          </cell>
          <cell r="N1244" t="str">
            <v/>
          </cell>
          <cell r="O1244" t="str">
            <v/>
          </cell>
          <cell r="R1244">
            <v>0</v>
          </cell>
          <cell r="S1244" t="str">
            <v/>
          </cell>
          <cell r="T1244" t="str">
            <v/>
          </cell>
          <cell r="U1244" t="str">
            <v/>
          </cell>
          <cell r="V1244" t="str">
            <v/>
          </cell>
          <cell r="W1244" t="str">
            <v/>
          </cell>
        </row>
        <row r="1245">
          <cell r="C1245" t="str">
            <v>3.7.3.3.1</v>
          </cell>
          <cell r="D1245" t="str">
            <v>Suministro, figurado e instalación de acero de refuerzo 420 Mpa (60000 Psi) según planos y especificaciones de diseño</v>
          </cell>
          <cell r="E1245" t="str">
            <v>kg</v>
          </cell>
          <cell r="F1245">
            <v>34575</v>
          </cell>
          <cell r="G1245">
            <v>2740</v>
          </cell>
          <cell r="H1245">
            <v>94735500</v>
          </cell>
          <cell r="I1245">
            <v>42.523756654984524</v>
          </cell>
          <cell r="J1245">
            <v>34575</v>
          </cell>
          <cell r="L1245">
            <v>34575</v>
          </cell>
          <cell r="M1245">
            <v>94735500</v>
          </cell>
          <cell r="N1245">
            <v>0</v>
          </cell>
          <cell r="O1245">
            <v>94735500</v>
          </cell>
          <cell r="R1245">
            <v>18000</v>
          </cell>
          <cell r="S1245">
            <v>0</v>
          </cell>
          <cell r="T1245">
            <v>0</v>
          </cell>
          <cell r="U1245">
            <v>49320000</v>
          </cell>
          <cell r="V1245">
            <v>16575</v>
          </cell>
          <cell r="W1245">
            <v>45415500</v>
          </cell>
        </row>
        <row r="1246">
          <cell r="C1246" t="str">
            <v>3.7.3.5</v>
          </cell>
          <cell r="D1246" t="str">
            <v>SELLOS Y JUNTAS</v>
          </cell>
          <cell r="F1246" t="str">
            <v/>
          </cell>
        </row>
        <row r="1247">
          <cell r="C1247" t="str">
            <v>3.7.3.5.2</v>
          </cell>
          <cell r="D1247" t="str">
            <v xml:space="preserve">Suministro e instalación de cinta flexible para sellar juntas de construcción y dilatación SIKA PVC O-22 o similar según planos y especificaciones de diseño </v>
          </cell>
          <cell r="E1247" t="str">
            <v>m</v>
          </cell>
          <cell r="G1247">
            <v>28940</v>
          </cell>
          <cell r="H1247">
            <v>0</v>
          </cell>
          <cell r="K1247">
            <v>140</v>
          </cell>
          <cell r="L1247">
            <v>140</v>
          </cell>
          <cell r="M1247">
            <v>0</v>
          </cell>
          <cell r="N1247">
            <v>4051600</v>
          </cell>
          <cell r="O1247">
            <v>4051600</v>
          </cell>
          <cell r="R1247">
            <v>135.5</v>
          </cell>
          <cell r="S1247">
            <v>0</v>
          </cell>
          <cell r="T1247">
            <v>0</v>
          </cell>
          <cell r="U1247">
            <v>3921370</v>
          </cell>
          <cell r="V1247">
            <v>4.5</v>
          </cell>
          <cell r="W1247">
            <v>130230</v>
          </cell>
        </row>
        <row r="1248">
          <cell r="C1248" t="str">
            <v>3.7.3.5.3</v>
          </cell>
          <cell r="D1248" t="str">
            <v>Suministro y aplicación de sello expandible contra el paso de agua en juntas de construcción y pases de tuberia SikaSwell S o similar según planos y especificaciones de diseño</v>
          </cell>
          <cell r="E1248" t="str">
            <v>m</v>
          </cell>
          <cell r="G1248">
            <v>22310</v>
          </cell>
          <cell r="H1248">
            <v>0</v>
          </cell>
          <cell r="L1248">
            <v>0</v>
          </cell>
          <cell r="M1248">
            <v>0</v>
          </cell>
          <cell r="N1248">
            <v>0</v>
          </cell>
          <cell r="O1248">
            <v>0</v>
          </cell>
          <cell r="R1248">
            <v>0</v>
          </cell>
          <cell r="S1248">
            <v>0</v>
          </cell>
          <cell r="T1248">
            <v>0</v>
          </cell>
          <cell r="U1248">
            <v>0</v>
          </cell>
          <cell r="V1248">
            <v>0</v>
          </cell>
          <cell r="W1248">
            <v>0</v>
          </cell>
        </row>
        <row r="1249">
          <cell r="C1249" t="str">
            <v>3.7.3.6</v>
          </cell>
          <cell r="D1249" t="str">
            <v>CONCRETO, MORTEROS Y ADITIVOS ESPECIALES</v>
          </cell>
          <cell r="F1249" t="str">
            <v/>
          </cell>
          <cell r="I1249" t="str">
            <v/>
          </cell>
          <cell r="J1249" t="str">
            <v/>
          </cell>
          <cell r="L1249" t="str">
            <v/>
          </cell>
          <cell r="M1249" t="str">
            <v/>
          </cell>
          <cell r="N1249" t="str">
            <v/>
          </cell>
          <cell r="O1249" t="str">
            <v/>
          </cell>
          <cell r="R1249">
            <v>0</v>
          </cell>
          <cell r="S1249" t="str">
            <v/>
          </cell>
          <cell r="T1249" t="str">
            <v/>
          </cell>
          <cell r="U1249" t="str">
            <v/>
          </cell>
          <cell r="V1249" t="str">
            <v/>
          </cell>
          <cell r="W1249" t="str">
            <v/>
          </cell>
        </row>
        <row r="1250">
          <cell r="C1250" t="str">
            <v>3.7.3.6.6</v>
          </cell>
          <cell r="D1250" t="str">
            <v>Suministro y aplicación de recubrimiento protector epóxico aplicable sobre superficies absorbentes húmedas o metálicas secas Sikaguard 62 o similar según planos y especificaciones de diseño</v>
          </cell>
          <cell r="E1250" t="str">
            <v>m2</v>
          </cell>
          <cell r="F1250">
            <v>486.31</v>
          </cell>
          <cell r="G1250">
            <v>22050</v>
          </cell>
          <cell r="H1250">
            <v>10723135.5</v>
          </cell>
          <cell r="I1250">
            <v>4.8132749030767332</v>
          </cell>
          <cell r="J1250">
            <v>486.31</v>
          </cell>
          <cell r="L1250">
            <v>486.31</v>
          </cell>
          <cell r="M1250">
            <v>10723135.5</v>
          </cell>
          <cell r="N1250">
            <v>0</v>
          </cell>
          <cell r="O1250">
            <v>10723135.5</v>
          </cell>
          <cell r="R1250">
            <v>0</v>
          </cell>
          <cell r="S1250">
            <v>0</v>
          </cell>
          <cell r="T1250">
            <v>0</v>
          </cell>
          <cell r="U1250">
            <v>0</v>
          </cell>
          <cell r="V1250">
            <v>486.31</v>
          </cell>
          <cell r="W1250">
            <v>10723135.5</v>
          </cell>
        </row>
        <row r="1251">
          <cell r="C1251" t="str">
            <v>3.7.3.6.11</v>
          </cell>
          <cell r="D1251" t="str">
            <v>PISO EPOXICO MULTIUSOS</v>
          </cell>
          <cell r="F1251" t="str">
            <v/>
          </cell>
          <cell r="I1251" t="str">
            <v/>
          </cell>
          <cell r="J1251" t="str">
            <v/>
          </cell>
          <cell r="L1251" t="str">
            <v/>
          </cell>
          <cell r="M1251" t="str">
            <v/>
          </cell>
          <cell r="N1251" t="str">
            <v/>
          </cell>
          <cell r="O1251" t="str">
            <v/>
          </cell>
          <cell r="R1251">
            <v>0</v>
          </cell>
          <cell r="S1251" t="str">
            <v/>
          </cell>
          <cell r="T1251" t="str">
            <v/>
          </cell>
          <cell r="U1251" t="str">
            <v/>
          </cell>
          <cell r="V1251" t="str">
            <v/>
          </cell>
          <cell r="W1251" t="str">
            <v/>
          </cell>
        </row>
        <row r="1252">
          <cell r="C1252" t="str">
            <v>3.7.3.6.11.1</v>
          </cell>
          <cell r="D1252" t="str">
            <v>Piso antideslizante SikaFloor-261 Sistema 1 o similar según planos y especificaciones de diseño-</v>
          </cell>
          <cell r="E1252" t="str">
            <v>m2</v>
          </cell>
          <cell r="F1252">
            <v>65.430000000000007</v>
          </cell>
          <cell r="G1252">
            <v>150100</v>
          </cell>
          <cell r="H1252">
            <v>9821043.0000000019</v>
          </cell>
          <cell r="I1252">
            <v>4.4083542350031326</v>
          </cell>
          <cell r="J1252">
            <v>65.430000000000007</v>
          </cell>
          <cell r="L1252">
            <v>65.430000000000007</v>
          </cell>
          <cell r="M1252">
            <v>9821043.0000000019</v>
          </cell>
          <cell r="N1252">
            <v>0</v>
          </cell>
          <cell r="O1252">
            <v>9821043.0000000019</v>
          </cell>
          <cell r="R1252">
            <v>0</v>
          </cell>
          <cell r="S1252">
            <v>0</v>
          </cell>
          <cell r="T1252">
            <v>0</v>
          </cell>
          <cell r="U1252">
            <v>0</v>
          </cell>
          <cell r="V1252">
            <v>65.430000000000007</v>
          </cell>
          <cell r="W1252">
            <v>9821043.0000000019</v>
          </cell>
        </row>
        <row r="1253">
          <cell r="C1253" t="str">
            <v>3.7.17</v>
          </cell>
          <cell r="D1253" t="str">
            <v>ESTRUCTURAS METALICAS</v>
          </cell>
          <cell r="F1253" t="str">
            <v/>
          </cell>
          <cell r="I1253" t="str">
            <v/>
          </cell>
          <cell r="J1253" t="str">
            <v/>
          </cell>
          <cell r="L1253" t="str">
            <v/>
          </cell>
          <cell r="M1253" t="str">
            <v/>
          </cell>
          <cell r="N1253" t="str">
            <v/>
          </cell>
          <cell r="O1253" t="str">
            <v/>
          </cell>
          <cell r="R1253">
            <v>0</v>
          </cell>
          <cell r="S1253" t="str">
            <v/>
          </cell>
          <cell r="T1253" t="str">
            <v/>
          </cell>
          <cell r="U1253" t="str">
            <v/>
          </cell>
          <cell r="V1253" t="str">
            <v/>
          </cell>
          <cell r="W1253" t="str">
            <v/>
          </cell>
        </row>
        <row r="1254">
          <cell r="C1254" t="str">
            <v>3.7.17.1</v>
          </cell>
          <cell r="D1254" t="str">
            <v>Suministro, instalacion y montaje de estructura metalica en Acero ASTM A-36 incluye soldadura, pernos y anclaje, limpieza en sandblasting, pintura y acabados según planos y especificaciones de diseño</v>
          </cell>
          <cell r="E1254" t="str">
            <v>kg</v>
          </cell>
          <cell r="F1254">
            <v>4021.16</v>
          </cell>
          <cell r="G1254">
            <v>6062</v>
          </cell>
          <cell r="H1254">
            <v>24376271.919999998</v>
          </cell>
          <cell r="I1254">
            <v>10.941734146986212</v>
          </cell>
          <cell r="J1254">
            <v>4021.16</v>
          </cell>
          <cell r="L1254">
            <v>4021.16</v>
          </cell>
          <cell r="M1254">
            <v>24376271.919999998</v>
          </cell>
          <cell r="N1254">
            <v>0</v>
          </cell>
          <cell r="O1254">
            <v>24376271.919999998</v>
          </cell>
          <cell r="R1254">
            <v>0</v>
          </cell>
          <cell r="S1254">
            <v>0</v>
          </cell>
          <cell r="T1254">
            <v>0</v>
          </cell>
          <cell r="U1254">
            <v>0</v>
          </cell>
          <cell r="V1254">
            <v>4021.16</v>
          </cell>
          <cell r="W1254">
            <v>24376271.919999998</v>
          </cell>
        </row>
        <row r="1255">
          <cell r="C1255" t="str">
            <v>3,9</v>
          </cell>
          <cell r="D1255" t="str">
            <v>OBRAS ARQUITECTONICAS</v>
          </cell>
          <cell r="F1255" t="str">
            <v/>
          </cell>
          <cell r="I1255" t="str">
            <v/>
          </cell>
          <cell r="J1255" t="str">
            <v/>
          </cell>
          <cell r="L1255" t="str">
            <v/>
          </cell>
          <cell r="M1255" t="str">
            <v/>
          </cell>
          <cell r="N1255" t="str">
            <v/>
          </cell>
          <cell r="O1255" t="str">
            <v/>
          </cell>
          <cell r="R1255">
            <v>0</v>
          </cell>
          <cell r="S1255" t="str">
            <v/>
          </cell>
          <cell r="T1255" t="str">
            <v/>
          </cell>
          <cell r="U1255" t="str">
            <v/>
          </cell>
          <cell r="V1255" t="str">
            <v/>
          </cell>
          <cell r="W1255" t="str">
            <v/>
          </cell>
        </row>
        <row r="1256">
          <cell r="C1256" t="str">
            <v>3.9.3</v>
          </cell>
          <cell r="D1256" t="str">
            <v>CUBIERTAS</v>
          </cell>
          <cell r="F1256" t="str">
            <v/>
          </cell>
          <cell r="I1256" t="str">
            <v/>
          </cell>
          <cell r="J1256" t="str">
            <v/>
          </cell>
          <cell r="L1256" t="str">
            <v/>
          </cell>
          <cell r="M1256" t="str">
            <v/>
          </cell>
          <cell r="N1256" t="str">
            <v/>
          </cell>
          <cell r="O1256" t="str">
            <v/>
          </cell>
          <cell r="R1256">
            <v>0</v>
          </cell>
          <cell r="S1256" t="str">
            <v/>
          </cell>
          <cell r="T1256" t="str">
            <v/>
          </cell>
          <cell r="U1256" t="str">
            <v/>
          </cell>
          <cell r="V1256" t="str">
            <v/>
          </cell>
          <cell r="W1256" t="str">
            <v/>
          </cell>
        </row>
        <row r="1257">
          <cell r="C1257" t="str">
            <v>3.9.3.1</v>
          </cell>
          <cell r="D1257" t="str">
            <v>CANALETA 90 Y ACCESORIOS</v>
          </cell>
          <cell r="F1257" t="str">
            <v/>
          </cell>
          <cell r="I1257" t="str">
            <v/>
          </cell>
          <cell r="J1257" t="str">
            <v/>
          </cell>
          <cell r="L1257" t="str">
            <v/>
          </cell>
          <cell r="M1257" t="str">
            <v/>
          </cell>
          <cell r="N1257" t="str">
            <v/>
          </cell>
          <cell r="O1257" t="str">
            <v/>
          </cell>
          <cell r="R1257">
            <v>0</v>
          </cell>
          <cell r="S1257" t="str">
            <v/>
          </cell>
          <cell r="T1257" t="str">
            <v/>
          </cell>
          <cell r="U1257" t="str">
            <v/>
          </cell>
          <cell r="V1257" t="str">
            <v/>
          </cell>
          <cell r="W1257" t="str">
            <v/>
          </cell>
        </row>
        <row r="1258">
          <cell r="C1258" t="str">
            <v>3.9.3.1.10</v>
          </cell>
          <cell r="D1258" t="str">
            <v>Canaleta 90 L=9.00 m segun planos y especificaciones de diseño</v>
          </cell>
          <cell r="E1258" t="str">
            <v>m2</v>
          </cell>
          <cell r="F1258">
            <v>123.9</v>
          </cell>
          <cell r="G1258">
            <v>41066</v>
          </cell>
          <cell r="H1258">
            <v>5088077.4000000004</v>
          </cell>
          <cell r="I1258">
            <v>2.2838763209074355</v>
          </cell>
          <cell r="J1258">
            <v>123.9</v>
          </cell>
          <cell r="K1258">
            <v>-123.9</v>
          </cell>
          <cell r="L1258">
            <v>0</v>
          </cell>
          <cell r="M1258">
            <v>5088077.4000000004</v>
          </cell>
          <cell r="N1258">
            <v>-5088077.4000000004</v>
          </cell>
          <cell r="O1258">
            <v>0</v>
          </cell>
          <cell r="R1258">
            <v>0</v>
          </cell>
          <cell r="S1258">
            <v>0</v>
          </cell>
          <cell r="T1258">
            <v>0</v>
          </cell>
          <cell r="U1258">
            <v>0</v>
          </cell>
          <cell r="V1258">
            <v>0</v>
          </cell>
          <cell r="W1258">
            <v>0</v>
          </cell>
        </row>
        <row r="1259">
          <cell r="D1259" t="str">
            <v>COSTO TOTAL DIRECTO</v>
          </cell>
          <cell r="F1259" t="str">
            <v/>
          </cell>
          <cell r="H1259">
            <v>222782527.81999999</v>
          </cell>
          <cell r="J1259" t="str">
            <v/>
          </cell>
          <cell r="L1259" t="str">
            <v/>
          </cell>
          <cell r="M1259">
            <v>222782527.81999999</v>
          </cell>
          <cell r="N1259">
            <v>-2026477.4000000004</v>
          </cell>
          <cell r="O1259">
            <v>220756050.41999999</v>
          </cell>
          <cell r="R1259">
            <v>0</v>
          </cell>
          <cell r="S1259">
            <v>0</v>
          </cell>
          <cell r="T1259">
            <v>0</v>
          </cell>
          <cell r="U1259">
            <v>55356691</v>
          </cell>
          <cell r="V1259" t="str">
            <v/>
          </cell>
          <cell r="W1259">
            <v>165399359.41999999</v>
          </cell>
        </row>
        <row r="1260">
          <cell r="D1260" t="str">
            <v>A,I,U, 25%</v>
          </cell>
          <cell r="E1260">
            <v>0.25</v>
          </cell>
          <cell r="F1260">
            <v>0</v>
          </cell>
          <cell r="H1260">
            <v>55695632</v>
          </cell>
          <cell r="J1260">
            <v>0</v>
          </cell>
          <cell r="L1260">
            <v>0</v>
          </cell>
          <cell r="M1260">
            <v>55695632</v>
          </cell>
          <cell r="N1260">
            <v>-506619</v>
          </cell>
          <cell r="O1260">
            <v>55189013</v>
          </cell>
          <cell r="R1260">
            <v>0</v>
          </cell>
          <cell r="S1260">
            <v>0</v>
          </cell>
          <cell r="T1260">
            <v>0</v>
          </cell>
          <cell r="U1260">
            <v>13839173</v>
          </cell>
          <cell r="W1260">
            <v>41349840</v>
          </cell>
        </row>
        <row r="1261">
          <cell r="B1261" t="str">
            <v>TO21</v>
          </cell>
          <cell r="D1261" t="str">
            <v>COSTO TOTAL OBRA CIVIL</v>
          </cell>
          <cell r="F1261" t="str">
            <v/>
          </cell>
          <cell r="H1261">
            <v>278478160</v>
          </cell>
          <cell r="J1261" t="str">
            <v/>
          </cell>
          <cell r="L1261" t="str">
            <v/>
          </cell>
          <cell r="M1261">
            <v>278478160</v>
          </cell>
          <cell r="N1261">
            <v>-2533096</v>
          </cell>
          <cell r="O1261">
            <v>275945063</v>
          </cell>
          <cell r="R1261">
            <v>0</v>
          </cell>
          <cell r="S1261">
            <v>0</v>
          </cell>
          <cell r="T1261">
            <v>0</v>
          </cell>
          <cell r="U1261">
            <v>69195864</v>
          </cell>
          <cell r="V1261" t="str">
            <v/>
          </cell>
          <cell r="W1261">
            <v>206749199</v>
          </cell>
        </row>
        <row r="1262">
          <cell r="B1262" t="str">
            <v>T22</v>
          </cell>
          <cell r="C1262" t="str">
            <v>OBRA CIVIL ESTRUCTURAL DEL TANQUE DE ALMACENAMIENTO Y ESTACION DE BOMBEO (1262)</v>
          </cell>
          <cell r="F1262" t="str">
            <v/>
          </cell>
          <cell r="J1262" t="str">
            <v/>
          </cell>
          <cell r="L1262" t="str">
            <v/>
          </cell>
          <cell r="M1262" t="str">
            <v/>
          </cell>
          <cell r="N1262" t="str">
            <v/>
          </cell>
          <cell r="O1262" t="str">
            <v/>
          </cell>
          <cell r="R1262">
            <v>0</v>
          </cell>
          <cell r="S1262" t="str">
            <v/>
          </cell>
          <cell r="T1262" t="str">
            <v/>
          </cell>
          <cell r="U1262" t="str">
            <v/>
          </cell>
          <cell r="V1262" t="str">
            <v/>
          </cell>
          <cell r="W1262" t="str">
            <v/>
          </cell>
        </row>
        <row r="1263">
          <cell r="C1263" t="str">
            <v xml:space="preserve">ITEM </v>
          </cell>
          <cell r="D1263" t="str">
            <v xml:space="preserve">DESCRIPCION </v>
          </cell>
          <cell r="E1263" t="str">
            <v xml:space="preserve">UNIDAD </v>
          </cell>
          <cell r="G1263" t="str">
            <v xml:space="preserve">V. UNITARIO </v>
          </cell>
          <cell r="H1263" t="str">
            <v>V. PARCIAL</v>
          </cell>
          <cell r="J1263">
            <v>0</v>
          </cell>
          <cell r="R1263">
            <v>0</v>
          </cell>
        </row>
        <row r="1264">
          <cell r="C1264">
            <v>3.1</v>
          </cell>
          <cell r="D1264" t="str">
            <v>SEÑALIZACION Y SEGURIDAD EN LA OBRA</v>
          </cell>
          <cell r="F1264" t="str">
            <v/>
          </cell>
          <cell r="J1264" t="str">
            <v/>
          </cell>
          <cell r="L1264" t="str">
            <v/>
          </cell>
          <cell r="M1264" t="str">
            <v/>
          </cell>
          <cell r="N1264" t="str">
            <v/>
          </cell>
          <cell r="O1264" t="str">
            <v/>
          </cell>
          <cell r="R1264">
            <v>0</v>
          </cell>
          <cell r="S1264" t="str">
            <v/>
          </cell>
          <cell r="T1264" t="str">
            <v/>
          </cell>
          <cell r="U1264" t="str">
            <v/>
          </cell>
          <cell r="V1264" t="str">
            <v/>
          </cell>
          <cell r="W1264" t="str">
            <v/>
          </cell>
        </row>
        <row r="1265">
          <cell r="C1265" t="str">
            <v>3.1.1</v>
          </cell>
          <cell r="D1265" t="str">
            <v>Señalización de la obra</v>
          </cell>
          <cell r="F1265" t="str">
            <v/>
          </cell>
          <cell r="J1265" t="str">
            <v/>
          </cell>
          <cell r="L1265" t="str">
            <v/>
          </cell>
          <cell r="M1265" t="str">
            <v/>
          </cell>
          <cell r="N1265" t="str">
            <v/>
          </cell>
          <cell r="O1265" t="str">
            <v/>
          </cell>
          <cell r="R1265">
            <v>0</v>
          </cell>
          <cell r="S1265" t="str">
            <v/>
          </cell>
          <cell r="T1265" t="str">
            <v/>
          </cell>
          <cell r="U1265" t="str">
            <v/>
          </cell>
          <cell r="V1265" t="str">
            <v/>
          </cell>
          <cell r="W1265" t="str">
            <v/>
          </cell>
        </row>
        <row r="1266">
          <cell r="C1266" t="str">
            <v>3.1.1.1</v>
          </cell>
          <cell r="D1266" t="str">
            <v>Soporte para cinta demarcadora. Esquema No.1</v>
          </cell>
          <cell r="E1266" t="str">
            <v>und</v>
          </cell>
          <cell r="F1266">
            <v>20</v>
          </cell>
          <cell r="G1266">
            <v>10100</v>
          </cell>
          <cell r="H1266">
            <v>202000</v>
          </cell>
          <cell r="I1266">
            <v>0.10512774606923335</v>
          </cell>
          <cell r="J1266">
            <v>20</v>
          </cell>
          <cell r="K1266">
            <v>-20</v>
          </cell>
          <cell r="L1266">
            <v>0</v>
          </cell>
          <cell r="M1266">
            <v>202000</v>
          </cell>
          <cell r="N1266">
            <v>-202000</v>
          </cell>
          <cell r="O1266">
            <v>0</v>
          </cell>
          <cell r="R1266">
            <v>0</v>
          </cell>
          <cell r="S1266">
            <v>0</v>
          </cell>
          <cell r="T1266">
            <v>0</v>
          </cell>
          <cell r="U1266">
            <v>0</v>
          </cell>
          <cell r="V1266">
            <v>0</v>
          </cell>
          <cell r="W1266">
            <v>0</v>
          </cell>
        </row>
        <row r="1267">
          <cell r="C1267" t="str">
            <v>3.1.1.2</v>
          </cell>
          <cell r="D1267" t="str">
            <v>Cinta demarcadora, sin soportes. Esquema No. 2</v>
          </cell>
          <cell r="E1267" t="str">
            <v>m</v>
          </cell>
          <cell r="F1267">
            <v>800</v>
          </cell>
          <cell r="G1267">
            <v>830</v>
          </cell>
          <cell r="H1267">
            <v>664000</v>
          </cell>
          <cell r="I1267">
            <v>0.34556843262361847</v>
          </cell>
          <cell r="J1267">
            <v>800</v>
          </cell>
          <cell r="K1267">
            <v>-800</v>
          </cell>
          <cell r="L1267">
            <v>0</v>
          </cell>
          <cell r="M1267">
            <v>664000</v>
          </cell>
          <cell r="N1267">
            <v>-664000</v>
          </cell>
          <cell r="O1267">
            <v>0</v>
          </cell>
          <cell r="R1267">
            <v>0</v>
          </cell>
          <cell r="S1267">
            <v>0</v>
          </cell>
          <cell r="T1267">
            <v>0</v>
          </cell>
          <cell r="U1267">
            <v>0</v>
          </cell>
          <cell r="V1267">
            <v>0</v>
          </cell>
          <cell r="W1267">
            <v>0</v>
          </cell>
        </row>
        <row r="1268">
          <cell r="C1268" t="str">
            <v>3,6</v>
          </cell>
          <cell r="D1268" t="str">
            <v>CONSTRUCCION DE PAVIMENTOS</v>
          </cell>
          <cell r="F1268" t="str">
            <v/>
          </cell>
          <cell r="I1268" t="str">
            <v/>
          </cell>
          <cell r="J1268" t="str">
            <v/>
          </cell>
          <cell r="L1268" t="str">
            <v/>
          </cell>
          <cell r="M1268" t="str">
            <v/>
          </cell>
          <cell r="N1268" t="str">
            <v/>
          </cell>
          <cell r="O1268" t="str">
            <v/>
          </cell>
          <cell r="R1268">
            <v>0</v>
          </cell>
          <cell r="S1268" t="str">
            <v/>
          </cell>
          <cell r="T1268" t="str">
            <v/>
          </cell>
          <cell r="U1268" t="str">
            <v/>
          </cell>
          <cell r="V1268" t="str">
            <v/>
          </cell>
          <cell r="W1268" t="str">
            <v/>
          </cell>
        </row>
        <row r="1269">
          <cell r="C1269" t="str">
            <v>3.6.4</v>
          </cell>
          <cell r="D1269" t="str">
            <v>CONSTRUCCION DE ANDENES, BORDILLOS Y CUNETAS</v>
          </cell>
          <cell r="F1269" t="str">
            <v/>
          </cell>
          <cell r="I1269" t="str">
            <v/>
          </cell>
          <cell r="J1269" t="str">
            <v/>
          </cell>
          <cell r="L1269" t="str">
            <v/>
          </cell>
          <cell r="M1269" t="str">
            <v/>
          </cell>
          <cell r="N1269" t="str">
            <v/>
          </cell>
          <cell r="O1269" t="str">
            <v/>
          </cell>
          <cell r="R1269">
            <v>0</v>
          </cell>
          <cell r="S1269" t="str">
            <v/>
          </cell>
          <cell r="T1269" t="str">
            <v/>
          </cell>
          <cell r="U1269" t="str">
            <v/>
          </cell>
          <cell r="V1269" t="str">
            <v/>
          </cell>
          <cell r="W1269" t="str">
            <v/>
          </cell>
        </row>
        <row r="1270">
          <cell r="C1270" t="str">
            <v>3.6.4.2</v>
          </cell>
          <cell r="D1270" t="str">
            <v>Construcción de bordillos</v>
          </cell>
          <cell r="F1270" t="str">
            <v/>
          </cell>
          <cell r="I1270" t="str">
            <v/>
          </cell>
          <cell r="J1270" t="str">
            <v/>
          </cell>
          <cell r="L1270" t="str">
            <v/>
          </cell>
          <cell r="M1270" t="str">
            <v/>
          </cell>
          <cell r="N1270" t="str">
            <v/>
          </cell>
          <cell r="O1270" t="str">
            <v/>
          </cell>
          <cell r="R1270">
            <v>0</v>
          </cell>
          <cell r="S1270" t="str">
            <v/>
          </cell>
          <cell r="T1270" t="str">
            <v/>
          </cell>
          <cell r="U1270" t="str">
            <v/>
          </cell>
          <cell r="V1270" t="str">
            <v/>
          </cell>
          <cell r="W1270" t="str">
            <v/>
          </cell>
        </row>
        <row r="1271">
          <cell r="C1271" t="str">
            <v>3.6.4.2.1</v>
          </cell>
          <cell r="D1271" t="str">
            <v>Construcción de bordillos de 15 x 15 fundido en sitio f´c=21 Mpa</v>
          </cell>
          <cell r="E1271" t="str">
            <v>m</v>
          </cell>
          <cell r="F1271">
            <v>20.2</v>
          </cell>
          <cell r="G1271">
            <v>9160</v>
          </cell>
          <cell r="H1271">
            <v>185032</v>
          </cell>
          <cell r="I1271">
            <v>9.6297015399417735E-2</v>
          </cell>
          <cell r="J1271">
            <v>20.2</v>
          </cell>
          <cell r="K1271">
            <v>-20.2</v>
          </cell>
          <cell r="L1271">
            <v>0</v>
          </cell>
          <cell r="M1271">
            <v>185032</v>
          </cell>
          <cell r="N1271">
            <v>-185032</v>
          </cell>
          <cell r="O1271">
            <v>0</v>
          </cell>
          <cell r="R1271">
            <v>0</v>
          </cell>
          <cell r="S1271">
            <v>0</v>
          </cell>
          <cell r="T1271">
            <v>0</v>
          </cell>
          <cell r="U1271">
            <v>0</v>
          </cell>
          <cell r="V1271">
            <v>0</v>
          </cell>
          <cell r="W1271">
            <v>0</v>
          </cell>
        </row>
        <row r="1272">
          <cell r="C1272" t="str">
            <v>3.6.4.3</v>
          </cell>
          <cell r="D1272" t="str">
            <v>Construccion de cunetas</v>
          </cell>
          <cell r="F1272" t="str">
            <v/>
          </cell>
          <cell r="I1272" t="str">
            <v/>
          </cell>
          <cell r="J1272" t="str">
            <v/>
          </cell>
          <cell r="L1272" t="str">
            <v/>
          </cell>
          <cell r="M1272" t="str">
            <v/>
          </cell>
          <cell r="N1272" t="str">
            <v/>
          </cell>
          <cell r="O1272" t="str">
            <v/>
          </cell>
          <cell r="R1272">
            <v>0</v>
          </cell>
          <cell r="S1272" t="str">
            <v/>
          </cell>
          <cell r="T1272" t="str">
            <v/>
          </cell>
          <cell r="U1272" t="str">
            <v/>
          </cell>
          <cell r="V1272" t="str">
            <v/>
          </cell>
          <cell r="W1272" t="str">
            <v/>
          </cell>
        </row>
        <row r="1273">
          <cell r="C1273" t="str">
            <v>3.6.4.3.2</v>
          </cell>
          <cell r="D1273" t="str">
            <v>Construcción de cuneta prefabricada de concreto f´c=21 Mpa (3000 Psi)</v>
          </cell>
          <cell r="E1273" t="str">
            <v>m</v>
          </cell>
          <cell r="F1273">
            <v>20.2</v>
          </cell>
          <cell r="G1273">
            <v>41650</v>
          </cell>
          <cell r="H1273">
            <v>841330</v>
          </cell>
          <cell r="I1273">
            <v>0.43785706237835681</v>
          </cell>
          <cell r="J1273">
            <v>20.2</v>
          </cell>
          <cell r="K1273">
            <v>-20.2</v>
          </cell>
          <cell r="L1273">
            <v>0</v>
          </cell>
          <cell r="M1273">
            <v>841330</v>
          </cell>
          <cell r="N1273">
            <v>-841330</v>
          </cell>
          <cell r="O1273">
            <v>0</v>
          </cell>
          <cell r="R1273">
            <v>0</v>
          </cell>
          <cell r="S1273">
            <v>0</v>
          </cell>
          <cell r="T1273">
            <v>0</v>
          </cell>
          <cell r="U1273">
            <v>0</v>
          </cell>
          <cell r="V1273">
            <v>0</v>
          </cell>
          <cell r="W1273">
            <v>0</v>
          </cell>
        </row>
        <row r="1274">
          <cell r="C1274" t="str">
            <v>3,7</v>
          </cell>
          <cell r="D1274" t="str">
            <v>CONSTRUCCION DE OBRAS ACCESORIAS</v>
          </cell>
          <cell r="F1274" t="str">
            <v/>
          </cell>
          <cell r="I1274" t="str">
            <v/>
          </cell>
          <cell r="J1274" t="str">
            <v/>
          </cell>
          <cell r="L1274" t="str">
            <v/>
          </cell>
          <cell r="M1274" t="str">
            <v/>
          </cell>
          <cell r="N1274" t="str">
            <v/>
          </cell>
          <cell r="O1274" t="str">
            <v/>
          </cell>
          <cell r="R1274">
            <v>0</v>
          </cell>
          <cell r="S1274" t="str">
            <v/>
          </cell>
          <cell r="T1274" t="str">
            <v/>
          </cell>
          <cell r="U1274" t="str">
            <v/>
          </cell>
          <cell r="V1274" t="str">
            <v/>
          </cell>
          <cell r="W1274" t="str">
            <v/>
          </cell>
        </row>
        <row r="1275">
          <cell r="C1275" t="str">
            <v>3.7.1</v>
          </cell>
          <cell r="D1275" t="str">
            <v>OBRAS DE MAMPOSTERIA EN LADRILLO</v>
          </cell>
          <cell r="F1275" t="str">
            <v/>
          </cell>
          <cell r="I1275" t="str">
            <v/>
          </cell>
          <cell r="J1275" t="str">
            <v/>
          </cell>
          <cell r="L1275" t="str">
            <v/>
          </cell>
          <cell r="M1275" t="str">
            <v/>
          </cell>
          <cell r="N1275" t="str">
            <v/>
          </cell>
          <cell r="O1275" t="str">
            <v/>
          </cell>
          <cell r="R1275">
            <v>0</v>
          </cell>
          <cell r="S1275" t="str">
            <v/>
          </cell>
          <cell r="T1275" t="str">
            <v/>
          </cell>
          <cell r="U1275" t="str">
            <v/>
          </cell>
          <cell r="V1275" t="str">
            <v/>
          </cell>
          <cell r="W1275" t="str">
            <v/>
          </cell>
        </row>
        <row r="1276">
          <cell r="C1276" t="str">
            <v>3.7.1.4</v>
          </cell>
          <cell r="D1276" t="str">
            <v>CONCRETOS DE LIMPIEZA, ALISTADO Y MEDIACAÑAS</v>
          </cell>
          <cell r="F1276" t="str">
            <v/>
          </cell>
          <cell r="I1276" t="str">
            <v/>
          </cell>
          <cell r="J1276" t="str">
            <v/>
          </cell>
          <cell r="L1276" t="str">
            <v/>
          </cell>
          <cell r="M1276" t="str">
            <v/>
          </cell>
          <cell r="N1276" t="str">
            <v/>
          </cell>
          <cell r="O1276" t="str">
            <v/>
          </cell>
          <cell r="R1276">
            <v>0</v>
          </cell>
          <cell r="S1276" t="str">
            <v/>
          </cell>
          <cell r="T1276" t="str">
            <v/>
          </cell>
          <cell r="U1276" t="str">
            <v/>
          </cell>
          <cell r="V1276" t="str">
            <v/>
          </cell>
          <cell r="W1276" t="str">
            <v/>
          </cell>
        </row>
        <row r="1277">
          <cell r="C1277" t="str">
            <v>3.7.1.4.1</v>
          </cell>
          <cell r="D1277" t="str">
            <v>ALISTADO Y PENDIENTADO</v>
          </cell>
          <cell r="F1277" t="str">
            <v/>
          </cell>
          <cell r="I1277" t="str">
            <v/>
          </cell>
          <cell r="J1277" t="str">
            <v/>
          </cell>
          <cell r="L1277" t="str">
            <v/>
          </cell>
          <cell r="M1277" t="str">
            <v/>
          </cell>
          <cell r="N1277" t="str">
            <v/>
          </cell>
          <cell r="O1277" t="str">
            <v/>
          </cell>
          <cell r="R1277">
            <v>0</v>
          </cell>
          <cell r="S1277" t="str">
            <v/>
          </cell>
          <cell r="T1277" t="str">
            <v/>
          </cell>
          <cell r="U1277" t="str">
            <v/>
          </cell>
          <cell r="V1277" t="str">
            <v/>
          </cell>
          <cell r="W1277" t="str">
            <v/>
          </cell>
        </row>
        <row r="1278">
          <cell r="C1278" t="str">
            <v>3.7.1.4.1.2</v>
          </cell>
          <cell r="D1278" t="str">
            <v>Alistado y pendientado de losas y pisos en mortero impermeabilizado 1:4</v>
          </cell>
          <cell r="E1278" t="str">
            <v>m2</v>
          </cell>
          <cell r="F1278">
            <v>220.1</v>
          </cell>
          <cell r="G1278">
            <v>10490</v>
          </cell>
          <cell r="H1278">
            <v>2308849</v>
          </cell>
          <cell r="I1278">
            <v>1.2016044127930856</v>
          </cell>
          <cell r="J1278">
            <v>220.1</v>
          </cell>
          <cell r="L1278">
            <v>220.1</v>
          </cell>
          <cell r="M1278">
            <v>2308849</v>
          </cell>
          <cell r="N1278">
            <v>0</v>
          </cell>
          <cell r="O1278">
            <v>2308849</v>
          </cell>
          <cell r="R1278">
            <v>0</v>
          </cell>
          <cell r="S1278">
            <v>0</v>
          </cell>
          <cell r="T1278">
            <v>0</v>
          </cell>
          <cell r="U1278">
            <v>0</v>
          </cell>
          <cell r="V1278">
            <v>220.1</v>
          </cell>
          <cell r="W1278">
            <v>2308849</v>
          </cell>
        </row>
        <row r="1279">
          <cell r="C1279" t="str">
            <v>3.7.1.4.2</v>
          </cell>
          <cell r="D1279" t="str">
            <v>Concreto de limpieza f¨c=14 Mpa e=0.05</v>
          </cell>
          <cell r="E1279" t="str">
            <v>m2</v>
          </cell>
          <cell r="F1279">
            <v>240</v>
          </cell>
          <cell r="G1279">
            <v>10950</v>
          </cell>
          <cell r="H1279">
            <v>2628000</v>
          </cell>
          <cell r="I1279">
            <v>1.367701567672996</v>
          </cell>
          <cell r="J1279">
            <v>240</v>
          </cell>
          <cell r="K1279">
            <v>65</v>
          </cell>
          <cell r="L1279">
            <v>305</v>
          </cell>
          <cell r="M1279">
            <v>2628000</v>
          </cell>
          <cell r="N1279">
            <v>711750</v>
          </cell>
          <cell r="O1279">
            <v>3339750</v>
          </cell>
          <cell r="R1279">
            <v>0</v>
          </cell>
          <cell r="S1279">
            <v>0</v>
          </cell>
          <cell r="T1279">
            <v>0</v>
          </cell>
          <cell r="U1279">
            <v>0</v>
          </cell>
          <cell r="V1279">
            <v>305</v>
          </cell>
          <cell r="W1279">
            <v>3339750</v>
          </cell>
        </row>
        <row r="1280">
          <cell r="C1280" t="str">
            <v>3.7.2</v>
          </cell>
          <cell r="D1280" t="str">
            <v>Obras de mampostería en bloque</v>
          </cell>
          <cell r="F1280" t="str">
            <v/>
          </cell>
          <cell r="I1280" t="str">
            <v/>
          </cell>
          <cell r="J1280" t="str">
            <v/>
          </cell>
          <cell r="L1280" t="str">
            <v/>
          </cell>
          <cell r="M1280" t="str">
            <v/>
          </cell>
          <cell r="N1280" t="str">
            <v/>
          </cell>
          <cell r="O1280" t="str">
            <v/>
          </cell>
          <cell r="R1280">
            <v>0</v>
          </cell>
          <cell r="S1280" t="str">
            <v/>
          </cell>
          <cell r="T1280" t="str">
            <v/>
          </cell>
          <cell r="U1280" t="str">
            <v/>
          </cell>
          <cell r="V1280" t="str">
            <v/>
          </cell>
          <cell r="W1280" t="str">
            <v/>
          </cell>
        </row>
        <row r="1281">
          <cell r="C1281" t="str">
            <v>3.7.2.1.9</v>
          </cell>
          <cell r="D1281" t="str">
            <v>Mampostería en bloque de concreto (sin incluir pañete, mortero de relleno, refuerzo ) e=0.15 m</v>
          </cell>
          <cell r="E1281" t="str">
            <v>m2</v>
          </cell>
          <cell r="F1281">
            <v>124.1</v>
          </cell>
          <cell r="G1281">
            <v>27150</v>
          </cell>
          <cell r="H1281">
            <v>3369315</v>
          </cell>
          <cell r="I1281">
            <v>1.7535073848874205</v>
          </cell>
          <cell r="J1281">
            <v>124.1</v>
          </cell>
          <cell r="L1281">
            <v>124.1</v>
          </cell>
          <cell r="M1281">
            <v>3369315</v>
          </cell>
          <cell r="N1281">
            <v>0</v>
          </cell>
          <cell r="O1281">
            <v>3369315</v>
          </cell>
          <cell r="R1281">
            <v>0</v>
          </cell>
          <cell r="S1281">
            <v>0</v>
          </cell>
          <cell r="T1281">
            <v>0</v>
          </cell>
          <cell r="U1281">
            <v>0</v>
          </cell>
          <cell r="V1281">
            <v>124.1</v>
          </cell>
          <cell r="W1281">
            <v>3369315</v>
          </cell>
        </row>
        <row r="1282">
          <cell r="C1282" t="str">
            <v>3.7.3</v>
          </cell>
          <cell r="D1282" t="str">
            <v>ESTRUCTURAS DE CONCRETO REFORZADO</v>
          </cell>
          <cell r="F1282" t="str">
            <v/>
          </cell>
          <cell r="I1282" t="str">
            <v/>
          </cell>
          <cell r="J1282" t="str">
            <v/>
          </cell>
          <cell r="L1282" t="str">
            <v/>
          </cell>
          <cell r="M1282" t="str">
            <v/>
          </cell>
          <cell r="N1282" t="str">
            <v/>
          </cell>
          <cell r="O1282" t="str">
            <v/>
          </cell>
          <cell r="R1282">
            <v>0</v>
          </cell>
          <cell r="S1282" t="str">
            <v/>
          </cell>
          <cell r="T1282" t="str">
            <v/>
          </cell>
          <cell r="U1282" t="str">
            <v/>
          </cell>
          <cell r="V1282" t="str">
            <v/>
          </cell>
          <cell r="W1282" t="str">
            <v/>
          </cell>
        </row>
        <row r="1283">
          <cell r="C1283" t="str">
            <v>3.7.3.1</v>
          </cell>
          <cell r="D1283" t="str">
            <v>CONCRETO PARA LOSA FONDO, LOSA SUPERIOR Y MUROS</v>
          </cell>
          <cell r="F1283" t="str">
            <v/>
          </cell>
          <cell r="I1283" t="str">
            <v/>
          </cell>
          <cell r="J1283" t="str">
            <v/>
          </cell>
          <cell r="L1283" t="str">
            <v/>
          </cell>
          <cell r="M1283" t="str">
            <v/>
          </cell>
          <cell r="N1283" t="str">
            <v/>
          </cell>
          <cell r="O1283" t="str">
            <v/>
          </cell>
          <cell r="R1283">
            <v>0</v>
          </cell>
          <cell r="S1283" t="str">
            <v/>
          </cell>
          <cell r="T1283" t="str">
            <v/>
          </cell>
          <cell r="U1283" t="str">
            <v/>
          </cell>
          <cell r="V1283" t="str">
            <v/>
          </cell>
          <cell r="W1283" t="str">
            <v/>
          </cell>
        </row>
        <row r="1284">
          <cell r="C1284" t="str">
            <v>3.7.3.1.3</v>
          </cell>
          <cell r="D1284" t="str">
            <v>Placa de fondo en concreto impermeabilizado f¨c=28 Mpa</v>
          </cell>
          <cell r="E1284" t="str">
            <v>m3</v>
          </cell>
          <cell r="F1284">
            <v>96</v>
          </cell>
          <cell r="G1284">
            <v>308200</v>
          </cell>
          <cell r="H1284">
            <v>29587200</v>
          </cell>
          <cell r="I1284">
            <v>15.398196279701093</v>
          </cell>
          <cell r="J1284">
            <v>96</v>
          </cell>
          <cell r="L1284">
            <v>96</v>
          </cell>
          <cell r="M1284">
            <v>29587200</v>
          </cell>
          <cell r="N1284">
            <v>0</v>
          </cell>
          <cell r="O1284">
            <v>29587200</v>
          </cell>
          <cell r="R1284">
            <v>0</v>
          </cell>
          <cell r="S1284">
            <v>0</v>
          </cell>
          <cell r="T1284">
            <v>0</v>
          </cell>
          <cell r="U1284">
            <v>0</v>
          </cell>
          <cell r="V1284">
            <v>96</v>
          </cell>
          <cell r="W1284">
            <v>29587200</v>
          </cell>
        </row>
        <row r="1285">
          <cell r="C1285" t="str">
            <v>3.7.3.1.22</v>
          </cell>
          <cell r="D1285" t="str">
            <v>Muros en concreto impermeabilizado f¨c=28 Mpa</v>
          </cell>
          <cell r="E1285" t="str">
            <v>m3</v>
          </cell>
          <cell r="F1285">
            <v>80.211000560000002</v>
          </cell>
          <cell r="G1285">
            <v>336100</v>
          </cell>
          <cell r="H1285">
            <v>26958917.288216002</v>
          </cell>
          <cell r="I1285">
            <v>14.03034757909424</v>
          </cell>
          <cell r="J1285">
            <v>80.211000560000002</v>
          </cell>
          <cell r="L1285">
            <v>80.211000560000002</v>
          </cell>
          <cell r="M1285">
            <v>26958917.288216002</v>
          </cell>
          <cell r="N1285">
            <v>0</v>
          </cell>
          <cell r="O1285">
            <v>26958917.288216002</v>
          </cell>
          <cell r="R1285">
            <v>0</v>
          </cell>
          <cell r="S1285">
            <v>0</v>
          </cell>
          <cell r="T1285">
            <v>0</v>
          </cell>
          <cell r="U1285">
            <v>0</v>
          </cell>
          <cell r="V1285">
            <v>80.211000560000002</v>
          </cell>
          <cell r="W1285">
            <v>26958917.288216002</v>
          </cell>
        </row>
        <row r="1286">
          <cell r="C1286" t="str">
            <v>3.7.3.1.25</v>
          </cell>
          <cell r="D1286" t="str">
            <v>Losa superior en concreto impermeabilizado f¨c=28 Mpa</v>
          </cell>
          <cell r="E1286" t="str">
            <v>m3</v>
          </cell>
          <cell r="F1286">
            <v>48</v>
          </cell>
          <cell r="G1286">
            <v>330600</v>
          </cell>
          <cell r="H1286">
            <v>15868800</v>
          </cell>
          <cell r="I1286">
            <v>8.2586691921952955</v>
          </cell>
          <cell r="J1286">
            <v>48</v>
          </cell>
          <cell r="L1286">
            <v>48</v>
          </cell>
          <cell r="M1286">
            <v>15868800</v>
          </cell>
          <cell r="N1286">
            <v>0</v>
          </cell>
          <cell r="O1286">
            <v>15868800</v>
          </cell>
          <cell r="R1286">
            <v>0</v>
          </cell>
          <cell r="S1286">
            <v>0</v>
          </cell>
          <cell r="T1286">
            <v>0</v>
          </cell>
          <cell r="U1286">
            <v>0</v>
          </cell>
          <cell r="V1286">
            <v>48</v>
          </cell>
          <cell r="W1286">
            <v>15868800</v>
          </cell>
        </row>
        <row r="1287">
          <cell r="C1287" t="str">
            <v>3.7.3.2</v>
          </cell>
          <cell r="D1287" t="str">
            <v>CONCRETO PARA ESTRUCTURAS TIPO EDIFICACIONES</v>
          </cell>
          <cell r="F1287" t="str">
            <v/>
          </cell>
          <cell r="I1287" t="str">
            <v/>
          </cell>
          <cell r="J1287" t="str">
            <v/>
          </cell>
          <cell r="L1287" t="str">
            <v/>
          </cell>
          <cell r="M1287" t="str">
            <v/>
          </cell>
          <cell r="N1287" t="str">
            <v/>
          </cell>
          <cell r="O1287" t="str">
            <v/>
          </cell>
          <cell r="R1287">
            <v>0</v>
          </cell>
          <cell r="S1287" t="str">
            <v/>
          </cell>
          <cell r="T1287" t="str">
            <v/>
          </cell>
          <cell r="U1287" t="str">
            <v/>
          </cell>
          <cell r="V1287" t="str">
            <v/>
          </cell>
          <cell r="W1287" t="str">
            <v/>
          </cell>
        </row>
        <row r="1288">
          <cell r="C1288" t="str">
            <v>3.7.3.2.1</v>
          </cell>
          <cell r="D1288" t="str">
            <v>VIGAS, COLUMNAS, ZAPATAS, MUROS, ESCALERAS</v>
          </cell>
          <cell r="F1288" t="str">
            <v/>
          </cell>
          <cell r="I1288" t="str">
            <v/>
          </cell>
          <cell r="J1288" t="str">
            <v/>
          </cell>
          <cell r="L1288" t="str">
            <v/>
          </cell>
          <cell r="M1288" t="str">
            <v/>
          </cell>
          <cell r="N1288" t="str">
            <v/>
          </cell>
          <cell r="O1288" t="str">
            <v/>
          </cell>
          <cell r="R1288">
            <v>0</v>
          </cell>
          <cell r="S1288" t="str">
            <v/>
          </cell>
          <cell r="T1288" t="str">
            <v/>
          </cell>
          <cell r="U1288" t="str">
            <v/>
          </cell>
          <cell r="V1288" t="str">
            <v/>
          </cell>
          <cell r="W1288" t="str">
            <v/>
          </cell>
        </row>
        <row r="1289">
          <cell r="C1289" t="str">
            <v>3.7.3.2.1.3</v>
          </cell>
          <cell r="D1289" t="str">
            <v>Concreto para vigas f´c=28 Mpa (4000 PSI)</v>
          </cell>
          <cell r="E1289" t="str">
            <v>m3</v>
          </cell>
          <cell r="F1289">
            <v>6</v>
          </cell>
          <cell r="G1289">
            <v>302600</v>
          </cell>
          <cell r="H1289">
            <v>1815600</v>
          </cell>
          <cell r="I1289">
            <v>0.94490067209554474</v>
          </cell>
          <cell r="J1289">
            <v>6</v>
          </cell>
          <cell r="L1289">
            <v>6</v>
          </cell>
          <cell r="M1289">
            <v>1815600</v>
          </cell>
          <cell r="N1289">
            <v>0</v>
          </cell>
          <cell r="O1289">
            <v>1815600</v>
          </cell>
          <cell r="R1289">
            <v>0</v>
          </cell>
          <cell r="S1289">
            <v>0</v>
          </cell>
          <cell r="T1289">
            <v>0</v>
          </cell>
          <cell r="U1289">
            <v>0</v>
          </cell>
          <cell r="V1289">
            <v>6</v>
          </cell>
          <cell r="W1289">
            <v>1815600</v>
          </cell>
        </row>
        <row r="1290">
          <cell r="C1290" t="str">
            <v>3.7.3.2.1.6</v>
          </cell>
          <cell r="D1290" t="str">
            <v>Concreto para columnas f´c=28 Mpa (4000 PSI)</v>
          </cell>
          <cell r="E1290" t="str">
            <v>m3</v>
          </cell>
          <cell r="F1290">
            <v>2</v>
          </cell>
          <cell r="G1290">
            <v>314600</v>
          </cell>
          <cell r="H1290">
            <v>629200</v>
          </cell>
          <cell r="I1290">
            <v>0.32745731597406741</v>
          </cell>
          <cell r="J1290">
            <v>2</v>
          </cell>
          <cell r="L1290">
            <v>2</v>
          </cell>
          <cell r="M1290">
            <v>629200</v>
          </cell>
          <cell r="N1290">
            <v>0</v>
          </cell>
          <cell r="O1290">
            <v>629200</v>
          </cell>
          <cell r="R1290">
            <v>0</v>
          </cell>
          <cell r="S1290">
            <v>0</v>
          </cell>
          <cell r="T1290">
            <v>0</v>
          </cell>
          <cell r="U1290">
            <v>0</v>
          </cell>
          <cell r="V1290">
            <v>2</v>
          </cell>
          <cell r="W1290">
            <v>629200</v>
          </cell>
        </row>
        <row r="1291">
          <cell r="C1291" t="str">
            <v>3.7.3.3</v>
          </cell>
          <cell r="D1291" t="str">
            <v>ACERO DE REFUERZO</v>
          </cell>
          <cell r="F1291" t="str">
            <v/>
          </cell>
          <cell r="I1291" t="str">
            <v/>
          </cell>
          <cell r="J1291" t="str">
            <v/>
          </cell>
          <cell r="L1291" t="str">
            <v/>
          </cell>
          <cell r="M1291" t="str">
            <v/>
          </cell>
          <cell r="N1291" t="str">
            <v/>
          </cell>
          <cell r="O1291" t="str">
            <v/>
          </cell>
          <cell r="R1291">
            <v>0</v>
          </cell>
          <cell r="S1291" t="str">
            <v/>
          </cell>
          <cell r="T1291" t="str">
            <v/>
          </cell>
          <cell r="U1291" t="str">
            <v/>
          </cell>
          <cell r="V1291" t="str">
            <v/>
          </cell>
          <cell r="W1291" t="str">
            <v/>
          </cell>
        </row>
        <row r="1292">
          <cell r="C1292" t="str">
            <v>3.7.3.3.1</v>
          </cell>
          <cell r="D1292" t="str">
            <v>Suministro, figurado e instalación de acero de refuerzo 420 Mpa (60000 Psi) según planos y especificaciones de diseño</v>
          </cell>
          <cell r="E1292" t="str">
            <v>kg</v>
          </cell>
          <cell r="F1292">
            <v>34567.959567999998</v>
          </cell>
          <cell r="G1292">
            <v>2740</v>
          </cell>
          <cell r="H1292">
            <v>94716209.216319993</v>
          </cell>
          <cell r="I1292">
            <v>49.293572233334984</v>
          </cell>
          <cell r="J1292">
            <v>34567.959567999998</v>
          </cell>
          <cell r="L1292">
            <v>34567.959567999998</v>
          </cell>
          <cell r="M1292">
            <v>94716209.216319993</v>
          </cell>
          <cell r="N1292">
            <v>0</v>
          </cell>
          <cell r="O1292">
            <v>94716209.216319993</v>
          </cell>
          <cell r="R1292">
            <v>21115</v>
          </cell>
          <cell r="S1292">
            <v>0</v>
          </cell>
          <cell r="T1292">
            <v>0</v>
          </cell>
          <cell r="U1292">
            <v>57855100</v>
          </cell>
          <cell r="V1292">
            <v>13452.959567999998</v>
          </cell>
          <cell r="W1292">
            <v>36861109.216319993</v>
          </cell>
        </row>
        <row r="1293">
          <cell r="C1293" t="str">
            <v>3.7.3.5</v>
          </cell>
          <cell r="D1293" t="str">
            <v>SELLOS Y JUNTAS</v>
          </cell>
          <cell r="F1293" t="str">
            <v/>
          </cell>
          <cell r="I1293" t="str">
            <v/>
          </cell>
          <cell r="J1293" t="str">
            <v/>
          </cell>
          <cell r="L1293" t="str">
            <v/>
          </cell>
          <cell r="M1293" t="str">
            <v/>
          </cell>
          <cell r="N1293" t="str">
            <v/>
          </cell>
          <cell r="O1293" t="str">
            <v/>
          </cell>
          <cell r="R1293">
            <v>0</v>
          </cell>
          <cell r="S1293" t="str">
            <v/>
          </cell>
          <cell r="T1293" t="str">
            <v/>
          </cell>
          <cell r="U1293" t="str">
            <v/>
          </cell>
          <cell r="V1293" t="str">
            <v/>
          </cell>
          <cell r="W1293" t="str">
            <v/>
          </cell>
        </row>
        <row r="1294">
          <cell r="C1294" t="str">
            <v>3.7.3.5.2</v>
          </cell>
          <cell r="D1294" t="str">
            <v xml:space="preserve">Suministro e instalación de cinta flexible para sellar juntas de construcción y dilatación SIKA PVC O-22 o similar según planos y especificaciones de diseño </v>
          </cell>
          <cell r="E1294" t="str">
            <v>m</v>
          </cell>
          <cell r="F1294">
            <v>59.2</v>
          </cell>
          <cell r="G1294">
            <v>28940</v>
          </cell>
          <cell r="H1294">
            <v>1713248</v>
          </cell>
          <cell r="I1294">
            <v>0.89163317177040535</v>
          </cell>
          <cell r="J1294">
            <v>59.2</v>
          </cell>
          <cell r="L1294">
            <v>59.2</v>
          </cell>
          <cell r="M1294">
            <v>1713248</v>
          </cell>
          <cell r="N1294">
            <v>0</v>
          </cell>
          <cell r="O1294">
            <v>1713248</v>
          </cell>
          <cell r="R1294">
            <v>0</v>
          </cell>
          <cell r="S1294">
            <v>0</v>
          </cell>
          <cell r="T1294">
            <v>0</v>
          </cell>
          <cell r="U1294">
            <v>0</v>
          </cell>
          <cell r="V1294">
            <v>59.2</v>
          </cell>
          <cell r="W1294">
            <v>1713248</v>
          </cell>
        </row>
        <row r="1295">
          <cell r="C1295" t="str">
            <v>3.7.3.5.3</v>
          </cell>
          <cell r="D1295" t="str">
            <v>Suministro y aplicación de sello expandible contra el paso de agua en juntas de construcción y pases de tuberia SikaSwell S o similar según planos y especificaciones de diseño</v>
          </cell>
          <cell r="E1295" t="str">
            <v>m</v>
          </cell>
          <cell r="F1295">
            <v>20</v>
          </cell>
          <cell r="G1295">
            <v>22310</v>
          </cell>
          <cell r="H1295">
            <v>446200</v>
          </cell>
          <cell r="I1295">
            <v>0.23221782324797979</v>
          </cell>
          <cell r="J1295">
            <v>20</v>
          </cell>
          <cell r="L1295">
            <v>20</v>
          </cell>
          <cell r="M1295">
            <v>446200</v>
          </cell>
          <cell r="N1295">
            <v>0</v>
          </cell>
          <cell r="O1295">
            <v>446200</v>
          </cell>
          <cell r="R1295">
            <v>0</v>
          </cell>
          <cell r="S1295">
            <v>0</v>
          </cell>
          <cell r="T1295">
            <v>0</v>
          </cell>
          <cell r="U1295">
            <v>0</v>
          </cell>
          <cell r="V1295">
            <v>20</v>
          </cell>
          <cell r="W1295">
            <v>446200</v>
          </cell>
        </row>
        <row r="1296">
          <cell r="C1296" t="str">
            <v>3.7.3.5.6</v>
          </cell>
          <cell r="D1296" t="str">
            <v>Fondo de junta Sikarod f=6 mm o similar según planos y especificaciones de diseño</v>
          </cell>
          <cell r="E1296" t="str">
            <v>m</v>
          </cell>
          <cell r="F1296">
            <v>124</v>
          </cell>
          <cell r="G1296">
            <v>1720</v>
          </cell>
          <cell r="H1296">
            <v>213280</v>
          </cell>
          <cell r="I1296">
            <v>0.110998245948743</v>
          </cell>
          <cell r="J1296">
            <v>124</v>
          </cell>
          <cell r="L1296">
            <v>124</v>
          </cell>
          <cell r="M1296">
            <v>213280</v>
          </cell>
          <cell r="N1296">
            <v>0</v>
          </cell>
          <cell r="O1296">
            <v>213280</v>
          </cell>
          <cell r="R1296">
            <v>0</v>
          </cell>
          <cell r="S1296">
            <v>0</v>
          </cell>
          <cell r="T1296">
            <v>0</v>
          </cell>
          <cell r="U1296">
            <v>0</v>
          </cell>
          <cell r="V1296">
            <v>124</v>
          </cell>
          <cell r="W1296">
            <v>213280</v>
          </cell>
        </row>
        <row r="1297">
          <cell r="D1297" t="str">
            <v>Estudio de suelos cimentación planta y línea de aducción</v>
          </cell>
          <cell r="E1297" t="str">
            <v>Gl</v>
          </cell>
          <cell r="F1297">
            <v>1</v>
          </cell>
          <cell r="G1297">
            <v>10000000</v>
          </cell>
          <cell r="H1297">
            <v>10000000</v>
          </cell>
          <cell r="J1297">
            <v>1</v>
          </cell>
          <cell r="L1297">
            <v>1</v>
          </cell>
          <cell r="M1297">
            <v>10000000</v>
          </cell>
          <cell r="N1297">
            <v>0</v>
          </cell>
          <cell r="O1297">
            <v>10000000</v>
          </cell>
          <cell r="S1297">
            <v>0</v>
          </cell>
          <cell r="T1297">
            <v>0</v>
          </cell>
        </row>
        <row r="1298">
          <cell r="D1298" t="str">
            <v>COSTO TOTAL DIRECTO</v>
          </cell>
          <cell r="F1298" t="str">
            <v/>
          </cell>
          <cell r="H1298">
            <v>192147180.50453597</v>
          </cell>
          <cell r="J1298" t="str">
            <v/>
          </cell>
          <cell r="L1298" t="str">
            <v/>
          </cell>
          <cell r="M1298">
            <v>191945180.50453597</v>
          </cell>
          <cell r="N1298">
            <v>-978612</v>
          </cell>
          <cell r="O1298">
            <v>190966568.50453597</v>
          </cell>
          <cell r="R1298">
            <v>0</v>
          </cell>
          <cell r="S1298">
            <v>0</v>
          </cell>
          <cell r="T1298">
            <v>0</v>
          </cell>
          <cell r="U1298">
            <v>57855100</v>
          </cell>
          <cell r="V1298" t="str">
            <v/>
          </cell>
          <cell r="W1298">
            <v>123111468.50453599</v>
          </cell>
        </row>
        <row r="1299">
          <cell r="D1299" t="str">
            <v>A,I,U, 25%</v>
          </cell>
          <cell r="E1299">
            <v>0.25</v>
          </cell>
          <cell r="H1299">
            <v>48036795</v>
          </cell>
          <cell r="J1299">
            <v>0</v>
          </cell>
          <cell r="M1299">
            <v>47986295</v>
          </cell>
          <cell r="N1299">
            <v>-244653</v>
          </cell>
          <cell r="O1299">
            <v>47741642</v>
          </cell>
          <cell r="R1299">
            <v>0</v>
          </cell>
          <cell r="S1299">
            <v>0</v>
          </cell>
          <cell r="T1299">
            <v>0</v>
          </cell>
          <cell r="U1299">
            <v>14463775</v>
          </cell>
          <cell r="W1299">
            <v>30777867</v>
          </cell>
        </row>
        <row r="1300">
          <cell r="B1300" t="str">
            <v>TO22</v>
          </cell>
          <cell r="D1300" t="str">
            <v>COSTO TOTAL OBRA CIVIL</v>
          </cell>
          <cell r="F1300" t="str">
            <v/>
          </cell>
          <cell r="H1300">
            <v>240183976</v>
          </cell>
          <cell r="J1300" t="str">
            <v/>
          </cell>
          <cell r="L1300" t="str">
            <v/>
          </cell>
          <cell r="M1300">
            <v>239931476</v>
          </cell>
          <cell r="N1300">
            <v>-1223265</v>
          </cell>
          <cell r="O1300">
            <v>238708211</v>
          </cell>
          <cell r="R1300">
            <v>0</v>
          </cell>
          <cell r="S1300">
            <v>0</v>
          </cell>
          <cell r="T1300">
            <v>0</v>
          </cell>
          <cell r="U1300">
            <v>72318875</v>
          </cell>
          <cell r="V1300" t="str">
            <v/>
          </cell>
          <cell r="W1300">
            <v>153889336</v>
          </cell>
        </row>
        <row r="1301">
          <cell r="B1301" t="str">
            <v>T23</v>
          </cell>
          <cell r="C1301" t="str">
            <v>OBRA CIVIL ESTRUCTURAL DEL CUARTO DOSIFICADOR DEL FLOCULANTE (1301)</v>
          </cell>
          <cell r="F1301" t="str">
            <v/>
          </cell>
          <cell r="J1301" t="str">
            <v/>
          </cell>
          <cell r="L1301" t="str">
            <v/>
          </cell>
          <cell r="M1301" t="str">
            <v/>
          </cell>
          <cell r="N1301" t="str">
            <v/>
          </cell>
          <cell r="O1301" t="str">
            <v/>
          </cell>
          <cell r="R1301">
            <v>0</v>
          </cell>
          <cell r="S1301" t="str">
            <v/>
          </cell>
          <cell r="T1301" t="str">
            <v/>
          </cell>
          <cell r="U1301" t="str">
            <v/>
          </cell>
          <cell r="V1301" t="str">
            <v/>
          </cell>
          <cell r="W1301" t="str">
            <v/>
          </cell>
        </row>
        <row r="1302">
          <cell r="C1302" t="str">
            <v xml:space="preserve">ITEM </v>
          </cell>
          <cell r="D1302" t="str">
            <v xml:space="preserve">DESCRIPCION </v>
          </cell>
          <cell r="E1302" t="str">
            <v xml:space="preserve">UNIDAD </v>
          </cell>
          <cell r="F1302">
            <v>0</v>
          </cell>
          <cell r="G1302" t="str">
            <v xml:space="preserve">V. UNITARIO </v>
          </cell>
          <cell r="H1302" t="str">
            <v>V. PARCIAL</v>
          </cell>
          <cell r="J1302">
            <v>0</v>
          </cell>
          <cell r="L1302">
            <v>0</v>
          </cell>
          <cell r="R1302">
            <v>0</v>
          </cell>
        </row>
        <row r="1303">
          <cell r="C1303">
            <v>3.1</v>
          </cell>
          <cell r="D1303" t="str">
            <v>SEÑALIZACION Y SEGURIDAD EN LA OBRA</v>
          </cell>
          <cell r="F1303" t="str">
            <v/>
          </cell>
          <cell r="J1303" t="str">
            <v/>
          </cell>
          <cell r="L1303" t="str">
            <v/>
          </cell>
          <cell r="M1303" t="str">
            <v/>
          </cell>
          <cell r="N1303" t="str">
            <v/>
          </cell>
          <cell r="O1303" t="str">
            <v/>
          </cell>
          <cell r="R1303">
            <v>0</v>
          </cell>
          <cell r="S1303" t="str">
            <v/>
          </cell>
          <cell r="T1303" t="str">
            <v/>
          </cell>
          <cell r="U1303" t="str">
            <v/>
          </cell>
          <cell r="V1303" t="str">
            <v/>
          </cell>
          <cell r="W1303" t="str">
            <v/>
          </cell>
        </row>
        <row r="1304">
          <cell r="C1304" t="str">
            <v>3.1.1</v>
          </cell>
          <cell r="D1304" t="str">
            <v>Señalización de la obra</v>
          </cell>
          <cell r="F1304" t="str">
            <v/>
          </cell>
          <cell r="J1304" t="str">
            <v/>
          </cell>
          <cell r="L1304" t="str">
            <v/>
          </cell>
          <cell r="M1304" t="str">
            <v/>
          </cell>
          <cell r="N1304" t="str">
            <v/>
          </cell>
          <cell r="O1304" t="str">
            <v/>
          </cell>
          <cell r="R1304">
            <v>0</v>
          </cell>
          <cell r="S1304" t="str">
            <v/>
          </cell>
          <cell r="T1304" t="str">
            <v/>
          </cell>
          <cell r="U1304" t="str">
            <v/>
          </cell>
          <cell r="V1304" t="str">
            <v/>
          </cell>
          <cell r="W1304" t="str">
            <v/>
          </cell>
        </row>
        <row r="1305">
          <cell r="C1305" t="str">
            <v>3.1.1.1</v>
          </cell>
          <cell r="D1305" t="str">
            <v>Soporte para cinta demarcadora. Esquema No.1</v>
          </cell>
          <cell r="E1305" t="str">
            <v>un</v>
          </cell>
          <cell r="F1305">
            <v>4</v>
          </cell>
          <cell r="G1305">
            <v>10100</v>
          </cell>
          <cell r="H1305">
            <v>40400</v>
          </cell>
          <cell r="I1305">
            <v>0.29323001572119339</v>
          </cell>
          <cell r="J1305">
            <v>4</v>
          </cell>
          <cell r="K1305">
            <v>-4</v>
          </cell>
          <cell r="L1305">
            <v>0</v>
          </cell>
          <cell r="M1305">
            <v>40400</v>
          </cell>
          <cell r="N1305">
            <v>-40400</v>
          </cell>
          <cell r="O1305">
            <v>0</v>
          </cell>
          <cell r="R1305">
            <v>0</v>
          </cell>
          <cell r="S1305">
            <v>0</v>
          </cell>
          <cell r="T1305">
            <v>0</v>
          </cell>
          <cell r="U1305">
            <v>0</v>
          </cell>
          <cell r="V1305">
            <v>0</v>
          </cell>
          <cell r="W1305">
            <v>0</v>
          </cell>
        </row>
        <row r="1306">
          <cell r="C1306" t="str">
            <v>3.1.1.2</v>
          </cell>
          <cell r="D1306" t="str">
            <v>Cinta demarcadora, sin soportes. Esquema No. 2</v>
          </cell>
          <cell r="E1306" t="str">
            <v>m</v>
          </cell>
          <cell r="F1306">
            <v>24</v>
          </cell>
          <cell r="G1306">
            <v>830</v>
          </cell>
          <cell r="H1306">
            <v>19920</v>
          </cell>
          <cell r="I1306">
            <v>0.14458272062292507</v>
          </cell>
          <cell r="J1306">
            <v>24</v>
          </cell>
          <cell r="K1306">
            <v>-24</v>
          </cell>
          <cell r="L1306">
            <v>0</v>
          </cell>
          <cell r="M1306">
            <v>19920</v>
          </cell>
          <cell r="N1306">
            <v>-19920</v>
          </cell>
          <cell r="O1306">
            <v>0</v>
          </cell>
          <cell r="R1306">
            <v>0</v>
          </cell>
          <cell r="S1306">
            <v>0</v>
          </cell>
          <cell r="T1306">
            <v>0</v>
          </cell>
          <cell r="U1306">
            <v>0</v>
          </cell>
          <cell r="V1306">
            <v>0</v>
          </cell>
          <cell r="W1306">
            <v>0</v>
          </cell>
        </row>
        <row r="1307">
          <cell r="C1307" t="str">
            <v>3.1.1.3</v>
          </cell>
          <cell r="D1307" t="str">
            <v>Vallas móviles. Barreras</v>
          </cell>
          <cell r="F1307" t="str">
            <v/>
          </cell>
          <cell r="I1307" t="str">
            <v/>
          </cell>
          <cell r="J1307" t="str">
            <v/>
          </cell>
          <cell r="L1307" t="str">
            <v/>
          </cell>
          <cell r="M1307" t="str">
            <v/>
          </cell>
          <cell r="N1307" t="str">
            <v/>
          </cell>
          <cell r="O1307" t="str">
            <v/>
          </cell>
          <cell r="R1307">
            <v>0</v>
          </cell>
          <cell r="S1307" t="str">
            <v/>
          </cell>
          <cell r="T1307" t="str">
            <v/>
          </cell>
          <cell r="U1307" t="str">
            <v/>
          </cell>
          <cell r="V1307" t="str">
            <v/>
          </cell>
          <cell r="W1307" t="str">
            <v/>
          </cell>
        </row>
        <row r="1308">
          <cell r="C1308" t="str">
            <v>3.1.1.3.4</v>
          </cell>
          <cell r="D1308" t="str">
            <v>Valla móvil Tipo 4. Valla doble cara. Esquema No. 6</v>
          </cell>
          <cell r="E1308" t="str">
            <v>un</v>
          </cell>
          <cell r="F1308">
            <v>1</v>
          </cell>
          <cell r="G1308">
            <v>155000</v>
          </cell>
          <cell r="H1308">
            <v>155000</v>
          </cell>
          <cell r="I1308">
            <v>1.1250161494253708</v>
          </cell>
          <cell r="J1308">
            <v>1</v>
          </cell>
          <cell r="K1308">
            <v>-1</v>
          </cell>
          <cell r="L1308">
            <v>0</v>
          </cell>
          <cell r="M1308">
            <v>155000</v>
          </cell>
          <cell r="N1308">
            <v>-155000</v>
          </cell>
          <cell r="O1308">
            <v>0</v>
          </cell>
          <cell r="R1308">
            <v>0</v>
          </cell>
          <cell r="S1308">
            <v>0</v>
          </cell>
          <cell r="T1308">
            <v>0</v>
          </cell>
          <cell r="U1308">
            <v>0</v>
          </cell>
          <cell r="V1308">
            <v>0</v>
          </cell>
          <cell r="W1308">
            <v>0</v>
          </cell>
        </row>
        <row r="1309">
          <cell r="C1309">
            <v>3.3</v>
          </cell>
          <cell r="D1309" t="str">
            <v>EXCAVACIONES Y ENTIBADOS</v>
          </cell>
          <cell r="F1309" t="str">
            <v/>
          </cell>
          <cell r="I1309" t="str">
            <v/>
          </cell>
          <cell r="J1309" t="str">
            <v/>
          </cell>
          <cell r="L1309" t="str">
            <v/>
          </cell>
          <cell r="M1309" t="str">
            <v/>
          </cell>
          <cell r="N1309" t="str">
            <v/>
          </cell>
          <cell r="O1309" t="str">
            <v/>
          </cell>
          <cell r="R1309">
            <v>0</v>
          </cell>
          <cell r="S1309" t="str">
            <v/>
          </cell>
          <cell r="T1309" t="str">
            <v/>
          </cell>
          <cell r="U1309" t="str">
            <v/>
          </cell>
          <cell r="V1309" t="str">
            <v/>
          </cell>
          <cell r="W1309" t="str">
            <v/>
          </cell>
        </row>
        <row r="1310">
          <cell r="C1310" t="str">
            <v>3.3.4</v>
          </cell>
          <cell r="D1310" t="str">
            <v>EXCAVACIONES PARA ESTRUCTURAS</v>
          </cell>
          <cell r="F1310" t="str">
            <v/>
          </cell>
          <cell r="I1310" t="str">
            <v/>
          </cell>
          <cell r="J1310" t="str">
            <v/>
          </cell>
          <cell r="L1310" t="str">
            <v/>
          </cell>
          <cell r="M1310" t="str">
            <v/>
          </cell>
          <cell r="N1310" t="str">
            <v/>
          </cell>
          <cell r="O1310" t="str">
            <v/>
          </cell>
          <cell r="R1310">
            <v>0</v>
          </cell>
          <cell r="S1310" t="str">
            <v/>
          </cell>
          <cell r="T1310" t="str">
            <v/>
          </cell>
          <cell r="U1310" t="str">
            <v/>
          </cell>
          <cell r="V1310" t="str">
            <v/>
          </cell>
          <cell r="W1310" t="str">
            <v/>
          </cell>
        </row>
        <row r="1311">
          <cell r="C1311" t="str">
            <v>3.3.4.2</v>
          </cell>
          <cell r="D1311" t="str">
            <v>Excavación para estructuras a máquina en material común, roca descompuesta a cualquier profundidad y bajo cualquier condición de humedad. Incluye retiro a lugar autorizado.</v>
          </cell>
          <cell r="E1311" t="str">
            <v>m3</v>
          </cell>
          <cell r="F1311">
            <v>4.8</v>
          </cell>
          <cell r="G1311">
            <v>8200</v>
          </cell>
          <cell r="H1311">
            <v>39360</v>
          </cell>
          <cell r="I1311">
            <v>0.28568152026698446</v>
          </cell>
          <cell r="J1311">
            <v>4.8</v>
          </cell>
          <cell r="K1311">
            <v>-4.8</v>
          </cell>
          <cell r="L1311">
            <v>0</v>
          </cell>
          <cell r="M1311">
            <v>39360</v>
          </cell>
          <cell r="N1311">
            <v>-39360</v>
          </cell>
          <cell r="O1311">
            <v>0</v>
          </cell>
          <cell r="R1311">
            <v>0</v>
          </cell>
          <cell r="S1311">
            <v>0</v>
          </cell>
          <cell r="T1311">
            <v>0</v>
          </cell>
          <cell r="U1311">
            <v>0</v>
          </cell>
          <cell r="V1311">
            <v>0</v>
          </cell>
          <cell r="W1311">
            <v>0</v>
          </cell>
        </row>
        <row r="1312">
          <cell r="C1312">
            <v>3.4</v>
          </cell>
          <cell r="D1312" t="str">
            <v>INSTALACION Y CIMENTACION DE TUBERIA</v>
          </cell>
          <cell r="F1312" t="str">
            <v/>
          </cell>
          <cell r="I1312" t="str">
            <v/>
          </cell>
          <cell r="J1312" t="str">
            <v/>
          </cell>
          <cell r="L1312" t="str">
            <v/>
          </cell>
          <cell r="M1312" t="str">
            <v/>
          </cell>
          <cell r="N1312" t="str">
            <v/>
          </cell>
          <cell r="O1312" t="str">
            <v/>
          </cell>
          <cell r="R1312">
            <v>0</v>
          </cell>
          <cell r="S1312" t="str">
            <v/>
          </cell>
          <cell r="T1312" t="str">
            <v/>
          </cell>
          <cell r="U1312" t="str">
            <v/>
          </cell>
          <cell r="V1312" t="str">
            <v/>
          </cell>
          <cell r="W1312" t="str">
            <v/>
          </cell>
        </row>
        <row r="1313">
          <cell r="C1313">
            <v>3.5</v>
          </cell>
          <cell r="D1313" t="str">
            <v>RELLENOS</v>
          </cell>
          <cell r="F1313" t="str">
            <v/>
          </cell>
          <cell r="I1313" t="str">
            <v/>
          </cell>
          <cell r="J1313" t="str">
            <v/>
          </cell>
          <cell r="L1313" t="str">
            <v/>
          </cell>
          <cell r="M1313" t="str">
            <v/>
          </cell>
          <cell r="N1313" t="str">
            <v/>
          </cell>
          <cell r="O1313" t="str">
            <v/>
          </cell>
          <cell r="R1313">
            <v>0</v>
          </cell>
          <cell r="S1313" t="str">
            <v/>
          </cell>
          <cell r="T1313" t="str">
            <v/>
          </cell>
          <cell r="U1313" t="str">
            <v/>
          </cell>
          <cell r="V1313" t="str">
            <v/>
          </cell>
          <cell r="W1313" t="str">
            <v/>
          </cell>
        </row>
        <row r="1314">
          <cell r="C1314" t="str">
            <v>3.5.1</v>
          </cell>
          <cell r="D1314" t="str">
            <v>Relleno de Zanjas y obras de mampostería</v>
          </cell>
          <cell r="F1314" t="str">
            <v/>
          </cell>
          <cell r="I1314" t="str">
            <v/>
          </cell>
          <cell r="J1314" t="str">
            <v/>
          </cell>
          <cell r="L1314" t="str">
            <v/>
          </cell>
          <cell r="M1314" t="str">
            <v/>
          </cell>
          <cell r="N1314" t="str">
            <v/>
          </cell>
          <cell r="O1314" t="str">
            <v/>
          </cell>
          <cell r="R1314">
            <v>0</v>
          </cell>
          <cell r="S1314" t="str">
            <v/>
          </cell>
          <cell r="T1314" t="str">
            <v/>
          </cell>
          <cell r="U1314" t="str">
            <v/>
          </cell>
          <cell r="V1314" t="str">
            <v/>
          </cell>
          <cell r="W1314" t="str">
            <v/>
          </cell>
        </row>
        <row r="1315">
          <cell r="C1315" t="str">
            <v>3.5.1.1</v>
          </cell>
          <cell r="D1315" t="str">
            <v>Rellenos de Zanjas y obras de mampostería con material seleccionado de sitio, compactado al 90% del Proctor Modificado</v>
          </cell>
          <cell r="E1315" t="str">
            <v>m3</v>
          </cell>
          <cell r="F1315">
            <v>1</v>
          </cell>
          <cell r="G1315">
            <v>9800</v>
          </cell>
          <cell r="H1315">
            <v>9800</v>
          </cell>
          <cell r="I1315">
            <v>7.1130053318507316E-2</v>
          </cell>
          <cell r="J1315">
            <v>1</v>
          </cell>
          <cell r="K1315">
            <v>-1</v>
          </cell>
          <cell r="L1315">
            <v>0</v>
          </cell>
          <cell r="M1315">
            <v>9800</v>
          </cell>
          <cell r="N1315">
            <v>-9800</v>
          </cell>
          <cell r="O1315">
            <v>0</v>
          </cell>
          <cell r="R1315">
            <v>0</v>
          </cell>
          <cell r="S1315">
            <v>0</v>
          </cell>
          <cell r="T1315">
            <v>0</v>
          </cell>
          <cell r="U1315">
            <v>0</v>
          </cell>
          <cell r="V1315">
            <v>0</v>
          </cell>
          <cell r="W1315">
            <v>0</v>
          </cell>
        </row>
        <row r="1316">
          <cell r="C1316" t="str">
            <v>3.5.1.2</v>
          </cell>
          <cell r="D1316" t="str">
            <v>Rellenos de Zanjas y obras de mampostería con material seleccionado de cantera, compactado al 95% del Proctor Modifiicado</v>
          </cell>
          <cell r="E1316" t="str">
            <v>m3</v>
          </cell>
          <cell r="F1316">
            <v>3.8</v>
          </cell>
          <cell r="G1316">
            <v>27000</v>
          </cell>
          <cell r="H1316">
            <v>102600</v>
          </cell>
          <cell r="I1316">
            <v>0.7446881092325357</v>
          </cell>
          <cell r="J1316">
            <v>3.8</v>
          </cell>
          <cell r="K1316">
            <v>-3.8</v>
          </cell>
          <cell r="L1316">
            <v>0</v>
          </cell>
          <cell r="M1316">
            <v>102600</v>
          </cell>
          <cell r="N1316">
            <v>-102600</v>
          </cell>
          <cell r="O1316">
            <v>0</v>
          </cell>
          <cell r="R1316">
            <v>0</v>
          </cell>
          <cell r="S1316">
            <v>0</v>
          </cell>
          <cell r="T1316">
            <v>0</v>
          </cell>
          <cell r="U1316">
            <v>0</v>
          </cell>
          <cell r="V1316">
            <v>0</v>
          </cell>
          <cell r="W1316">
            <v>0</v>
          </cell>
        </row>
        <row r="1317">
          <cell r="C1317">
            <v>3.7</v>
          </cell>
          <cell r="D1317" t="str">
            <v>CONSTRUCCIÓN DE OBRAS ACCESORIAS</v>
          </cell>
          <cell r="F1317" t="str">
            <v/>
          </cell>
          <cell r="I1317" t="str">
            <v/>
          </cell>
          <cell r="J1317" t="str">
            <v/>
          </cell>
          <cell r="L1317" t="str">
            <v/>
          </cell>
          <cell r="M1317" t="str">
            <v/>
          </cell>
          <cell r="N1317" t="str">
            <v/>
          </cell>
          <cell r="O1317" t="str">
            <v/>
          </cell>
          <cell r="R1317">
            <v>0</v>
          </cell>
          <cell r="S1317" t="str">
            <v/>
          </cell>
          <cell r="T1317" t="str">
            <v/>
          </cell>
          <cell r="U1317" t="str">
            <v/>
          </cell>
          <cell r="V1317" t="str">
            <v/>
          </cell>
          <cell r="W1317" t="str">
            <v/>
          </cell>
        </row>
        <row r="1318">
          <cell r="C1318" t="str">
            <v>3.7.1</v>
          </cell>
          <cell r="D1318" t="str">
            <v>Obra de mampostería en ladrillo.</v>
          </cell>
          <cell r="F1318" t="str">
            <v/>
          </cell>
          <cell r="I1318" t="str">
            <v/>
          </cell>
          <cell r="J1318" t="str">
            <v/>
          </cell>
          <cell r="L1318" t="str">
            <v/>
          </cell>
          <cell r="M1318" t="str">
            <v/>
          </cell>
          <cell r="N1318" t="str">
            <v/>
          </cell>
          <cell r="O1318" t="str">
            <v/>
          </cell>
          <cell r="R1318">
            <v>0</v>
          </cell>
          <cell r="S1318" t="str">
            <v/>
          </cell>
          <cell r="T1318" t="str">
            <v/>
          </cell>
          <cell r="U1318" t="str">
            <v/>
          </cell>
          <cell r="V1318" t="str">
            <v/>
          </cell>
          <cell r="W1318" t="str">
            <v/>
          </cell>
        </row>
        <row r="1319">
          <cell r="C1319" t="str">
            <v>3.7.1.4</v>
          </cell>
          <cell r="D1319" t="str">
            <v>CONCRETOS DE LIMPIEZA, ALISTADO Y MEDIACAÑAS</v>
          </cell>
          <cell r="F1319" t="str">
            <v/>
          </cell>
          <cell r="I1319" t="str">
            <v/>
          </cell>
          <cell r="J1319" t="str">
            <v/>
          </cell>
          <cell r="L1319" t="str">
            <v/>
          </cell>
          <cell r="M1319" t="str">
            <v/>
          </cell>
          <cell r="N1319" t="str">
            <v/>
          </cell>
          <cell r="O1319" t="str">
            <v/>
          </cell>
          <cell r="R1319">
            <v>0</v>
          </cell>
          <cell r="S1319" t="str">
            <v/>
          </cell>
          <cell r="T1319" t="str">
            <v/>
          </cell>
          <cell r="U1319" t="str">
            <v/>
          </cell>
          <cell r="V1319" t="str">
            <v/>
          </cell>
          <cell r="W1319" t="str">
            <v/>
          </cell>
        </row>
        <row r="1320">
          <cell r="C1320" t="str">
            <v>3.7.1.4.1</v>
          </cell>
          <cell r="D1320" t="str">
            <v>ALISTADO Y PENDIENTADO</v>
          </cell>
          <cell r="F1320" t="str">
            <v/>
          </cell>
          <cell r="I1320" t="str">
            <v/>
          </cell>
          <cell r="J1320" t="str">
            <v/>
          </cell>
          <cell r="L1320" t="str">
            <v/>
          </cell>
          <cell r="M1320" t="str">
            <v/>
          </cell>
          <cell r="N1320" t="str">
            <v/>
          </cell>
          <cell r="O1320" t="str">
            <v/>
          </cell>
          <cell r="R1320">
            <v>0</v>
          </cell>
          <cell r="S1320" t="str">
            <v/>
          </cell>
          <cell r="T1320" t="str">
            <v/>
          </cell>
          <cell r="U1320" t="str">
            <v/>
          </cell>
          <cell r="V1320" t="str">
            <v/>
          </cell>
          <cell r="W1320" t="str">
            <v/>
          </cell>
        </row>
        <row r="1321">
          <cell r="C1321" t="str">
            <v>3.7.1.4.1.2</v>
          </cell>
          <cell r="D1321" t="str">
            <v>Alistado y pendientado de losas y pisos en mortero impermeabilizado 1:4 e=0.04</v>
          </cell>
          <cell r="E1321" t="str">
            <v>m2</v>
          </cell>
          <cell r="F1321">
            <v>12</v>
          </cell>
          <cell r="G1321">
            <v>10490</v>
          </cell>
          <cell r="H1321">
            <v>125880</v>
          </cell>
          <cell r="I1321">
            <v>0.91365827670752042</v>
          </cell>
          <cell r="J1321">
            <v>12</v>
          </cell>
          <cell r="K1321">
            <v>-12</v>
          </cell>
          <cell r="L1321">
            <v>0</v>
          </cell>
          <cell r="M1321">
            <v>125880</v>
          </cell>
          <cell r="N1321">
            <v>-125880</v>
          </cell>
          <cell r="O1321">
            <v>0</v>
          </cell>
          <cell r="R1321">
            <v>0</v>
          </cell>
          <cell r="S1321">
            <v>0</v>
          </cell>
          <cell r="T1321">
            <v>0</v>
          </cell>
          <cell r="U1321">
            <v>0</v>
          </cell>
          <cell r="V1321">
            <v>0</v>
          </cell>
          <cell r="W1321">
            <v>0</v>
          </cell>
        </row>
        <row r="1322">
          <cell r="C1322" t="str">
            <v>3.7.2</v>
          </cell>
          <cell r="D1322" t="str">
            <v>Obras de mampostería en bloque</v>
          </cell>
          <cell r="F1322" t="str">
            <v/>
          </cell>
          <cell r="I1322" t="str">
            <v/>
          </cell>
          <cell r="J1322" t="str">
            <v/>
          </cell>
          <cell r="L1322" t="str">
            <v/>
          </cell>
          <cell r="M1322" t="str">
            <v/>
          </cell>
          <cell r="N1322" t="str">
            <v/>
          </cell>
          <cell r="O1322" t="str">
            <v/>
          </cell>
          <cell r="R1322">
            <v>0</v>
          </cell>
          <cell r="S1322" t="str">
            <v/>
          </cell>
          <cell r="T1322" t="str">
            <v/>
          </cell>
          <cell r="U1322" t="str">
            <v/>
          </cell>
          <cell r="V1322" t="str">
            <v/>
          </cell>
          <cell r="W1322" t="str">
            <v/>
          </cell>
        </row>
        <row r="1323">
          <cell r="C1323" t="str">
            <v>3.7.2.1.8</v>
          </cell>
          <cell r="D1323" t="str">
            <v>Mampostería en bloque de concreto (sin incluir pañete, mortero de relleno, refuerzo ) e=0.10 m</v>
          </cell>
          <cell r="E1323" t="str">
            <v>m2</v>
          </cell>
          <cell r="F1323">
            <v>15.9</v>
          </cell>
          <cell r="G1323">
            <v>21300</v>
          </cell>
          <cell r="H1323">
            <v>338670</v>
          </cell>
          <cell r="I1323">
            <v>2.4581239956509053</v>
          </cell>
          <cell r="J1323">
            <v>15.9</v>
          </cell>
          <cell r="K1323">
            <v>-15.9</v>
          </cell>
          <cell r="L1323">
            <v>0</v>
          </cell>
          <cell r="M1323">
            <v>338670</v>
          </cell>
          <cell r="N1323">
            <v>-338670</v>
          </cell>
          <cell r="O1323">
            <v>0</v>
          </cell>
          <cell r="R1323">
            <v>0</v>
          </cell>
          <cell r="S1323">
            <v>0</v>
          </cell>
          <cell r="T1323">
            <v>0</v>
          </cell>
          <cell r="U1323">
            <v>0</v>
          </cell>
          <cell r="V1323">
            <v>0</v>
          </cell>
          <cell r="W1323">
            <v>0</v>
          </cell>
        </row>
        <row r="1324">
          <cell r="C1324" t="str">
            <v>3.7.2.1.9</v>
          </cell>
          <cell r="D1324" t="str">
            <v>Mampostería en bloque de concreto (sin incluir pañete, mortero de relleno, refuerzo ) e=0.15 m</v>
          </cell>
          <cell r="E1324" t="str">
            <v>m2</v>
          </cell>
          <cell r="F1324">
            <v>36</v>
          </cell>
          <cell r="G1324">
            <v>27150</v>
          </cell>
          <cell r="H1324">
            <v>977400</v>
          </cell>
          <cell r="I1324">
            <v>7.0941340932152102</v>
          </cell>
          <cell r="J1324">
            <v>36</v>
          </cell>
          <cell r="K1324">
            <v>-36</v>
          </cell>
          <cell r="L1324">
            <v>0</v>
          </cell>
          <cell r="M1324">
            <v>977400</v>
          </cell>
          <cell r="N1324">
            <v>-977400</v>
          </cell>
          <cell r="O1324">
            <v>0</v>
          </cell>
          <cell r="R1324">
            <v>0</v>
          </cell>
          <cell r="S1324">
            <v>0</v>
          </cell>
          <cell r="T1324">
            <v>0</v>
          </cell>
          <cell r="U1324">
            <v>0</v>
          </cell>
          <cell r="V1324">
            <v>0</v>
          </cell>
          <cell r="W1324">
            <v>0</v>
          </cell>
        </row>
        <row r="1325">
          <cell r="C1325" t="str">
            <v>3.7.3</v>
          </cell>
          <cell r="D1325" t="str">
            <v>Estructuras de concreto reforzado</v>
          </cell>
          <cell r="F1325" t="str">
            <v/>
          </cell>
          <cell r="I1325" t="str">
            <v/>
          </cell>
          <cell r="J1325" t="str">
            <v/>
          </cell>
          <cell r="L1325" t="str">
            <v/>
          </cell>
          <cell r="M1325" t="str">
            <v/>
          </cell>
          <cell r="N1325" t="str">
            <v/>
          </cell>
          <cell r="O1325" t="str">
            <v/>
          </cell>
          <cell r="R1325">
            <v>0</v>
          </cell>
          <cell r="S1325" t="str">
            <v/>
          </cell>
          <cell r="T1325" t="str">
            <v/>
          </cell>
          <cell r="U1325" t="str">
            <v/>
          </cell>
          <cell r="V1325" t="str">
            <v/>
          </cell>
          <cell r="W1325" t="str">
            <v/>
          </cell>
        </row>
        <row r="1326">
          <cell r="C1326" t="str">
            <v>3.7.3.2</v>
          </cell>
          <cell r="D1326" t="str">
            <v>Concreto para estructuras tipo edificaciones</v>
          </cell>
          <cell r="F1326" t="str">
            <v/>
          </cell>
          <cell r="I1326" t="str">
            <v/>
          </cell>
          <cell r="J1326" t="str">
            <v/>
          </cell>
          <cell r="L1326" t="str">
            <v/>
          </cell>
          <cell r="M1326" t="str">
            <v/>
          </cell>
          <cell r="N1326" t="str">
            <v/>
          </cell>
          <cell r="O1326" t="str">
            <v/>
          </cell>
          <cell r="R1326">
            <v>0</v>
          </cell>
          <cell r="S1326" t="str">
            <v/>
          </cell>
          <cell r="T1326" t="str">
            <v/>
          </cell>
          <cell r="U1326" t="str">
            <v/>
          </cell>
          <cell r="V1326" t="str">
            <v/>
          </cell>
          <cell r="W1326" t="str">
            <v/>
          </cell>
        </row>
        <row r="1327">
          <cell r="C1327" t="str">
            <v>3.7.3.2.1</v>
          </cell>
          <cell r="D1327" t="str">
            <v>VIGAS, COLUMNAS, ZAPATAS, MUROS, ESCALERAS</v>
          </cell>
          <cell r="F1327" t="str">
            <v/>
          </cell>
          <cell r="I1327" t="str">
            <v/>
          </cell>
          <cell r="J1327" t="str">
            <v/>
          </cell>
          <cell r="L1327" t="str">
            <v/>
          </cell>
          <cell r="M1327" t="str">
            <v/>
          </cell>
          <cell r="N1327" t="str">
            <v/>
          </cell>
          <cell r="O1327" t="str">
            <v/>
          </cell>
          <cell r="R1327">
            <v>0</v>
          </cell>
          <cell r="S1327" t="str">
            <v/>
          </cell>
          <cell r="T1327" t="str">
            <v/>
          </cell>
          <cell r="U1327" t="str">
            <v/>
          </cell>
          <cell r="V1327" t="str">
            <v/>
          </cell>
          <cell r="W1327" t="str">
            <v/>
          </cell>
        </row>
        <row r="1328">
          <cell r="C1328" t="str">
            <v>3.7.3.2.1.2</v>
          </cell>
          <cell r="D1328" t="str">
            <v>Concreto para vigas f´c=21 Mpa (3000 PSI)</v>
          </cell>
          <cell r="E1328" t="str">
            <v>m3</v>
          </cell>
          <cell r="F1328">
            <v>1.4</v>
          </cell>
          <cell r="G1328">
            <v>314100</v>
          </cell>
          <cell r="H1328">
            <v>439740</v>
          </cell>
          <cell r="I1328">
            <v>3.1917071067633072</v>
          </cell>
          <cell r="J1328">
            <v>1.4</v>
          </cell>
          <cell r="K1328">
            <v>-1.4</v>
          </cell>
          <cell r="L1328">
            <v>0</v>
          </cell>
          <cell r="M1328">
            <v>439740</v>
          </cell>
          <cell r="N1328">
            <v>-439740</v>
          </cell>
          <cell r="O1328">
            <v>0</v>
          </cell>
          <cell r="R1328">
            <v>0</v>
          </cell>
          <cell r="S1328">
            <v>0</v>
          </cell>
          <cell r="T1328">
            <v>0</v>
          </cell>
          <cell r="U1328">
            <v>0</v>
          </cell>
          <cell r="V1328">
            <v>0</v>
          </cell>
          <cell r="W1328">
            <v>0</v>
          </cell>
        </row>
        <row r="1329">
          <cell r="C1329" t="str">
            <v>3.7.3.2.1.5</v>
          </cell>
          <cell r="D1329" t="str">
            <v>Concreto para columnas f´c=21 Mpa (3000 PSI)</v>
          </cell>
          <cell r="E1329" t="str">
            <v>m3</v>
          </cell>
          <cell r="F1329">
            <v>1.3</v>
          </cell>
          <cell r="G1329">
            <v>355100</v>
          </cell>
          <cell r="H1329">
            <v>461630</v>
          </cell>
          <cell r="I1329">
            <v>3.3505884197369933</v>
          </cell>
          <cell r="J1329">
            <v>1.3</v>
          </cell>
          <cell r="K1329">
            <v>-1.3</v>
          </cell>
          <cell r="L1329">
            <v>0</v>
          </cell>
          <cell r="M1329">
            <v>461630</v>
          </cell>
          <cell r="N1329">
            <v>-461630</v>
          </cell>
          <cell r="O1329">
            <v>0</v>
          </cell>
          <cell r="R1329">
            <v>0</v>
          </cell>
          <cell r="S1329">
            <v>0</v>
          </cell>
          <cell r="T1329">
            <v>0</v>
          </cell>
          <cell r="U1329">
            <v>0</v>
          </cell>
          <cell r="V1329">
            <v>0</v>
          </cell>
          <cell r="W1329">
            <v>0</v>
          </cell>
        </row>
        <row r="1330">
          <cell r="C1330" t="str">
            <v>3.7.3.2.1.11</v>
          </cell>
          <cell r="D1330" t="str">
            <v>Concreto para zapatas f´c=24.5 Mpa (3500 PSI)</v>
          </cell>
          <cell r="E1330" t="str">
            <v>m3</v>
          </cell>
          <cell r="F1330">
            <v>1.5</v>
          </cell>
          <cell r="G1330">
            <v>293700</v>
          </cell>
          <cell r="H1330">
            <v>440550</v>
          </cell>
          <cell r="I1330">
            <v>3.1975862234151426</v>
          </cell>
          <cell r="J1330">
            <v>1.5</v>
          </cell>
          <cell r="K1330">
            <v>-1.5</v>
          </cell>
          <cell r="L1330">
            <v>0</v>
          </cell>
          <cell r="M1330">
            <v>440550</v>
          </cell>
          <cell r="N1330">
            <v>-440550</v>
          </cell>
          <cell r="O1330">
            <v>0</v>
          </cell>
          <cell r="R1330">
            <v>0</v>
          </cell>
          <cell r="S1330">
            <v>0</v>
          </cell>
          <cell r="T1330">
            <v>0</v>
          </cell>
          <cell r="U1330">
            <v>0</v>
          </cell>
          <cell r="V1330">
            <v>0</v>
          </cell>
          <cell r="W1330">
            <v>0</v>
          </cell>
        </row>
        <row r="1331">
          <cell r="C1331" t="str">
            <v>3.7.3.2.1.14</v>
          </cell>
          <cell r="D1331" t="str">
            <v>Concreto para vigas de amarre f´c=21 Mpa (3000 PSI)</v>
          </cell>
          <cell r="E1331" t="str">
            <v>m3</v>
          </cell>
          <cell r="F1331">
            <v>1.4</v>
          </cell>
          <cell r="G1331">
            <v>338850</v>
          </cell>
          <cell r="H1331">
            <v>474390</v>
          </cell>
          <cell r="I1331">
            <v>3.4432026524251715</v>
          </cell>
          <cell r="J1331">
            <v>1.4</v>
          </cell>
          <cell r="K1331">
            <v>-1.4</v>
          </cell>
          <cell r="L1331">
            <v>0</v>
          </cell>
          <cell r="M1331">
            <v>474389.99999999994</v>
          </cell>
          <cell r="N1331">
            <v>-474389.99999999994</v>
          </cell>
          <cell r="O1331">
            <v>0</v>
          </cell>
          <cell r="R1331">
            <v>0</v>
          </cell>
          <cell r="S1331">
            <v>0</v>
          </cell>
          <cell r="T1331">
            <v>0</v>
          </cell>
          <cell r="U1331">
            <v>0</v>
          </cell>
          <cell r="V1331">
            <v>0</v>
          </cell>
          <cell r="W1331">
            <v>0</v>
          </cell>
        </row>
        <row r="1332">
          <cell r="C1332" t="str">
            <v>3.7.3.2.1.20</v>
          </cell>
          <cell r="D1332" t="str">
            <v>Piso en concreto e=0.15 f´c=24.5 Mpa</v>
          </cell>
          <cell r="E1332" t="str">
            <v>m2</v>
          </cell>
          <cell r="F1332">
            <v>15</v>
          </cell>
          <cell r="G1332">
            <v>47100</v>
          </cell>
          <cell r="H1332">
            <v>706500</v>
          </cell>
          <cell r="I1332">
            <v>5.1278961907678999</v>
          </cell>
          <cell r="J1332">
            <v>15</v>
          </cell>
          <cell r="K1332">
            <v>-15</v>
          </cell>
          <cell r="L1332">
            <v>0</v>
          </cell>
          <cell r="M1332">
            <v>706500</v>
          </cell>
          <cell r="N1332">
            <v>-706500</v>
          </cell>
          <cell r="O1332">
            <v>0</v>
          </cell>
          <cell r="R1332">
            <v>0</v>
          </cell>
          <cell r="S1332">
            <v>0</v>
          </cell>
          <cell r="T1332">
            <v>0</v>
          </cell>
          <cell r="U1332">
            <v>0</v>
          </cell>
          <cell r="V1332">
            <v>0</v>
          </cell>
          <cell r="W1332">
            <v>0</v>
          </cell>
        </row>
        <row r="1333">
          <cell r="C1333" t="str">
            <v>3.7.3.2.3</v>
          </cell>
          <cell r="D1333" t="str">
            <v>LOSAS ALIGERADAS</v>
          </cell>
          <cell r="F1333" t="str">
            <v/>
          </cell>
          <cell r="I1333" t="str">
            <v/>
          </cell>
          <cell r="J1333" t="str">
            <v/>
          </cell>
          <cell r="L1333" t="str">
            <v/>
          </cell>
          <cell r="M1333" t="str">
            <v/>
          </cell>
          <cell r="N1333" t="str">
            <v/>
          </cell>
          <cell r="O1333" t="str">
            <v/>
          </cell>
          <cell r="R1333">
            <v>0</v>
          </cell>
          <cell r="S1333" t="str">
            <v/>
          </cell>
          <cell r="T1333" t="str">
            <v/>
          </cell>
          <cell r="U1333" t="str">
            <v/>
          </cell>
          <cell r="V1333" t="str">
            <v/>
          </cell>
          <cell r="W1333" t="str">
            <v/>
          </cell>
        </row>
        <row r="1334">
          <cell r="C1334" t="str">
            <v>3.7.3.2.3.4</v>
          </cell>
          <cell r="D1334" t="str">
            <v>Losa aligerada para edificaciones con casetón de icopor f¨c=24.5 MPa e=0.30 m</v>
          </cell>
          <cell r="E1334" t="str">
            <v>m2</v>
          </cell>
          <cell r="F1334">
            <v>15</v>
          </cell>
          <cell r="G1334">
            <v>77660</v>
          </cell>
          <cell r="H1334">
            <v>1164900</v>
          </cell>
          <cell r="I1334">
            <v>8.4550407255846096</v>
          </cell>
          <cell r="J1334">
            <v>15</v>
          </cell>
          <cell r="K1334">
            <v>-15</v>
          </cell>
          <cell r="L1334">
            <v>0</v>
          </cell>
          <cell r="M1334">
            <v>1164900</v>
          </cell>
          <cell r="N1334">
            <v>-1164900</v>
          </cell>
          <cell r="O1334">
            <v>0</v>
          </cell>
          <cell r="R1334">
            <v>0</v>
          </cell>
          <cell r="S1334">
            <v>0</v>
          </cell>
          <cell r="T1334">
            <v>0</v>
          </cell>
          <cell r="U1334">
            <v>0</v>
          </cell>
          <cell r="V1334">
            <v>0</v>
          </cell>
          <cell r="W1334">
            <v>0</v>
          </cell>
        </row>
        <row r="1335">
          <cell r="C1335" t="str">
            <v>3.7.3.3</v>
          </cell>
          <cell r="D1335" t="str">
            <v>ACERO DE REFUERZO</v>
          </cell>
          <cell r="F1335" t="str">
            <v/>
          </cell>
          <cell r="I1335" t="str">
            <v/>
          </cell>
          <cell r="J1335" t="str">
            <v/>
          </cell>
          <cell r="L1335" t="str">
            <v/>
          </cell>
          <cell r="M1335" t="str">
            <v/>
          </cell>
          <cell r="N1335" t="str">
            <v/>
          </cell>
          <cell r="O1335" t="str">
            <v/>
          </cell>
          <cell r="R1335">
            <v>0</v>
          </cell>
          <cell r="S1335" t="str">
            <v/>
          </cell>
          <cell r="T1335" t="str">
            <v/>
          </cell>
          <cell r="U1335" t="str">
            <v/>
          </cell>
          <cell r="V1335" t="str">
            <v/>
          </cell>
          <cell r="W1335" t="str">
            <v/>
          </cell>
        </row>
        <row r="1336">
          <cell r="C1336" t="str">
            <v>3.7.3.3.1</v>
          </cell>
          <cell r="D1336" t="str">
            <v>Suministro, figurado e instalación de acero de refuerzo 420 Mpa (60000 Psi) según planos y especificaciones de diseño</v>
          </cell>
          <cell r="E1336" t="str">
            <v>kg</v>
          </cell>
          <cell r="F1336">
            <v>2336</v>
          </cell>
          <cell r="G1336">
            <v>2740</v>
          </cell>
          <cell r="H1336">
            <v>6400640</v>
          </cell>
          <cell r="I1336">
            <v>46.456924946180678</v>
          </cell>
          <cell r="J1336">
            <v>2336</v>
          </cell>
          <cell r="K1336">
            <v>-2336</v>
          </cell>
          <cell r="L1336">
            <v>0</v>
          </cell>
          <cell r="M1336">
            <v>6400640</v>
          </cell>
          <cell r="N1336">
            <v>-6400640</v>
          </cell>
          <cell r="O1336">
            <v>0</v>
          </cell>
          <cell r="R1336">
            <v>0</v>
          </cell>
          <cell r="S1336">
            <v>0</v>
          </cell>
          <cell r="T1336">
            <v>0</v>
          </cell>
          <cell r="U1336">
            <v>0</v>
          </cell>
          <cell r="V1336">
            <v>0</v>
          </cell>
          <cell r="W1336">
            <v>0</v>
          </cell>
        </row>
        <row r="1337">
          <cell r="C1337" t="str">
            <v>3,9</v>
          </cell>
          <cell r="D1337" t="str">
            <v>OBRAS ARQUITECTONICAS</v>
          </cell>
          <cell r="F1337" t="str">
            <v/>
          </cell>
          <cell r="I1337" t="str">
            <v/>
          </cell>
          <cell r="J1337" t="str">
            <v/>
          </cell>
          <cell r="L1337" t="str">
            <v/>
          </cell>
          <cell r="M1337" t="str">
            <v/>
          </cell>
          <cell r="N1337" t="str">
            <v/>
          </cell>
          <cell r="O1337" t="str">
            <v/>
          </cell>
          <cell r="R1337">
            <v>0</v>
          </cell>
          <cell r="S1337" t="str">
            <v/>
          </cell>
          <cell r="T1337" t="str">
            <v/>
          </cell>
          <cell r="U1337" t="str">
            <v/>
          </cell>
          <cell r="V1337" t="str">
            <v/>
          </cell>
          <cell r="W1337" t="str">
            <v/>
          </cell>
        </row>
        <row r="1338">
          <cell r="C1338" t="str">
            <v>3.9.3</v>
          </cell>
          <cell r="D1338" t="str">
            <v>CUBIERTAS</v>
          </cell>
          <cell r="F1338" t="str">
            <v/>
          </cell>
          <cell r="I1338" t="str">
            <v/>
          </cell>
          <cell r="J1338" t="str">
            <v/>
          </cell>
          <cell r="L1338" t="str">
            <v/>
          </cell>
          <cell r="M1338" t="str">
            <v/>
          </cell>
          <cell r="N1338" t="str">
            <v/>
          </cell>
          <cell r="O1338" t="str">
            <v/>
          </cell>
          <cell r="R1338">
            <v>0</v>
          </cell>
          <cell r="S1338" t="str">
            <v/>
          </cell>
          <cell r="T1338" t="str">
            <v/>
          </cell>
          <cell r="U1338" t="str">
            <v/>
          </cell>
          <cell r="V1338" t="str">
            <v/>
          </cell>
          <cell r="W1338" t="str">
            <v/>
          </cell>
        </row>
        <row r="1339">
          <cell r="C1339" t="str">
            <v>3.9.3.3</v>
          </cell>
          <cell r="D1339" t="str">
            <v>PLACA ONDULADA PERFIL 7 Y ACCESORIOS</v>
          </cell>
          <cell r="F1339" t="str">
            <v/>
          </cell>
          <cell r="I1339" t="str">
            <v/>
          </cell>
          <cell r="J1339" t="str">
            <v/>
          </cell>
          <cell r="L1339" t="str">
            <v/>
          </cell>
          <cell r="M1339" t="str">
            <v/>
          </cell>
          <cell r="N1339" t="str">
            <v/>
          </cell>
          <cell r="O1339" t="str">
            <v/>
          </cell>
          <cell r="R1339">
            <v>0</v>
          </cell>
          <cell r="S1339" t="str">
            <v/>
          </cell>
          <cell r="T1339" t="str">
            <v/>
          </cell>
          <cell r="U1339" t="str">
            <v/>
          </cell>
          <cell r="V1339" t="str">
            <v/>
          </cell>
          <cell r="W1339" t="str">
            <v/>
          </cell>
        </row>
        <row r="1340">
          <cell r="C1340" t="str">
            <v>3.9.3.3.3</v>
          </cell>
          <cell r="D1340" t="str">
            <v>Placa ondulada perfil 7 No.4 segun planos y especificaciones de diseño</v>
          </cell>
          <cell r="E1340" t="str">
            <v>m2</v>
          </cell>
          <cell r="F1340">
            <v>20</v>
          </cell>
          <cell r="G1340">
            <v>30000</v>
          </cell>
          <cell r="H1340">
            <v>600000</v>
          </cell>
          <cell r="I1340">
            <v>4.3549012235820808</v>
          </cell>
          <cell r="J1340">
            <v>20</v>
          </cell>
          <cell r="K1340">
            <v>-20</v>
          </cell>
          <cell r="L1340">
            <v>0</v>
          </cell>
          <cell r="M1340">
            <v>600000</v>
          </cell>
          <cell r="N1340">
            <v>-600000</v>
          </cell>
          <cell r="O1340">
            <v>0</v>
          </cell>
          <cell r="R1340">
            <v>0</v>
          </cell>
          <cell r="S1340">
            <v>0</v>
          </cell>
          <cell r="T1340">
            <v>0</v>
          </cell>
          <cell r="U1340">
            <v>0</v>
          </cell>
          <cell r="V1340">
            <v>0</v>
          </cell>
          <cell r="W1340">
            <v>0</v>
          </cell>
        </row>
        <row r="1341">
          <cell r="C1341" t="str">
            <v>3.9.9</v>
          </cell>
          <cell r="D1341" t="str">
            <v>CARPINTERIA EN MADERA</v>
          </cell>
          <cell r="F1341" t="str">
            <v/>
          </cell>
          <cell r="I1341" t="str">
            <v/>
          </cell>
          <cell r="J1341" t="str">
            <v/>
          </cell>
          <cell r="L1341" t="str">
            <v/>
          </cell>
          <cell r="M1341" t="str">
            <v/>
          </cell>
          <cell r="N1341" t="str">
            <v/>
          </cell>
          <cell r="O1341" t="str">
            <v/>
          </cell>
          <cell r="R1341">
            <v>0</v>
          </cell>
          <cell r="S1341" t="str">
            <v/>
          </cell>
          <cell r="T1341" t="str">
            <v/>
          </cell>
          <cell r="U1341" t="str">
            <v/>
          </cell>
          <cell r="V1341" t="str">
            <v/>
          </cell>
          <cell r="W1341" t="str">
            <v/>
          </cell>
        </row>
        <row r="1342">
          <cell r="C1342" t="str">
            <v>3.9.9.1</v>
          </cell>
          <cell r="D1342" t="str">
            <v>PUERTAS DE ENTRADA PRINCIPAL</v>
          </cell>
          <cell r="F1342" t="str">
            <v/>
          </cell>
          <cell r="I1342" t="str">
            <v/>
          </cell>
          <cell r="J1342" t="str">
            <v/>
          </cell>
          <cell r="L1342" t="str">
            <v/>
          </cell>
          <cell r="M1342" t="str">
            <v/>
          </cell>
          <cell r="N1342" t="str">
            <v/>
          </cell>
          <cell r="O1342" t="str">
            <v/>
          </cell>
          <cell r="R1342">
            <v>0</v>
          </cell>
          <cell r="S1342" t="str">
            <v/>
          </cell>
          <cell r="T1342" t="str">
            <v/>
          </cell>
          <cell r="U1342" t="str">
            <v/>
          </cell>
          <cell r="V1342" t="str">
            <v/>
          </cell>
          <cell r="W1342" t="str">
            <v/>
          </cell>
        </row>
        <row r="1343">
          <cell r="C1343" t="str">
            <v>3.9.9.1.9</v>
          </cell>
          <cell r="D1343" t="str">
            <v>Puerta Madecor en cedro 1.00 x 2 m e=36 mm. Incluye marco para puerta y cerradura segun planos y especificaciones de diseño</v>
          </cell>
          <cell r="E1343" t="str">
            <v>un</v>
          </cell>
          <cell r="F1343">
            <v>1</v>
          </cell>
          <cell r="G1343">
            <v>482050</v>
          </cell>
          <cell r="H1343">
            <v>482050</v>
          </cell>
          <cell r="I1343">
            <v>3.4988002247129031</v>
          </cell>
          <cell r="J1343">
            <v>1</v>
          </cell>
          <cell r="K1343">
            <v>-1</v>
          </cell>
          <cell r="L1343">
            <v>0</v>
          </cell>
          <cell r="M1343">
            <v>482050</v>
          </cell>
          <cell r="N1343">
            <v>-482050</v>
          </cell>
          <cell r="O1343">
            <v>0</v>
          </cell>
          <cell r="R1343">
            <v>0</v>
          </cell>
          <cell r="S1343">
            <v>0</v>
          </cell>
          <cell r="T1343">
            <v>0</v>
          </cell>
          <cell r="U1343">
            <v>0</v>
          </cell>
          <cell r="V1343">
            <v>0</v>
          </cell>
          <cell r="W1343">
            <v>0</v>
          </cell>
        </row>
        <row r="1344">
          <cell r="C1344" t="str">
            <v>3.9.10.4</v>
          </cell>
          <cell r="D1344" t="str">
            <v>VENTANAS EN ALUMINIO</v>
          </cell>
          <cell r="F1344" t="str">
            <v/>
          </cell>
          <cell r="I1344" t="str">
            <v/>
          </cell>
          <cell r="J1344" t="str">
            <v/>
          </cell>
          <cell r="L1344" t="str">
            <v/>
          </cell>
          <cell r="M1344" t="str">
            <v/>
          </cell>
          <cell r="N1344" t="str">
            <v/>
          </cell>
          <cell r="O1344" t="str">
            <v/>
          </cell>
          <cell r="R1344">
            <v>0</v>
          </cell>
          <cell r="S1344" t="str">
            <v/>
          </cell>
          <cell r="T1344" t="str">
            <v/>
          </cell>
          <cell r="U1344" t="str">
            <v/>
          </cell>
          <cell r="V1344" t="str">
            <v/>
          </cell>
          <cell r="W1344" t="str">
            <v/>
          </cell>
        </row>
        <row r="1345">
          <cell r="C1345" t="str">
            <v>3.9.10.4.1</v>
          </cell>
          <cell r="D1345" t="str">
            <v>Ventaneria en aluminio, incluye vidrio 4 mm segun planos y especificaciones de diseño</v>
          </cell>
          <cell r="E1345" t="str">
            <v>m2</v>
          </cell>
          <cell r="F1345">
            <v>1.5</v>
          </cell>
          <cell r="G1345">
            <v>83050</v>
          </cell>
          <cell r="H1345">
            <v>124575</v>
          </cell>
          <cell r="I1345">
            <v>0.90418636654622953</v>
          </cell>
          <cell r="J1345">
            <v>1.5</v>
          </cell>
          <cell r="K1345">
            <v>-1.5</v>
          </cell>
          <cell r="L1345">
            <v>0</v>
          </cell>
          <cell r="M1345">
            <v>124575</v>
          </cell>
          <cell r="N1345">
            <v>-124575</v>
          </cell>
          <cell r="O1345">
            <v>0</v>
          </cell>
          <cell r="R1345">
            <v>0</v>
          </cell>
          <cell r="S1345">
            <v>0</v>
          </cell>
          <cell r="T1345">
            <v>0</v>
          </cell>
          <cell r="U1345">
            <v>0</v>
          </cell>
          <cell r="V1345">
            <v>0</v>
          </cell>
          <cell r="W1345">
            <v>0</v>
          </cell>
        </row>
        <row r="1346">
          <cell r="C1346" t="str">
            <v>3.9.12</v>
          </cell>
          <cell r="D1346" t="str">
            <v>PINTURA</v>
          </cell>
          <cell r="F1346" t="str">
            <v/>
          </cell>
          <cell r="I1346" t="str">
            <v/>
          </cell>
          <cell r="J1346" t="str">
            <v/>
          </cell>
          <cell r="L1346" t="str">
            <v/>
          </cell>
          <cell r="M1346" t="str">
            <v/>
          </cell>
          <cell r="N1346" t="str">
            <v/>
          </cell>
          <cell r="O1346" t="str">
            <v/>
          </cell>
          <cell r="R1346">
            <v>0</v>
          </cell>
          <cell r="S1346" t="str">
            <v/>
          </cell>
          <cell r="T1346" t="str">
            <v/>
          </cell>
          <cell r="U1346" t="str">
            <v/>
          </cell>
          <cell r="V1346" t="str">
            <v/>
          </cell>
          <cell r="W1346" t="str">
            <v/>
          </cell>
        </row>
        <row r="1347">
          <cell r="C1347" t="str">
            <v>3.9.12.2</v>
          </cell>
          <cell r="D1347" t="str">
            <v>Estuco y pintura a 3 manos segun planos y especificaciones de diseño</v>
          </cell>
          <cell r="E1347" t="str">
            <v>m2</v>
          </cell>
          <cell r="F1347">
            <v>105</v>
          </cell>
          <cell r="G1347">
            <v>6415</v>
          </cell>
          <cell r="H1347">
            <v>673575</v>
          </cell>
          <cell r="I1347">
            <v>4.888920986123833</v>
          </cell>
          <cell r="J1347">
            <v>105</v>
          </cell>
          <cell r="K1347">
            <v>-105</v>
          </cell>
          <cell r="L1347">
            <v>0</v>
          </cell>
          <cell r="M1347">
            <v>673575</v>
          </cell>
          <cell r="N1347">
            <v>-673575</v>
          </cell>
          <cell r="O1347">
            <v>0</v>
          </cell>
          <cell r="R1347">
            <v>0</v>
          </cell>
          <cell r="S1347">
            <v>0</v>
          </cell>
          <cell r="T1347">
            <v>0</v>
          </cell>
          <cell r="U1347">
            <v>0</v>
          </cell>
          <cell r="V1347">
            <v>0</v>
          </cell>
          <cell r="W1347">
            <v>0</v>
          </cell>
        </row>
        <row r="1348">
          <cell r="D1348" t="str">
            <v>COSTO TOTAL DIRECTO</v>
          </cell>
          <cell r="F1348" t="str">
            <v/>
          </cell>
          <cell r="H1348">
            <v>13777580</v>
          </cell>
          <cell r="J1348" t="str">
            <v/>
          </cell>
          <cell r="L1348" t="str">
            <v/>
          </cell>
          <cell r="M1348">
            <v>13777580</v>
          </cell>
          <cell r="N1348">
            <v>-13777580</v>
          </cell>
          <cell r="O1348">
            <v>0</v>
          </cell>
          <cell r="R1348">
            <v>0</v>
          </cell>
          <cell r="S1348">
            <v>0</v>
          </cell>
          <cell r="T1348">
            <v>0</v>
          </cell>
          <cell r="U1348">
            <v>0</v>
          </cell>
          <cell r="V1348" t="str">
            <v/>
          </cell>
          <cell r="W1348">
            <v>0</v>
          </cell>
        </row>
        <row r="1349">
          <cell r="D1349" t="str">
            <v>A,I,U, 25%</v>
          </cell>
          <cell r="E1349">
            <v>0.25</v>
          </cell>
          <cell r="F1349">
            <v>0</v>
          </cell>
          <cell r="H1349">
            <v>3444395</v>
          </cell>
          <cell r="J1349">
            <v>0</v>
          </cell>
          <cell r="L1349">
            <v>0</v>
          </cell>
          <cell r="M1349">
            <v>3444395</v>
          </cell>
          <cell r="N1349">
            <v>-3444395</v>
          </cell>
          <cell r="O1349">
            <v>0</v>
          </cell>
          <cell r="R1349">
            <v>0</v>
          </cell>
          <cell r="S1349">
            <v>0</v>
          </cell>
          <cell r="T1349">
            <v>0</v>
          </cell>
          <cell r="U1349">
            <v>0</v>
          </cell>
          <cell r="W1349">
            <v>0</v>
          </cell>
        </row>
        <row r="1350">
          <cell r="B1350" t="str">
            <v>TO23</v>
          </cell>
          <cell r="D1350" t="str">
            <v>COSTO TOTAL OBRA CIVIL</v>
          </cell>
          <cell r="F1350" t="str">
            <v/>
          </cell>
          <cell r="H1350">
            <v>17221975</v>
          </cell>
          <cell r="J1350" t="str">
            <v/>
          </cell>
          <cell r="L1350" t="str">
            <v/>
          </cell>
          <cell r="M1350">
            <v>17221975</v>
          </cell>
          <cell r="N1350">
            <v>-17221975</v>
          </cell>
          <cell r="O1350">
            <v>0</v>
          </cell>
          <cell r="R1350">
            <v>0</v>
          </cell>
          <cell r="S1350">
            <v>0</v>
          </cell>
          <cell r="T1350">
            <v>0</v>
          </cell>
          <cell r="U1350">
            <v>0</v>
          </cell>
          <cell r="V1350" t="str">
            <v/>
          </cell>
          <cell r="W1350">
            <v>0</v>
          </cell>
        </row>
        <row r="1351">
          <cell r="B1351" t="str">
            <v>T24</v>
          </cell>
          <cell r="C1351" t="str">
            <v>OBRA CIVIL ESTRUCTURAL DE LA CAMARA DE BOMBEO DE LODOS (1351)</v>
          </cell>
          <cell r="F1351" t="str">
            <v/>
          </cell>
          <cell r="J1351" t="str">
            <v/>
          </cell>
          <cell r="L1351" t="str">
            <v/>
          </cell>
          <cell r="M1351" t="str">
            <v/>
          </cell>
          <cell r="N1351" t="str">
            <v/>
          </cell>
          <cell r="O1351" t="str">
            <v/>
          </cell>
          <cell r="R1351">
            <v>0</v>
          </cell>
          <cell r="S1351" t="str">
            <v/>
          </cell>
          <cell r="T1351" t="str">
            <v/>
          </cell>
          <cell r="U1351" t="str">
            <v/>
          </cell>
          <cell r="V1351" t="str">
            <v/>
          </cell>
          <cell r="W1351" t="str">
            <v/>
          </cell>
        </row>
        <row r="1352">
          <cell r="C1352" t="str">
            <v xml:space="preserve">ITEM </v>
          </cell>
          <cell r="D1352" t="str">
            <v xml:space="preserve">DESCRIPCION </v>
          </cell>
          <cell r="E1352" t="str">
            <v xml:space="preserve">UNIDAD </v>
          </cell>
          <cell r="F1352">
            <v>0</v>
          </cell>
          <cell r="G1352" t="str">
            <v xml:space="preserve">V. UNITARIO </v>
          </cell>
          <cell r="H1352" t="str">
            <v>V. PARCIAL</v>
          </cell>
          <cell r="J1352">
            <v>0</v>
          </cell>
          <cell r="L1352">
            <v>0</v>
          </cell>
          <cell r="R1352">
            <v>0</v>
          </cell>
        </row>
        <row r="1353">
          <cell r="C1353">
            <v>3.1</v>
          </cell>
          <cell r="D1353" t="str">
            <v>SEÑALIZACION Y SEGURIDAD EN LA OBRA</v>
          </cell>
          <cell r="F1353" t="str">
            <v/>
          </cell>
          <cell r="J1353" t="str">
            <v/>
          </cell>
          <cell r="L1353" t="str">
            <v/>
          </cell>
          <cell r="M1353" t="str">
            <v/>
          </cell>
          <cell r="N1353" t="str">
            <v/>
          </cell>
          <cell r="O1353" t="str">
            <v/>
          </cell>
          <cell r="R1353">
            <v>0</v>
          </cell>
          <cell r="S1353" t="str">
            <v/>
          </cell>
          <cell r="T1353" t="str">
            <v/>
          </cell>
          <cell r="U1353" t="str">
            <v/>
          </cell>
          <cell r="V1353" t="str">
            <v/>
          </cell>
          <cell r="W1353" t="str">
            <v/>
          </cell>
        </row>
        <row r="1354">
          <cell r="C1354" t="str">
            <v>3.1.1</v>
          </cell>
          <cell r="D1354" t="str">
            <v>Señalización de la obra</v>
          </cell>
          <cell r="F1354" t="str">
            <v/>
          </cell>
          <cell r="J1354" t="str">
            <v/>
          </cell>
          <cell r="L1354" t="str">
            <v/>
          </cell>
          <cell r="M1354" t="str">
            <v/>
          </cell>
          <cell r="N1354" t="str">
            <v/>
          </cell>
          <cell r="O1354" t="str">
            <v/>
          </cell>
          <cell r="R1354">
            <v>0</v>
          </cell>
          <cell r="S1354" t="str">
            <v/>
          </cell>
          <cell r="T1354" t="str">
            <v/>
          </cell>
          <cell r="U1354" t="str">
            <v/>
          </cell>
          <cell r="V1354" t="str">
            <v/>
          </cell>
          <cell r="W1354" t="str">
            <v/>
          </cell>
        </row>
        <row r="1355">
          <cell r="C1355" t="str">
            <v>3.1.1.1</v>
          </cell>
          <cell r="D1355" t="str">
            <v>Soporte para cinta demarcadora. Esquema No.1</v>
          </cell>
          <cell r="E1355" t="str">
            <v>un</v>
          </cell>
          <cell r="F1355">
            <v>4</v>
          </cell>
          <cell r="G1355">
            <v>10100</v>
          </cell>
          <cell r="H1355">
            <v>40400</v>
          </cell>
          <cell r="I1355">
            <v>0.77927025391383176</v>
          </cell>
          <cell r="J1355">
            <v>4</v>
          </cell>
          <cell r="K1355">
            <v>-4</v>
          </cell>
          <cell r="L1355">
            <v>0</v>
          </cell>
          <cell r="M1355">
            <v>40400</v>
          </cell>
          <cell r="N1355">
            <v>-40400</v>
          </cell>
          <cell r="O1355">
            <v>0</v>
          </cell>
          <cell r="R1355">
            <v>0</v>
          </cell>
          <cell r="S1355">
            <v>0</v>
          </cell>
          <cell r="T1355">
            <v>0</v>
          </cell>
          <cell r="U1355">
            <v>0</v>
          </cell>
          <cell r="V1355">
            <v>0</v>
          </cell>
          <cell r="W1355">
            <v>0</v>
          </cell>
        </row>
        <row r="1356">
          <cell r="C1356" t="str">
            <v>3.1.1.2</v>
          </cell>
          <cell r="D1356" t="str">
            <v>Cinta demarcadora, sin soportes. Esquema No. 2</v>
          </cell>
          <cell r="E1356" t="str">
            <v>m</v>
          </cell>
          <cell r="F1356">
            <v>16</v>
          </cell>
          <cell r="G1356">
            <v>830</v>
          </cell>
          <cell r="H1356">
            <v>13280</v>
          </cell>
          <cell r="I1356">
            <v>0.2561561626726655</v>
          </cell>
          <cell r="J1356">
            <v>16</v>
          </cell>
          <cell r="K1356">
            <v>-16</v>
          </cell>
          <cell r="L1356">
            <v>0</v>
          </cell>
          <cell r="M1356">
            <v>13280</v>
          </cell>
          <cell r="N1356">
            <v>-13280</v>
          </cell>
          <cell r="O1356">
            <v>0</v>
          </cell>
          <cell r="R1356">
            <v>0</v>
          </cell>
          <cell r="S1356">
            <v>0</v>
          </cell>
          <cell r="T1356">
            <v>0</v>
          </cell>
          <cell r="U1356">
            <v>0</v>
          </cell>
          <cell r="V1356">
            <v>0</v>
          </cell>
          <cell r="W1356">
            <v>0</v>
          </cell>
        </row>
        <row r="1357">
          <cell r="C1357" t="str">
            <v>3,7</v>
          </cell>
          <cell r="D1357" t="str">
            <v>CONSTRUCCION DE OBRAS ACCESORIAS</v>
          </cell>
          <cell r="F1357" t="str">
            <v/>
          </cell>
          <cell r="I1357" t="str">
            <v/>
          </cell>
          <cell r="J1357" t="str">
            <v/>
          </cell>
          <cell r="L1357" t="str">
            <v/>
          </cell>
          <cell r="M1357" t="str">
            <v/>
          </cell>
          <cell r="N1357" t="str">
            <v/>
          </cell>
          <cell r="O1357" t="str">
            <v/>
          </cell>
          <cell r="R1357">
            <v>0</v>
          </cell>
          <cell r="S1357" t="str">
            <v/>
          </cell>
          <cell r="T1357" t="str">
            <v/>
          </cell>
          <cell r="U1357" t="str">
            <v/>
          </cell>
          <cell r="V1357" t="str">
            <v/>
          </cell>
          <cell r="W1357" t="str">
            <v/>
          </cell>
        </row>
        <row r="1358">
          <cell r="C1358" t="str">
            <v>3.7.1</v>
          </cell>
          <cell r="D1358" t="str">
            <v>OBRAS DE MAMPOSTERIA EN LADRILLO</v>
          </cell>
          <cell r="F1358" t="str">
            <v/>
          </cell>
          <cell r="I1358" t="str">
            <v/>
          </cell>
          <cell r="J1358" t="str">
            <v/>
          </cell>
          <cell r="L1358" t="str">
            <v/>
          </cell>
          <cell r="M1358" t="str">
            <v/>
          </cell>
          <cell r="N1358" t="str">
            <v/>
          </cell>
          <cell r="O1358" t="str">
            <v/>
          </cell>
          <cell r="R1358">
            <v>0</v>
          </cell>
          <cell r="S1358" t="str">
            <v/>
          </cell>
          <cell r="T1358" t="str">
            <v/>
          </cell>
          <cell r="U1358" t="str">
            <v/>
          </cell>
          <cell r="V1358" t="str">
            <v/>
          </cell>
          <cell r="W1358" t="str">
            <v/>
          </cell>
        </row>
        <row r="1359">
          <cell r="C1359" t="str">
            <v>3.7.1.4</v>
          </cell>
          <cell r="D1359" t="str">
            <v>CONCRETOS DE LIMPIEZA, ALISTADO Y MEDIACAÑAS</v>
          </cell>
          <cell r="F1359" t="str">
            <v/>
          </cell>
          <cell r="I1359" t="str">
            <v/>
          </cell>
          <cell r="J1359" t="str">
            <v/>
          </cell>
          <cell r="L1359" t="str">
            <v/>
          </cell>
          <cell r="M1359" t="str">
            <v/>
          </cell>
          <cell r="N1359" t="str">
            <v/>
          </cell>
          <cell r="O1359" t="str">
            <v/>
          </cell>
          <cell r="R1359">
            <v>0</v>
          </cell>
          <cell r="S1359" t="str">
            <v/>
          </cell>
          <cell r="T1359" t="str">
            <v/>
          </cell>
          <cell r="U1359" t="str">
            <v/>
          </cell>
          <cell r="V1359" t="str">
            <v/>
          </cell>
          <cell r="W1359" t="str">
            <v/>
          </cell>
        </row>
        <row r="1360">
          <cell r="C1360" t="str">
            <v>3.7.1.4.1</v>
          </cell>
          <cell r="D1360" t="str">
            <v>ALISTADO Y PENDIENTADO</v>
          </cell>
          <cell r="F1360" t="str">
            <v/>
          </cell>
          <cell r="I1360" t="str">
            <v/>
          </cell>
          <cell r="J1360" t="str">
            <v/>
          </cell>
          <cell r="L1360" t="str">
            <v/>
          </cell>
          <cell r="M1360" t="str">
            <v/>
          </cell>
          <cell r="N1360" t="str">
            <v/>
          </cell>
          <cell r="O1360" t="str">
            <v/>
          </cell>
          <cell r="R1360">
            <v>0</v>
          </cell>
          <cell r="S1360" t="str">
            <v/>
          </cell>
          <cell r="T1360" t="str">
            <v/>
          </cell>
          <cell r="U1360" t="str">
            <v/>
          </cell>
          <cell r="V1360" t="str">
            <v/>
          </cell>
          <cell r="W1360" t="str">
            <v/>
          </cell>
        </row>
        <row r="1361">
          <cell r="C1361" t="str">
            <v>3.7.1.4.2</v>
          </cell>
          <cell r="D1361" t="str">
            <v>Concreto de limpieza f¨c=14 Mpa e=0.05</v>
          </cell>
          <cell r="E1361" t="str">
            <v>m2</v>
          </cell>
          <cell r="F1361">
            <v>5.25</v>
          </cell>
          <cell r="G1361">
            <v>10950</v>
          </cell>
          <cell r="H1361">
            <v>57487.5</v>
          </cell>
          <cell r="I1361">
            <v>1.1088687802443418</v>
          </cell>
          <cell r="J1361">
            <v>5.25</v>
          </cell>
          <cell r="L1361">
            <v>5.25</v>
          </cell>
          <cell r="M1361">
            <v>57487.5</v>
          </cell>
          <cell r="N1361">
            <v>0</v>
          </cell>
          <cell r="O1361">
            <v>57487.5</v>
          </cell>
          <cell r="R1361">
            <v>0</v>
          </cell>
          <cell r="S1361">
            <v>0</v>
          </cell>
          <cell r="T1361">
            <v>0</v>
          </cell>
          <cell r="U1361">
            <v>0</v>
          </cell>
          <cell r="V1361">
            <v>5.25</v>
          </cell>
          <cell r="W1361">
            <v>57487.5</v>
          </cell>
        </row>
        <row r="1362">
          <cell r="C1362" t="str">
            <v>3.7.3</v>
          </cell>
          <cell r="D1362" t="str">
            <v>ESTRUCTURAS DE CONCRETO REFORZADO</v>
          </cell>
          <cell r="F1362" t="str">
            <v/>
          </cell>
          <cell r="I1362" t="str">
            <v/>
          </cell>
          <cell r="J1362" t="str">
            <v/>
          </cell>
          <cell r="L1362" t="str">
            <v/>
          </cell>
          <cell r="M1362" t="str">
            <v/>
          </cell>
          <cell r="N1362" t="str">
            <v/>
          </cell>
          <cell r="O1362" t="str">
            <v/>
          </cell>
          <cell r="R1362">
            <v>0</v>
          </cell>
          <cell r="S1362" t="str">
            <v/>
          </cell>
          <cell r="T1362" t="str">
            <v/>
          </cell>
          <cell r="U1362" t="str">
            <v/>
          </cell>
          <cell r="V1362" t="str">
            <v/>
          </cell>
          <cell r="W1362" t="str">
            <v/>
          </cell>
        </row>
        <row r="1363">
          <cell r="C1363" t="str">
            <v>3.7.3.1</v>
          </cell>
          <cell r="D1363" t="str">
            <v>CONCRETO PARA LOSA FONDO, LOSA CUBIERTA, MUROS</v>
          </cell>
          <cell r="F1363" t="str">
            <v/>
          </cell>
          <cell r="I1363" t="str">
            <v/>
          </cell>
          <cell r="J1363" t="str">
            <v/>
          </cell>
          <cell r="L1363" t="str">
            <v/>
          </cell>
          <cell r="M1363" t="str">
            <v/>
          </cell>
          <cell r="N1363" t="str">
            <v/>
          </cell>
          <cell r="O1363" t="str">
            <v/>
          </cell>
          <cell r="R1363">
            <v>0</v>
          </cell>
          <cell r="S1363" t="str">
            <v/>
          </cell>
          <cell r="T1363" t="str">
            <v/>
          </cell>
          <cell r="U1363" t="str">
            <v/>
          </cell>
          <cell r="V1363" t="str">
            <v/>
          </cell>
          <cell r="W1363" t="str">
            <v/>
          </cell>
        </row>
        <row r="1364">
          <cell r="C1364" t="str">
            <v>3.7.3.1.3</v>
          </cell>
          <cell r="D1364" t="str">
            <v>Placa de fondo en concreto impermeabilizado f¨c=28 Mpa</v>
          </cell>
          <cell r="E1364" t="str">
            <v>m3</v>
          </cell>
          <cell r="F1364">
            <v>1.2</v>
          </cell>
          <cell r="G1364">
            <v>308200</v>
          </cell>
          <cell r="H1364">
            <v>369840</v>
          </cell>
          <cell r="I1364">
            <v>7.1337948194923655</v>
          </cell>
          <cell r="J1364">
            <v>1.2</v>
          </cell>
          <cell r="L1364">
            <v>1.2</v>
          </cell>
          <cell r="M1364">
            <v>369840</v>
          </cell>
          <cell r="N1364">
            <v>0</v>
          </cell>
          <cell r="O1364">
            <v>369840</v>
          </cell>
          <cell r="R1364">
            <v>0</v>
          </cell>
          <cell r="S1364">
            <v>0</v>
          </cell>
          <cell r="T1364">
            <v>0</v>
          </cell>
          <cell r="U1364">
            <v>0</v>
          </cell>
          <cell r="V1364">
            <v>1.2</v>
          </cell>
          <cell r="W1364">
            <v>369840</v>
          </cell>
        </row>
        <row r="1365">
          <cell r="C1365" t="str">
            <v>3.7.3.1.22</v>
          </cell>
          <cell r="D1365" t="str">
            <v>Muros en concreto impermeabilizado f¨c=28 Mpa</v>
          </cell>
          <cell r="E1365" t="str">
            <v>m3</v>
          </cell>
          <cell r="F1365">
            <v>4.3</v>
          </cell>
          <cell r="G1365">
            <v>336100</v>
          </cell>
          <cell r="H1365">
            <v>1445230</v>
          </cell>
          <cell r="I1365">
            <v>27.876850224353646</v>
          </cell>
          <cell r="J1365">
            <v>4.3</v>
          </cell>
          <cell r="L1365">
            <v>4.3</v>
          </cell>
          <cell r="M1365">
            <v>1445230</v>
          </cell>
          <cell r="N1365">
            <v>0</v>
          </cell>
          <cell r="O1365">
            <v>1445230</v>
          </cell>
          <cell r="R1365">
            <v>0</v>
          </cell>
          <cell r="S1365">
            <v>0</v>
          </cell>
          <cell r="T1365">
            <v>0</v>
          </cell>
          <cell r="U1365">
            <v>0</v>
          </cell>
          <cell r="V1365">
            <v>4.3</v>
          </cell>
          <cell r="W1365">
            <v>1445230</v>
          </cell>
        </row>
        <row r="1366">
          <cell r="C1366" t="str">
            <v>3.7.3.1.25</v>
          </cell>
          <cell r="D1366" t="str">
            <v>Losa superior en concreto f¨c=28 Mpa</v>
          </cell>
          <cell r="E1366" t="str">
            <v>m3</v>
          </cell>
          <cell r="F1366">
            <v>0.7</v>
          </cell>
          <cell r="G1366">
            <v>330600</v>
          </cell>
          <cell r="H1366">
            <v>231420</v>
          </cell>
          <cell r="I1366">
            <v>4.4638297564539346</v>
          </cell>
          <cell r="J1366">
            <v>0.7</v>
          </cell>
          <cell r="L1366">
            <v>0.7</v>
          </cell>
          <cell r="M1366">
            <v>231419.99999999997</v>
          </cell>
          <cell r="N1366">
            <v>0</v>
          </cell>
          <cell r="O1366">
            <v>231419.99999999997</v>
          </cell>
          <cell r="R1366">
            <v>0</v>
          </cell>
          <cell r="S1366">
            <v>0</v>
          </cell>
          <cell r="T1366">
            <v>0</v>
          </cell>
          <cell r="U1366">
            <v>0</v>
          </cell>
          <cell r="V1366">
            <v>0.7</v>
          </cell>
          <cell r="W1366">
            <v>231419.99999999997</v>
          </cell>
        </row>
        <row r="1367">
          <cell r="C1367" t="str">
            <v>3.7.3.2</v>
          </cell>
          <cell r="D1367" t="str">
            <v>CONCRETO PARA ESTRUCTURAS TIPO EDIFICACIONES</v>
          </cell>
          <cell r="F1367" t="str">
            <v/>
          </cell>
          <cell r="I1367" t="str">
            <v/>
          </cell>
          <cell r="J1367" t="str">
            <v/>
          </cell>
          <cell r="L1367" t="str">
            <v/>
          </cell>
          <cell r="M1367" t="str">
            <v/>
          </cell>
          <cell r="N1367" t="str">
            <v/>
          </cell>
          <cell r="O1367" t="str">
            <v/>
          </cell>
          <cell r="R1367">
            <v>0</v>
          </cell>
          <cell r="S1367" t="str">
            <v/>
          </cell>
          <cell r="T1367" t="str">
            <v/>
          </cell>
          <cell r="U1367" t="str">
            <v/>
          </cell>
          <cell r="V1367" t="str">
            <v/>
          </cell>
          <cell r="W1367" t="str">
            <v/>
          </cell>
        </row>
        <row r="1368">
          <cell r="C1368" t="str">
            <v>3.7.3.3</v>
          </cell>
          <cell r="D1368" t="str">
            <v>ACERO DE REFUERZO</v>
          </cell>
          <cell r="F1368" t="str">
            <v/>
          </cell>
          <cell r="I1368" t="str">
            <v/>
          </cell>
          <cell r="J1368" t="str">
            <v/>
          </cell>
          <cell r="L1368" t="str">
            <v/>
          </cell>
          <cell r="M1368" t="str">
            <v/>
          </cell>
          <cell r="N1368" t="str">
            <v/>
          </cell>
          <cell r="O1368" t="str">
            <v/>
          </cell>
          <cell r="R1368">
            <v>0</v>
          </cell>
          <cell r="S1368" t="str">
            <v/>
          </cell>
          <cell r="T1368" t="str">
            <v/>
          </cell>
          <cell r="U1368" t="str">
            <v/>
          </cell>
          <cell r="V1368" t="str">
            <v/>
          </cell>
          <cell r="W1368" t="str">
            <v/>
          </cell>
        </row>
        <row r="1369">
          <cell r="C1369" t="str">
            <v>3.7.3.3.1</v>
          </cell>
          <cell r="D1369" t="str">
            <v>Suministro, figurado e instalación de acero de refuerzo 420 Mpa (60000 Psi) según planos y especificaciones de diseño</v>
          </cell>
          <cell r="E1369" t="str">
            <v>kg</v>
          </cell>
          <cell r="F1369">
            <v>992</v>
          </cell>
          <cell r="G1369">
            <v>2740</v>
          </cell>
          <cell r="H1369">
            <v>2718080</v>
          </cell>
          <cell r="I1369">
            <v>52.428685439557135</v>
          </cell>
          <cell r="J1369">
            <v>992</v>
          </cell>
          <cell r="L1369">
            <v>992</v>
          </cell>
          <cell r="M1369">
            <v>2718080</v>
          </cell>
          <cell r="N1369">
            <v>0</v>
          </cell>
          <cell r="O1369">
            <v>2718080</v>
          </cell>
          <cell r="R1369">
            <v>0</v>
          </cell>
          <cell r="S1369">
            <v>0</v>
          </cell>
          <cell r="T1369">
            <v>0</v>
          </cell>
          <cell r="U1369">
            <v>0</v>
          </cell>
          <cell r="V1369">
            <v>992</v>
          </cell>
          <cell r="W1369">
            <v>2718080</v>
          </cell>
        </row>
        <row r="1370">
          <cell r="C1370" t="str">
            <v>3.7.3.5</v>
          </cell>
          <cell r="D1370" t="str">
            <v>SELLOS Y JUNTAS</v>
          </cell>
          <cell r="F1370" t="str">
            <v/>
          </cell>
          <cell r="I1370" t="str">
            <v/>
          </cell>
          <cell r="J1370" t="str">
            <v/>
          </cell>
          <cell r="L1370" t="str">
            <v/>
          </cell>
          <cell r="M1370" t="str">
            <v/>
          </cell>
          <cell r="N1370" t="str">
            <v/>
          </cell>
          <cell r="O1370" t="str">
            <v/>
          </cell>
          <cell r="R1370">
            <v>0</v>
          </cell>
          <cell r="S1370" t="str">
            <v/>
          </cell>
          <cell r="T1370" t="str">
            <v/>
          </cell>
          <cell r="U1370" t="str">
            <v/>
          </cell>
          <cell r="V1370" t="str">
            <v/>
          </cell>
          <cell r="W1370" t="str">
            <v/>
          </cell>
        </row>
        <row r="1371">
          <cell r="C1371" t="str">
            <v>3.7.3.5.2</v>
          </cell>
          <cell r="D1371" t="str">
            <v xml:space="preserve">Suministro e instalación de cinta flexible para sellar juntas de construcción y dilatación SIKA PVC O-22 o similar según planos y especificaciones de diseño </v>
          </cell>
          <cell r="E1371" t="str">
            <v>m</v>
          </cell>
          <cell r="F1371">
            <v>4</v>
          </cell>
          <cell r="G1371">
            <v>28940</v>
          </cell>
          <cell r="H1371">
            <v>115760</v>
          </cell>
          <cell r="I1371">
            <v>2.232879321610524</v>
          </cell>
          <cell r="J1371">
            <v>4</v>
          </cell>
          <cell r="L1371">
            <v>4</v>
          </cell>
          <cell r="M1371">
            <v>115760</v>
          </cell>
          <cell r="N1371">
            <v>0</v>
          </cell>
          <cell r="O1371">
            <v>115760</v>
          </cell>
          <cell r="R1371">
            <v>0</v>
          </cell>
          <cell r="S1371">
            <v>0</v>
          </cell>
          <cell r="T1371">
            <v>0</v>
          </cell>
          <cell r="U1371">
            <v>0</v>
          </cell>
          <cell r="V1371">
            <v>4</v>
          </cell>
          <cell r="W1371">
            <v>115760</v>
          </cell>
        </row>
        <row r="1372">
          <cell r="C1372" t="str">
            <v>3.7.3.5.3</v>
          </cell>
          <cell r="D1372" t="str">
            <v>Suministro y aplicación de sello expandible contra el paso de agua en juntas de construcción y pases de tuberia SikaSwell S o similar según planos y especificaciones de diseño</v>
          </cell>
          <cell r="E1372" t="str">
            <v>m</v>
          </cell>
          <cell r="F1372">
            <v>4</v>
          </cell>
          <cell r="G1372">
            <v>22310</v>
          </cell>
          <cell r="H1372">
            <v>89240</v>
          </cell>
          <cell r="I1372">
            <v>1.7213385509720385</v>
          </cell>
          <cell r="J1372">
            <v>4</v>
          </cell>
          <cell r="L1372">
            <v>4</v>
          </cell>
          <cell r="M1372">
            <v>89240</v>
          </cell>
          <cell r="N1372">
            <v>0</v>
          </cell>
          <cell r="O1372">
            <v>89240</v>
          </cell>
          <cell r="R1372">
            <v>0</v>
          </cell>
          <cell r="S1372">
            <v>0</v>
          </cell>
          <cell r="T1372">
            <v>0</v>
          </cell>
          <cell r="U1372">
            <v>0</v>
          </cell>
          <cell r="V1372">
            <v>4</v>
          </cell>
          <cell r="W1372">
            <v>89240</v>
          </cell>
        </row>
        <row r="1373">
          <cell r="C1373" t="str">
            <v>3.7.3.8</v>
          </cell>
          <cell r="D1373" t="str">
            <v>IMPERMEABILIZACION</v>
          </cell>
          <cell r="F1373" t="str">
            <v/>
          </cell>
          <cell r="I1373" t="str">
            <v/>
          </cell>
          <cell r="J1373" t="str">
            <v/>
          </cell>
          <cell r="L1373" t="str">
            <v/>
          </cell>
          <cell r="M1373" t="str">
            <v/>
          </cell>
          <cell r="N1373" t="str">
            <v/>
          </cell>
          <cell r="O1373" t="str">
            <v/>
          </cell>
          <cell r="R1373">
            <v>0</v>
          </cell>
          <cell r="S1373" t="str">
            <v/>
          </cell>
          <cell r="T1373" t="str">
            <v/>
          </cell>
          <cell r="U1373" t="str">
            <v/>
          </cell>
          <cell r="V1373" t="str">
            <v/>
          </cell>
          <cell r="W1373" t="str">
            <v/>
          </cell>
        </row>
        <row r="1374">
          <cell r="C1374" t="str">
            <v>3.7.3.8.4</v>
          </cell>
          <cell r="D1374" t="str">
            <v>Suministro e instalación de protección impermeable para estructuras enterradas IGOL  DENSO a 2 capas o similar según planos y especificaciones de diseño</v>
          </cell>
          <cell r="E1374" t="str">
            <v>m2</v>
          </cell>
          <cell r="F1374">
            <v>8</v>
          </cell>
          <cell r="G1374">
            <v>12950</v>
          </cell>
          <cell r="H1374">
            <v>103600</v>
          </cell>
          <cell r="I1374">
            <v>1.998326690729529</v>
          </cell>
          <cell r="J1374">
            <v>8</v>
          </cell>
          <cell r="L1374">
            <v>8</v>
          </cell>
          <cell r="M1374">
            <v>103600</v>
          </cell>
          <cell r="N1374">
            <v>0</v>
          </cell>
          <cell r="O1374">
            <v>103600</v>
          </cell>
          <cell r="R1374">
            <v>0</v>
          </cell>
          <cell r="S1374">
            <v>0</v>
          </cell>
          <cell r="T1374">
            <v>0</v>
          </cell>
          <cell r="U1374">
            <v>0</v>
          </cell>
          <cell r="V1374">
            <v>8</v>
          </cell>
          <cell r="W1374">
            <v>103600</v>
          </cell>
        </row>
        <row r="1375">
          <cell r="D1375" t="str">
            <v>COSTO TOTAL DIRECTO</v>
          </cell>
          <cell r="F1375" t="str">
            <v/>
          </cell>
          <cell r="H1375">
            <v>5184337.5</v>
          </cell>
          <cell r="J1375" t="str">
            <v/>
          </cell>
          <cell r="L1375" t="str">
            <v/>
          </cell>
          <cell r="M1375">
            <v>5184337.5</v>
          </cell>
          <cell r="N1375">
            <v>-53680</v>
          </cell>
          <cell r="O1375">
            <v>5130657.5</v>
          </cell>
          <cell r="R1375">
            <v>0</v>
          </cell>
          <cell r="S1375">
            <v>0</v>
          </cell>
          <cell r="T1375">
            <v>0</v>
          </cell>
          <cell r="U1375">
            <v>0</v>
          </cell>
          <cell r="V1375" t="str">
            <v/>
          </cell>
          <cell r="W1375">
            <v>5130657.5</v>
          </cell>
        </row>
        <row r="1376">
          <cell r="D1376" t="str">
            <v>A,I,U, 25%</v>
          </cell>
          <cell r="E1376">
            <v>0.25</v>
          </cell>
          <cell r="F1376">
            <v>0</v>
          </cell>
          <cell r="H1376">
            <v>1296084</v>
          </cell>
          <cell r="J1376">
            <v>0</v>
          </cell>
          <cell r="L1376">
            <v>0</v>
          </cell>
          <cell r="M1376">
            <v>1296084</v>
          </cell>
          <cell r="N1376">
            <v>-13420</v>
          </cell>
          <cell r="O1376">
            <v>1282664</v>
          </cell>
          <cell r="R1376">
            <v>0</v>
          </cell>
          <cell r="S1376">
            <v>0</v>
          </cell>
          <cell r="T1376">
            <v>0</v>
          </cell>
          <cell r="U1376">
            <v>0</v>
          </cell>
          <cell r="W1376">
            <v>1282664</v>
          </cell>
        </row>
        <row r="1377">
          <cell r="B1377" t="str">
            <v>TO24</v>
          </cell>
          <cell r="D1377" t="str">
            <v>COSTO TOTAL OBRA CIVIL</v>
          </cell>
          <cell r="F1377" t="str">
            <v/>
          </cell>
          <cell r="H1377">
            <v>6480422</v>
          </cell>
          <cell r="J1377" t="str">
            <v/>
          </cell>
          <cell r="L1377" t="str">
            <v/>
          </cell>
          <cell r="M1377">
            <v>6480422</v>
          </cell>
          <cell r="N1377">
            <v>-67100</v>
          </cell>
          <cell r="O1377">
            <v>6413322</v>
          </cell>
          <cell r="R1377">
            <v>0</v>
          </cell>
          <cell r="S1377">
            <v>0</v>
          </cell>
          <cell r="T1377">
            <v>0</v>
          </cell>
          <cell r="U1377">
            <v>0</v>
          </cell>
          <cell r="V1377" t="str">
            <v/>
          </cell>
          <cell r="W1377">
            <v>6413322</v>
          </cell>
        </row>
        <row r="1378">
          <cell r="B1378" t="str">
            <v>T25</v>
          </cell>
          <cell r="C1378" t="str">
            <v>OBRA CIVIL ESTRUCTURAL DE OBRAS VIALES Y RELLENOS (1378)</v>
          </cell>
          <cell r="F1378" t="str">
            <v/>
          </cell>
          <cell r="J1378" t="str">
            <v/>
          </cell>
          <cell r="L1378" t="str">
            <v/>
          </cell>
          <cell r="M1378" t="str">
            <v/>
          </cell>
          <cell r="N1378" t="str">
            <v/>
          </cell>
          <cell r="O1378" t="str">
            <v/>
          </cell>
          <cell r="R1378">
            <v>0</v>
          </cell>
          <cell r="S1378" t="str">
            <v/>
          </cell>
          <cell r="T1378" t="str">
            <v/>
          </cell>
          <cell r="U1378" t="str">
            <v/>
          </cell>
          <cell r="V1378" t="str">
            <v/>
          </cell>
          <cell r="W1378" t="str">
            <v/>
          </cell>
        </row>
        <row r="1379">
          <cell r="C1379" t="str">
            <v xml:space="preserve">ITEM </v>
          </cell>
          <cell r="D1379" t="str">
            <v xml:space="preserve">DESCRIPCION </v>
          </cell>
          <cell r="E1379" t="str">
            <v xml:space="preserve">UNIDAD </v>
          </cell>
          <cell r="F1379">
            <v>0</v>
          </cell>
          <cell r="G1379" t="str">
            <v xml:space="preserve">V. UNITARIO </v>
          </cell>
          <cell r="H1379" t="str">
            <v>V. PARCIAL</v>
          </cell>
          <cell r="J1379">
            <v>0</v>
          </cell>
          <cell r="L1379">
            <v>0</v>
          </cell>
          <cell r="R1379">
            <v>0</v>
          </cell>
        </row>
        <row r="1380">
          <cell r="C1380">
            <v>3</v>
          </cell>
          <cell r="D1380" t="str">
            <v>CONDICIONES DE LAS UNIDADES DE OBRA</v>
          </cell>
          <cell r="F1380" t="str">
            <v/>
          </cell>
          <cell r="J1380" t="str">
            <v/>
          </cell>
          <cell r="L1380" t="str">
            <v/>
          </cell>
          <cell r="M1380" t="str">
            <v/>
          </cell>
          <cell r="N1380" t="str">
            <v/>
          </cell>
          <cell r="O1380" t="str">
            <v/>
          </cell>
          <cell r="R1380">
            <v>0</v>
          </cell>
          <cell r="S1380" t="str">
            <v/>
          </cell>
          <cell r="T1380" t="str">
            <v/>
          </cell>
          <cell r="U1380" t="str">
            <v/>
          </cell>
          <cell r="V1380" t="str">
            <v/>
          </cell>
          <cell r="W1380" t="str">
            <v/>
          </cell>
        </row>
        <row r="1381">
          <cell r="C1381" t="str">
            <v>3,1</v>
          </cell>
          <cell r="D1381" t="str">
            <v>SEÑALIZACIÓN Y SEGURIDAD EN LAS OBRAS</v>
          </cell>
          <cell r="F1381" t="str">
            <v/>
          </cell>
          <cell r="J1381" t="str">
            <v/>
          </cell>
          <cell r="L1381" t="str">
            <v/>
          </cell>
          <cell r="M1381" t="str">
            <v/>
          </cell>
          <cell r="N1381" t="str">
            <v/>
          </cell>
          <cell r="O1381" t="str">
            <v/>
          </cell>
          <cell r="R1381">
            <v>0</v>
          </cell>
          <cell r="S1381" t="str">
            <v/>
          </cell>
          <cell r="T1381" t="str">
            <v/>
          </cell>
          <cell r="U1381" t="str">
            <v/>
          </cell>
          <cell r="V1381" t="str">
            <v/>
          </cell>
          <cell r="W1381" t="str">
            <v/>
          </cell>
        </row>
        <row r="1382">
          <cell r="C1382" t="str">
            <v>3.1.1.1</v>
          </cell>
          <cell r="D1382" t="str">
            <v>Soporte para cinta demarcadora. Esquema No.1</v>
          </cell>
          <cell r="E1382" t="str">
            <v>un</v>
          </cell>
          <cell r="F1382">
            <v>25</v>
          </cell>
          <cell r="G1382">
            <v>10100</v>
          </cell>
          <cell r="H1382">
            <v>252500</v>
          </cell>
          <cell r="I1382">
            <v>0.1208285741230999</v>
          </cell>
          <cell r="J1382">
            <v>25</v>
          </cell>
          <cell r="K1382">
            <v>-25</v>
          </cell>
          <cell r="L1382">
            <v>0</v>
          </cell>
          <cell r="M1382">
            <v>252500</v>
          </cell>
          <cell r="N1382">
            <v>-252500</v>
          </cell>
          <cell r="O1382">
            <v>0</v>
          </cell>
          <cell r="R1382">
            <v>0</v>
          </cell>
          <cell r="S1382">
            <v>0</v>
          </cell>
          <cell r="T1382">
            <v>0</v>
          </cell>
          <cell r="U1382">
            <v>0</v>
          </cell>
          <cell r="V1382">
            <v>0</v>
          </cell>
          <cell r="W1382">
            <v>0</v>
          </cell>
        </row>
        <row r="1383">
          <cell r="C1383" t="str">
            <v>3.1.1.2</v>
          </cell>
          <cell r="D1383" t="str">
            <v>Cinta demarcadora ( sin soportes ). Esquema No.2</v>
          </cell>
          <cell r="E1383" t="str">
            <v>m</v>
          </cell>
          <cell r="F1383">
            <v>1000</v>
          </cell>
          <cell r="G1383">
            <v>830</v>
          </cell>
          <cell r="H1383">
            <v>830000</v>
          </cell>
          <cell r="I1383">
            <v>0.39717907533533836</v>
          </cell>
          <cell r="J1383">
            <v>1000</v>
          </cell>
          <cell r="K1383">
            <v>-1000</v>
          </cell>
          <cell r="L1383">
            <v>0</v>
          </cell>
          <cell r="M1383">
            <v>830000</v>
          </cell>
          <cell r="N1383">
            <v>-830000</v>
          </cell>
          <cell r="O1383">
            <v>0</v>
          </cell>
          <cell r="R1383">
            <v>0</v>
          </cell>
          <cell r="S1383">
            <v>0</v>
          </cell>
          <cell r="T1383">
            <v>0</v>
          </cell>
          <cell r="U1383">
            <v>0</v>
          </cell>
          <cell r="V1383">
            <v>0</v>
          </cell>
          <cell r="W1383">
            <v>0</v>
          </cell>
        </row>
        <row r="1384">
          <cell r="C1384" t="str">
            <v>3.1.1.3.2</v>
          </cell>
          <cell r="D1384" t="str">
            <v>Valla móvil Tipo 2 Plegable. Esquema 4</v>
          </cell>
          <cell r="E1384" t="str">
            <v>un</v>
          </cell>
          <cell r="F1384">
            <v>3</v>
          </cell>
          <cell r="G1384">
            <v>162000</v>
          </cell>
          <cell r="H1384">
            <v>486000</v>
          </cell>
          <cell r="I1384">
            <v>0.23256509712406553</v>
          </cell>
          <cell r="J1384">
            <v>3</v>
          </cell>
          <cell r="K1384">
            <v>-3</v>
          </cell>
          <cell r="L1384">
            <v>0</v>
          </cell>
          <cell r="M1384">
            <v>486000</v>
          </cell>
          <cell r="N1384">
            <v>-486000</v>
          </cell>
          <cell r="O1384">
            <v>0</v>
          </cell>
          <cell r="R1384">
            <v>0</v>
          </cell>
          <cell r="S1384">
            <v>0</v>
          </cell>
          <cell r="T1384">
            <v>0</v>
          </cell>
          <cell r="U1384">
            <v>0</v>
          </cell>
          <cell r="V1384">
            <v>0</v>
          </cell>
          <cell r="W1384">
            <v>0</v>
          </cell>
        </row>
        <row r="1385">
          <cell r="C1385" t="str">
            <v>3.1.1.5</v>
          </cell>
          <cell r="D1385" t="str">
            <v>Caneca Reflectiva</v>
          </cell>
          <cell r="E1385" t="str">
            <v>un</v>
          </cell>
          <cell r="F1385">
            <v>2</v>
          </cell>
          <cell r="G1385">
            <v>129000</v>
          </cell>
          <cell r="H1385">
            <v>258000</v>
          </cell>
          <cell r="I1385">
            <v>0.12346048365845456</v>
          </cell>
          <cell r="J1385">
            <v>2</v>
          </cell>
          <cell r="K1385">
            <v>-2</v>
          </cell>
          <cell r="L1385">
            <v>0</v>
          </cell>
          <cell r="M1385">
            <v>258000</v>
          </cell>
          <cell r="N1385">
            <v>-258000</v>
          </cell>
          <cell r="O1385">
            <v>0</v>
          </cell>
          <cell r="R1385">
            <v>0</v>
          </cell>
          <cell r="S1385">
            <v>0</v>
          </cell>
          <cell r="T1385">
            <v>0</v>
          </cell>
          <cell r="U1385">
            <v>0</v>
          </cell>
          <cell r="V1385">
            <v>0</v>
          </cell>
          <cell r="W1385">
            <v>0</v>
          </cell>
        </row>
        <row r="1386">
          <cell r="C1386" t="str">
            <v>3,3</v>
          </cell>
          <cell r="D1386" t="str">
            <v>EXCAVACIONES Y ENTIBADOS</v>
          </cell>
          <cell r="F1386" t="str">
            <v/>
          </cell>
          <cell r="I1386" t="str">
            <v/>
          </cell>
          <cell r="J1386" t="str">
            <v/>
          </cell>
          <cell r="L1386" t="str">
            <v/>
          </cell>
          <cell r="M1386" t="str">
            <v/>
          </cell>
          <cell r="N1386" t="str">
            <v/>
          </cell>
          <cell r="O1386" t="str">
            <v/>
          </cell>
          <cell r="R1386">
            <v>0</v>
          </cell>
          <cell r="S1386" t="str">
            <v/>
          </cell>
          <cell r="T1386" t="str">
            <v/>
          </cell>
          <cell r="U1386" t="str">
            <v/>
          </cell>
          <cell r="V1386" t="str">
            <v/>
          </cell>
          <cell r="W1386" t="str">
            <v/>
          </cell>
        </row>
        <row r="1387">
          <cell r="C1387" t="str">
            <v>3.3.1</v>
          </cell>
          <cell r="D1387" t="str">
            <v>DESPEJE, DESCAPOTE Y LIMPIEZA</v>
          </cell>
          <cell r="F1387" t="str">
            <v/>
          </cell>
          <cell r="I1387" t="str">
            <v/>
          </cell>
          <cell r="J1387" t="str">
            <v/>
          </cell>
          <cell r="L1387" t="str">
            <v/>
          </cell>
          <cell r="M1387" t="str">
            <v/>
          </cell>
          <cell r="N1387" t="str">
            <v/>
          </cell>
          <cell r="O1387" t="str">
            <v/>
          </cell>
          <cell r="R1387">
            <v>0</v>
          </cell>
          <cell r="S1387" t="str">
            <v/>
          </cell>
          <cell r="T1387" t="str">
            <v/>
          </cell>
          <cell r="U1387" t="str">
            <v/>
          </cell>
          <cell r="V1387" t="str">
            <v/>
          </cell>
          <cell r="W1387" t="str">
            <v/>
          </cell>
        </row>
        <row r="1388">
          <cell r="C1388" t="str">
            <v>3.3.1.1</v>
          </cell>
          <cell r="D1388" t="str">
            <v>Despeje, desmonte y limpieza</v>
          </cell>
          <cell r="E1388" t="str">
            <v>m2</v>
          </cell>
          <cell r="F1388">
            <v>1900</v>
          </cell>
          <cell r="G1388">
            <v>2030</v>
          </cell>
          <cell r="H1388">
            <v>3857000</v>
          </cell>
          <cell r="I1388">
            <v>1.8456863777932528</v>
          </cell>
          <cell r="J1388">
            <v>1900</v>
          </cell>
          <cell r="K1388">
            <v>-1900</v>
          </cell>
          <cell r="L1388">
            <v>0</v>
          </cell>
          <cell r="M1388">
            <v>3857000</v>
          </cell>
          <cell r="N1388">
            <v>-3857000</v>
          </cell>
          <cell r="O1388">
            <v>0</v>
          </cell>
          <cell r="R1388">
            <v>0</v>
          </cell>
          <cell r="S1388">
            <v>0</v>
          </cell>
          <cell r="T1388">
            <v>0</v>
          </cell>
          <cell r="U1388">
            <v>0</v>
          </cell>
          <cell r="V1388">
            <v>0</v>
          </cell>
          <cell r="W1388">
            <v>0</v>
          </cell>
        </row>
        <row r="1389">
          <cell r="C1389" t="str">
            <v>3.3.4</v>
          </cell>
          <cell r="D1389" t="str">
            <v>Excavaciones para estructuras</v>
          </cell>
          <cell r="J1389">
            <v>0</v>
          </cell>
          <cell r="R1389">
            <v>0</v>
          </cell>
        </row>
        <row r="1390">
          <cell r="C1390" t="str">
            <v>3.3.4.1</v>
          </cell>
          <cell r="D1390" t="str">
            <v>Excavación para estructuras a mano en material común, roca descompuesta, a cualquier prorfundidad y bajo cualquier condición de humedad. Incluye retiro a lugar autorizado.</v>
          </cell>
          <cell r="E1390" t="str">
            <v>m3</v>
          </cell>
          <cell r="F1390">
            <v>28.16</v>
          </cell>
          <cell r="G1390">
            <v>10800</v>
          </cell>
          <cell r="H1390">
            <v>304128</v>
          </cell>
          <cell r="J1390">
            <v>28.16</v>
          </cell>
          <cell r="L1390">
            <v>28.16</v>
          </cell>
          <cell r="M1390">
            <v>304128</v>
          </cell>
          <cell r="N1390">
            <v>0</v>
          </cell>
          <cell r="O1390">
            <v>304128</v>
          </cell>
          <cell r="R1390">
            <v>51.15</v>
          </cell>
        </row>
        <row r="1391">
          <cell r="C1391" t="str">
            <v>3.5.3</v>
          </cell>
          <cell r="D1391" t="str">
            <v>CONFORMACIÓN DE SUB-BASE GRANULAR</v>
          </cell>
          <cell r="F1391" t="str">
            <v/>
          </cell>
          <cell r="I1391" t="str">
            <v/>
          </cell>
          <cell r="J1391" t="str">
            <v/>
          </cell>
          <cell r="L1391" t="str">
            <v/>
          </cell>
          <cell r="M1391" t="str">
            <v/>
          </cell>
          <cell r="N1391" t="str">
            <v/>
          </cell>
          <cell r="O1391" t="str">
            <v/>
          </cell>
          <cell r="R1391">
            <v>0</v>
          </cell>
          <cell r="S1391" t="str">
            <v/>
          </cell>
          <cell r="T1391" t="str">
            <v/>
          </cell>
          <cell r="U1391" t="str">
            <v/>
          </cell>
          <cell r="V1391" t="str">
            <v/>
          </cell>
          <cell r="W1391" t="str">
            <v/>
          </cell>
        </row>
        <row r="1392">
          <cell r="C1392" t="str">
            <v>3.5.3</v>
          </cell>
          <cell r="D1392" t="str">
            <v>Conformación de sub-base granular compactado al 95% del PM</v>
          </cell>
          <cell r="E1392" t="str">
            <v>m3</v>
          </cell>
          <cell r="F1392">
            <v>172.9</v>
          </cell>
          <cell r="G1392">
            <v>39230</v>
          </cell>
          <cell r="H1392">
            <v>6782867</v>
          </cell>
          <cell r="I1392">
            <v>3.245798606244072</v>
          </cell>
          <cell r="J1392">
            <v>172.9</v>
          </cell>
          <cell r="K1392">
            <v>500</v>
          </cell>
          <cell r="L1392">
            <v>672.9</v>
          </cell>
          <cell r="M1392">
            <v>6782867</v>
          </cell>
          <cell r="N1392">
            <v>19615000</v>
          </cell>
          <cell r="O1392">
            <v>26397867</v>
          </cell>
          <cell r="R1392">
            <v>0</v>
          </cell>
          <cell r="S1392">
            <v>0</v>
          </cell>
          <cell r="T1392">
            <v>0</v>
          </cell>
          <cell r="U1392">
            <v>0</v>
          </cell>
          <cell r="V1392">
            <v>672.9</v>
          </cell>
          <cell r="W1392">
            <v>26397867</v>
          </cell>
        </row>
        <row r="1393">
          <cell r="C1393" t="str">
            <v>3.5.4</v>
          </cell>
          <cell r="D1393" t="str">
            <v>CONFORMACIÓN DE BASE</v>
          </cell>
          <cell r="F1393" t="str">
            <v/>
          </cell>
          <cell r="I1393" t="str">
            <v/>
          </cell>
          <cell r="J1393" t="str">
            <v/>
          </cell>
          <cell r="L1393" t="str">
            <v/>
          </cell>
          <cell r="M1393" t="str">
            <v/>
          </cell>
          <cell r="N1393" t="str">
            <v/>
          </cell>
          <cell r="O1393" t="str">
            <v/>
          </cell>
          <cell r="R1393">
            <v>0</v>
          </cell>
          <cell r="S1393" t="str">
            <v/>
          </cell>
          <cell r="T1393" t="str">
            <v/>
          </cell>
          <cell r="U1393" t="str">
            <v/>
          </cell>
          <cell r="V1393" t="str">
            <v/>
          </cell>
          <cell r="W1393" t="str">
            <v/>
          </cell>
        </row>
        <row r="1394">
          <cell r="C1394" t="str">
            <v>3.5.4.1</v>
          </cell>
          <cell r="D1394" t="str">
            <v>Conformación de base suelo cemento</v>
          </cell>
          <cell r="F1394" t="str">
            <v/>
          </cell>
          <cell r="I1394" t="str">
            <v/>
          </cell>
          <cell r="J1394" t="str">
            <v/>
          </cell>
          <cell r="L1394" t="str">
            <v/>
          </cell>
          <cell r="M1394" t="str">
            <v/>
          </cell>
          <cell r="N1394" t="str">
            <v/>
          </cell>
          <cell r="O1394" t="str">
            <v/>
          </cell>
          <cell r="R1394">
            <v>0</v>
          </cell>
          <cell r="S1394" t="str">
            <v/>
          </cell>
          <cell r="T1394" t="str">
            <v/>
          </cell>
          <cell r="U1394" t="str">
            <v/>
          </cell>
          <cell r="V1394" t="str">
            <v/>
          </cell>
          <cell r="W1394" t="str">
            <v/>
          </cell>
        </row>
        <row r="1395">
          <cell r="C1395" t="str">
            <v>3.5.4.1.1</v>
          </cell>
          <cell r="D1395" t="str">
            <v>Base de suelo cemento procedente de central de mezclas f'c=3.5 Mpa, con proporción de cemento del 6%</v>
          </cell>
          <cell r="E1395" t="str">
            <v>m3</v>
          </cell>
          <cell r="F1395">
            <v>2.94</v>
          </cell>
          <cell r="G1395">
            <v>92400</v>
          </cell>
          <cell r="H1395">
            <v>271656</v>
          </cell>
          <cell r="I1395">
            <v>0.12999527577023695</v>
          </cell>
          <cell r="J1395">
            <v>2.94</v>
          </cell>
          <cell r="L1395">
            <v>2.94</v>
          </cell>
          <cell r="M1395">
            <v>271656</v>
          </cell>
          <cell r="N1395">
            <v>0</v>
          </cell>
          <cell r="O1395">
            <v>271656</v>
          </cell>
          <cell r="R1395">
            <v>0</v>
          </cell>
          <cell r="S1395">
            <v>0</v>
          </cell>
          <cell r="T1395">
            <v>0</v>
          </cell>
          <cell r="U1395">
            <v>0</v>
          </cell>
          <cell r="V1395">
            <v>2.94</v>
          </cell>
          <cell r="W1395">
            <v>271656</v>
          </cell>
        </row>
        <row r="1396">
          <cell r="C1396" t="str">
            <v>3,5</v>
          </cell>
          <cell r="D1396" t="str">
            <v>RELLENOS</v>
          </cell>
          <cell r="F1396" t="str">
            <v/>
          </cell>
          <cell r="I1396" t="str">
            <v/>
          </cell>
          <cell r="J1396" t="str">
            <v/>
          </cell>
          <cell r="L1396" t="str">
            <v/>
          </cell>
          <cell r="M1396" t="str">
            <v/>
          </cell>
          <cell r="N1396" t="str">
            <v/>
          </cell>
          <cell r="O1396" t="str">
            <v/>
          </cell>
          <cell r="R1396">
            <v>0</v>
          </cell>
          <cell r="S1396" t="str">
            <v/>
          </cell>
          <cell r="T1396" t="str">
            <v/>
          </cell>
          <cell r="U1396" t="str">
            <v/>
          </cell>
          <cell r="V1396" t="str">
            <v/>
          </cell>
          <cell r="W1396" t="str">
            <v/>
          </cell>
        </row>
        <row r="1397">
          <cell r="C1397" t="str">
            <v>3.5.1.2</v>
          </cell>
          <cell r="D1397" t="str">
            <v>Relleno de zanjas y obras de mampostería con material seleccionado de cantera al 95% del Proctor Modificado</v>
          </cell>
          <cell r="E1397" t="str">
            <v>m3</v>
          </cell>
          <cell r="F1397">
            <v>45</v>
          </cell>
          <cell r="G1397">
            <v>27000</v>
          </cell>
          <cell r="H1397">
            <v>1215000</v>
          </cell>
          <cell r="J1397">
            <v>45</v>
          </cell>
          <cell r="L1397">
            <v>45</v>
          </cell>
          <cell r="M1397">
            <v>1215000</v>
          </cell>
          <cell r="N1397">
            <v>0</v>
          </cell>
          <cell r="O1397">
            <v>1215000</v>
          </cell>
          <cell r="R1397">
            <v>4.04</v>
          </cell>
        </row>
        <row r="1398">
          <cell r="C1398" t="str">
            <v>3.5.5</v>
          </cell>
          <cell r="D1398" t="str">
            <v>EXPLANEACIÓN Y RELLENOS PARA ESTRUCTURAS Y OBRAS ARQUITECTÓNICAS</v>
          </cell>
          <cell r="F1398" t="str">
            <v/>
          </cell>
          <cell r="I1398" t="str">
            <v/>
          </cell>
          <cell r="J1398" t="str">
            <v/>
          </cell>
          <cell r="L1398" t="str">
            <v/>
          </cell>
          <cell r="M1398" t="str">
            <v/>
          </cell>
          <cell r="N1398" t="str">
            <v/>
          </cell>
          <cell r="O1398" t="str">
            <v/>
          </cell>
          <cell r="R1398">
            <v>0</v>
          </cell>
          <cell r="S1398" t="str">
            <v/>
          </cell>
          <cell r="T1398" t="str">
            <v/>
          </cell>
          <cell r="U1398" t="str">
            <v/>
          </cell>
          <cell r="V1398" t="str">
            <v/>
          </cell>
          <cell r="W1398" t="str">
            <v/>
          </cell>
        </row>
        <row r="1399">
          <cell r="C1399" t="str">
            <v>3.5.5.1</v>
          </cell>
          <cell r="D1399" t="str">
            <v>Explanación y relleno de explanada compactado al 95% del proctor modificado, con material seleccionado de cantera</v>
          </cell>
          <cell r="E1399" t="str">
            <v>m3</v>
          </cell>
          <cell r="F1399">
            <v>800</v>
          </cell>
          <cell r="G1399">
            <v>20448</v>
          </cell>
          <cell r="H1399">
            <v>16358400</v>
          </cell>
          <cell r="I1399">
            <v>7.827968898753733</v>
          </cell>
          <cell r="J1399">
            <v>800</v>
          </cell>
          <cell r="K1399">
            <v>500</v>
          </cell>
          <cell r="L1399">
            <v>1300</v>
          </cell>
          <cell r="M1399">
            <v>16358400</v>
          </cell>
          <cell r="N1399">
            <v>10224000</v>
          </cell>
          <cell r="O1399">
            <v>26582400</v>
          </cell>
          <cell r="R1399">
            <v>0</v>
          </cell>
          <cell r="S1399">
            <v>0</v>
          </cell>
          <cell r="T1399">
            <v>0</v>
          </cell>
          <cell r="U1399">
            <v>0</v>
          </cell>
          <cell r="V1399">
            <v>1300</v>
          </cell>
          <cell r="W1399">
            <v>26582400</v>
          </cell>
        </row>
        <row r="1400">
          <cell r="C1400" t="str">
            <v>3.5.5.2</v>
          </cell>
          <cell r="D1400" t="str">
            <v>Relleno para zonas verdes compactado al 90% del proctor modificado, con arena negra</v>
          </cell>
          <cell r="E1400" t="str">
            <v>m3</v>
          </cell>
          <cell r="F1400">
            <v>180</v>
          </cell>
          <cell r="G1400">
            <v>13280</v>
          </cell>
          <cell r="H1400">
            <v>2390400</v>
          </cell>
          <cell r="I1400">
            <v>1.1438757369657742</v>
          </cell>
          <cell r="J1400">
            <v>180</v>
          </cell>
          <cell r="K1400">
            <v>500</v>
          </cell>
          <cell r="L1400">
            <v>680</v>
          </cell>
          <cell r="M1400">
            <v>2390400</v>
          </cell>
          <cell r="N1400">
            <v>6640000</v>
          </cell>
          <cell r="O1400">
            <v>9030400</v>
          </cell>
          <cell r="R1400">
            <v>0</v>
          </cell>
          <cell r="S1400">
            <v>0</v>
          </cell>
          <cell r="T1400">
            <v>0</v>
          </cell>
          <cell r="U1400">
            <v>0</v>
          </cell>
          <cell r="V1400">
            <v>680</v>
          </cell>
          <cell r="W1400">
            <v>9030400</v>
          </cell>
        </row>
        <row r="1401">
          <cell r="C1401" t="str">
            <v>3,6</v>
          </cell>
          <cell r="D1401" t="str">
            <v>CONSTRUCCION DE PAVIMENTOS</v>
          </cell>
          <cell r="F1401" t="str">
            <v/>
          </cell>
          <cell r="I1401" t="str">
            <v/>
          </cell>
          <cell r="J1401" t="str">
            <v/>
          </cell>
          <cell r="L1401" t="str">
            <v/>
          </cell>
          <cell r="M1401" t="str">
            <v/>
          </cell>
          <cell r="N1401" t="str">
            <v/>
          </cell>
          <cell r="O1401" t="str">
            <v/>
          </cell>
          <cell r="R1401">
            <v>0</v>
          </cell>
          <cell r="S1401" t="str">
            <v/>
          </cell>
          <cell r="T1401" t="str">
            <v/>
          </cell>
          <cell r="U1401" t="str">
            <v/>
          </cell>
          <cell r="V1401" t="str">
            <v/>
          </cell>
          <cell r="W1401" t="str">
            <v/>
          </cell>
        </row>
        <row r="1402">
          <cell r="C1402" t="str">
            <v>3.6.4</v>
          </cell>
          <cell r="D1402" t="str">
            <v>Construcción de bordillo, anden y cuneta</v>
          </cell>
          <cell r="F1402" t="str">
            <v/>
          </cell>
          <cell r="I1402" t="str">
            <v/>
          </cell>
          <cell r="J1402" t="str">
            <v/>
          </cell>
          <cell r="L1402" t="str">
            <v/>
          </cell>
          <cell r="M1402" t="str">
            <v/>
          </cell>
          <cell r="N1402" t="str">
            <v/>
          </cell>
          <cell r="O1402" t="str">
            <v/>
          </cell>
          <cell r="R1402">
            <v>0</v>
          </cell>
          <cell r="S1402" t="str">
            <v/>
          </cell>
          <cell r="T1402" t="str">
            <v/>
          </cell>
          <cell r="U1402" t="str">
            <v/>
          </cell>
          <cell r="V1402" t="str">
            <v/>
          </cell>
          <cell r="W1402" t="str">
            <v/>
          </cell>
        </row>
        <row r="1403">
          <cell r="C1403" t="str">
            <v>3.6.4.1.3</v>
          </cell>
          <cell r="D1403" t="str">
            <v>Construcción de anden en concreto 21 MPa (3000psi) e=0.1m, tamaño máximo del agregado 25mm (1") de central de mezcla</v>
          </cell>
          <cell r="E1403" t="str">
            <v>m2</v>
          </cell>
          <cell r="F1403">
            <v>256</v>
          </cell>
          <cell r="G1403">
            <v>33000</v>
          </cell>
          <cell r="H1403">
            <v>8448000</v>
          </cell>
          <cell r="I1403">
            <v>4.0426130463047443</v>
          </cell>
          <cell r="J1403">
            <v>256</v>
          </cell>
          <cell r="L1403">
            <v>256</v>
          </cell>
          <cell r="M1403">
            <v>8448000</v>
          </cell>
          <cell r="N1403">
            <v>0</v>
          </cell>
          <cell r="O1403">
            <v>8448000</v>
          </cell>
          <cell r="R1403">
            <v>0</v>
          </cell>
          <cell r="S1403">
            <v>0</v>
          </cell>
          <cell r="T1403">
            <v>0</v>
          </cell>
          <cell r="U1403">
            <v>0</v>
          </cell>
          <cell r="V1403">
            <v>256</v>
          </cell>
          <cell r="W1403">
            <v>8448000</v>
          </cell>
        </row>
        <row r="1404">
          <cell r="C1404" t="str">
            <v>3.6.4.2.3</v>
          </cell>
          <cell r="D1404" t="str">
            <v>Construcción de bordillo prefabricado de concreto h=0.5m, f'c=21.0Mpa (3000 psi)</v>
          </cell>
          <cell r="E1404" t="str">
            <v>m</v>
          </cell>
          <cell r="F1404">
            <v>400</v>
          </cell>
          <cell r="G1404">
            <v>34010</v>
          </cell>
          <cell r="H1404">
            <v>13604000</v>
          </cell>
          <cell r="I1404">
            <v>6.5099086034481228</v>
          </cell>
          <cell r="J1404">
            <v>400</v>
          </cell>
          <cell r="L1404">
            <v>400</v>
          </cell>
          <cell r="M1404">
            <v>13604000</v>
          </cell>
          <cell r="N1404">
            <v>0</v>
          </cell>
          <cell r="O1404">
            <v>13604000</v>
          </cell>
          <cell r="R1404">
            <v>0</v>
          </cell>
          <cell r="S1404">
            <v>0</v>
          </cell>
          <cell r="T1404">
            <v>0</v>
          </cell>
          <cell r="U1404">
            <v>0</v>
          </cell>
          <cell r="V1404">
            <v>400</v>
          </cell>
          <cell r="W1404">
            <v>13604000</v>
          </cell>
        </row>
        <row r="1405">
          <cell r="C1405" t="str">
            <v>3.6.4.3</v>
          </cell>
          <cell r="D1405" t="str">
            <v>Construcción de cunetas</v>
          </cell>
          <cell r="F1405" t="str">
            <v/>
          </cell>
          <cell r="I1405" t="str">
            <v/>
          </cell>
          <cell r="J1405" t="str">
            <v/>
          </cell>
          <cell r="L1405" t="str">
            <v/>
          </cell>
          <cell r="M1405" t="str">
            <v/>
          </cell>
          <cell r="N1405" t="str">
            <v/>
          </cell>
          <cell r="O1405" t="str">
            <v/>
          </cell>
          <cell r="R1405">
            <v>0</v>
          </cell>
          <cell r="S1405" t="str">
            <v/>
          </cell>
          <cell r="T1405" t="str">
            <v/>
          </cell>
          <cell r="U1405" t="str">
            <v/>
          </cell>
          <cell r="V1405" t="str">
            <v/>
          </cell>
          <cell r="W1405" t="str">
            <v/>
          </cell>
        </row>
        <row r="1406">
          <cell r="C1406" t="str">
            <v>3.6.4.3.1</v>
          </cell>
          <cell r="D1406" t="str">
            <v>Construcción en sitio de cunetas de concreto, f´c=21,0 Mpa (3000 psi), e=0.15m</v>
          </cell>
          <cell r="E1406" t="str">
            <v>m2</v>
          </cell>
          <cell r="F1406">
            <v>30</v>
          </cell>
          <cell r="G1406">
            <v>36010</v>
          </cell>
          <cell r="H1406">
            <v>1080300</v>
          </cell>
          <cell r="I1406">
            <v>0.51695488564429626</v>
          </cell>
          <cell r="J1406">
            <v>30</v>
          </cell>
          <cell r="K1406">
            <v>200</v>
          </cell>
          <cell r="L1406">
            <v>230</v>
          </cell>
          <cell r="M1406">
            <v>1080300</v>
          </cell>
          <cell r="N1406">
            <v>7202000</v>
          </cell>
          <cell r="O1406">
            <v>8282300</v>
          </cell>
          <cell r="R1406">
            <v>0</v>
          </cell>
          <cell r="S1406">
            <v>0</v>
          </cell>
          <cell r="T1406">
            <v>0</v>
          </cell>
          <cell r="U1406">
            <v>0</v>
          </cell>
          <cell r="V1406">
            <v>230</v>
          </cell>
          <cell r="W1406">
            <v>8282300</v>
          </cell>
        </row>
        <row r="1407">
          <cell r="C1407" t="str">
            <v>3.6.4.4.1</v>
          </cell>
          <cell r="D1407" t="str">
            <v>Construcción de pavimento en adoquin de concreto e=0.08m para trafico vehicular</v>
          </cell>
          <cell r="E1407" t="str">
            <v>m2</v>
          </cell>
          <cell r="F1407">
            <v>914</v>
          </cell>
          <cell r="G1407">
            <v>35605</v>
          </cell>
          <cell r="H1407">
            <v>32542970</v>
          </cell>
          <cell r="I1407">
            <v>15.572755100320066</v>
          </cell>
          <cell r="J1407">
            <v>914</v>
          </cell>
          <cell r="K1407">
            <v>700</v>
          </cell>
          <cell r="L1407">
            <v>1614</v>
          </cell>
          <cell r="M1407">
            <v>32542970</v>
          </cell>
          <cell r="N1407">
            <v>24923500</v>
          </cell>
          <cell r="O1407">
            <v>57466470</v>
          </cell>
          <cell r="R1407">
            <v>0</v>
          </cell>
          <cell r="S1407">
            <v>0</v>
          </cell>
          <cell r="T1407">
            <v>0</v>
          </cell>
          <cell r="U1407">
            <v>0</v>
          </cell>
          <cell r="V1407">
            <v>1614</v>
          </cell>
          <cell r="W1407">
            <v>57466470</v>
          </cell>
        </row>
        <row r="1408">
          <cell r="C1408" t="str">
            <v>3.6.5</v>
          </cell>
          <cell r="D1408" t="str">
            <v>Construcción de pavimentos en concreto</v>
          </cell>
          <cell r="F1408" t="str">
            <v/>
          </cell>
          <cell r="I1408" t="str">
            <v/>
          </cell>
          <cell r="J1408" t="str">
            <v/>
          </cell>
          <cell r="L1408" t="str">
            <v/>
          </cell>
          <cell r="M1408" t="str">
            <v/>
          </cell>
          <cell r="N1408" t="str">
            <v/>
          </cell>
          <cell r="O1408" t="str">
            <v/>
          </cell>
          <cell r="R1408">
            <v>0</v>
          </cell>
          <cell r="S1408" t="str">
            <v/>
          </cell>
          <cell r="T1408" t="str">
            <v/>
          </cell>
          <cell r="U1408" t="str">
            <v/>
          </cell>
          <cell r="V1408" t="str">
            <v/>
          </cell>
          <cell r="W1408" t="str">
            <v/>
          </cell>
        </row>
        <row r="1409">
          <cell r="C1409" t="str">
            <v>3.6.5.1</v>
          </cell>
          <cell r="D1409" t="str">
            <v>Construcción de paviemnto de concreto MR 35 Kg/cm2, e=0.20m</v>
          </cell>
          <cell r="E1409" t="str">
            <v>m2</v>
          </cell>
          <cell r="F1409">
            <v>29.4</v>
          </cell>
          <cell r="G1409">
            <v>65755</v>
          </cell>
          <cell r="H1409">
            <v>1933197</v>
          </cell>
          <cell r="I1409">
            <v>0.9250908396398192</v>
          </cell>
          <cell r="J1409">
            <v>29.4</v>
          </cell>
          <cell r="K1409">
            <v>50</v>
          </cell>
          <cell r="L1409">
            <v>79.400000000000006</v>
          </cell>
          <cell r="M1409">
            <v>1933197</v>
          </cell>
          <cell r="N1409">
            <v>3287750</v>
          </cell>
          <cell r="O1409">
            <v>5220947</v>
          </cell>
          <cell r="R1409">
            <v>0</v>
          </cell>
          <cell r="S1409">
            <v>0</v>
          </cell>
          <cell r="T1409">
            <v>0</v>
          </cell>
          <cell r="U1409">
            <v>0</v>
          </cell>
          <cell r="V1409">
            <v>79.400000000000006</v>
          </cell>
          <cell r="W1409">
            <v>5220947</v>
          </cell>
        </row>
        <row r="1410">
          <cell r="C1410">
            <v>3.7</v>
          </cell>
          <cell r="D1410" t="str">
            <v>CONSTRUCCIÓN DE OBRAS ACCESORIAS</v>
          </cell>
          <cell r="R1410">
            <v>0</v>
          </cell>
          <cell r="W1410" t="str">
            <v/>
          </cell>
        </row>
        <row r="1411">
          <cell r="C1411" t="str">
            <v>3.7.1</v>
          </cell>
          <cell r="D1411" t="str">
            <v xml:space="preserve">Obras de mampostería en ladrillo </v>
          </cell>
          <cell r="R1411">
            <v>0</v>
          </cell>
          <cell r="W1411" t="str">
            <v/>
          </cell>
        </row>
        <row r="1412">
          <cell r="C1412" t="str">
            <v>3.7.1.3</v>
          </cell>
          <cell r="D1412" t="str">
            <v>Pañetes</v>
          </cell>
          <cell r="R1412">
            <v>0</v>
          </cell>
          <cell r="W1412" t="str">
            <v/>
          </cell>
        </row>
        <row r="1413">
          <cell r="B1413" t="str">
            <v>N</v>
          </cell>
          <cell r="C1413" t="str">
            <v>3.7.1.3.4</v>
          </cell>
          <cell r="D1413" t="str">
            <v>Pañete simple en mortero 1:4</v>
          </cell>
          <cell r="E1413" t="str">
            <v>m2</v>
          </cell>
          <cell r="F1413">
            <v>250</v>
          </cell>
          <cell r="G1413">
            <v>6500</v>
          </cell>
          <cell r="H1413">
            <v>1625000</v>
          </cell>
          <cell r="J1413">
            <v>250</v>
          </cell>
          <cell r="K1413">
            <v>-250</v>
          </cell>
          <cell r="L1413">
            <v>0</v>
          </cell>
          <cell r="M1413">
            <v>1625000</v>
          </cell>
          <cell r="N1413">
            <v>-1625000</v>
          </cell>
          <cell r="O1413">
            <v>0</v>
          </cell>
          <cell r="R1413">
            <v>0</v>
          </cell>
          <cell r="W1413">
            <v>0</v>
          </cell>
        </row>
        <row r="1414">
          <cell r="C1414" t="str">
            <v>3.7.1.4</v>
          </cell>
          <cell r="D1414" t="str">
            <v>Concretos de limpieza, alistados y medias cañas</v>
          </cell>
          <cell r="R1414">
            <v>0</v>
          </cell>
          <cell r="W1414" t="str">
            <v/>
          </cell>
        </row>
        <row r="1415">
          <cell r="C1415" t="str">
            <v>3.7.1.4.1</v>
          </cell>
          <cell r="D1415" t="str">
            <v>Alistado y pendientado</v>
          </cell>
          <cell r="R1415">
            <v>0</v>
          </cell>
          <cell r="W1415" t="str">
            <v/>
          </cell>
        </row>
        <row r="1416">
          <cell r="C1416" t="str">
            <v>3.7.1.4.2</v>
          </cell>
          <cell r="D1416" t="str">
            <v>Concreto de limpieza f¨c=14 Mpa e=0.05</v>
          </cell>
          <cell r="E1416" t="str">
            <v>m2</v>
          </cell>
          <cell r="F1416">
            <v>100</v>
          </cell>
          <cell r="G1416">
            <v>10950</v>
          </cell>
          <cell r="H1416">
            <v>1095000</v>
          </cell>
          <cell r="J1416">
            <v>100</v>
          </cell>
          <cell r="L1416">
            <v>100</v>
          </cell>
          <cell r="M1416">
            <v>1095000</v>
          </cell>
          <cell r="N1416">
            <v>0</v>
          </cell>
          <cell r="O1416">
            <v>1095000</v>
          </cell>
          <cell r="R1416">
            <v>15.4</v>
          </cell>
          <cell r="W1416">
            <v>0</v>
          </cell>
        </row>
        <row r="1417">
          <cell r="C1417" t="str">
            <v>3.7.2</v>
          </cell>
          <cell r="D1417" t="str">
            <v>Obras en mampostería en bloque</v>
          </cell>
          <cell r="R1417">
            <v>0</v>
          </cell>
          <cell r="W1417" t="str">
            <v/>
          </cell>
        </row>
        <row r="1418">
          <cell r="B1418" t="str">
            <v>N</v>
          </cell>
          <cell r="C1418" t="str">
            <v>3.7.2.1.15</v>
          </cell>
          <cell r="D1418" t="str">
            <v>Mampostería en bloque abusardado de concreto e=0.15 m</v>
          </cell>
          <cell r="E1418" t="str">
            <v>m2</v>
          </cell>
          <cell r="F1418">
            <v>965</v>
          </cell>
          <cell r="G1418">
            <v>32500</v>
          </cell>
          <cell r="H1418">
            <v>31362500</v>
          </cell>
          <cell r="J1418">
            <v>965</v>
          </cell>
          <cell r="K1418">
            <v>135</v>
          </cell>
          <cell r="L1418">
            <v>1100</v>
          </cell>
          <cell r="M1418">
            <v>31362500</v>
          </cell>
          <cell r="N1418">
            <v>4387500</v>
          </cell>
          <cell r="O1418">
            <v>35750000</v>
          </cell>
          <cell r="R1418">
            <v>0</v>
          </cell>
          <cell r="W1418">
            <v>0</v>
          </cell>
        </row>
        <row r="1419">
          <cell r="C1419" t="str">
            <v>3.7.3</v>
          </cell>
          <cell r="D1419" t="str">
            <v>Estructuras de concreto reforzado</v>
          </cell>
          <cell r="R1419">
            <v>0</v>
          </cell>
          <cell r="W1419" t="str">
            <v/>
          </cell>
        </row>
        <row r="1420">
          <cell r="C1420" t="str">
            <v>3.7.3.2.1</v>
          </cell>
          <cell r="D1420" t="str">
            <v>VIGAS, COLUMNAS, ZAPATAS, MUROS, ESCALERAS</v>
          </cell>
          <cell r="R1420">
            <v>0</v>
          </cell>
          <cell r="W1420" t="str">
            <v/>
          </cell>
        </row>
        <row r="1421">
          <cell r="C1421" t="str">
            <v>3.7.3.2.1.1</v>
          </cell>
          <cell r="D1421" t="str">
            <v>Concreto para vigas f´c = 21 Mpa (3000 psi)</v>
          </cell>
          <cell r="E1421" t="str">
            <v>m3</v>
          </cell>
          <cell r="F1421">
            <v>15</v>
          </cell>
          <cell r="G1421">
            <v>314100</v>
          </cell>
          <cell r="H1421">
            <v>4711500</v>
          </cell>
          <cell r="J1421">
            <v>15</v>
          </cell>
          <cell r="L1421">
            <v>15</v>
          </cell>
          <cell r="M1421">
            <v>4711500</v>
          </cell>
          <cell r="N1421">
            <v>0</v>
          </cell>
          <cell r="O1421">
            <v>4711500</v>
          </cell>
          <cell r="R1421">
            <v>2.2400000000000002</v>
          </cell>
          <cell r="W1421">
            <v>0</v>
          </cell>
        </row>
        <row r="1422">
          <cell r="C1422" t="str">
            <v>3.7.3.2.1.4</v>
          </cell>
          <cell r="D1422" t="str">
            <v>Concreto para columnas f´c = 21 Mpa (3000 ps)</v>
          </cell>
          <cell r="E1422" t="str">
            <v>m3</v>
          </cell>
          <cell r="F1422">
            <v>17</v>
          </cell>
          <cell r="G1422">
            <v>355100</v>
          </cell>
          <cell r="H1422">
            <v>6036700</v>
          </cell>
          <cell r="J1422">
            <v>17</v>
          </cell>
          <cell r="L1422">
            <v>17</v>
          </cell>
          <cell r="M1422">
            <v>6036700</v>
          </cell>
          <cell r="N1422">
            <v>0</v>
          </cell>
          <cell r="O1422">
            <v>6036700</v>
          </cell>
          <cell r="R1422">
            <v>0</v>
          </cell>
          <cell r="W1422">
            <v>0</v>
          </cell>
        </row>
        <row r="1423">
          <cell r="C1423" t="str">
            <v>3.7.3.2.1.10</v>
          </cell>
          <cell r="D1423" t="str">
            <v>Concreto para zapatas f´c=21 Mpa (3500 PSI)</v>
          </cell>
          <cell r="E1423" t="str">
            <v>m3</v>
          </cell>
          <cell r="F1423">
            <v>20</v>
          </cell>
          <cell r="G1423">
            <v>293700</v>
          </cell>
          <cell r="H1423">
            <v>5874000</v>
          </cell>
          <cell r="J1423">
            <v>20</v>
          </cell>
          <cell r="L1423">
            <v>20</v>
          </cell>
          <cell r="M1423">
            <v>5874000</v>
          </cell>
          <cell r="N1423">
            <v>0</v>
          </cell>
          <cell r="O1423">
            <v>5874000</v>
          </cell>
          <cell r="R1423">
            <v>1</v>
          </cell>
          <cell r="W1423">
            <v>0</v>
          </cell>
        </row>
        <row r="1424">
          <cell r="C1424" t="str">
            <v>3.7.3.2.1.13</v>
          </cell>
          <cell r="D1424" t="str">
            <v>Concreto para vigas de amarre f´c=21 Mpa (3000 PSI)</v>
          </cell>
          <cell r="E1424" t="str">
            <v>m3</v>
          </cell>
          <cell r="F1424">
            <v>22</v>
          </cell>
          <cell r="G1424">
            <v>338000</v>
          </cell>
          <cell r="H1424">
            <v>7436000</v>
          </cell>
          <cell r="J1424">
            <v>22</v>
          </cell>
          <cell r="L1424">
            <v>22</v>
          </cell>
          <cell r="M1424">
            <v>7436000</v>
          </cell>
          <cell r="N1424">
            <v>0</v>
          </cell>
          <cell r="O1424">
            <v>7436000</v>
          </cell>
          <cell r="R1424">
            <v>0</v>
          </cell>
          <cell r="W1424">
            <v>0</v>
          </cell>
        </row>
        <row r="1425">
          <cell r="C1425" t="str">
            <v>3.7.3.3</v>
          </cell>
          <cell r="D1425" t="str">
            <v>Acero de refuerzo</v>
          </cell>
          <cell r="R1425">
            <v>0</v>
          </cell>
          <cell r="W1425" t="str">
            <v/>
          </cell>
        </row>
        <row r="1426">
          <cell r="C1426" t="str">
            <v>3.7.3.3.1</v>
          </cell>
          <cell r="D1426" t="str">
            <v>Suministro y figurado e instalación de acero de refuerzo 420 Mpa (60000 psi), según planos y especificaciones del diseño.</v>
          </cell>
          <cell r="E1426" t="str">
            <v>kg</v>
          </cell>
          <cell r="F1426">
            <v>11154</v>
          </cell>
          <cell r="G1426">
            <v>2740</v>
          </cell>
          <cell r="H1426">
            <v>30561960</v>
          </cell>
          <cell r="J1426">
            <v>11154</v>
          </cell>
          <cell r="L1426">
            <v>11154</v>
          </cell>
          <cell r="M1426">
            <v>30561960</v>
          </cell>
          <cell r="N1426">
            <v>0</v>
          </cell>
          <cell r="O1426">
            <v>30561960</v>
          </cell>
          <cell r="R1426">
            <v>726.31999999999994</v>
          </cell>
          <cell r="W1426">
            <v>0</v>
          </cell>
        </row>
        <row r="1427">
          <cell r="B1427" t="str">
            <v>N</v>
          </cell>
          <cell r="C1427" t="str">
            <v>3.7.17</v>
          </cell>
          <cell r="D1427" t="str">
            <v>Estructuras metálicas</v>
          </cell>
          <cell r="R1427">
            <v>0</v>
          </cell>
          <cell r="W1427" t="str">
            <v/>
          </cell>
        </row>
        <row r="1428">
          <cell r="B1428" t="str">
            <v>N</v>
          </cell>
          <cell r="C1428" t="str">
            <v>3.7.17.10</v>
          </cell>
          <cell r="D1428" t="str">
            <v>Suministro e instalación de alambre de púas a tres hiladas. Incluye soporte en tubo galvanizado, según planos</v>
          </cell>
          <cell r="E1428" t="str">
            <v>m</v>
          </cell>
          <cell r="F1428">
            <v>1307.7</v>
          </cell>
          <cell r="G1428">
            <v>2100</v>
          </cell>
          <cell r="H1428">
            <v>2746170</v>
          </cell>
          <cell r="J1428">
            <v>1307.7</v>
          </cell>
          <cell r="L1428">
            <v>1307.7</v>
          </cell>
          <cell r="M1428">
            <v>2746170</v>
          </cell>
          <cell r="N1428">
            <v>0</v>
          </cell>
          <cell r="O1428">
            <v>2746170</v>
          </cell>
          <cell r="R1428">
            <v>0</v>
          </cell>
          <cell r="W1428">
            <v>0</v>
          </cell>
        </row>
        <row r="1429">
          <cell r="B1429" t="str">
            <v>N</v>
          </cell>
          <cell r="C1429" t="str">
            <v>3.7.17.14</v>
          </cell>
          <cell r="D1429" t="str">
            <v>Suministro, instalación y montaje de tubos de cerramiento galvanizados fabricados con acero laminado en caliente Ø 2 1/2". Incluye pintura en esmalte sitético, color institucional a definir por Interventoría</v>
          </cell>
          <cell r="E1429" t="str">
            <v>m</v>
          </cell>
          <cell r="F1429">
            <v>86.5</v>
          </cell>
          <cell r="G1429">
            <v>35000</v>
          </cell>
          <cell r="H1429">
            <v>3027500</v>
          </cell>
          <cell r="J1429">
            <v>86.5</v>
          </cell>
          <cell r="L1429">
            <v>86.5</v>
          </cell>
          <cell r="M1429">
            <v>3027500</v>
          </cell>
          <cell r="N1429">
            <v>0</v>
          </cell>
          <cell r="O1429">
            <v>3027500</v>
          </cell>
          <cell r="R1429">
            <v>0</v>
          </cell>
          <cell r="W1429">
            <v>0</v>
          </cell>
        </row>
        <row r="1430">
          <cell r="B1430" t="str">
            <v>N</v>
          </cell>
          <cell r="C1430" t="str">
            <v>3.7.17.15</v>
          </cell>
          <cell r="D1430" t="str">
            <v>Suministro, instalación y montaje de tubos de cerramiento galvanizados fabricados con acero laminado en caliente Ø 4". Incluye pintura en esmalte sitético, color institucional a definir por Interventoría</v>
          </cell>
          <cell r="E1430" t="str">
            <v>m</v>
          </cell>
          <cell r="F1430">
            <v>35</v>
          </cell>
          <cell r="G1430">
            <v>125500</v>
          </cell>
          <cell r="H1430">
            <v>4392500</v>
          </cell>
          <cell r="J1430">
            <v>35</v>
          </cell>
          <cell r="L1430">
            <v>35</v>
          </cell>
          <cell r="M1430">
            <v>4392500</v>
          </cell>
          <cell r="N1430">
            <v>0</v>
          </cell>
          <cell r="O1430">
            <v>4392500</v>
          </cell>
          <cell r="R1430">
            <v>0</v>
          </cell>
          <cell r="W1430">
            <v>0</v>
          </cell>
        </row>
        <row r="1431">
          <cell r="B1431" t="str">
            <v>N</v>
          </cell>
          <cell r="C1431" t="str">
            <v>3.7.17.16</v>
          </cell>
          <cell r="D1431" t="str">
            <v>Suministro e instalación de malla de cerramiento galvanizada, plastificada Cal 10 hueco hexagonal 2" según planos</v>
          </cell>
          <cell r="E1431" t="str">
            <v>m2</v>
          </cell>
          <cell r="F1431">
            <v>15</v>
          </cell>
          <cell r="G1431">
            <v>119500</v>
          </cell>
          <cell r="H1431">
            <v>1792500</v>
          </cell>
          <cell r="J1431">
            <v>15</v>
          </cell>
          <cell r="K1431">
            <v>25</v>
          </cell>
          <cell r="L1431">
            <v>40</v>
          </cell>
          <cell r="M1431">
            <v>1792500</v>
          </cell>
          <cell r="N1431">
            <v>2987500</v>
          </cell>
          <cell r="O1431">
            <v>4780000</v>
          </cell>
          <cell r="R1431">
            <v>0</v>
          </cell>
          <cell r="W1431">
            <v>0</v>
          </cell>
        </row>
        <row r="1432">
          <cell r="B1432" t="str">
            <v>N</v>
          </cell>
          <cell r="C1432" t="str">
            <v>3.7.17.17</v>
          </cell>
          <cell r="D1432" t="str">
            <v>Suminsitro, instalación y montaje de tubos de cerramiento en PVC diámetro 2", incluye pintura en esmalte sintético color institucional a definir por Interventoría</v>
          </cell>
          <cell r="E1432" t="str">
            <v>m</v>
          </cell>
          <cell r="F1432">
            <v>1000</v>
          </cell>
          <cell r="G1432">
            <v>10000</v>
          </cell>
          <cell r="H1432">
            <v>10000000</v>
          </cell>
          <cell r="J1432">
            <v>1000</v>
          </cell>
          <cell r="L1432">
            <v>1000</v>
          </cell>
          <cell r="M1432">
            <v>10000000</v>
          </cell>
          <cell r="N1432">
            <v>0</v>
          </cell>
          <cell r="O1432">
            <v>10000000</v>
          </cell>
          <cell r="R1432">
            <v>0</v>
          </cell>
          <cell r="W1432">
            <v>0</v>
          </cell>
        </row>
        <row r="1433">
          <cell r="C1433">
            <v>3.9</v>
          </cell>
          <cell r="D1433" t="str">
            <v>Obras arquitectónicas</v>
          </cell>
          <cell r="R1433">
            <v>0</v>
          </cell>
          <cell r="W1433" t="str">
            <v/>
          </cell>
        </row>
        <row r="1434">
          <cell r="C1434" t="str">
            <v>3.9.12</v>
          </cell>
          <cell r="D1434" t="str">
            <v>Pintura</v>
          </cell>
          <cell r="R1434">
            <v>0</v>
          </cell>
          <cell r="W1434" t="str">
            <v/>
          </cell>
        </row>
        <row r="1435">
          <cell r="C1435" t="str">
            <v>3.9.12.3</v>
          </cell>
          <cell r="D1435" t="str">
            <v>Estuco y pintura a 3 manos segun planos y especificaciones de diseño</v>
          </cell>
          <cell r="E1435" t="str">
            <v>m2</v>
          </cell>
          <cell r="F1435">
            <v>1200</v>
          </cell>
          <cell r="G1435">
            <v>6415</v>
          </cell>
          <cell r="H1435">
            <v>7698000</v>
          </cell>
          <cell r="J1435">
            <v>1200</v>
          </cell>
          <cell r="K1435">
            <v>-1200</v>
          </cell>
          <cell r="L1435">
            <v>0</v>
          </cell>
          <cell r="M1435">
            <v>7698000</v>
          </cell>
          <cell r="N1435">
            <v>-7698000</v>
          </cell>
          <cell r="O1435">
            <v>0</v>
          </cell>
          <cell r="R1435">
            <v>0</v>
          </cell>
          <cell r="W1435">
            <v>0</v>
          </cell>
        </row>
        <row r="1436">
          <cell r="F1436" t="str">
            <v/>
          </cell>
          <cell r="J1436" t="str">
            <v/>
          </cell>
          <cell r="L1436" t="str">
            <v/>
          </cell>
          <cell r="M1436" t="str">
            <v/>
          </cell>
          <cell r="N1436" t="str">
            <v/>
          </cell>
          <cell r="O1436" t="str">
            <v/>
          </cell>
          <cell r="R1436">
            <v>0</v>
          </cell>
          <cell r="W1436" t="str">
            <v/>
          </cell>
        </row>
        <row r="1437">
          <cell r="D1437" t="str">
            <v>COSTO DIRECTO</v>
          </cell>
          <cell r="F1437" t="str">
            <v/>
          </cell>
          <cell r="H1437">
            <v>208973748</v>
          </cell>
          <cell r="J1437" t="str">
            <v/>
          </cell>
          <cell r="L1437" t="str">
            <v/>
          </cell>
          <cell r="M1437">
            <v>208973748</v>
          </cell>
          <cell r="N1437">
            <v>64260750</v>
          </cell>
          <cell r="O1437">
            <v>273234498</v>
          </cell>
          <cell r="R1437">
            <v>0</v>
          </cell>
          <cell r="S1437">
            <v>0</v>
          </cell>
          <cell r="T1437">
            <v>0</v>
          </cell>
          <cell r="U1437">
            <v>0</v>
          </cell>
          <cell r="V1437" t="str">
            <v/>
          </cell>
          <cell r="W1437">
            <v>155304040</v>
          </cell>
        </row>
        <row r="1438">
          <cell r="D1438" t="str">
            <v>A,I,U, (25% )</v>
          </cell>
          <cell r="E1438">
            <v>0.25</v>
          </cell>
          <cell r="F1438">
            <v>0</v>
          </cell>
          <cell r="H1438">
            <v>52243437</v>
          </cell>
          <cell r="J1438">
            <v>0</v>
          </cell>
          <cell r="L1438">
            <v>0</v>
          </cell>
          <cell r="M1438">
            <v>52243437</v>
          </cell>
          <cell r="N1438">
            <v>16065188</v>
          </cell>
          <cell r="O1438">
            <v>68308625</v>
          </cell>
          <cell r="R1438">
            <v>0</v>
          </cell>
          <cell r="S1438">
            <v>0</v>
          </cell>
          <cell r="T1438">
            <v>0</v>
          </cell>
          <cell r="U1438">
            <v>0</v>
          </cell>
          <cell r="W1438">
            <v>38826010</v>
          </cell>
        </row>
        <row r="1439">
          <cell r="B1439" t="str">
            <v>TO25</v>
          </cell>
          <cell r="D1439" t="str">
            <v>COSTO TOTAL</v>
          </cell>
          <cell r="F1439" t="str">
            <v/>
          </cell>
          <cell r="H1439">
            <v>261217185</v>
          </cell>
          <cell r="J1439" t="str">
            <v/>
          </cell>
          <cell r="L1439" t="str">
            <v/>
          </cell>
          <cell r="M1439">
            <v>261217185</v>
          </cell>
          <cell r="N1439">
            <v>80325938</v>
          </cell>
          <cell r="O1439">
            <v>341543123</v>
          </cell>
          <cell r="R1439">
            <v>0</v>
          </cell>
          <cell r="S1439">
            <v>0</v>
          </cell>
          <cell r="T1439">
            <v>0</v>
          </cell>
          <cell r="U1439">
            <v>0</v>
          </cell>
          <cell r="V1439" t="str">
            <v/>
          </cell>
          <cell r="W1439">
            <v>194130050</v>
          </cell>
        </row>
        <row r="1440">
          <cell r="B1440" t="str">
            <v>T26</v>
          </cell>
          <cell r="C1440" t="str">
            <v>SUMINISTRO - TUBERIA DE ADUCCION, GRP Ø 600 mm (1440)</v>
          </cell>
          <cell r="F1440" t="str">
            <v/>
          </cell>
          <cell r="J1440" t="str">
            <v/>
          </cell>
          <cell r="L1440" t="str">
            <v/>
          </cell>
          <cell r="M1440" t="str">
            <v/>
          </cell>
          <cell r="N1440" t="str">
            <v/>
          </cell>
          <cell r="O1440" t="str">
            <v/>
          </cell>
          <cell r="R1440">
            <v>0</v>
          </cell>
          <cell r="S1440" t="str">
            <v/>
          </cell>
          <cell r="T1440" t="str">
            <v/>
          </cell>
          <cell r="U1440" t="str">
            <v/>
          </cell>
          <cell r="V1440" t="str">
            <v/>
          </cell>
          <cell r="W1440" t="str">
            <v/>
          </cell>
        </row>
        <row r="1441">
          <cell r="C1441" t="str">
            <v xml:space="preserve">ITEM </v>
          </cell>
          <cell r="D1441" t="str">
            <v xml:space="preserve">DESCRIPCION </v>
          </cell>
          <cell r="E1441" t="str">
            <v xml:space="preserve">UNIDAD </v>
          </cell>
          <cell r="F1441">
            <v>0</v>
          </cell>
          <cell r="G1441" t="str">
            <v xml:space="preserve">V. UNITARIO </v>
          </cell>
          <cell r="H1441" t="str">
            <v>V. PARCIAL</v>
          </cell>
          <cell r="J1441">
            <v>0</v>
          </cell>
          <cell r="L1441">
            <v>0</v>
          </cell>
          <cell r="R1441">
            <v>0</v>
          </cell>
        </row>
        <row r="1442">
          <cell r="C1442" t="str">
            <v>3.20.</v>
          </cell>
          <cell r="D1442" t="str">
            <v>SUMINISTRO DE TUBERIAS Y ELEMENTOS DE ACUEDUCTO Y ALCANTARILLADO</v>
          </cell>
          <cell r="F1442" t="str">
            <v/>
          </cell>
          <cell r="J1442" t="str">
            <v/>
          </cell>
          <cell r="L1442" t="str">
            <v/>
          </cell>
          <cell r="M1442" t="str">
            <v/>
          </cell>
          <cell r="N1442" t="str">
            <v/>
          </cell>
          <cell r="O1442" t="str">
            <v/>
          </cell>
          <cell r="R1442">
            <v>0</v>
          </cell>
          <cell r="S1442" t="str">
            <v/>
          </cell>
          <cell r="T1442" t="str">
            <v/>
          </cell>
          <cell r="U1442" t="str">
            <v/>
          </cell>
          <cell r="V1442" t="str">
            <v/>
          </cell>
          <cell r="W1442" t="str">
            <v/>
          </cell>
        </row>
        <row r="1443">
          <cell r="C1443" t="str">
            <v>3.20.1.1</v>
          </cell>
          <cell r="D1443" t="str">
            <v>Suministro de Tuberias de Acueducto</v>
          </cell>
          <cell r="F1443" t="str">
            <v/>
          </cell>
          <cell r="J1443" t="str">
            <v/>
          </cell>
          <cell r="L1443" t="str">
            <v/>
          </cell>
          <cell r="M1443" t="str">
            <v/>
          </cell>
          <cell r="N1443" t="str">
            <v/>
          </cell>
          <cell r="O1443" t="str">
            <v/>
          </cell>
          <cell r="R1443">
            <v>0</v>
          </cell>
          <cell r="S1443" t="str">
            <v/>
          </cell>
          <cell r="T1443" t="str">
            <v/>
          </cell>
          <cell r="U1443" t="str">
            <v/>
          </cell>
          <cell r="V1443" t="str">
            <v/>
          </cell>
          <cell r="W1443" t="str">
            <v/>
          </cell>
        </row>
        <row r="1444">
          <cell r="C1444" t="str">
            <v>3.20.1.1.2</v>
          </cell>
          <cell r="D1444" t="str">
            <v>Suministro de Tuberías de acueducto de hierro de fundición dúctil</v>
          </cell>
          <cell r="F1444" t="str">
            <v/>
          </cell>
          <cell r="J1444" t="str">
            <v/>
          </cell>
          <cell r="L1444" t="str">
            <v/>
          </cell>
          <cell r="M1444" t="str">
            <v/>
          </cell>
          <cell r="N1444" t="str">
            <v/>
          </cell>
          <cell r="O1444" t="str">
            <v/>
          </cell>
          <cell r="R1444">
            <v>0</v>
          </cell>
          <cell r="S1444" t="str">
            <v/>
          </cell>
          <cell r="T1444" t="str">
            <v/>
          </cell>
          <cell r="U1444" t="str">
            <v/>
          </cell>
          <cell r="V1444" t="str">
            <v/>
          </cell>
          <cell r="W1444" t="str">
            <v/>
          </cell>
        </row>
        <row r="1445">
          <cell r="C1445" t="str">
            <v>3.20.1.1.2.7</v>
          </cell>
          <cell r="D1445" t="str">
            <v>Tubería de HD de 600 mm PN 10</v>
          </cell>
          <cell r="E1445" t="str">
            <v>m</v>
          </cell>
          <cell r="F1445">
            <v>0</v>
          </cell>
          <cell r="G1445">
            <v>500939.04</v>
          </cell>
          <cell r="H1445">
            <v>0</v>
          </cell>
          <cell r="I1445" t="e">
            <v>#DIV/0!</v>
          </cell>
          <cell r="J1445">
            <v>0</v>
          </cell>
          <cell r="K1445">
            <v>0</v>
          </cell>
          <cell r="L1445">
            <v>0</v>
          </cell>
          <cell r="M1445">
            <v>0</v>
          </cell>
          <cell r="N1445">
            <v>0</v>
          </cell>
          <cell r="O1445">
            <v>0</v>
          </cell>
          <cell r="R1445">
            <v>0</v>
          </cell>
          <cell r="S1445">
            <v>0</v>
          </cell>
          <cell r="T1445">
            <v>0</v>
          </cell>
          <cell r="U1445">
            <v>0</v>
          </cell>
          <cell r="V1445">
            <v>0</v>
          </cell>
          <cell r="W1445">
            <v>0</v>
          </cell>
        </row>
        <row r="1446">
          <cell r="C1446" t="str">
            <v>3.20.1.1.3</v>
          </cell>
          <cell r="D1446" t="str">
            <v>Suministro de Tuberías de acueducto de poliester reforzado con fibra de vidrio (GRP)</v>
          </cell>
          <cell r="F1446" t="str">
            <v/>
          </cell>
          <cell r="I1446" t="str">
            <v/>
          </cell>
          <cell r="J1446" t="str">
            <v/>
          </cell>
          <cell r="L1446" t="str">
            <v/>
          </cell>
          <cell r="M1446" t="str">
            <v/>
          </cell>
          <cell r="N1446" t="str">
            <v/>
          </cell>
          <cell r="O1446" t="str">
            <v/>
          </cell>
          <cell r="R1446">
            <v>0</v>
          </cell>
          <cell r="S1446" t="str">
            <v/>
          </cell>
          <cell r="T1446" t="str">
            <v/>
          </cell>
          <cell r="U1446" t="str">
            <v/>
          </cell>
          <cell r="V1446" t="str">
            <v/>
          </cell>
          <cell r="W1446" t="str">
            <v/>
          </cell>
        </row>
        <row r="1447">
          <cell r="C1447" t="str">
            <v>3.20.1.1.3.2</v>
          </cell>
          <cell r="D1447" t="str">
            <v>Tubería de GRP de 400 mm</v>
          </cell>
          <cell r="E1447" t="str">
            <v>m</v>
          </cell>
          <cell r="F1447">
            <v>0</v>
          </cell>
          <cell r="G1447">
            <v>89000</v>
          </cell>
          <cell r="H1447">
            <v>0</v>
          </cell>
          <cell r="I1447" t="e">
            <v>#DIV/0!</v>
          </cell>
          <cell r="J1447">
            <v>0</v>
          </cell>
          <cell r="L1447">
            <v>0</v>
          </cell>
          <cell r="M1447">
            <v>0</v>
          </cell>
          <cell r="N1447">
            <v>0</v>
          </cell>
          <cell r="O1447">
            <v>0</v>
          </cell>
          <cell r="R1447">
            <v>0</v>
          </cell>
          <cell r="S1447">
            <v>0</v>
          </cell>
          <cell r="T1447">
            <v>0</v>
          </cell>
          <cell r="U1447">
            <v>0</v>
          </cell>
          <cell r="V1447">
            <v>0</v>
          </cell>
          <cell r="W1447">
            <v>0</v>
          </cell>
        </row>
        <row r="1448">
          <cell r="C1448" t="str">
            <v>3.20.1.1.3.5</v>
          </cell>
          <cell r="D1448" t="str">
            <v>Tubería de GRP de 600 mm (de 12 m cada tubo)</v>
          </cell>
          <cell r="E1448" t="str">
            <v>m</v>
          </cell>
          <cell r="F1448">
            <v>0</v>
          </cell>
          <cell r="G1448">
            <v>240130.20799999998</v>
          </cell>
          <cell r="H1448">
            <v>0</v>
          </cell>
          <cell r="I1448" t="e">
            <v>#DIV/0!</v>
          </cell>
          <cell r="J1448">
            <v>0</v>
          </cell>
          <cell r="L1448">
            <v>0</v>
          </cell>
          <cell r="M1448">
            <v>0</v>
          </cell>
          <cell r="N1448">
            <v>0</v>
          </cell>
          <cell r="O1448">
            <v>0</v>
          </cell>
          <cell r="R1448">
            <v>0</v>
          </cell>
          <cell r="S1448">
            <v>0</v>
          </cell>
          <cell r="T1448">
            <v>0</v>
          </cell>
          <cell r="U1448">
            <v>0</v>
          </cell>
          <cell r="V1448">
            <v>0</v>
          </cell>
          <cell r="W1448">
            <v>0</v>
          </cell>
        </row>
        <row r="1449">
          <cell r="C1449" t="str">
            <v>3.20.1.2.1</v>
          </cell>
          <cell r="D1449" t="str">
            <v xml:space="preserve">Suministro de válvula de compuerta brida x brida norma ISO PN 10 </v>
          </cell>
          <cell r="F1449" t="str">
            <v/>
          </cell>
          <cell r="I1449" t="str">
            <v/>
          </cell>
          <cell r="J1449" t="str">
            <v/>
          </cell>
          <cell r="L1449" t="str">
            <v/>
          </cell>
          <cell r="M1449" t="str">
            <v/>
          </cell>
          <cell r="N1449" t="str">
            <v/>
          </cell>
          <cell r="O1449" t="str">
            <v/>
          </cell>
          <cell r="R1449">
            <v>0</v>
          </cell>
          <cell r="S1449" t="str">
            <v/>
          </cell>
          <cell r="T1449" t="str">
            <v/>
          </cell>
          <cell r="U1449" t="str">
            <v/>
          </cell>
          <cell r="V1449" t="str">
            <v/>
          </cell>
          <cell r="W1449" t="str">
            <v/>
          </cell>
        </row>
        <row r="1450">
          <cell r="C1450" t="str">
            <v>3.20.1.2.1.3</v>
          </cell>
          <cell r="D1450" t="str">
            <v>d = 100 mm (4")</v>
          </cell>
          <cell r="E1450" t="str">
            <v>un</v>
          </cell>
          <cell r="F1450">
            <v>0</v>
          </cell>
          <cell r="G1450">
            <v>434118.40000000002</v>
          </cell>
          <cell r="H1450">
            <v>0</v>
          </cell>
          <cell r="I1450" t="e">
            <v>#DIV/0!</v>
          </cell>
          <cell r="J1450">
            <v>0</v>
          </cell>
          <cell r="K1450">
            <v>0</v>
          </cell>
          <cell r="L1450">
            <v>0</v>
          </cell>
          <cell r="M1450">
            <v>0</v>
          </cell>
          <cell r="N1450">
            <v>0</v>
          </cell>
          <cell r="O1450">
            <v>0</v>
          </cell>
          <cell r="R1450">
            <v>1</v>
          </cell>
          <cell r="S1450">
            <v>0</v>
          </cell>
          <cell r="T1450">
            <v>0</v>
          </cell>
          <cell r="U1450">
            <v>434118.40000000002</v>
          </cell>
          <cell r="V1450">
            <v>-1</v>
          </cell>
          <cell r="W1450">
            <v>-434118.40000000002</v>
          </cell>
        </row>
        <row r="1451">
          <cell r="C1451" t="str">
            <v>3.20.1.2.3</v>
          </cell>
          <cell r="D1451" t="str">
            <v>Suministro de válvula de mariposa brida x brida norma ISO PN  16</v>
          </cell>
          <cell r="F1451" t="str">
            <v/>
          </cell>
          <cell r="I1451" t="str">
            <v/>
          </cell>
          <cell r="J1451" t="str">
            <v/>
          </cell>
          <cell r="L1451" t="str">
            <v/>
          </cell>
          <cell r="M1451" t="str">
            <v/>
          </cell>
          <cell r="N1451" t="str">
            <v/>
          </cell>
          <cell r="O1451" t="str">
            <v/>
          </cell>
          <cell r="R1451">
            <v>0</v>
          </cell>
          <cell r="S1451" t="str">
            <v/>
          </cell>
          <cell r="T1451" t="str">
            <v/>
          </cell>
          <cell r="U1451" t="str">
            <v/>
          </cell>
          <cell r="V1451" t="str">
            <v/>
          </cell>
          <cell r="W1451" t="str">
            <v/>
          </cell>
        </row>
        <row r="1452">
          <cell r="C1452" t="str">
            <v>3.20.1.2.3.4</v>
          </cell>
          <cell r="D1452" t="str">
            <v>d = 400 mm (16")</v>
          </cell>
          <cell r="E1452" t="str">
            <v>un</v>
          </cell>
          <cell r="F1452">
            <v>0</v>
          </cell>
          <cell r="G1452">
            <v>8619472.7999999989</v>
          </cell>
          <cell r="H1452">
            <v>0</v>
          </cell>
          <cell r="I1452" t="e">
            <v>#DIV/0!</v>
          </cell>
          <cell r="J1452">
            <v>0</v>
          </cell>
          <cell r="K1452">
            <v>0</v>
          </cell>
          <cell r="L1452">
            <v>0</v>
          </cell>
          <cell r="M1452">
            <v>0</v>
          </cell>
          <cell r="N1452">
            <v>0</v>
          </cell>
          <cell r="O1452">
            <v>0</v>
          </cell>
          <cell r="R1452">
            <v>2</v>
          </cell>
          <cell r="S1452">
            <v>0</v>
          </cell>
          <cell r="T1452">
            <v>0</v>
          </cell>
          <cell r="U1452">
            <v>17238945.599999998</v>
          </cell>
          <cell r="V1452">
            <v>-2</v>
          </cell>
          <cell r="W1452">
            <v>-17238945.599999998</v>
          </cell>
        </row>
        <row r="1453">
          <cell r="C1453" t="str">
            <v>3.20.1.2.7</v>
          </cell>
          <cell r="D1453" t="str">
            <v xml:space="preserve">Suministro de ventosa de triple acción norma ISO PN 10 </v>
          </cell>
          <cell r="F1453" t="str">
            <v/>
          </cell>
          <cell r="I1453" t="str">
            <v/>
          </cell>
          <cell r="J1453" t="str">
            <v/>
          </cell>
          <cell r="L1453" t="str">
            <v/>
          </cell>
          <cell r="M1453" t="str">
            <v/>
          </cell>
          <cell r="N1453" t="str">
            <v/>
          </cell>
          <cell r="O1453" t="str">
            <v/>
          </cell>
          <cell r="R1453">
            <v>0</v>
          </cell>
          <cell r="S1453" t="str">
            <v/>
          </cell>
          <cell r="T1453" t="str">
            <v/>
          </cell>
          <cell r="U1453" t="str">
            <v/>
          </cell>
          <cell r="V1453" t="str">
            <v/>
          </cell>
          <cell r="W1453" t="str">
            <v/>
          </cell>
        </row>
        <row r="1454">
          <cell r="C1454" t="str">
            <v>3.20.1.2.7.3</v>
          </cell>
          <cell r="D1454" t="str">
            <v>d = 100 mm (4")</v>
          </cell>
          <cell r="E1454" t="str">
            <v>un</v>
          </cell>
          <cell r="F1454">
            <v>0</v>
          </cell>
          <cell r="G1454">
            <v>1443785.3</v>
          </cell>
          <cell r="H1454">
            <v>0</v>
          </cell>
          <cell r="I1454" t="e">
            <v>#DIV/0!</v>
          </cell>
          <cell r="J1454">
            <v>0</v>
          </cell>
          <cell r="L1454">
            <v>0</v>
          </cell>
          <cell r="M1454">
            <v>0</v>
          </cell>
          <cell r="N1454">
            <v>0</v>
          </cell>
          <cell r="O1454">
            <v>0</v>
          </cell>
          <cell r="R1454">
            <v>0</v>
          </cell>
          <cell r="S1454">
            <v>0</v>
          </cell>
          <cell r="T1454">
            <v>0</v>
          </cell>
          <cell r="U1454">
            <v>0</v>
          </cell>
          <cell r="V1454">
            <v>0</v>
          </cell>
          <cell r="W1454">
            <v>0</v>
          </cell>
        </row>
        <row r="1455">
          <cell r="C1455" t="str">
            <v>3.20.1.2.15</v>
          </cell>
          <cell r="D1455" t="str">
            <v>Suministro de brida ciega HD norma ISO PN 16</v>
          </cell>
          <cell r="F1455" t="str">
            <v/>
          </cell>
          <cell r="I1455" t="str">
            <v/>
          </cell>
          <cell r="J1455" t="str">
            <v/>
          </cell>
          <cell r="L1455" t="str">
            <v/>
          </cell>
          <cell r="M1455" t="str">
            <v/>
          </cell>
          <cell r="N1455" t="str">
            <v/>
          </cell>
          <cell r="O1455" t="str">
            <v/>
          </cell>
          <cell r="R1455">
            <v>0</v>
          </cell>
          <cell r="S1455" t="str">
            <v/>
          </cell>
          <cell r="T1455" t="str">
            <v/>
          </cell>
          <cell r="U1455" t="str">
            <v/>
          </cell>
          <cell r="V1455" t="str">
            <v/>
          </cell>
          <cell r="W1455" t="str">
            <v/>
          </cell>
        </row>
        <row r="1456">
          <cell r="C1456" t="str">
            <v>3.20.1.2.15.11</v>
          </cell>
          <cell r="D1456" t="str">
            <v>d = 600 mm (24")</v>
          </cell>
          <cell r="E1456" t="str">
            <v>un</v>
          </cell>
          <cell r="F1456">
            <v>0</v>
          </cell>
          <cell r="G1456">
            <v>1718134</v>
          </cell>
          <cell r="H1456">
            <v>0</v>
          </cell>
          <cell r="I1456" t="e">
            <v>#DIV/0!</v>
          </cell>
          <cell r="J1456">
            <v>0</v>
          </cell>
          <cell r="K1456">
            <v>0</v>
          </cell>
          <cell r="L1456">
            <v>0</v>
          </cell>
          <cell r="M1456">
            <v>0</v>
          </cell>
          <cell r="N1456">
            <v>0</v>
          </cell>
          <cell r="O1456">
            <v>0</v>
          </cell>
          <cell r="R1456">
            <v>0</v>
          </cell>
          <cell r="S1456">
            <v>0</v>
          </cell>
          <cell r="T1456">
            <v>0</v>
          </cell>
          <cell r="U1456">
            <v>0</v>
          </cell>
          <cell r="V1456">
            <v>0</v>
          </cell>
          <cell r="W1456">
            <v>0</v>
          </cell>
        </row>
        <row r="1457">
          <cell r="C1457" t="str">
            <v>3.20.1.2.30</v>
          </cell>
          <cell r="D1457" t="str">
            <v>Codo 90° BxB HD Norma ISO PN 10</v>
          </cell>
          <cell r="F1457" t="str">
            <v/>
          </cell>
          <cell r="I1457" t="str">
            <v/>
          </cell>
          <cell r="J1457" t="str">
            <v/>
          </cell>
          <cell r="L1457" t="str">
            <v/>
          </cell>
          <cell r="M1457" t="str">
            <v/>
          </cell>
          <cell r="N1457" t="str">
            <v/>
          </cell>
          <cell r="O1457" t="str">
            <v/>
          </cell>
          <cell r="R1457">
            <v>0</v>
          </cell>
          <cell r="S1457" t="str">
            <v/>
          </cell>
          <cell r="T1457" t="str">
            <v/>
          </cell>
          <cell r="U1457" t="str">
            <v/>
          </cell>
          <cell r="V1457" t="str">
            <v/>
          </cell>
          <cell r="W1457" t="str">
            <v/>
          </cell>
        </row>
        <row r="1458">
          <cell r="C1458" t="str">
            <v>3.20.1.2.30.7</v>
          </cell>
          <cell r="D1458" t="str">
            <v>d = 600 mm (24")</v>
          </cell>
          <cell r="E1458" t="str">
            <v>un</v>
          </cell>
          <cell r="F1458">
            <v>0</v>
          </cell>
          <cell r="G1458">
            <v>6148000</v>
          </cell>
          <cell r="H1458">
            <v>0</v>
          </cell>
          <cell r="I1458" t="e">
            <v>#DIV/0!</v>
          </cell>
          <cell r="J1458">
            <v>0</v>
          </cell>
          <cell r="K1458">
            <v>0</v>
          </cell>
          <cell r="L1458">
            <v>0</v>
          </cell>
          <cell r="M1458">
            <v>0</v>
          </cell>
          <cell r="N1458">
            <v>0</v>
          </cell>
          <cell r="O1458">
            <v>0</v>
          </cell>
          <cell r="R1458">
            <v>0</v>
          </cell>
          <cell r="S1458">
            <v>0</v>
          </cell>
          <cell r="T1458">
            <v>0</v>
          </cell>
          <cell r="U1458">
            <v>0</v>
          </cell>
          <cell r="V1458">
            <v>0</v>
          </cell>
          <cell r="W1458">
            <v>0</v>
          </cell>
        </row>
        <row r="1459">
          <cell r="C1459" t="str">
            <v>3.20.1.2.40</v>
          </cell>
          <cell r="D1459" t="str">
            <v>Codo 45° JA x JA HD Norma ISO PN 10</v>
          </cell>
          <cell r="F1459" t="str">
            <v/>
          </cell>
          <cell r="I1459" t="str">
            <v/>
          </cell>
          <cell r="J1459" t="str">
            <v/>
          </cell>
          <cell r="L1459" t="str">
            <v/>
          </cell>
          <cell r="M1459" t="str">
            <v/>
          </cell>
          <cell r="N1459" t="str">
            <v/>
          </cell>
          <cell r="O1459" t="str">
            <v/>
          </cell>
          <cell r="R1459">
            <v>0</v>
          </cell>
          <cell r="S1459" t="str">
            <v/>
          </cell>
          <cell r="T1459" t="str">
            <v/>
          </cell>
          <cell r="U1459" t="str">
            <v/>
          </cell>
          <cell r="V1459" t="str">
            <v/>
          </cell>
          <cell r="W1459" t="str">
            <v/>
          </cell>
        </row>
        <row r="1460">
          <cell r="C1460" t="str">
            <v>3.20.1.2.40.7</v>
          </cell>
          <cell r="D1460" t="str">
            <v>d = 600 mm (24")</v>
          </cell>
          <cell r="E1460" t="str">
            <v>un</v>
          </cell>
          <cell r="F1460">
            <v>0</v>
          </cell>
          <cell r="G1460">
            <v>3455554.16</v>
          </cell>
          <cell r="H1460">
            <v>0</v>
          </cell>
          <cell r="I1460" t="e">
            <v>#DIV/0!</v>
          </cell>
          <cell r="J1460">
            <v>0</v>
          </cell>
          <cell r="K1460">
            <v>0</v>
          </cell>
          <cell r="L1460">
            <v>0</v>
          </cell>
          <cell r="M1460">
            <v>0</v>
          </cell>
          <cell r="N1460">
            <v>0</v>
          </cell>
          <cell r="O1460">
            <v>0</v>
          </cell>
          <cell r="R1460">
            <v>2</v>
          </cell>
          <cell r="S1460">
            <v>0</v>
          </cell>
          <cell r="T1460">
            <v>0</v>
          </cell>
          <cell r="U1460">
            <v>6911108.3200000003</v>
          </cell>
          <cell r="V1460">
            <v>-2</v>
          </cell>
          <cell r="W1460">
            <v>-6911108.3200000003</v>
          </cell>
        </row>
        <row r="1461">
          <cell r="C1461" t="str">
            <v>3.20.1.2.58</v>
          </cell>
          <cell r="D1461" t="str">
            <v>Reducción B x B HD. Norma ISO. PN 10</v>
          </cell>
          <cell r="F1461" t="str">
            <v/>
          </cell>
          <cell r="I1461" t="str">
            <v/>
          </cell>
          <cell r="J1461" t="str">
            <v/>
          </cell>
          <cell r="L1461" t="str">
            <v/>
          </cell>
          <cell r="M1461" t="str">
            <v/>
          </cell>
          <cell r="N1461" t="str">
            <v/>
          </cell>
          <cell r="O1461" t="str">
            <v/>
          </cell>
          <cell r="R1461">
            <v>0</v>
          </cell>
          <cell r="S1461" t="str">
            <v/>
          </cell>
          <cell r="T1461" t="str">
            <v/>
          </cell>
          <cell r="U1461" t="str">
            <v/>
          </cell>
          <cell r="V1461" t="str">
            <v/>
          </cell>
          <cell r="W1461" t="str">
            <v/>
          </cell>
        </row>
        <row r="1462">
          <cell r="C1462" t="str">
            <v>3.20.1.2.58.31</v>
          </cell>
          <cell r="D1462" t="str">
            <v>d = 600 x 400 mm</v>
          </cell>
          <cell r="E1462" t="str">
            <v>un</v>
          </cell>
          <cell r="F1462">
            <v>0</v>
          </cell>
          <cell r="G1462">
            <v>4640000</v>
          </cell>
          <cell r="H1462">
            <v>0</v>
          </cell>
          <cell r="I1462" t="e">
            <v>#DIV/0!</v>
          </cell>
          <cell r="J1462">
            <v>0</v>
          </cell>
          <cell r="K1462">
            <v>0</v>
          </cell>
          <cell r="L1462">
            <v>0</v>
          </cell>
          <cell r="M1462">
            <v>0</v>
          </cell>
          <cell r="N1462">
            <v>0</v>
          </cell>
          <cell r="O1462">
            <v>0</v>
          </cell>
          <cell r="R1462">
            <v>2</v>
          </cell>
          <cell r="S1462">
            <v>0</v>
          </cell>
          <cell r="T1462">
            <v>0</v>
          </cell>
          <cell r="U1462">
            <v>9280000</v>
          </cell>
          <cell r="V1462">
            <v>-2</v>
          </cell>
          <cell r="W1462">
            <v>-9280000</v>
          </cell>
        </row>
        <row r="1463">
          <cell r="C1463" t="str">
            <v>3.20.1.2.62</v>
          </cell>
          <cell r="D1463" t="str">
            <v>Suministro de Tee B x B x B HD. Norma ISO. PN 10</v>
          </cell>
          <cell r="F1463" t="str">
            <v/>
          </cell>
          <cell r="I1463" t="str">
            <v/>
          </cell>
          <cell r="J1463" t="str">
            <v/>
          </cell>
          <cell r="L1463" t="str">
            <v/>
          </cell>
          <cell r="M1463" t="str">
            <v/>
          </cell>
          <cell r="N1463" t="str">
            <v/>
          </cell>
          <cell r="O1463" t="str">
            <v/>
          </cell>
          <cell r="R1463">
            <v>0</v>
          </cell>
          <cell r="S1463" t="str">
            <v/>
          </cell>
          <cell r="T1463" t="str">
            <v/>
          </cell>
          <cell r="U1463" t="str">
            <v/>
          </cell>
          <cell r="V1463" t="str">
            <v/>
          </cell>
          <cell r="W1463" t="str">
            <v/>
          </cell>
        </row>
        <row r="1464">
          <cell r="C1464" t="str">
            <v>3.20.1.2.62.40</v>
          </cell>
          <cell r="D1464" t="str">
            <v>Tee 600 x 600 x 600 mm</v>
          </cell>
          <cell r="E1464" t="str">
            <v>un</v>
          </cell>
          <cell r="F1464">
            <v>0</v>
          </cell>
          <cell r="G1464">
            <v>10542834</v>
          </cell>
          <cell r="H1464">
            <v>0</v>
          </cell>
          <cell r="I1464" t="e">
            <v>#DIV/0!</v>
          </cell>
          <cell r="J1464">
            <v>0</v>
          </cell>
          <cell r="K1464">
            <v>0</v>
          </cell>
          <cell r="L1464">
            <v>0</v>
          </cell>
          <cell r="M1464">
            <v>0</v>
          </cell>
          <cell r="N1464">
            <v>0</v>
          </cell>
          <cell r="O1464">
            <v>0</v>
          </cell>
          <cell r="R1464">
            <v>0</v>
          </cell>
          <cell r="S1464">
            <v>0</v>
          </cell>
          <cell r="T1464">
            <v>0</v>
          </cell>
          <cell r="U1464">
            <v>0</v>
          </cell>
          <cell r="V1464">
            <v>0</v>
          </cell>
          <cell r="W1464">
            <v>0</v>
          </cell>
        </row>
        <row r="1465">
          <cell r="C1465" t="str">
            <v>3.20.1.2.67</v>
          </cell>
          <cell r="D1465" t="str">
            <v>Suministro de Niples bridados (Brida espigo y lisos)</v>
          </cell>
          <cell r="F1465" t="str">
            <v/>
          </cell>
          <cell r="I1465" t="str">
            <v/>
          </cell>
          <cell r="J1465" t="str">
            <v/>
          </cell>
          <cell r="L1465" t="str">
            <v/>
          </cell>
          <cell r="M1465" t="str">
            <v/>
          </cell>
          <cell r="N1465" t="str">
            <v/>
          </cell>
          <cell r="O1465" t="str">
            <v/>
          </cell>
          <cell r="R1465">
            <v>0</v>
          </cell>
          <cell r="S1465" t="str">
            <v/>
          </cell>
          <cell r="T1465" t="str">
            <v/>
          </cell>
          <cell r="U1465" t="str">
            <v/>
          </cell>
          <cell r="V1465" t="str">
            <v/>
          </cell>
          <cell r="W1465" t="str">
            <v/>
          </cell>
        </row>
        <row r="1466">
          <cell r="C1466" t="str">
            <v>3.20.1.2.67.1</v>
          </cell>
          <cell r="D1466" t="str">
            <v>L &lt;= 1 m</v>
          </cell>
          <cell r="F1466" t="str">
            <v/>
          </cell>
          <cell r="I1466" t="str">
            <v/>
          </cell>
          <cell r="J1466" t="str">
            <v/>
          </cell>
          <cell r="L1466" t="str">
            <v/>
          </cell>
          <cell r="M1466" t="str">
            <v/>
          </cell>
          <cell r="N1466" t="str">
            <v/>
          </cell>
          <cell r="O1466" t="str">
            <v/>
          </cell>
          <cell r="R1466">
            <v>0</v>
          </cell>
          <cell r="S1466" t="str">
            <v/>
          </cell>
          <cell r="T1466" t="str">
            <v/>
          </cell>
          <cell r="U1466" t="str">
            <v/>
          </cell>
          <cell r="V1466" t="str">
            <v/>
          </cell>
          <cell r="W1466" t="str">
            <v/>
          </cell>
        </row>
        <row r="1467">
          <cell r="C1467" t="str">
            <v>3.20.1.2.67.1.1</v>
          </cell>
          <cell r="D1467" t="str">
            <v>d = 600 mm Brida x Espigo. Norma ISO. PN 10. L=1.0 m.</v>
          </cell>
          <cell r="E1467" t="str">
            <v>un</v>
          </cell>
          <cell r="F1467">
            <v>0</v>
          </cell>
          <cell r="G1467">
            <v>2616380</v>
          </cell>
          <cell r="H1467">
            <v>0</v>
          </cell>
          <cell r="I1467" t="e">
            <v>#DIV/0!</v>
          </cell>
          <cell r="J1467">
            <v>0</v>
          </cell>
          <cell r="K1467">
            <v>0</v>
          </cell>
          <cell r="L1467">
            <v>0</v>
          </cell>
          <cell r="M1467">
            <v>0</v>
          </cell>
          <cell r="N1467">
            <v>0</v>
          </cell>
          <cell r="O1467">
            <v>0</v>
          </cell>
          <cell r="R1467">
            <v>0</v>
          </cell>
          <cell r="S1467">
            <v>0</v>
          </cell>
          <cell r="T1467">
            <v>0</v>
          </cell>
          <cell r="U1467">
            <v>0</v>
          </cell>
          <cell r="V1467">
            <v>0</v>
          </cell>
          <cell r="W1467">
            <v>0</v>
          </cell>
        </row>
        <row r="1468">
          <cell r="C1468" t="str">
            <v>3.20.2.11</v>
          </cell>
          <cell r="D1468" t="str">
            <v>Suministro de Codos GRP, SN 5000 N/m2, PN 6</v>
          </cell>
          <cell r="F1468" t="str">
            <v/>
          </cell>
          <cell r="I1468" t="str">
            <v/>
          </cell>
          <cell r="J1468" t="str">
            <v/>
          </cell>
          <cell r="L1468" t="str">
            <v/>
          </cell>
          <cell r="M1468" t="str">
            <v/>
          </cell>
          <cell r="N1468" t="str">
            <v/>
          </cell>
          <cell r="O1468" t="str">
            <v/>
          </cell>
          <cell r="R1468">
            <v>0</v>
          </cell>
          <cell r="S1468" t="str">
            <v/>
          </cell>
          <cell r="T1468" t="str">
            <v/>
          </cell>
          <cell r="U1468" t="str">
            <v/>
          </cell>
          <cell r="V1468" t="str">
            <v/>
          </cell>
          <cell r="W1468" t="str">
            <v/>
          </cell>
        </row>
        <row r="1469">
          <cell r="C1469" t="str">
            <v>3.20.2.11.4</v>
          </cell>
          <cell r="D1469" t="str">
            <v>d = 600 mm (Entre 3° y 30°), incluye 3 acoples por codo</v>
          </cell>
          <cell r="E1469" t="str">
            <v>un</v>
          </cell>
          <cell r="F1469">
            <v>0</v>
          </cell>
          <cell r="G1469">
            <v>380000</v>
          </cell>
          <cell r="H1469">
            <v>0</v>
          </cell>
          <cell r="I1469" t="e">
            <v>#DIV/0!</v>
          </cell>
          <cell r="J1469">
            <v>0</v>
          </cell>
          <cell r="L1469">
            <v>0</v>
          </cell>
          <cell r="M1469">
            <v>0</v>
          </cell>
          <cell r="N1469">
            <v>0</v>
          </cell>
          <cell r="O1469">
            <v>0</v>
          </cell>
          <cell r="R1469">
            <v>0</v>
          </cell>
          <cell r="S1469">
            <v>0</v>
          </cell>
          <cell r="T1469">
            <v>0</v>
          </cell>
          <cell r="U1469">
            <v>0</v>
          </cell>
          <cell r="V1469">
            <v>0</v>
          </cell>
          <cell r="W1469">
            <v>0</v>
          </cell>
        </row>
        <row r="1470">
          <cell r="C1470" t="str">
            <v>3.20.2.11.5</v>
          </cell>
          <cell r="D1470" t="str">
            <v>d = 600 mm (Entre 61° y 90°), incluye 3 acoples por codo</v>
          </cell>
          <cell r="E1470" t="str">
            <v>un</v>
          </cell>
          <cell r="F1470">
            <v>0</v>
          </cell>
          <cell r="G1470">
            <v>800000</v>
          </cell>
          <cell r="H1470">
            <v>0</v>
          </cell>
          <cell r="I1470" t="e">
            <v>#DIV/0!</v>
          </cell>
          <cell r="J1470">
            <v>0</v>
          </cell>
          <cell r="L1470">
            <v>0</v>
          </cell>
          <cell r="M1470">
            <v>0</v>
          </cell>
          <cell r="N1470">
            <v>0</v>
          </cell>
          <cell r="O1470">
            <v>0</v>
          </cell>
          <cell r="R1470">
            <v>0</v>
          </cell>
          <cell r="S1470">
            <v>0</v>
          </cell>
          <cell r="T1470">
            <v>0</v>
          </cell>
          <cell r="U1470">
            <v>0</v>
          </cell>
          <cell r="V1470">
            <v>0</v>
          </cell>
          <cell r="W1470">
            <v>0</v>
          </cell>
        </row>
        <row r="1471">
          <cell r="C1471" t="str">
            <v>3.20.2.12</v>
          </cell>
          <cell r="D1471" t="str">
            <v>Suministro de Tee GRP, Esp. x Esp. x Brida, SN 5000 N/m2, PN 6</v>
          </cell>
          <cell r="F1471" t="str">
            <v/>
          </cell>
          <cell r="I1471" t="str">
            <v/>
          </cell>
          <cell r="J1471" t="str">
            <v/>
          </cell>
          <cell r="L1471" t="str">
            <v/>
          </cell>
          <cell r="M1471" t="str">
            <v/>
          </cell>
          <cell r="N1471" t="str">
            <v/>
          </cell>
          <cell r="O1471" t="str">
            <v/>
          </cell>
          <cell r="R1471">
            <v>0</v>
          </cell>
          <cell r="S1471" t="str">
            <v/>
          </cell>
          <cell r="T1471" t="str">
            <v/>
          </cell>
          <cell r="U1471" t="str">
            <v/>
          </cell>
          <cell r="V1471" t="str">
            <v/>
          </cell>
          <cell r="W1471" t="str">
            <v/>
          </cell>
        </row>
        <row r="1472">
          <cell r="C1472" t="str">
            <v>3.20.2.12.4</v>
          </cell>
          <cell r="D1472" t="str">
            <v>d = 600 x 600 x 100 mm, incluye 5 acoples. (Ventosa)</v>
          </cell>
          <cell r="E1472" t="str">
            <v>un</v>
          </cell>
          <cell r="F1472">
            <v>0</v>
          </cell>
          <cell r="G1472">
            <v>700000</v>
          </cell>
          <cell r="H1472">
            <v>0</v>
          </cell>
          <cell r="I1472" t="e">
            <v>#DIV/0!</v>
          </cell>
          <cell r="J1472">
            <v>0</v>
          </cell>
          <cell r="L1472">
            <v>0</v>
          </cell>
          <cell r="M1472">
            <v>0</v>
          </cell>
          <cell r="N1472">
            <v>0</v>
          </cell>
          <cell r="O1472">
            <v>0</v>
          </cell>
          <cell r="R1472">
            <v>0</v>
          </cell>
          <cell r="S1472">
            <v>0</v>
          </cell>
          <cell r="T1472">
            <v>0</v>
          </cell>
          <cell r="U1472">
            <v>0</v>
          </cell>
          <cell r="V1472">
            <v>0</v>
          </cell>
          <cell r="W1472">
            <v>0</v>
          </cell>
        </row>
        <row r="1473">
          <cell r="C1473" t="str">
            <v>3.20.2.12.5</v>
          </cell>
          <cell r="D1473" t="str">
            <v>d = 600 x 600 x 400 mm, incluye 3 acoples por tee</v>
          </cell>
          <cell r="E1473" t="str">
            <v>un</v>
          </cell>
          <cell r="F1473">
            <v>0</v>
          </cell>
          <cell r="G1473">
            <v>2100000</v>
          </cell>
          <cell r="H1473">
            <v>0</v>
          </cell>
          <cell r="I1473" t="e">
            <v>#DIV/0!</v>
          </cell>
          <cell r="J1473">
            <v>0</v>
          </cell>
          <cell r="L1473">
            <v>0</v>
          </cell>
          <cell r="M1473">
            <v>0</v>
          </cell>
          <cell r="N1473">
            <v>0</v>
          </cell>
          <cell r="O1473">
            <v>0</v>
          </cell>
          <cell r="R1473">
            <v>0</v>
          </cell>
          <cell r="S1473">
            <v>0</v>
          </cell>
          <cell r="T1473">
            <v>0</v>
          </cell>
          <cell r="U1473">
            <v>0</v>
          </cell>
          <cell r="V1473">
            <v>0</v>
          </cell>
          <cell r="W1473">
            <v>0</v>
          </cell>
        </row>
        <row r="1474">
          <cell r="C1474" t="str">
            <v>3.20.2.12.6</v>
          </cell>
          <cell r="D1474" t="str">
            <v>d = 600 x 600 x 600 mm, incluye 3 acoples por tee</v>
          </cell>
          <cell r="E1474" t="str">
            <v>un</v>
          </cell>
          <cell r="F1474">
            <v>0</v>
          </cell>
          <cell r="G1474">
            <v>6000000</v>
          </cell>
          <cell r="H1474">
            <v>0</v>
          </cell>
          <cell r="I1474" t="e">
            <v>#DIV/0!</v>
          </cell>
          <cell r="J1474">
            <v>0</v>
          </cell>
          <cell r="L1474">
            <v>0</v>
          </cell>
          <cell r="M1474">
            <v>0</v>
          </cell>
          <cell r="N1474">
            <v>0</v>
          </cell>
          <cell r="O1474">
            <v>0</v>
          </cell>
          <cell r="R1474">
            <v>0</v>
          </cell>
          <cell r="S1474">
            <v>0</v>
          </cell>
          <cell r="T1474">
            <v>0</v>
          </cell>
          <cell r="U1474">
            <v>0</v>
          </cell>
          <cell r="V1474">
            <v>0</v>
          </cell>
          <cell r="W1474">
            <v>0</v>
          </cell>
        </row>
        <row r="1475">
          <cell r="C1475" t="str">
            <v>3.20.2.14</v>
          </cell>
          <cell r="D1475" t="str">
            <v>Suministro Niple GRP Brida x Espigo, SN 5000 N/m2, PN 6</v>
          </cell>
          <cell r="F1475" t="str">
            <v/>
          </cell>
          <cell r="I1475" t="str">
            <v/>
          </cell>
          <cell r="J1475" t="str">
            <v/>
          </cell>
          <cell r="L1475" t="str">
            <v/>
          </cell>
          <cell r="M1475" t="str">
            <v/>
          </cell>
          <cell r="N1475" t="str">
            <v/>
          </cell>
          <cell r="O1475" t="str">
            <v/>
          </cell>
          <cell r="R1475">
            <v>0</v>
          </cell>
          <cell r="S1475" t="str">
            <v/>
          </cell>
          <cell r="T1475" t="str">
            <v/>
          </cell>
          <cell r="U1475" t="str">
            <v/>
          </cell>
          <cell r="V1475" t="str">
            <v/>
          </cell>
          <cell r="W1475" t="str">
            <v/>
          </cell>
        </row>
        <row r="1476">
          <cell r="C1476" t="str">
            <v>3.20.2.14.2</v>
          </cell>
          <cell r="D1476" t="str">
            <v>d = 400 mm, incluye transporte</v>
          </cell>
          <cell r="E1476" t="str">
            <v>un</v>
          </cell>
          <cell r="F1476">
            <v>0</v>
          </cell>
          <cell r="G1476">
            <v>980000</v>
          </cell>
          <cell r="H1476">
            <v>0</v>
          </cell>
          <cell r="I1476" t="e">
            <v>#DIV/0!</v>
          </cell>
          <cell r="J1476">
            <v>0</v>
          </cell>
          <cell r="L1476">
            <v>0</v>
          </cell>
          <cell r="M1476">
            <v>0</v>
          </cell>
          <cell r="N1476">
            <v>0</v>
          </cell>
          <cell r="O1476">
            <v>0</v>
          </cell>
          <cell r="R1476">
            <v>0</v>
          </cell>
          <cell r="S1476">
            <v>0</v>
          </cell>
          <cell r="T1476">
            <v>0</v>
          </cell>
          <cell r="U1476">
            <v>0</v>
          </cell>
          <cell r="V1476">
            <v>0</v>
          </cell>
          <cell r="W1476">
            <v>0</v>
          </cell>
        </row>
        <row r="1477">
          <cell r="C1477" t="str">
            <v>3.20.2.14.4</v>
          </cell>
          <cell r="D1477" t="str">
            <v>d = 600 mm, incluye transporte</v>
          </cell>
          <cell r="E1477" t="str">
            <v>un</v>
          </cell>
          <cell r="F1477">
            <v>0</v>
          </cell>
          <cell r="G1477">
            <v>1980000</v>
          </cell>
          <cell r="H1477">
            <v>0</v>
          </cell>
          <cell r="I1477" t="e">
            <v>#DIV/0!</v>
          </cell>
          <cell r="J1477">
            <v>0</v>
          </cell>
          <cell r="L1477">
            <v>0</v>
          </cell>
          <cell r="M1477">
            <v>0</v>
          </cell>
          <cell r="N1477">
            <v>0</v>
          </cell>
          <cell r="O1477">
            <v>0</v>
          </cell>
          <cell r="R1477">
            <v>0</v>
          </cell>
          <cell r="S1477">
            <v>0</v>
          </cell>
          <cell r="T1477">
            <v>0</v>
          </cell>
          <cell r="U1477">
            <v>0</v>
          </cell>
          <cell r="V1477">
            <v>0</v>
          </cell>
          <cell r="W1477">
            <v>0</v>
          </cell>
        </row>
        <row r="1478">
          <cell r="C1478" t="str">
            <v>3.20.2.15</v>
          </cell>
          <cell r="D1478" t="str">
            <v>Suministro Acople GRP, PN 10, SN N/m2</v>
          </cell>
          <cell r="F1478" t="str">
            <v/>
          </cell>
          <cell r="I1478" t="str">
            <v/>
          </cell>
          <cell r="J1478" t="str">
            <v/>
          </cell>
          <cell r="L1478" t="str">
            <v/>
          </cell>
          <cell r="M1478" t="str">
            <v/>
          </cell>
          <cell r="N1478" t="str">
            <v/>
          </cell>
          <cell r="O1478" t="str">
            <v/>
          </cell>
          <cell r="R1478">
            <v>0</v>
          </cell>
          <cell r="S1478" t="str">
            <v/>
          </cell>
          <cell r="T1478" t="str">
            <v/>
          </cell>
          <cell r="U1478" t="str">
            <v/>
          </cell>
          <cell r="V1478" t="str">
            <v/>
          </cell>
          <cell r="W1478" t="str">
            <v/>
          </cell>
        </row>
        <row r="1479">
          <cell r="C1479" t="str">
            <v>3.20.2.15.2</v>
          </cell>
          <cell r="D1479" t="str">
            <v>d = 400 mm, incluye transporte</v>
          </cell>
          <cell r="E1479" t="str">
            <v>un</v>
          </cell>
          <cell r="F1479">
            <v>0</v>
          </cell>
          <cell r="G1479">
            <v>115000</v>
          </cell>
          <cell r="H1479">
            <v>0</v>
          </cell>
          <cell r="I1479" t="e">
            <v>#DIV/0!</v>
          </cell>
          <cell r="J1479">
            <v>0</v>
          </cell>
          <cell r="L1479">
            <v>0</v>
          </cell>
          <cell r="M1479">
            <v>0</v>
          </cell>
          <cell r="N1479">
            <v>0</v>
          </cell>
          <cell r="O1479">
            <v>0</v>
          </cell>
          <cell r="R1479">
            <v>0</v>
          </cell>
          <cell r="S1479">
            <v>0</v>
          </cell>
          <cell r="T1479">
            <v>0</v>
          </cell>
          <cell r="U1479">
            <v>0</v>
          </cell>
          <cell r="V1479">
            <v>0</v>
          </cell>
          <cell r="W1479">
            <v>0</v>
          </cell>
        </row>
        <row r="1480">
          <cell r="C1480" t="str">
            <v>3.20.2.15.5</v>
          </cell>
          <cell r="D1480" t="str">
            <v>d = 600 mm, incluye transporte</v>
          </cell>
          <cell r="E1480" t="str">
            <v>un</v>
          </cell>
          <cell r="F1480">
            <v>0</v>
          </cell>
          <cell r="G1480">
            <v>260000</v>
          </cell>
          <cell r="H1480">
            <v>0</v>
          </cell>
          <cell r="I1480" t="e">
            <v>#DIV/0!</v>
          </cell>
          <cell r="J1480">
            <v>0</v>
          </cell>
          <cell r="L1480">
            <v>0</v>
          </cell>
          <cell r="M1480">
            <v>0</v>
          </cell>
          <cell r="N1480">
            <v>0</v>
          </cell>
          <cell r="O1480">
            <v>0</v>
          </cell>
          <cell r="R1480">
            <v>0</v>
          </cell>
          <cell r="S1480">
            <v>0</v>
          </cell>
          <cell r="T1480">
            <v>0</v>
          </cell>
          <cell r="U1480">
            <v>0</v>
          </cell>
          <cell r="V1480">
            <v>0</v>
          </cell>
          <cell r="W1480">
            <v>0</v>
          </cell>
        </row>
        <row r="1481">
          <cell r="D1481" t="str">
            <v>COSTO SUMINISTRO</v>
          </cell>
          <cell r="F1481" t="str">
            <v/>
          </cell>
          <cell r="H1481">
            <v>0</v>
          </cell>
          <cell r="J1481" t="str">
            <v/>
          </cell>
          <cell r="L1481" t="str">
            <v/>
          </cell>
          <cell r="M1481">
            <v>0</v>
          </cell>
          <cell r="N1481">
            <v>0</v>
          </cell>
          <cell r="O1481">
            <v>0</v>
          </cell>
          <cell r="R1481">
            <v>0</v>
          </cell>
          <cell r="S1481">
            <v>0</v>
          </cell>
          <cell r="T1481">
            <v>0</v>
          </cell>
          <cell r="U1481">
            <v>33864172.319999993</v>
          </cell>
          <cell r="V1481" t="str">
            <v/>
          </cell>
          <cell r="W1481">
            <v>-33864172.319999993</v>
          </cell>
        </row>
        <row r="1482">
          <cell r="D1482" t="str">
            <v>A,I,U, 12%</v>
          </cell>
          <cell r="E1482">
            <v>0.12</v>
          </cell>
          <cell r="F1482">
            <v>0</v>
          </cell>
          <cell r="H1482">
            <v>0</v>
          </cell>
          <cell r="J1482">
            <v>0</v>
          </cell>
          <cell r="L1482">
            <v>0</v>
          </cell>
          <cell r="M1482">
            <v>0</v>
          </cell>
          <cell r="N1482">
            <v>0</v>
          </cell>
          <cell r="O1482">
            <v>0</v>
          </cell>
          <cell r="R1482">
            <v>0</v>
          </cell>
          <cell r="S1482">
            <v>0</v>
          </cell>
          <cell r="T1482">
            <v>0</v>
          </cell>
          <cell r="U1482">
            <v>4063700.6783999992</v>
          </cell>
          <cell r="W1482">
            <v>-4063700.6783999992</v>
          </cell>
        </row>
        <row r="1483">
          <cell r="B1483" t="str">
            <v>TO26</v>
          </cell>
          <cell r="D1483" t="str">
            <v>COSTO TOTAL SUMINISTRO</v>
          </cell>
          <cell r="F1483" t="str">
            <v/>
          </cell>
          <cell r="H1483">
            <v>0</v>
          </cell>
          <cell r="J1483" t="str">
            <v/>
          </cell>
          <cell r="L1483" t="str">
            <v/>
          </cell>
          <cell r="M1483">
            <v>0</v>
          </cell>
          <cell r="N1483">
            <v>0</v>
          </cell>
          <cell r="O1483">
            <v>0</v>
          </cell>
          <cell r="R1483">
            <v>0</v>
          </cell>
          <cell r="S1483">
            <v>0</v>
          </cell>
          <cell r="T1483">
            <v>0</v>
          </cell>
          <cell r="U1483">
            <v>37927873</v>
          </cell>
          <cell r="V1483" t="str">
            <v/>
          </cell>
          <cell r="W1483">
            <v>-37927873</v>
          </cell>
        </row>
        <row r="1484">
          <cell r="B1484" t="str">
            <v>T26A</v>
          </cell>
          <cell r="C1484" t="str">
            <v>SUMINISTRO - TUBERIA DE ADUCCION EN TERRAPLEN, HD Ø 500 mm (1484)</v>
          </cell>
          <cell r="F1484" t="str">
            <v/>
          </cell>
          <cell r="J1484" t="str">
            <v/>
          </cell>
          <cell r="L1484" t="str">
            <v/>
          </cell>
          <cell r="M1484" t="str">
            <v/>
          </cell>
          <cell r="N1484" t="str">
            <v/>
          </cell>
          <cell r="O1484" t="str">
            <v/>
          </cell>
          <cell r="R1484">
            <v>0</v>
          </cell>
        </row>
        <row r="1485">
          <cell r="C1485" t="str">
            <v xml:space="preserve">ITEM </v>
          </cell>
          <cell r="D1485" t="str">
            <v xml:space="preserve">DESCRIPCION </v>
          </cell>
          <cell r="E1485" t="str">
            <v xml:space="preserve">UNIDAD </v>
          </cell>
          <cell r="F1485">
            <v>0</v>
          </cell>
          <cell r="G1485" t="str">
            <v xml:space="preserve">V. UNITARIO </v>
          </cell>
          <cell r="H1485" t="str">
            <v>V. PARCIAL</v>
          </cell>
          <cell r="J1485">
            <v>0</v>
          </cell>
          <cell r="L1485">
            <v>0</v>
          </cell>
          <cell r="R1485">
            <v>0</v>
          </cell>
        </row>
        <row r="1486">
          <cell r="C1486" t="str">
            <v>3.20.</v>
          </cell>
          <cell r="D1486" t="str">
            <v>SUMINISTRO DE TUBERIAS Y ELEMENTOS DE ACUEDUCTO Y ALCANTARILLADO</v>
          </cell>
          <cell r="F1486" t="str">
            <v/>
          </cell>
          <cell r="J1486" t="str">
            <v/>
          </cell>
          <cell r="L1486" t="str">
            <v/>
          </cell>
          <cell r="M1486" t="str">
            <v/>
          </cell>
          <cell r="N1486" t="str">
            <v/>
          </cell>
          <cell r="O1486" t="str">
            <v/>
          </cell>
          <cell r="R1486">
            <v>0</v>
          </cell>
        </row>
        <row r="1487">
          <cell r="C1487" t="str">
            <v>3.20.1.1</v>
          </cell>
          <cell r="D1487" t="str">
            <v>Suministro de Tuberias de Acueducto</v>
          </cell>
          <cell r="F1487" t="str">
            <v/>
          </cell>
          <cell r="J1487" t="str">
            <v/>
          </cell>
          <cell r="L1487" t="str">
            <v/>
          </cell>
          <cell r="M1487" t="str">
            <v/>
          </cell>
          <cell r="N1487" t="str">
            <v/>
          </cell>
          <cell r="O1487" t="str">
            <v/>
          </cell>
          <cell r="R1487">
            <v>0</v>
          </cell>
        </row>
        <row r="1488">
          <cell r="C1488" t="str">
            <v>3.20.1.1.2</v>
          </cell>
          <cell r="D1488" t="str">
            <v>Suministro de Tuberías de acueducto de hierro de fundición dúctil</v>
          </cell>
          <cell r="F1488" t="str">
            <v/>
          </cell>
          <cell r="J1488" t="str">
            <v/>
          </cell>
          <cell r="L1488" t="str">
            <v/>
          </cell>
          <cell r="M1488" t="str">
            <v/>
          </cell>
          <cell r="N1488" t="str">
            <v/>
          </cell>
          <cell r="O1488" t="str">
            <v/>
          </cell>
          <cell r="R1488">
            <v>0</v>
          </cell>
        </row>
        <row r="1489">
          <cell r="C1489" t="str">
            <v>3.20.1.2.1</v>
          </cell>
          <cell r="D1489" t="str">
            <v xml:space="preserve">Suministro de válvula de compuerta brida x brida norma ISO PN 10 </v>
          </cell>
          <cell r="F1489" t="str">
            <v/>
          </cell>
          <cell r="I1489" t="str">
            <v/>
          </cell>
          <cell r="J1489" t="str">
            <v/>
          </cell>
          <cell r="L1489" t="str">
            <v/>
          </cell>
          <cell r="M1489" t="str">
            <v/>
          </cell>
          <cell r="N1489" t="str">
            <v/>
          </cell>
          <cell r="O1489" t="str">
            <v/>
          </cell>
          <cell r="R1489">
            <v>0</v>
          </cell>
        </row>
        <row r="1490">
          <cell r="C1490" t="str">
            <v>3.20.1.2.1.3</v>
          </cell>
          <cell r="D1490" t="str">
            <v>d = 100 mm (4")</v>
          </cell>
          <cell r="E1490" t="str">
            <v>un</v>
          </cell>
          <cell r="F1490">
            <v>15</v>
          </cell>
          <cell r="G1490">
            <v>434118.40000000002</v>
          </cell>
          <cell r="H1490">
            <v>6511776</v>
          </cell>
          <cell r="I1490" t="e">
            <v>#DIV/0!</v>
          </cell>
          <cell r="J1490">
            <v>15</v>
          </cell>
          <cell r="K1490">
            <v>-7</v>
          </cell>
          <cell r="L1490">
            <v>8</v>
          </cell>
          <cell r="M1490">
            <v>6511776</v>
          </cell>
          <cell r="N1490">
            <v>-3038828.8000000003</v>
          </cell>
          <cell r="O1490">
            <v>3472947.2000000002</v>
          </cell>
          <cell r="R1490">
            <v>0</v>
          </cell>
        </row>
        <row r="1491">
          <cell r="C1491" t="str">
            <v>3.20.1.2.3</v>
          </cell>
          <cell r="D1491" t="str">
            <v>Suministro de válvula de mariposa brida x brida norma ISO PN  16</v>
          </cell>
          <cell r="F1491" t="str">
            <v/>
          </cell>
          <cell r="I1491" t="str">
            <v/>
          </cell>
          <cell r="J1491" t="str">
            <v/>
          </cell>
          <cell r="L1491" t="str">
            <v/>
          </cell>
          <cell r="M1491" t="str">
            <v/>
          </cell>
          <cell r="N1491" t="str">
            <v/>
          </cell>
          <cell r="O1491" t="str">
            <v/>
          </cell>
          <cell r="R1491">
            <v>0</v>
          </cell>
        </row>
        <row r="1492">
          <cell r="C1492" t="str">
            <v>3.20.1.2.3.4</v>
          </cell>
          <cell r="D1492" t="str">
            <v>d = 400 mm (16")</v>
          </cell>
          <cell r="E1492" t="str">
            <v>un</v>
          </cell>
          <cell r="F1492">
            <v>2</v>
          </cell>
          <cell r="G1492">
            <v>8619472.7999999989</v>
          </cell>
          <cell r="H1492">
            <v>17238945.599999998</v>
          </cell>
          <cell r="I1492" t="e">
            <v>#DIV/0!</v>
          </cell>
          <cell r="J1492">
            <v>2</v>
          </cell>
          <cell r="K1492">
            <v>-1</v>
          </cell>
          <cell r="L1492">
            <v>1</v>
          </cell>
          <cell r="M1492">
            <v>17238945.599999998</v>
          </cell>
          <cell r="N1492">
            <v>-8619472.7999999989</v>
          </cell>
          <cell r="O1492">
            <v>8619472.7999999989</v>
          </cell>
          <cell r="R1492">
            <v>0</v>
          </cell>
        </row>
        <row r="1493">
          <cell r="C1493" t="str">
            <v>3.20.1.2.7</v>
          </cell>
          <cell r="D1493" t="str">
            <v xml:space="preserve">Suministro de ventosa de triple acción norma ISO PN 10 </v>
          </cell>
          <cell r="F1493" t="str">
            <v/>
          </cell>
          <cell r="I1493" t="str">
            <v/>
          </cell>
          <cell r="J1493" t="str">
            <v/>
          </cell>
          <cell r="L1493" t="str">
            <v/>
          </cell>
          <cell r="M1493" t="str">
            <v/>
          </cell>
          <cell r="N1493" t="str">
            <v/>
          </cell>
          <cell r="O1493" t="str">
            <v/>
          </cell>
          <cell r="R1493">
            <v>0</v>
          </cell>
        </row>
        <row r="1494">
          <cell r="C1494" t="str">
            <v>3.20.1.2.7.3</v>
          </cell>
          <cell r="D1494" t="str">
            <v>d = 100 mm (4")</v>
          </cell>
          <cell r="E1494" t="str">
            <v>un</v>
          </cell>
          <cell r="F1494">
            <v>10</v>
          </cell>
          <cell r="G1494">
            <v>1443785.3</v>
          </cell>
          <cell r="H1494">
            <v>14437853</v>
          </cell>
          <cell r="I1494" t="e">
            <v>#DIV/0!</v>
          </cell>
          <cell r="J1494">
            <v>10</v>
          </cell>
          <cell r="K1494">
            <v>-6</v>
          </cell>
          <cell r="L1494">
            <v>4</v>
          </cell>
          <cell r="M1494">
            <v>14437853</v>
          </cell>
          <cell r="N1494">
            <v>-8662711.8000000007</v>
          </cell>
          <cell r="O1494">
            <v>5775141.2000000002</v>
          </cell>
          <cell r="R1494">
            <v>0</v>
          </cell>
        </row>
        <row r="1495">
          <cell r="D1495" t="str">
            <v>ITEMES NUEVOS</v>
          </cell>
          <cell r="F1495" t="str">
            <v/>
          </cell>
          <cell r="J1495" t="str">
            <v/>
          </cell>
          <cell r="L1495" t="str">
            <v/>
          </cell>
          <cell r="M1495" t="str">
            <v/>
          </cell>
          <cell r="N1495" t="str">
            <v/>
          </cell>
          <cell r="O1495" t="str">
            <v/>
          </cell>
          <cell r="R1495">
            <v>0</v>
          </cell>
        </row>
        <row r="1496">
          <cell r="C1496" t="str">
            <v>3.20.1.1</v>
          </cell>
          <cell r="D1496" t="str">
            <v>Suministro de Tuberias de Acueducto</v>
          </cell>
          <cell r="F1496" t="str">
            <v/>
          </cell>
          <cell r="J1496" t="str">
            <v/>
          </cell>
          <cell r="L1496" t="str">
            <v/>
          </cell>
          <cell r="M1496" t="str">
            <v/>
          </cell>
          <cell r="N1496" t="str">
            <v/>
          </cell>
          <cell r="O1496" t="str">
            <v/>
          </cell>
          <cell r="R1496">
            <v>0</v>
          </cell>
        </row>
        <row r="1497">
          <cell r="C1497" t="str">
            <v>3.20.1.1.1</v>
          </cell>
          <cell r="D1497" t="str">
            <v>Suministro de tubería de acueducto de polietileno de alta densidad PEAD</v>
          </cell>
          <cell r="J1497">
            <v>0</v>
          </cell>
          <cell r="R1497">
            <v>0</v>
          </cell>
        </row>
        <row r="1498">
          <cell r="C1498" t="str">
            <v>3.20.1.1.1.2</v>
          </cell>
          <cell r="D1498" t="str">
            <v>Tubería PEAD 100 mm PN 10 PE 100</v>
          </cell>
          <cell r="E1498" t="str">
            <v>m</v>
          </cell>
          <cell r="F1498">
            <v>100</v>
          </cell>
          <cell r="G1498">
            <v>18000</v>
          </cell>
          <cell r="H1498">
            <v>1800000</v>
          </cell>
          <cell r="J1498">
            <v>100</v>
          </cell>
          <cell r="K1498">
            <v>-60</v>
          </cell>
          <cell r="L1498">
            <v>40</v>
          </cell>
          <cell r="M1498">
            <v>1800000</v>
          </cell>
          <cell r="N1498">
            <v>-1080000</v>
          </cell>
          <cell r="O1498">
            <v>720000</v>
          </cell>
          <cell r="R1498">
            <v>0</v>
          </cell>
        </row>
        <row r="1499">
          <cell r="C1499" t="str">
            <v>3.20.1.1.2</v>
          </cell>
          <cell r="D1499" t="str">
            <v xml:space="preserve">Suministro de Tuberías de acueducto de hierro de fundición dúctil </v>
          </cell>
          <cell r="F1499" t="str">
            <v/>
          </cell>
          <cell r="J1499" t="str">
            <v/>
          </cell>
          <cell r="L1499" t="str">
            <v/>
          </cell>
          <cell r="M1499" t="str">
            <v/>
          </cell>
          <cell r="N1499" t="str">
            <v/>
          </cell>
          <cell r="O1499" t="str">
            <v/>
          </cell>
          <cell r="R1499">
            <v>0</v>
          </cell>
        </row>
        <row r="1500">
          <cell r="C1500" t="str">
            <v>3.20.1.1.2.6</v>
          </cell>
          <cell r="D1500" t="str">
            <v>Tubería de HD de 500 mm PN 10</v>
          </cell>
          <cell r="E1500" t="str">
            <v>m</v>
          </cell>
          <cell r="F1500">
            <v>4554</v>
          </cell>
          <cell r="G1500">
            <v>389760</v>
          </cell>
          <cell r="H1500">
            <v>1774967040</v>
          </cell>
          <cell r="J1500">
            <v>4554</v>
          </cell>
          <cell r="K1500">
            <v>30</v>
          </cell>
          <cell r="L1500">
            <v>4584</v>
          </cell>
          <cell r="M1500">
            <v>1774967040</v>
          </cell>
          <cell r="N1500">
            <v>11692800</v>
          </cell>
          <cell r="O1500">
            <v>1786659840</v>
          </cell>
          <cell r="R1500">
            <v>0</v>
          </cell>
        </row>
        <row r="1501">
          <cell r="C1501" t="str">
            <v>3.20.1.2</v>
          </cell>
          <cell r="D1501" t="str">
            <v>Elementos de Acueducto</v>
          </cell>
          <cell r="F1501" t="str">
            <v/>
          </cell>
          <cell r="J1501" t="str">
            <v/>
          </cell>
          <cell r="L1501" t="str">
            <v/>
          </cell>
          <cell r="M1501" t="str">
            <v/>
          </cell>
          <cell r="N1501" t="str">
            <v/>
          </cell>
          <cell r="O1501" t="str">
            <v/>
          </cell>
          <cell r="R1501">
            <v>0</v>
          </cell>
        </row>
        <row r="1502">
          <cell r="C1502" t="str">
            <v>3.20.1.2.3</v>
          </cell>
          <cell r="D1502" t="str">
            <v>Suministro de válvula de mariposa  brida x brida norma ISO PN 16</v>
          </cell>
          <cell r="F1502" t="str">
            <v/>
          </cell>
          <cell r="J1502" t="str">
            <v/>
          </cell>
          <cell r="L1502" t="str">
            <v/>
          </cell>
          <cell r="M1502" t="str">
            <v/>
          </cell>
          <cell r="N1502" t="str">
            <v/>
          </cell>
          <cell r="O1502" t="str">
            <v/>
          </cell>
          <cell r="R1502">
            <v>0</v>
          </cell>
        </row>
        <row r="1503">
          <cell r="C1503" t="str">
            <v>3.20.1.2.3.6</v>
          </cell>
          <cell r="D1503" t="str">
            <v>d = 500 mm (20")</v>
          </cell>
          <cell r="E1503" t="str">
            <v>un</v>
          </cell>
          <cell r="F1503">
            <v>5</v>
          </cell>
          <cell r="G1503">
            <v>11425422.9</v>
          </cell>
          <cell r="H1503">
            <v>57127114.5</v>
          </cell>
          <cell r="J1503">
            <v>5</v>
          </cell>
          <cell r="K1503">
            <v>-2</v>
          </cell>
          <cell r="L1503">
            <v>3</v>
          </cell>
          <cell r="M1503">
            <v>57127114.5</v>
          </cell>
          <cell r="N1503">
            <v>-22850845.800000001</v>
          </cell>
          <cell r="O1503">
            <v>34276268.700000003</v>
          </cell>
          <cell r="R1503">
            <v>0</v>
          </cell>
        </row>
        <row r="1504">
          <cell r="B1504" t="str">
            <v>N</v>
          </cell>
          <cell r="C1504" t="str">
            <v>3.20.1.2.15</v>
          </cell>
          <cell r="D1504" t="str">
            <v>Suministro de brida ciega HD norma ISO PN 16</v>
          </cell>
          <cell r="F1504" t="str">
            <v/>
          </cell>
          <cell r="J1504" t="str">
            <v/>
          </cell>
          <cell r="L1504" t="str">
            <v/>
          </cell>
          <cell r="M1504" t="str">
            <v/>
          </cell>
          <cell r="N1504" t="str">
            <v/>
          </cell>
          <cell r="O1504" t="str">
            <v/>
          </cell>
          <cell r="R1504">
            <v>0</v>
          </cell>
        </row>
        <row r="1505">
          <cell r="C1505" t="str">
            <v>3.20.1.2.15.10</v>
          </cell>
          <cell r="D1505" t="str">
            <v>d = 500 mm (20")</v>
          </cell>
          <cell r="E1505" t="str">
            <v>un</v>
          </cell>
          <cell r="F1505">
            <v>1</v>
          </cell>
          <cell r="G1505">
            <v>1216724</v>
          </cell>
          <cell r="H1505">
            <v>1216724</v>
          </cell>
          <cell r="J1505">
            <v>1</v>
          </cell>
          <cell r="K1505">
            <v>-1</v>
          </cell>
          <cell r="L1505">
            <v>0</v>
          </cell>
          <cell r="M1505">
            <v>1216724</v>
          </cell>
          <cell r="N1505">
            <v>-1216724</v>
          </cell>
          <cell r="O1505">
            <v>0</v>
          </cell>
          <cell r="R1505">
            <v>0</v>
          </cell>
        </row>
        <row r="1506">
          <cell r="C1506" t="str">
            <v>3.20.1.2.18</v>
          </cell>
          <cell r="D1506" t="str">
            <v>Suministro de unión de desmontaje Norma ISO PN16</v>
          </cell>
          <cell r="F1506" t="str">
            <v/>
          </cell>
          <cell r="J1506" t="str">
            <v/>
          </cell>
          <cell r="L1506" t="str">
            <v/>
          </cell>
          <cell r="M1506" t="str">
            <v/>
          </cell>
          <cell r="N1506" t="str">
            <v/>
          </cell>
          <cell r="O1506" t="str">
            <v/>
          </cell>
          <cell r="R1506">
            <v>0</v>
          </cell>
        </row>
        <row r="1507">
          <cell r="C1507" t="str">
            <v>3.20.1.2.18.6</v>
          </cell>
          <cell r="D1507" t="str">
            <v>d = 500 mm (20")</v>
          </cell>
          <cell r="E1507" t="str">
            <v>un</v>
          </cell>
          <cell r="F1507">
            <v>5</v>
          </cell>
          <cell r="G1507">
            <v>2684385</v>
          </cell>
          <cell r="H1507">
            <v>13421925</v>
          </cell>
          <cell r="J1507">
            <v>5</v>
          </cell>
          <cell r="K1507">
            <v>-2</v>
          </cell>
          <cell r="L1507">
            <v>3</v>
          </cell>
          <cell r="M1507">
            <v>13421925</v>
          </cell>
          <cell r="N1507">
            <v>-5368770</v>
          </cell>
          <cell r="O1507">
            <v>8053155</v>
          </cell>
          <cell r="R1507">
            <v>0</v>
          </cell>
        </row>
        <row r="1508">
          <cell r="C1508" t="str">
            <v>3.20.1.2.30</v>
          </cell>
          <cell r="D1508" t="str">
            <v>Codo 90° BxB HD Norma ISO PN 10</v>
          </cell>
          <cell r="F1508" t="str">
            <v/>
          </cell>
          <cell r="J1508" t="str">
            <v/>
          </cell>
          <cell r="L1508" t="str">
            <v/>
          </cell>
          <cell r="M1508" t="str">
            <v/>
          </cell>
          <cell r="N1508" t="str">
            <v/>
          </cell>
          <cell r="O1508" t="str">
            <v/>
          </cell>
          <cell r="R1508">
            <v>0</v>
          </cell>
        </row>
        <row r="1509">
          <cell r="C1509" t="str">
            <v>3.20.1.2.30.6</v>
          </cell>
          <cell r="D1509" t="str">
            <v>d = 500 mm (20")</v>
          </cell>
          <cell r="E1509" t="str">
            <v>un</v>
          </cell>
          <cell r="F1509">
            <v>2</v>
          </cell>
          <cell r="G1509">
            <v>4354176</v>
          </cell>
          <cell r="H1509">
            <v>8708352</v>
          </cell>
          <cell r="J1509">
            <v>2</v>
          </cell>
          <cell r="K1509">
            <v>-2</v>
          </cell>
          <cell r="L1509">
            <v>0</v>
          </cell>
          <cell r="M1509">
            <v>8708352</v>
          </cell>
          <cell r="N1509">
            <v>-8708352</v>
          </cell>
          <cell r="O1509">
            <v>0</v>
          </cell>
          <cell r="R1509">
            <v>0</v>
          </cell>
        </row>
        <row r="1510">
          <cell r="C1510" t="str">
            <v>3.20.1.2.38</v>
          </cell>
          <cell r="D1510" t="str">
            <v>Codo 90° JA x JA HD Norma ISO PN 10</v>
          </cell>
          <cell r="F1510" t="str">
            <v/>
          </cell>
          <cell r="J1510" t="str">
            <v/>
          </cell>
          <cell r="L1510" t="str">
            <v/>
          </cell>
          <cell r="M1510" t="str">
            <v/>
          </cell>
          <cell r="N1510" t="str">
            <v/>
          </cell>
          <cell r="O1510" t="str">
            <v/>
          </cell>
          <cell r="R1510">
            <v>0</v>
          </cell>
        </row>
        <row r="1511">
          <cell r="C1511" t="str">
            <v>3.20.1.2.38.6</v>
          </cell>
          <cell r="D1511" t="str">
            <v>d = 500 mm (20")</v>
          </cell>
          <cell r="E1511" t="str">
            <v>un</v>
          </cell>
          <cell r="F1511">
            <v>1</v>
          </cell>
          <cell r="G1511">
            <v>3537438.56</v>
          </cell>
          <cell r="H1511">
            <v>3537438.56</v>
          </cell>
          <cell r="J1511">
            <v>1</v>
          </cell>
          <cell r="L1511">
            <v>1</v>
          </cell>
          <cell r="M1511">
            <v>3537438.56</v>
          </cell>
          <cell r="N1511">
            <v>0</v>
          </cell>
          <cell r="O1511">
            <v>3537438.56</v>
          </cell>
          <cell r="R1511">
            <v>0</v>
          </cell>
        </row>
        <row r="1512">
          <cell r="C1512" t="str">
            <v>3.20.1.2.40</v>
          </cell>
          <cell r="D1512" t="str">
            <v>Codo 45° JA x JA HD Norma ISO PN 10</v>
          </cell>
          <cell r="F1512" t="str">
            <v/>
          </cell>
          <cell r="J1512" t="str">
            <v/>
          </cell>
          <cell r="L1512" t="str">
            <v/>
          </cell>
          <cell r="M1512" t="str">
            <v/>
          </cell>
          <cell r="N1512" t="str">
            <v/>
          </cell>
          <cell r="O1512" t="str">
            <v/>
          </cell>
          <cell r="R1512">
            <v>0</v>
          </cell>
        </row>
        <row r="1513">
          <cell r="C1513" t="str">
            <v>3.20.1.2.40.6</v>
          </cell>
          <cell r="D1513" t="str">
            <v>d = 500 mm (20")</v>
          </cell>
          <cell r="E1513" t="str">
            <v>un</v>
          </cell>
          <cell r="F1513">
            <v>5</v>
          </cell>
          <cell r="G1513">
            <v>2538439.6</v>
          </cell>
          <cell r="H1513">
            <v>12692198</v>
          </cell>
          <cell r="J1513">
            <v>5</v>
          </cell>
          <cell r="K1513">
            <v>4</v>
          </cell>
          <cell r="L1513">
            <v>9</v>
          </cell>
          <cell r="M1513">
            <v>12692198</v>
          </cell>
          <cell r="N1513">
            <v>10153758.4</v>
          </cell>
          <cell r="O1513">
            <v>22845956.400000002</v>
          </cell>
          <cell r="R1513">
            <v>0</v>
          </cell>
        </row>
        <row r="1514">
          <cell r="C1514" t="str">
            <v>3.20.1.2.42</v>
          </cell>
          <cell r="D1514" t="str">
            <v>Codo 22 ½° JA x JA HD Norma ISO PN 10</v>
          </cell>
          <cell r="F1514" t="str">
            <v/>
          </cell>
          <cell r="J1514" t="str">
            <v/>
          </cell>
          <cell r="L1514" t="str">
            <v/>
          </cell>
          <cell r="M1514" t="str">
            <v/>
          </cell>
          <cell r="N1514" t="str">
            <v/>
          </cell>
          <cell r="O1514" t="str">
            <v/>
          </cell>
          <cell r="R1514">
            <v>0</v>
          </cell>
        </row>
        <row r="1515">
          <cell r="C1515" t="str">
            <v>3.20.1.2.42.6</v>
          </cell>
          <cell r="D1515" t="str">
            <v>d = 500 mm (20")</v>
          </cell>
          <cell r="E1515" t="str">
            <v>un</v>
          </cell>
          <cell r="F1515">
            <v>12</v>
          </cell>
          <cell r="G1515">
            <v>1883358.6</v>
          </cell>
          <cell r="H1515">
            <v>22600303.200000003</v>
          </cell>
          <cell r="J1515">
            <v>12</v>
          </cell>
          <cell r="K1515">
            <v>1</v>
          </cell>
          <cell r="L1515">
            <v>13</v>
          </cell>
          <cell r="M1515">
            <v>22600303.200000003</v>
          </cell>
          <cell r="N1515">
            <v>1883358.6</v>
          </cell>
          <cell r="O1515">
            <v>24483661.800000001</v>
          </cell>
          <cell r="R1515">
            <v>0</v>
          </cell>
        </row>
        <row r="1516">
          <cell r="C1516" t="str">
            <v>3.20.1.2.44</v>
          </cell>
          <cell r="D1516" t="str">
            <v>Codo 11 ¼° JA x JA HD Norma ISO PN 10</v>
          </cell>
          <cell r="F1516" t="str">
            <v/>
          </cell>
          <cell r="J1516" t="str">
            <v/>
          </cell>
          <cell r="L1516" t="str">
            <v/>
          </cell>
          <cell r="M1516" t="str">
            <v/>
          </cell>
          <cell r="N1516" t="str">
            <v/>
          </cell>
          <cell r="O1516" t="str">
            <v/>
          </cell>
          <cell r="R1516">
            <v>0</v>
          </cell>
        </row>
        <row r="1517">
          <cell r="C1517" t="str">
            <v>3.20.1.2.44.6</v>
          </cell>
          <cell r="D1517" t="str">
            <v>d = 500 mm (20")</v>
          </cell>
          <cell r="E1517" t="str">
            <v>un</v>
          </cell>
          <cell r="F1517">
            <v>10</v>
          </cell>
          <cell r="G1517">
            <v>1874515.6879999998</v>
          </cell>
          <cell r="H1517">
            <v>18745156.879999999</v>
          </cell>
          <cell r="J1517">
            <v>10</v>
          </cell>
          <cell r="K1517">
            <v>-5</v>
          </cell>
          <cell r="L1517">
            <v>5</v>
          </cell>
          <cell r="M1517">
            <v>18745156.879999999</v>
          </cell>
          <cell r="N1517">
            <v>-9372578.4399999995</v>
          </cell>
          <cell r="O1517">
            <v>9372578.4399999995</v>
          </cell>
          <cell r="R1517">
            <v>0</v>
          </cell>
        </row>
        <row r="1518">
          <cell r="B1518" t="str">
            <v>N</v>
          </cell>
          <cell r="C1518" t="str">
            <v>3.20.1.2.54</v>
          </cell>
          <cell r="D1518" t="str">
            <v>Unión Brida Enchufe. Norma ISO. PN10 (Maxidaptor)</v>
          </cell>
          <cell r="F1518" t="str">
            <v/>
          </cell>
          <cell r="J1518" t="str">
            <v/>
          </cell>
          <cell r="L1518" t="str">
            <v/>
          </cell>
          <cell r="M1518" t="str">
            <v/>
          </cell>
          <cell r="N1518" t="str">
            <v/>
          </cell>
          <cell r="O1518" t="str">
            <v/>
          </cell>
          <cell r="R1518">
            <v>0</v>
          </cell>
        </row>
        <row r="1519">
          <cell r="B1519" t="str">
            <v>N</v>
          </cell>
          <cell r="C1519" t="str">
            <v>3.20.1.2.54.4</v>
          </cell>
          <cell r="D1519" t="str">
            <v>d = 400 mm (16")</v>
          </cell>
          <cell r="E1519" t="str">
            <v>un</v>
          </cell>
          <cell r="F1519">
            <v>0</v>
          </cell>
          <cell r="G1519">
            <v>1782189.2</v>
          </cell>
          <cell r="H1519">
            <v>0</v>
          </cell>
          <cell r="J1519">
            <v>0</v>
          </cell>
          <cell r="K1519">
            <v>1</v>
          </cell>
          <cell r="L1519">
            <v>1</v>
          </cell>
          <cell r="M1519">
            <v>0</v>
          </cell>
          <cell r="N1519">
            <v>1782189.2</v>
          </cell>
          <cell r="O1519">
            <v>1782189.2</v>
          </cell>
          <cell r="R1519">
            <v>0</v>
          </cell>
        </row>
        <row r="1520">
          <cell r="C1520" t="str">
            <v>3.20.1.2.54.6</v>
          </cell>
          <cell r="D1520" t="str">
            <v>d = 500 mm (20")</v>
          </cell>
          <cell r="E1520" t="str">
            <v>un</v>
          </cell>
          <cell r="F1520">
            <v>12</v>
          </cell>
          <cell r="G1520">
            <v>1782189.2</v>
          </cell>
          <cell r="H1520">
            <v>21386270.399999999</v>
          </cell>
          <cell r="J1520">
            <v>12</v>
          </cell>
          <cell r="K1520">
            <v>-5</v>
          </cell>
          <cell r="L1520">
            <v>7</v>
          </cell>
          <cell r="M1520">
            <v>21386270.399999999</v>
          </cell>
          <cell r="N1520">
            <v>-8910946</v>
          </cell>
          <cell r="O1520">
            <v>12475324.4</v>
          </cell>
          <cell r="R1520">
            <v>0</v>
          </cell>
        </row>
        <row r="1521">
          <cell r="B1521" t="str">
            <v>N</v>
          </cell>
          <cell r="C1521" t="str">
            <v>3.20.1.2.58</v>
          </cell>
          <cell r="D1521" t="str">
            <v>Reducción B x B HD. Norma ISO. PN 10</v>
          </cell>
          <cell r="F1521" t="str">
            <v/>
          </cell>
          <cell r="J1521" t="str">
            <v/>
          </cell>
          <cell r="L1521" t="str">
            <v/>
          </cell>
          <cell r="M1521" t="str">
            <v/>
          </cell>
          <cell r="N1521" t="str">
            <v/>
          </cell>
          <cell r="O1521" t="str">
            <v/>
          </cell>
          <cell r="R1521">
            <v>0</v>
          </cell>
        </row>
        <row r="1522">
          <cell r="B1522" t="str">
            <v>N</v>
          </cell>
          <cell r="C1522" t="str">
            <v>3.20.1.2.58.16</v>
          </cell>
          <cell r="D1522" t="str">
            <v>d = 500 x 400 mm</v>
          </cell>
          <cell r="E1522" t="str">
            <v>un</v>
          </cell>
          <cell r="F1522">
            <v>0</v>
          </cell>
          <cell r="G1522">
            <v>3500000</v>
          </cell>
          <cell r="H1522">
            <v>0</v>
          </cell>
          <cell r="J1522">
            <v>0</v>
          </cell>
          <cell r="K1522">
            <v>1</v>
          </cell>
          <cell r="L1522">
            <v>1</v>
          </cell>
          <cell r="M1522">
            <v>0</v>
          </cell>
          <cell r="N1522">
            <v>3500000</v>
          </cell>
          <cell r="O1522">
            <v>3500000</v>
          </cell>
          <cell r="R1522">
            <v>0</v>
          </cell>
        </row>
        <row r="1523">
          <cell r="C1523" t="str">
            <v>3.20.1.2.60</v>
          </cell>
          <cell r="D1523" t="str">
            <v>Suministro de Tee JA x JA x B HD. Norma ISO. PN 10</v>
          </cell>
          <cell r="F1523" t="str">
            <v/>
          </cell>
          <cell r="J1523" t="str">
            <v/>
          </cell>
          <cell r="L1523" t="str">
            <v/>
          </cell>
          <cell r="M1523" t="str">
            <v/>
          </cell>
          <cell r="N1523" t="str">
            <v/>
          </cell>
          <cell r="O1523" t="str">
            <v/>
          </cell>
          <cell r="R1523">
            <v>0</v>
          </cell>
        </row>
        <row r="1524">
          <cell r="C1524" t="str">
            <v>3.20.1.2.60.29</v>
          </cell>
          <cell r="D1524" t="str">
            <v>Tee 500 x 500 x 100 mm</v>
          </cell>
          <cell r="E1524" t="str">
            <v>un</v>
          </cell>
          <cell r="F1524">
            <v>15</v>
          </cell>
          <cell r="G1524">
            <v>2502001.4712</v>
          </cell>
          <cell r="H1524">
            <v>37530022.068000004</v>
          </cell>
          <cell r="J1524">
            <v>15</v>
          </cell>
          <cell r="K1524">
            <v>-7</v>
          </cell>
          <cell r="L1524">
            <v>8</v>
          </cell>
          <cell r="M1524">
            <v>37530022.068000004</v>
          </cell>
          <cell r="N1524">
            <v>-17514010.2984</v>
          </cell>
          <cell r="O1524">
            <v>20016011.7696</v>
          </cell>
          <cell r="R1524">
            <v>0</v>
          </cell>
        </row>
        <row r="1525">
          <cell r="B1525" t="str">
            <v>N</v>
          </cell>
          <cell r="C1525" t="str">
            <v>3.20.1.2.62</v>
          </cell>
          <cell r="D1525" t="str">
            <v>Suministro de Tee JA x JA x B HD. Norma ISO. PN 10</v>
          </cell>
          <cell r="F1525" t="str">
            <v/>
          </cell>
          <cell r="J1525" t="str">
            <v/>
          </cell>
          <cell r="L1525" t="str">
            <v/>
          </cell>
          <cell r="M1525" t="str">
            <v/>
          </cell>
          <cell r="N1525" t="str">
            <v/>
          </cell>
          <cell r="O1525" t="str">
            <v/>
          </cell>
          <cell r="R1525">
            <v>0</v>
          </cell>
        </row>
        <row r="1526">
          <cell r="B1526" t="str">
            <v>N</v>
          </cell>
          <cell r="C1526" t="str">
            <v>3.20.1.2.62.35</v>
          </cell>
          <cell r="D1526" t="str">
            <v>Tee 500 x 500 x 500 mm</v>
          </cell>
          <cell r="E1526" t="str">
            <v>un</v>
          </cell>
          <cell r="F1526">
            <v>0</v>
          </cell>
          <cell r="G1526">
            <v>10000000</v>
          </cell>
          <cell r="H1526">
            <v>0</v>
          </cell>
          <cell r="J1526">
            <v>0</v>
          </cell>
          <cell r="K1526">
            <v>1</v>
          </cell>
          <cell r="L1526">
            <v>1</v>
          </cell>
          <cell r="M1526">
            <v>0</v>
          </cell>
          <cell r="N1526">
            <v>10000000</v>
          </cell>
          <cell r="O1526">
            <v>10000000</v>
          </cell>
          <cell r="R1526">
            <v>0</v>
          </cell>
        </row>
        <row r="1527">
          <cell r="B1527" t="str">
            <v>N</v>
          </cell>
          <cell r="C1527" t="str">
            <v>3.20.1.2.67</v>
          </cell>
          <cell r="D1527" t="str">
            <v>Suministro de Niples bridados (Brida espigo y lisos)</v>
          </cell>
          <cell r="F1527" t="str">
            <v/>
          </cell>
          <cell r="J1527" t="str">
            <v/>
          </cell>
          <cell r="L1527" t="str">
            <v/>
          </cell>
          <cell r="M1527" t="str">
            <v/>
          </cell>
          <cell r="N1527" t="str">
            <v/>
          </cell>
          <cell r="O1527" t="str">
            <v/>
          </cell>
          <cell r="R1527">
            <v>0</v>
          </cell>
        </row>
        <row r="1528">
          <cell r="B1528" t="str">
            <v>N</v>
          </cell>
          <cell r="C1528" t="str">
            <v>3.20.1.2.67.1</v>
          </cell>
          <cell r="D1528" t="str">
            <v>L &lt;= 1 m</v>
          </cell>
          <cell r="F1528" t="str">
            <v/>
          </cell>
          <cell r="J1528" t="str">
            <v/>
          </cell>
          <cell r="L1528" t="str">
            <v/>
          </cell>
          <cell r="M1528" t="str">
            <v/>
          </cell>
          <cell r="N1528" t="str">
            <v/>
          </cell>
          <cell r="O1528" t="str">
            <v/>
          </cell>
          <cell r="R1528">
            <v>0</v>
          </cell>
        </row>
        <row r="1529">
          <cell r="B1529" t="str">
            <v>N</v>
          </cell>
          <cell r="C1529" t="str">
            <v>3.20.1.2.67.1.2</v>
          </cell>
          <cell r="D1529" t="str">
            <v>d = 500 mm HD, Brida x Espigo. Norma ISO. PN 10. L=1.0 m.</v>
          </cell>
          <cell r="E1529" t="str">
            <v>un</v>
          </cell>
          <cell r="F1529">
            <v>0</v>
          </cell>
          <cell r="G1529">
            <v>3500000</v>
          </cell>
          <cell r="H1529">
            <v>0</v>
          </cell>
          <cell r="J1529">
            <v>0</v>
          </cell>
          <cell r="K1529">
            <v>0</v>
          </cell>
          <cell r="L1529">
            <v>0</v>
          </cell>
          <cell r="M1529">
            <v>0</v>
          </cell>
          <cell r="N1529">
            <v>0</v>
          </cell>
          <cell r="O1529">
            <v>0</v>
          </cell>
          <cell r="R1529">
            <v>0</v>
          </cell>
        </row>
        <row r="1530">
          <cell r="B1530" t="str">
            <v>N</v>
          </cell>
          <cell r="C1530" t="str">
            <v>3.20.1.2.67.1.2</v>
          </cell>
          <cell r="D1530" t="str">
            <v>d = 500 mm HD, Brida x Brida. Norma ISO. PN 10. L=1.4 m.</v>
          </cell>
          <cell r="E1530" t="str">
            <v>un</v>
          </cell>
          <cell r="F1530">
            <v>0</v>
          </cell>
          <cell r="G1530">
            <v>3500000</v>
          </cell>
          <cell r="H1530">
            <v>0</v>
          </cell>
          <cell r="J1530">
            <v>0</v>
          </cell>
          <cell r="K1530">
            <v>0</v>
          </cell>
          <cell r="L1530">
            <v>0</v>
          </cell>
          <cell r="M1530">
            <v>0</v>
          </cell>
          <cell r="N1530">
            <v>0</v>
          </cell>
          <cell r="O1530">
            <v>0</v>
          </cell>
          <cell r="R1530">
            <v>0</v>
          </cell>
        </row>
        <row r="1531">
          <cell r="C1531" t="str">
            <v>3.20.1.2.72</v>
          </cell>
          <cell r="D1531" t="str">
            <v>Suministro de adaptadores topebrida de polietileno D=110 mm</v>
          </cell>
          <cell r="J1531">
            <v>0</v>
          </cell>
          <cell r="R1531">
            <v>0</v>
          </cell>
        </row>
        <row r="1532">
          <cell r="C1532" t="str">
            <v>3.20.1.2.72.4</v>
          </cell>
          <cell r="D1532" t="str">
            <v>Adaptadores topebrida de polietileno D=110 mm</v>
          </cell>
          <cell r="E1532" t="str">
            <v>un</v>
          </cell>
          <cell r="F1532">
            <v>5</v>
          </cell>
          <cell r="G1532">
            <v>31720.2</v>
          </cell>
          <cell r="H1532">
            <v>158601</v>
          </cell>
          <cell r="J1532">
            <v>5</v>
          </cell>
          <cell r="K1532">
            <v>-1</v>
          </cell>
          <cell r="L1532">
            <v>4</v>
          </cell>
          <cell r="M1532">
            <v>158601</v>
          </cell>
          <cell r="N1532">
            <v>-31720.2</v>
          </cell>
          <cell r="O1532">
            <v>126880.8</v>
          </cell>
          <cell r="R1532">
            <v>0</v>
          </cell>
        </row>
        <row r="1533">
          <cell r="C1533" t="str">
            <v>3.20.1.2.73</v>
          </cell>
          <cell r="D1533" t="str">
            <v>Suministro de brida metálica para adaptador tope de polietileno morma ISO</v>
          </cell>
          <cell r="J1533">
            <v>0</v>
          </cell>
          <cell r="R1533">
            <v>0</v>
          </cell>
        </row>
        <row r="1534">
          <cell r="C1534" t="str">
            <v>3.20.1.2.73.4</v>
          </cell>
          <cell r="D1534" t="str">
            <v>Brida metálica para adptador tope de polietileno D=110 mm</v>
          </cell>
          <cell r="E1534" t="str">
            <v>un</v>
          </cell>
          <cell r="F1534">
            <v>5</v>
          </cell>
          <cell r="G1534">
            <v>41412</v>
          </cell>
          <cell r="H1534">
            <v>207060</v>
          </cell>
          <cell r="J1534">
            <v>5</v>
          </cell>
          <cell r="K1534">
            <v>-1</v>
          </cell>
          <cell r="L1534">
            <v>5</v>
          </cell>
          <cell r="M1534">
            <v>207060</v>
          </cell>
          <cell r="N1534">
            <v>-41412</v>
          </cell>
          <cell r="O1534">
            <v>207060</v>
          </cell>
          <cell r="R1534">
            <v>0</v>
          </cell>
        </row>
        <row r="1535">
          <cell r="D1535" t="str">
            <v>COSTO SUMINISTRO</v>
          </cell>
          <cell r="F1535" t="str">
            <v/>
          </cell>
          <cell r="H1535">
            <v>2012286780.2080002</v>
          </cell>
          <cell r="J1535" t="str">
            <v/>
          </cell>
          <cell r="L1535" t="str">
            <v/>
          </cell>
          <cell r="M1535">
            <v>2012286780.2080002</v>
          </cell>
          <cell r="N1535">
            <v>-56404265.9384</v>
          </cell>
          <cell r="O1535">
            <v>1955923926.2696002</v>
          </cell>
          <cell r="R1535">
            <v>0</v>
          </cell>
        </row>
        <row r="1536">
          <cell r="D1536" t="str">
            <v>A,I,U, 12%</v>
          </cell>
          <cell r="E1536">
            <v>0.12</v>
          </cell>
          <cell r="F1536">
            <v>0</v>
          </cell>
          <cell r="H1536">
            <v>241474413.62496001</v>
          </cell>
          <cell r="J1536">
            <v>0</v>
          </cell>
          <cell r="L1536">
            <v>0</v>
          </cell>
          <cell r="M1536">
            <v>241474413.62496001</v>
          </cell>
          <cell r="N1536">
            <v>-6768511.9126079995</v>
          </cell>
          <cell r="O1536">
            <v>234710871.15235201</v>
          </cell>
          <cell r="R1536">
            <v>0</v>
          </cell>
        </row>
        <row r="1537">
          <cell r="B1537" t="str">
            <v>TO26A</v>
          </cell>
          <cell r="D1537" t="str">
            <v>COSTO TOTAL SUMINISTRO</v>
          </cell>
          <cell r="F1537" t="str">
            <v/>
          </cell>
          <cell r="H1537">
            <v>2253761194</v>
          </cell>
          <cell r="J1537" t="str">
            <v/>
          </cell>
          <cell r="L1537" t="str">
            <v/>
          </cell>
          <cell r="M1537">
            <v>2253761194</v>
          </cell>
          <cell r="N1537">
            <v>-63172778</v>
          </cell>
          <cell r="O1537">
            <v>2190634797</v>
          </cell>
          <cell r="R1537">
            <v>0</v>
          </cell>
        </row>
        <row r="1538">
          <cell r="J1538">
            <v>0</v>
          </cell>
          <cell r="R1538">
            <v>0</v>
          </cell>
        </row>
        <row r="1539">
          <cell r="J1539">
            <v>0</v>
          </cell>
          <cell r="R1539">
            <v>0</v>
          </cell>
        </row>
        <row r="1540">
          <cell r="B1540" t="str">
            <v>T27</v>
          </cell>
          <cell r="C1540" t="str">
            <v>PRESUPUESTO OBRA CIVIL - TUBERIA DE ADUCCION (1540)</v>
          </cell>
          <cell r="F1540" t="str">
            <v/>
          </cell>
          <cell r="J1540" t="str">
            <v/>
          </cell>
          <cell r="L1540" t="str">
            <v/>
          </cell>
          <cell r="M1540" t="str">
            <v/>
          </cell>
          <cell r="N1540" t="str">
            <v/>
          </cell>
          <cell r="O1540" t="str">
            <v/>
          </cell>
          <cell r="R1540">
            <v>0</v>
          </cell>
          <cell r="S1540" t="str">
            <v/>
          </cell>
          <cell r="T1540" t="str">
            <v/>
          </cell>
          <cell r="U1540" t="str">
            <v/>
          </cell>
          <cell r="V1540" t="str">
            <v/>
          </cell>
          <cell r="W1540" t="str">
            <v/>
          </cell>
        </row>
        <row r="1541">
          <cell r="C1541" t="str">
            <v xml:space="preserve">ITEM </v>
          </cell>
          <cell r="D1541" t="str">
            <v xml:space="preserve">DESCRIPCION </v>
          </cell>
          <cell r="E1541" t="str">
            <v xml:space="preserve">UNIDAD </v>
          </cell>
          <cell r="F1541">
            <v>0</v>
          </cell>
          <cell r="G1541" t="str">
            <v xml:space="preserve">V. UNITARIO </v>
          </cell>
          <cell r="H1541" t="str">
            <v>V. PARCIAL</v>
          </cell>
          <cell r="J1541">
            <v>0</v>
          </cell>
          <cell r="L1541">
            <v>0</v>
          </cell>
          <cell r="R1541">
            <v>0</v>
          </cell>
        </row>
        <row r="1542">
          <cell r="C1542" t="str">
            <v>3.1</v>
          </cell>
          <cell r="D1542" t="str">
            <v>SEÑALIZACION Y SEGURIDAD EN LA OBRA</v>
          </cell>
          <cell r="F1542" t="str">
            <v/>
          </cell>
          <cell r="J1542" t="str">
            <v/>
          </cell>
          <cell r="L1542" t="str">
            <v/>
          </cell>
          <cell r="M1542" t="str">
            <v/>
          </cell>
          <cell r="N1542" t="str">
            <v/>
          </cell>
          <cell r="O1542" t="str">
            <v/>
          </cell>
          <cell r="R1542">
            <v>0</v>
          </cell>
          <cell r="S1542" t="str">
            <v/>
          </cell>
          <cell r="T1542" t="str">
            <v/>
          </cell>
          <cell r="U1542" t="str">
            <v/>
          </cell>
          <cell r="V1542" t="str">
            <v/>
          </cell>
          <cell r="W1542" t="str">
            <v/>
          </cell>
        </row>
        <row r="1543">
          <cell r="C1543" t="str">
            <v>3.1.1</v>
          </cell>
          <cell r="D1543" t="str">
            <v>Señalización de la obra</v>
          </cell>
          <cell r="F1543" t="str">
            <v/>
          </cell>
          <cell r="J1543" t="str">
            <v/>
          </cell>
          <cell r="L1543" t="str">
            <v/>
          </cell>
          <cell r="M1543" t="str">
            <v/>
          </cell>
          <cell r="N1543" t="str">
            <v/>
          </cell>
          <cell r="O1543" t="str">
            <v/>
          </cell>
          <cell r="R1543">
            <v>0</v>
          </cell>
          <cell r="S1543" t="str">
            <v/>
          </cell>
          <cell r="T1543" t="str">
            <v/>
          </cell>
          <cell r="U1543" t="str">
            <v/>
          </cell>
          <cell r="V1543" t="str">
            <v/>
          </cell>
          <cell r="W1543" t="str">
            <v/>
          </cell>
        </row>
        <row r="1544">
          <cell r="C1544" t="str">
            <v>3.1.1.1</v>
          </cell>
          <cell r="D1544" t="str">
            <v>Soporte para cinta demarcadora. Esquema No.1</v>
          </cell>
          <cell r="E1544" t="str">
            <v>un</v>
          </cell>
          <cell r="F1544">
            <v>0</v>
          </cell>
          <cell r="G1544">
            <v>10100</v>
          </cell>
          <cell r="H1544">
            <v>0</v>
          </cell>
          <cell r="I1544" t="e">
            <v>#DIV/0!</v>
          </cell>
          <cell r="J1544">
            <v>0</v>
          </cell>
          <cell r="L1544">
            <v>0</v>
          </cell>
          <cell r="M1544">
            <v>0</v>
          </cell>
          <cell r="N1544">
            <v>0</v>
          </cell>
          <cell r="O1544">
            <v>0</v>
          </cell>
          <cell r="R1544">
            <v>0</v>
          </cell>
          <cell r="S1544">
            <v>0</v>
          </cell>
          <cell r="T1544">
            <v>0</v>
          </cell>
          <cell r="U1544">
            <v>0</v>
          </cell>
          <cell r="V1544">
            <v>0</v>
          </cell>
          <cell r="W1544">
            <v>0</v>
          </cell>
        </row>
        <row r="1545">
          <cell r="C1545" t="str">
            <v>3.1.1.2</v>
          </cell>
          <cell r="D1545" t="str">
            <v>Cinta demarcadora, sin soportes. Esquema No. 2</v>
          </cell>
          <cell r="E1545" t="str">
            <v>m</v>
          </cell>
          <cell r="F1545">
            <v>0</v>
          </cell>
          <cell r="G1545">
            <v>830</v>
          </cell>
          <cell r="H1545">
            <v>0</v>
          </cell>
          <cell r="I1545" t="e">
            <v>#DIV/0!</v>
          </cell>
          <cell r="J1545">
            <v>0</v>
          </cell>
          <cell r="L1545">
            <v>0</v>
          </cell>
          <cell r="M1545">
            <v>0</v>
          </cell>
          <cell r="N1545">
            <v>0</v>
          </cell>
          <cell r="O1545">
            <v>0</v>
          </cell>
          <cell r="R1545">
            <v>0</v>
          </cell>
          <cell r="S1545">
            <v>0</v>
          </cell>
          <cell r="T1545">
            <v>0</v>
          </cell>
          <cell r="U1545">
            <v>0</v>
          </cell>
          <cell r="V1545">
            <v>0</v>
          </cell>
          <cell r="W1545">
            <v>0</v>
          </cell>
        </row>
        <row r="1546">
          <cell r="C1546" t="str">
            <v>3.1.1.3</v>
          </cell>
          <cell r="D1546" t="str">
            <v>Vallas móviles. Barreras</v>
          </cell>
          <cell r="F1546" t="str">
            <v/>
          </cell>
          <cell r="I1546" t="str">
            <v/>
          </cell>
          <cell r="J1546" t="str">
            <v/>
          </cell>
          <cell r="L1546" t="str">
            <v/>
          </cell>
          <cell r="M1546" t="str">
            <v/>
          </cell>
          <cell r="N1546" t="str">
            <v/>
          </cell>
          <cell r="O1546" t="str">
            <v/>
          </cell>
          <cell r="R1546">
            <v>0</v>
          </cell>
          <cell r="S1546" t="str">
            <v/>
          </cell>
          <cell r="T1546" t="str">
            <v/>
          </cell>
          <cell r="U1546" t="str">
            <v/>
          </cell>
          <cell r="V1546" t="str">
            <v/>
          </cell>
          <cell r="W1546" t="str">
            <v/>
          </cell>
        </row>
        <row r="1547">
          <cell r="C1547" t="str">
            <v>3.1.1.3.2</v>
          </cell>
          <cell r="D1547" t="str">
            <v>Valla móvil Tipo 2. Valla plegable. Esquema No. 4</v>
          </cell>
          <cell r="E1547" t="str">
            <v>un</v>
          </cell>
          <cell r="F1547">
            <v>0</v>
          </cell>
          <cell r="G1547">
            <v>162000</v>
          </cell>
          <cell r="H1547">
            <v>0</v>
          </cell>
          <cell r="I1547" t="e">
            <v>#DIV/0!</v>
          </cell>
          <cell r="J1547">
            <v>0</v>
          </cell>
          <cell r="L1547">
            <v>0</v>
          </cell>
          <cell r="M1547">
            <v>0</v>
          </cell>
          <cell r="N1547">
            <v>0</v>
          </cell>
          <cell r="O1547">
            <v>0</v>
          </cell>
          <cell r="R1547">
            <v>0</v>
          </cell>
          <cell r="S1547">
            <v>0</v>
          </cell>
          <cell r="T1547">
            <v>0</v>
          </cell>
          <cell r="U1547">
            <v>0</v>
          </cell>
          <cell r="V1547">
            <v>0</v>
          </cell>
          <cell r="W1547">
            <v>0</v>
          </cell>
        </row>
        <row r="1548">
          <cell r="C1548" t="str">
            <v>3.1.1.3.3</v>
          </cell>
          <cell r="D1548" t="str">
            <v>Valla móvil Tipo 3. Barrera Tubular. Esquema No.5</v>
          </cell>
          <cell r="E1548" t="str">
            <v>un</v>
          </cell>
          <cell r="F1548">
            <v>0</v>
          </cell>
          <cell r="G1548">
            <v>150000</v>
          </cell>
          <cell r="H1548">
            <v>0</v>
          </cell>
          <cell r="I1548" t="e">
            <v>#DIV/0!</v>
          </cell>
          <cell r="J1548">
            <v>0</v>
          </cell>
          <cell r="L1548">
            <v>0</v>
          </cell>
          <cell r="M1548">
            <v>0</v>
          </cell>
          <cell r="N1548">
            <v>0</v>
          </cell>
          <cell r="O1548">
            <v>0</v>
          </cell>
          <cell r="R1548">
            <v>0</v>
          </cell>
          <cell r="S1548">
            <v>0</v>
          </cell>
          <cell r="T1548">
            <v>0</v>
          </cell>
          <cell r="U1548">
            <v>0</v>
          </cell>
          <cell r="V1548">
            <v>0</v>
          </cell>
          <cell r="W1548">
            <v>0</v>
          </cell>
        </row>
        <row r="1549">
          <cell r="C1549" t="str">
            <v>3.1.1.3.4</v>
          </cell>
          <cell r="D1549" t="str">
            <v>Valla móvil Tipo 4. Valla doble cara. Esquema No. 6</v>
          </cell>
          <cell r="E1549" t="str">
            <v>un</v>
          </cell>
          <cell r="F1549">
            <v>0</v>
          </cell>
          <cell r="G1549">
            <v>155000</v>
          </cell>
          <cell r="H1549">
            <v>0</v>
          </cell>
          <cell r="I1549" t="e">
            <v>#DIV/0!</v>
          </cell>
          <cell r="J1549">
            <v>0</v>
          </cell>
          <cell r="L1549">
            <v>0</v>
          </cell>
          <cell r="M1549">
            <v>0</v>
          </cell>
          <cell r="N1549">
            <v>0</v>
          </cell>
          <cell r="O1549">
            <v>0</v>
          </cell>
          <cell r="R1549">
            <v>0</v>
          </cell>
          <cell r="S1549">
            <v>0</v>
          </cell>
          <cell r="T1549">
            <v>0</v>
          </cell>
          <cell r="U1549">
            <v>0</v>
          </cell>
          <cell r="V1549">
            <v>0</v>
          </cell>
          <cell r="W1549">
            <v>0</v>
          </cell>
        </row>
        <row r="1550">
          <cell r="C1550" t="str">
            <v>3.1.1.4</v>
          </cell>
          <cell r="D1550" t="str">
            <v>Avisos preventivos fijos. Esquemas Nos. 10,11,12,13, y 14</v>
          </cell>
          <cell r="E1550" t="str">
            <v>un</v>
          </cell>
          <cell r="F1550">
            <v>0</v>
          </cell>
          <cell r="G1550">
            <v>215000</v>
          </cell>
          <cell r="H1550">
            <v>0</v>
          </cell>
          <cell r="I1550" t="e">
            <v>#DIV/0!</v>
          </cell>
          <cell r="J1550">
            <v>0</v>
          </cell>
          <cell r="L1550">
            <v>0</v>
          </cell>
          <cell r="M1550">
            <v>0</v>
          </cell>
          <cell r="N1550">
            <v>0</v>
          </cell>
          <cell r="O1550">
            <v>0</v>
          </cell>
          <cell r="R1550">
            <v>0</v>
          </cell>
          <cell r="S1550">
            <v>0</v>
          </cell>
          <cell r="T1550">
            <v>0</v>
          </cell>
          <cell r="U1550">
            <v>0</v>
          </cell>
          <cell r="V1550">
            <v>0</v>
          </cell>
          <cell r="W1550">
            <v>0</v>
          </cell>
        </row>
        <row r="1551">
          <cell r="C1551" t="str">
            <v>3.1.1.5</v>
          </cell>
          <cell r="D1551" t="str">
            <v>Caneca reflectiva. Esquema No. 15</v>
          </cell>
          <cell r="E1551" t="str">
            <v>un</v>
          </cell>
          <cell r="F1551">
            <v>0</v>
          </cell>
          <cell r="G1551">
            <v>129000</v>
          </cell>
          <cell r="H1551">
            <v>0</v>
          </cell>
          <cell r="I1551" t="e">
            <v>#DIV/0!</v>
          </cell>
          <cell r="J1551">
            <v>0</v>
          </cell>
          <cell r="L1551">
            <v>0</v>
          </cell>
          <cell r="M1551">
            <v>0</v>
          </cell>
          <cell r="N1551">
            <v>0</v>
          </cell>
          <cell r="O1551">
            <v>0</v>
          </cell>
          <cell r="R1551">
            <v>0</v>
          </cell>
          <cell r="S1551">
            <v>0</v>
          </cell>
          <cell r="T1551">
            <v>0</v>
          </cell>
          <cell r="U1551">
            <v>0</v>
          </cell>
          <cell r="V1551">
            <v>0</v>
          </cell>
          <cell r="W1551">
            <v>0</v>
          </cell>
        </row>
        <row r="1552">
          <cell r="C1552" t="str">
            <v>3.2</v>
          </cell>
          <cell r="D1552" t="str">
            <v>DEMOLICIONES</v>
          </cell>
          <cell r="F1552" t="str">
            <v/>
          </cell>
          <cell r="I1552" t="str">
            <v/>
          </cell>
          <cell r="J1552" t="str">
            <v/>
          </cell>
          <cell r="L1552" t="str">
            <v/>
          </cell>
          <cell r="M1552" t="str">
            <v/>
          </cell>
          <cell r="N1552" t="str">
            <v/>
          </cell>
          <cell r="O1552" t="str">
            <v/>
          </cell>
          <cell r="R1552">
            <v>0</v>
          </cell>
          <cell r="S1552" t="str">
            <v/>
          </cell>
          <cell r="T1552" t="str">
            <v/>
          </cell>
          <cell r="U1552" t="str">
            <v/>
          </cell>
          <cell r="V1552" t="str">
            <v/>
          </cell>
          <cell r="W1552" t="str">
            <v/>
          </cell>
        </row>
        <row r="1553">
          <cell r="C1553" t="str">
            <v>3.2.2</v>
          </cell>
          <cell r="D1553" t="str">
            <v>Demolición de anden</v>
          </cell>
          <cell r="F1553" t="str">
            <v/>
          </cell>
          <cell r="I1553" t="str">
            <v/>
          </cell>
          <cell r="J1553" t="str">
            <v/>
          </cell>
          <cell r="L1553" t="str">
            <v/>
          </cell>
          <cell r="M1553" t="str">
            <v/>
          </cell>
          <cell r="N1553" t="str">
            <v/>
          </cell>
          <cell r="O1553" t="str">
            <v/>
          </cell>
          <cell r="R1553">
            <v>0</v>
          </cell>
          <cell r="S1553" t="str">
            <v/>
          </cell>
          <cell r="T1553" t="str">
            <v/>
          </cell>
          <cell r="U1553" t="str">
            <v/>
          </cell>
          <cell r="V1553" t="str">
            <v/>
          </cell>
          <cell r="W1553" t="str">
            <v/>
          </cell>
        </row>
        <row r="1554">
          <cell r="C1554" t="str">
            <v>3.2.2.1</v>
          </cell>
          <cell r="D1554" t="str">
            <v>Demolicion de anden con mona</v>
          </cell>
          <cell r="E1554" t="str">
            <v>m2</v>
          </cell>
          <cell r="F1554">
            <v>0</v>
          </cell>
          <cell r="G1554">
            <v>10050</v>
          </cell>
          <cell r="H1554">
            <v>0</v>
          </cell>
          <cell r="I1554" t="e">
            <v>#DIV/0!</v>
          </cell>
          <cell r="J1554">
            <v>0</v>
          </cell>
          <cell r="L1554">
            <v>0</v>
          </cell>
          <cell r="M1554">
            <v>0</v>
          </cell>
          <cell r="N1554">
            <v>0</v>
          </cell>
          <cell r="O1554">
            <v>0</v>
          </cell>
          <cell r="R1554">
            <v>0</v>
          </cell>
          <cell r="S1554">
            <v>0</v>
          </cell>
          <cell r="T1554">
            <v>0</v>
          </cell>
          <cell r="U1554">
            <v>0</v>
          </cell>
          <cell r="V1554">
            <v>0</v>
          </cell>
          <cell r="W1554">
            <v>0</v>
          </cell>
        </row>
        <row r="1555">
          <cell r="C1555" t="str">
            <v>3.3</v>
          </cell>
          <cell r="D1555" t="str">
            <v>EXCAVACIONES Y ENTIBADOS</v>
          </cell>
          <cell r="F1555" t="str">
            <v/>
          </cell>
          <cell r="I1555" t="str">
            <v/>
          </cell>
          <cell r="J1555" t="str">
            <v/>
          </cell>
          <cell r="L1555" t="str">
            <v/>
          </cell>
          <cell r="M1555" t="str">
            <v/>
          </cell>
          <cell r="N1555" t="str">
            <v/>
          </cell>
          <cell r="O1555" t="str">
            <v/>
          </cell>
          <cell r="R1555">
            <v>0</v>
          </cell>
          <cell r="S1555" t="str">
            <v/>
          </cell>
          <cell r="T1555" t="str">
            <v/>
          </cell>
          <cell r="U1555" t="str">
            <v/>
          </cell>
          <cell r="V1555" t="str">
            <v/>
          </cell>
          <cell r="W1555" t="str">
            <v/>
          </cell>
        </row>
        <row r="1556">
          <cell r="C1556" t="str">
            <v>3.3.2</v>
          </cell>
          <cell r="D1556" t="str">
            <v>Excavación en zanja para redes de alcantarillado y acueducto</v>
          </cell>
          <cell r="F1556" t="str">
            <v/>
          </cell>
          <cell r="I1556" t="str">
            <v/>
          </cell>
          <cell r="J1556" t="str">
            <v/>
          </cell>
          <cell r="L1556" t="str">
            <v/>
          </cell>
          <cell r="M1556" t="str">
            <v/>
          </cell>
          <cell r="N1556" t="str">
            <v/>
          </cell>
          <cell r="O1556" t="str">
            <v/>
          </cell>
          <cell r="R1556">
            <v>0</v>
          </cell>
          <cell r="S1556" t="str">
            <v/>
          </cell>
          <cell r="T1556" t="str">
            <v/>
          </cell>
          <cell r="U1556" t="str">
            <v/>
          </cell>
          <cell r="V1556" t="str">
            <v/>
          </cell>
          <cell r="W1556" t="str">
            <v/>
          </cell>
        </row>
        <row r="1557">
          <cell r="C1557" t="str">
            <v>3.3.2.1</v>
          </cell>
          <cell r="D1557" t="str">
            <v>Excavación a mano en material común, roca descompuesta, a cualquier profundidad y bajo cualquier condición de humedad. Incluye retiro a lugar autorizado.</v>
          </cell>
          <cell r="E1557" t="str">
            <v>m3</v>
          </cell>
          <cell r="F1557">
            <v>0</v>
          </cell>
          <cell r="G1557">
            <v>10800</v>
          </cell>
          <cell r="H1557">
            <v>0</v>
          </cell>
          <cell r="I1557" t="e">
            <v>#DIV/0!</v>
          </cell>
          <cell r="J1557">
            <v>0</v>
          </cell>
          <cell r="L1557">
            <v>0</v>
          </cell>
          <cell r="M1557">
            <v>0</v>
          </cell>
          <cell r="N1557">
            <v>0</v>
          </cell>
          <cell r="O1557">
            <v>0</v>
          </cell>
          <cell r="R1557">
            <v>0</v>
          </cell>
          <cell r="S1557">
            <v>0</v>
          </cell>
          <cell r="T1557">
            <v>0</v>
          </cell>
          <cell r="U1557">
            <v>0</v>
          </cell>
          <cell r="V1557">
            <v>0</v>
          </cell>
          <cell r="W1557">
            <v>0</v>
          </cell>
        </row>
        <row r="1558">
          <cell r="C1558" t="str">
            <v>3.4</v>
          </cell>
          <cell r="D1558" t="str">
            <v>INSTALACION Y CIMENTACION DE TUBERIA</v>
          </cell>
          <cell r="F1558" t="str">
            <v/>
          </cell>
          <cell r="I1558" t="str">
            <v/>
          </cell>
          <cell r="J1558" t="str">
            <v/>
          </cell>
          <cell r="L1558" t="str">
            <v/>
          </cell>
          <cell r="M1558" t="str">
            <v/>
          </cell>
          <cell r="N1558" t="str">
            <v/>
          </cell>
          <cell r="O1558" t="str">
            <v/>
          </cell>
          <cell r="R1558">
            <v>0</v>
          </cell>
          <cell r="S1558" t="str">
            <v/>
          </cell>
          <cell r="T1558" t="str">
            <v/>
          </cell>
          <cell r="U1558" t="str">
            <v/>
          </cell>
          <cell r="V1558" t="str">
            <v/>
          </cell>
          <cell r="W1558" t="str">
            <v/>
          </cell>
        </row>
        <row r="1559">
          <cell r="C1559" t="str">
            <v>3.4.4</v>
          </cell>
          <cell r="D1559" t="str">
            <v>Instalación de tuberías de acueducto</v>
          </cell>
          <cell r="F1559" t="str">
            <v/>
          </cell>
          <cell r="I1559" t="str">
            <v/>
          </cell>
          <cell r="J1559" t="str">
            <v/>
          </cell>
          <cell r="L1559" t="str">
            <v/>
          </cell>
          <cell r="M1559" t="str">
            <v/>
          </cell>
          <cell r="N1559" t="str">
            <v/>
          </cell>
          <cell r="O1559" t="str">
            <v/>
          </cell>
          <cell r="R1559">
            <v>0</v>
          </cell>
          <cell r="S1559" t="str">
            <v/>
          </cell>
          <cell r="T1559" t="str">
            <v/>
          </cell>
          <cell r="U1559" t="str">
            <v/>
          </cell>
          <cell r="V1559" t="str">
            <v/>
          </cell>
          <cell r="W1559" t="str">
            <v/>
          </cell>
        </row>
        <row r="1560">
          <cell r="C1560" t="str">
            <v>3.4.4.3</v>
          </cell>
          <cell r="D1560" t="str">
            <v>Instalación de Tubería y accesorios de poliester reforzado con fibra de vidrio (GRP) para acueducto</v>
          </cell>
          <cell r="F1560" t="str">
            <v/>
          </cell>
          <cell r="I1560" t="str">
            <v/>
          </cell>
          <cell r="J1560" t="str">
            <v/>
          </cell>
          <cell r="L1560" t="str">
            <v/>
          </cell>
          <cell r="M1560" t="str">
            <v/>
          </cell>
          <cell r="N1560" t="str">
            <v/>
          </cell>
          <cell r="O1560" t="str">
            <v/>
          </cell>
          <cell r="R1560">
            <v>0</v>
          </cell>
          <cell r="S1560" t="str">
            <v/>
          </cell>
          <cell r="T1560" t="str">
            <v/>
          </cell>
          <cell r="U1560" t="str">
            <v/>
          </cell>
          <cell r="V1560" t="str">
            <v/>
          </cell>
          <cell r="W1560" t="str">
            <v/>
          </cell>
        </row>
        <row r="1561">
          <cell r="C1561" t="str">
            <v>3.4.4.3.5</v>
          </cell>
          <cell r="D1561" t="str">
            <v>Tubería de GRP de 600 mm</v>
          </cell>
          <cell r="E1561" t="str">
            <v>m</v>
          </cell>
          <cell r="F1561">
            <v>0</v>
          </cell>
          <cell r="G1561">
            <v>14000</v>
          </cell>
          <cell r="H1561">
            <v>0</v>
          </cell>
          <cell r="I1561" t="e">
            <v>#DIV/0!</v>
          </cell>
          <cell r="J1561">
            <v>0</v>
          </cell>
          <cell r="L1561">
            <v>0</v>
          </cell>
          <cell r="M1561">
            <v>0</v>
          </cell>
          <cell r="N1561">
            <v>0</v>
          </cell>
          <cell r="O1561">
            <v>0</v>
          </cell>
          <cell r="R1561">
            <v>0</v>
          </cell>
          <cell r="S1561">
            <v>0</v>
          </cell>
          <cell r="T1561">
            <v>0</v>
          </cell>
          <cell r="U1561">
            <v>0</v>
          </cell>
          <cell r="V1561">
            <v>0</v>
          </cell>
          <cell r="W1561">
            <v>0</v>
          </cell>
        </row>
        <row r="1562">
          <cell r="C1562" t="str">
            <v>3.4.8</v>
          </cell>
          <cell r="D1562" t="str">
            <v>Cimentación de tuberías</v>
          </cell>
          <cell r="F1562" t="str">
            <v/>
          </cell>
          <cell r="I1562" t="str">
            <v/>
          </cell>
          <cell r="J1562" t="str">
            <v/>
          </cell>
          <cell r="L1562" t="str">
            <v/>
          </cell>
          <cell r="M1562" t="str">
            <v/>
          </cell>
          <cell r="N1562" t="str">
            <v/>
          </cell>
          <cell r="O1562" t="str">
            <v/>
          </cell>
          <cell r="R1562">
            <v>0</v>
          </cell>
          <cell r="S1562" t="str">
            <v/>
          </cell>
          <cell r="T1562" t="str">
            <v/>
          </cell>
          <cell r="U1562" t="str">
            <v/>
          </cell>
          <cell r="V1562" t="str">
            <v/>
          </cell>
          <cell r="W1562" t="str">
            <v/>
          </cell>
        </row>
        <row r="1563">
          <cell r="C1563" t="str">
            <v>3.4.8.2</v>
          </cell>
          <cell r="D1563" t="str">
            <v>Cimentación de tubería con arena compactada al 70% de la densidad relativa máxima</v>
          </cell>
          <cell r="E1563" t="str">
            <v>m3</v>
          </cell>
          <cell r="F1563">
            <v>0</v>
          </cell>
          <cell r="G1563">
            <v>31000</v>
          </cell>
          <cell r="H1563">
            <v>0</v>
          </cell>
          <cell r="I1563" t="e">
            <v>#DIV/0!</v>
          </cell>
          <cell r="J1563">
            <v>0</v>
          </cell>
          <cell r="L1563">
            <v>0</v>
          </cell>
          <cell r="M1563">
            <v>0</v>
          </cell>
          <cell r="N1563">
            <v>0</v>
          </cell>
          <cell r="O1563">
            <v>0</v>
          </cell>
          <cell r="R1563">
            <v>0</v>
          </cell>
          <cell r="S1563">
            <v>0</v>
          </cell>
          <cell r="T1563">
            <v>0</v>
          </cell>
          <cell r="U1563">
            <v>0</v>
          </cell>
          <cell r="V1563">
            <v>0</v>
          </cell>
          <cell r="W1563">
            <v>0</v>
          </cell>
        </row>
        <row r="1564">
          <cell r="C1564" t="str">
            <v>3.4.8.4</v>
          </cell>
          <cell r="D1564" t="str">
            <v>Cimentación de tubería con concreto de 17,5 Mpa. ( 2500 psi ) de central de mezclas</v>
          </cell>
          <cell r="E1564" t="str">
            <v>m3</v>
          </cell>
          <cell r="F1564">
            <v>0</v>
          </cell>
          <cell r="G1564">
            <v>208850</v>
          </cell>
          <cell r="H1564">
            <v>0</v>
          </cell>
          <cell r="I1564" t="e">
            <v>#DIV/0!</v>
          </cell>
          <cell r="J1564">
            <v>0</v>
          </cell>
          <cell r="L1564">
            <v>0</v>
          </cell>
          <cell r="M1564">
            <v>0</v>
          </cell>
          <cell r="N1564">
            <v>0</v>
          </cell>
          <cell r="O1564">
            <v>0</v>
          </cell>
          <cell r="R1564">
            <v>0</v>
          </cell>
          <cell r="S1564">
            <v>0</v>
          </cell>
          <cell r="T1564">
            <v>0</v>
          </cell>
          <cell r="U1564">
            <v>0</v>
          </cell>
          <cell r="V1564">
            <v>0</v>
          </cell>
          <cell r="W1564">
            <v>0</v>
          </cell>
        </row>
        <row r="1565">
          <cell r="C1565" t="str">
            <v>3.5</v>
          </cell>
          <cell r="D1565" t="str">
            <v>RELLENOS</v>
          </cell>
          <cell r="F1565" t="str">
            <v/>
          </cell>
          <cell r="I1565" t="str">
            <v/>
          </cell>
          <cell r="J1565" t="str">
            <v/>
          </cell>
          <cell r="L1565" t="str">
            <v/>
          </cell>
          <cell r="M1565" t="str">
            <v/>
          </cell>
          <cell r="N1565" t="str">
            <v/>
          </cell>
          <cell r="O1565" t="str">
            <v/>
          </cell>
          <cell r="R1565">
            <v>0</v>
          </cell>
          <cell r="S1565" t="str">
            <v/>
          </cell>
          <cell r="T1565" t="str">
            <v/>
          </cell>
          <cell r="U1565" t="str">
            <v/>
          </cell>
          <cell r="V1565" t="str">
            <v/>
          </cell>
          <cell r="W1565" t="str">
            <v/>
          </cell>
        </row>
        <row r="1566">
          <cell r="C1566" t="str">
            <v>3.5.1</v>
          </cell>
          <cell r="D1566" t="str">
            <v>Relleno de Zanjas y obras de mampostería</v>
          </cell>
          <cell r="F1566" t="str">
            <v/>
          </cell>
          <cell r="I1566" t="str">
            <v/>
          </cell>
          <cell r="J1566" t="str">
            <v/>
          </cell>
          <cell r="L1566" t="str">
            <v/>
          </cell>
          <cell r="M1566" t="str">
            <v/>
          </cell>
          <cell r="N1566" t="str">
            <v/>
          </cell>
          <cell r="O1566" t="str">
            <v/>
          </cell>
          <cell r="R1566">
            <v>0</v>
          </cell>
          <cell r="S1566" t="str">
            <v/>
          </cell>
          <cell r="T1566" t="str">
            <v/>
          </cell>
          <cell r="U1566" t="str">
            <v/>
          </cell>
          <cell r="V1566" t="str">
            <v/>
          </cell>
          <cell r="W1566" t="str">
            <v/>
          </cell>
        </row>
        <row r="1567">
          <cell r="C1567" t="str">
            <v>3.5.1.1</v>
          </cell>
          <cell r="D1567" t="str">
            <v>Rellenos de Zanjas y obras de mampostería con material seleccionado de sitio, compactado al 90% del Proctor Modificado</v>
          </cell>
          <cell r="E1567" t="str">
            <v>m3</v>
          </cell>
          <cell r="F1567">
            <v>0</v>
          </cell>
          <cell r="G1567">
            <v>9800</v>
          </cell>
          <cell r="H1567">
            <v>0</v>
          </cell>
          <cell r="I1567" t="e">
            <v>#DIV/0!</v>
          </cell>
          <cell r="J1567">
            <v>0</v>
          </cell>
          <cell r="L1567">
            <v>0</v>
          </cell>
          <cell r="M1567">
            <v>0</v>
          </cell>
          <cell r="N1567">
            <v>0</v>
          </cell>
          <cell r="O1567">
            <v>0</v>
          </cell>
          <cell r="R1567">
            <v>0</v>
          </cell>
          <cell r="S1567">
            <v>0</v>
          </cell>
          <cell r="T1567">
            <v>0</v>
          </cell>
          <cell r="U1567">
            <v>0</v>
          </cell>
          <cell r="V1567">
            <v>0</v>
          </cell>
          <cell r="W1567">
            <v>0</v>
          </cell>
        </row>
        <row r="1568">
          <cell r="C1568" t="str">
            <v>3.5.1.2</v>
          </cell>
          <cell r="D1568" t="str">
            <v>Rellenos de Zanjas y obras de mampostería con material seleccionado de cantera, compactado al 95% del Proctor Modifiicado</v>
          </cell>
          <cell r="E1568" t="str">
            <v>m3</v>
          </cell>
          <cell r="F1568">
            <v>0</v>
          </cell>
          <cell r="G1568">
            <v>27000</v>
          </cell>
          <cell r="H1568">
            <v>0</v>
          </cell>
          <cell r="I1568" t="e">
            <v>#DIV/0!</v>
          </cell>
          <cell r="J1568">
            <v>0</v>
          </cell>
          <cell r="L1568">
            <v>0</v>
          </cell>
          <cell r="M1568">
            <v>0</v>
          </cell>
          <cell r="N1568">
            <v>0</v>
          </cell>
          <cell r="O1568">
            <v>0</v>
          </cell>
          <cell r="R1568">
            <v>0</v>
          </cell>
          <cell r="S1568">
            <v>0</v>
          </cell>
          <cell r="T1568">
            <v>0</v>
          </cell>
          <cell r="U1568">
            <v>0</v>
          </cell>
          <cell r="V1568">
            <v>0</v>
          </cell>
          <cell r="W1568">
            <v>0</v>
          </cell>
        </row>
        <row r="1569">
          <cell r="C1569" t="str">
            <v>3.5.5</v>
          </cell>
          <cell r="D1569" t="str">
            <v>EXPLANEACIÓN Y RELLENOS PARA ESTRUCTURAS Y OBRAS ARQUITECTÓNICAS</v>
          </cell>
          <cell r="F1569" t="str">
            <v/>
          </cell>
          <cell r="I1569" t="str">
            <v/>
          </cell>
          <cell r="J1569" t="str">
            <v/>
          </cell>
          <cell r="L1569" t="str">
            <v/>
          </cell>
          <cell r="M1569" t="str">
            <v/>
          </cell>
          <cell r="N1569" t="str">
            <v/>
          </cell>
          <cell r="O1569" t="str">
            <v/>
          </cell>
          <cell r="R1569">
            <v>0</v>
          </cell>
          <cell r="S1569" t="str">
            <v/>
          </cell>
          <cell r="T1569" t="str">
            <v/>
          </cell>
          <cell r="U1569" t="str">
            <v/>
          </cell>
          <cell r="V1569" t="str">
            <v/>
          </cell>
          <cell r="W1569" t="str">
            <v/>
          </cell>
        </row>
        <row r="1570">
          <cell r="C1570" t="str">
            <v>3.5.5.1</v>
          </cell>
          <cell r="D1570" t="str">
            <v>Explaneación y relleno de explanada compactado al 95% del proctor modificado, con material seleccionado de cantera</v>
          </cell>
          <cell r="E1570" t="str">
            <v>m3</v>
          </cell>
          <cell r="F1570">
            <v>0</v>
          </cell>
          <cell r="G1570">
            <v>20448</v>
          </cell>
          <cell r="H1570">
            <v>0</v>
          </cell>
          <cell r="I1570" t="e">
            <v>#DIV/0!</v>
          </cell>
          <cell r="J1570">
            <v>0</v>
          </cell>
          <cell r="L1570">
            <v>0</v>
          </cell>
          <cell r="M1570">
            <v>0</v>
          </cell>
          <cell r="N1570">
            <v>0</v>
          </cell>
          <cell r="O1570">
            <v>0</v>
          </cell>
          <cell r="R1570">
            <v>0</v>
          </cell>
          <cell r="S1570">
            <v>0</v>
          </cell>
          <cell r="T1570">
            <v>0</v>
          </cell>
          <cell r="U1570">
            <v>0</v>
          </cell>
          <cell r="V1570">
            <v>0</v>
          </cell>
          <cell r="W1570">
            <v>0</v>
          </cell>
        </row>
        <row r="1571">
          <cell r="C1571" t="str">
            <v>3.5.5.3</v>
          </cell>
          <cell r="D1571" t="str">
            <v>Conformación de terraplén con piedra caliza, diámetro medio de la piedra 0.2m</v>
          </cell>
          <cell r="E1571" t="str">
            <v>m3</v>
          </cell>
          <cell r="F1571">
            <v>0</v>
          </cell>
          <cell r="G1571">
            <v>36508</v>
          </cell>
          <cell r="H1571">
            <v>0</v>
          </cell>
          <cell r="I1571" t="e">
            <v>#DIV/0!</v>
          </cell>
          <cell r="J1571">
            <v>0</v>
          </cell>
          <cell r="L1571">
            <v>0</v>
          </cell>
          <cell r="M1571">
            <v>0</v>
          </cell>
          <cell r="N1571">
            <v>0</v>
          </cell>
          <cell r="O1571">
            <v>0</v>
          </cell>
          <cell r="R1571">
            <v>0</v>
          </cell>
          <cell r="S1571">
            <v>0</v>
          </cell>
          <cell r="T1571">
            <v>0</v>
          </cell>
          <cell r="U1571">
            <v>0</v>
          </cell>
          <cell r="V1571">
            <v>0</v>
          </cell>
          <cell r="W1571">
            <v>0</v>
          </cell>
        </row>
        <row r="1572">
          <cell r="C1572" t="str">
            <v>3.6</v>
          </cell>
          <cell r="D1572" t="str">
            <v>CONSTRUCCION DE PAVIMENTOS</v>
          </cell>
          <cell r="F1572" t="str">
            <v/>
          </cell>
          <cell r="I1572" t="str">
            <v/>
          </cell>
          <cell r="J1572" t="str">
            <v/>
          </cell>
          <cell r="L1572" t="str">
            <v/>
          </cell>
          <cell r="M1572" t="str">
            <v/>
          </cell>
          <cell r="N1572" t="str">
            <v/>
          </cell>
          <cell r="O1572" t="str">
            <v/>
          </cell>
          <cell r="R1572">
            <v>0</v>
          </cell>
          <cell r="S1572" t="str">
            <v/>
          </cell>
          <cell r="T1572" t="str">
            <v/>
          </cell>
          <cell r="U1572" t="str">
            <v/>
          </cell>
          <cell r="V1572" t="str">
            <v/>
          </cell>
          <cell r="W1572" t="str">
            <v/>
          </cell>
        </row>
        <row r="1573">
          <cell r="C1573" t="str">
            <v>3.6.4</v>
          </cell>
          <cell r="D1573" t="str">
            <v>Construcción de Andenes, Bordillos y Cunetas</v>
          </cell>
          <cell r="F1573" t="str">
            <v/>
          </cell>
          <cell r="I1573" t="str">
            <v/>
          </cell>
          <cell r="J1573" t="str">
            <v/>
          </cell>
          <cell r="L1573" t="str">
            <v/>
          </cell>
          <cell r="M1573" t="str">
            <v/>
          </cell>
          <cell r="N1573" t="str">
            <v/>
          </cell>
          <cell r="O1573" t="str">
            <v/>
          </cell>
          <cell r="R1573">
            <v>0</v>
          </cell>
          <cell r="S1573" t="str">
            <v/>
          </cell>
          <cell r="T1573" t="str">
            <v/>
          </cell>
          <cell r="U1573" t="str">
            <v/>
          </cell>
          <cell r="V1573" t="str">
            <v/>
          </cell>
          <cell r="W1573" t="str">
            <v/>
          </cell>
        </row>
        <row r="1574">
          <cell r="C1574" t="str">
            <v>3.6.4.1</v>
          </cell>
          <cell r="D1574" t="str">
            <v>Construcción de Andenes</v>
          </cell>
          <cell r="F1574" t="str">
            <v/>
          </cell>
          <cell r="I1574" t="str">
            <v/>
          </cell>
          <cell r="J1574" t="str">
            <v/>
          </cell>
          <cell r="L1574" t="str">
            <v/>
          </cell>
          <cell r="M1574" t="str">
            <v/>
          </cell>
          <cell r="N1574" t="str">
            <v/>
          </cell>
          <cell r="O1574" t="str">
            <v/>
          </cell>
          <cell r="R1574">
            <v>0</v>
          </cell>
          <cell r="S1574" t="str">
            <v/>
          </cell>
          <cell r="T1574" t="str">
            <v/>
          </cell>
          <cell r="U1574" t="str">
            <v/>
          </cell>
          <cell r="V1574" t="str">
            <v/>
          </cell>
          <cell r="W1574" t="str">
            <v/>
          </cell>
        </row>
        <row r="1575">
          <cell r="C1575" t="str">
            <v>3.6.4.1.3</v>
          </cell>
          <cell r="D1575" t="str">
            <v>Construcción de anden de concreto f'c 21,0 Mpa (3000 psi) e = 0.10 m, Tamaño Máximo del agregado: 25 mm (1") de central de mezclas</v>
          </cell>
          <cell r="E1575" t="str">
            <v>m2</v>
          </cell>
          <cell r="F1575">
            <v>0</v>
          </cell>
          <cell r="G1575">
            <v>33000</v>
          </cell>
          <cell r="H1575">
            <v>0</v>
          </cell>
          <cell r="I1575" t="e">
            <v>#DIV/0!</v>
          </cell>
          <cell r="J1575">
            <v>0</v>
          </cell>
          <cell r="L1575">
            <v>0</v>
          </cell>
          <cell r="M1575">
            <v>0</v>
          </cell>
          <cell r="N1575">
            <v>0</v>
          </cell>
          <cell r="O1575">
            <v>0</v>
          </cell>
          <cell r="R1575">
            <v>0</v>
          </cell>
          <cell r="S1575">
            <v>0</v>
          </cell>
          <cell r="T1575">
            <v>0</v>
          </cell>
          <cell r="U1575">
            <v>0</v>
          </cell>
          <cell r="V1575">
            <v>0</v>
          </cell>
          <cell r="W1575">
            <v>0</v>
          </cell>
        </row>
        <row r="1576">
          <cell r="C1576" t="str">
            <v>3.7</v>
          </cell>
          <cell r="D1576" t="str">
            <v>CONSTRUCCIÓN DE OBRAS ACCESORIAS</v>
          </cell>
          <cell r="F1576" t="str">
            <v/>
          </cell>
          <cell r="I1576" t="str">
            <v/>
          </cell>
          <cell r="J1576" t="str">
            <v/>
          </cell>
          <cell r="L1576" t="str">
            <v/>
          </cell>
          <cell r="M1576" t="str">
            <v/>
          </cell>
          <cell r="N1576" t="str">
            <v/>
          </cell>
          <cell r="O1576" t="str">
            <v/>
          </cell>
          <cell r="R1576">
            <v>0</v>
          </cell>
          <cell r="S1576" t="str">
            <v/>
          </cell>
          <cell r="T1576" t="str">
            <v/>
          </cell>
          <cell r="U1576" t="str">
            <v/>
          </cell>
          <cell r="V1576" t="str">
            <v/>
          </cell>
          <cell r="W1576" t="str">
            <v/>
          </cell>
        </row>
        <row r="1577">
          <cell r="C1577" t="str">
            <v>3.7.8</v>
          </cell>
          <cell r="D1577" t="str">
            <v>Caja de Válvulas y bajantes de operación</v>
          </cell>
          <cell r="F1577" t="str">
            <v/>
          </cell>
          <cell r="I1577" t="str">
            <v/>
          </cell>
          <cell r="J1577" t="str">
            <v/>
          </cell>
          <cell r="L1577" t="str">
            <v/>
          </cell>
          <cell r="M1577" t="str">
            <v/>
          </cell>
          <cell r="N1577" t="str">
            <v/>
          </cell>
          <cell r="O1577" t="str">
            <v/>
          </cell>
          <cell r="R1577">
            <v>0</v>
          </cell>
          <cell r="S1577" t="str">
            <v/>
          </cell>
          <cell r="T1577" t="str">
            <v/>
          </cell>
          <cell r="U1577" t="str">
            <v/>
          </cell>
          <cell r="V1577" t="str">
            <v/>
          </cell>
          <cell r="W1577" t="str">
            <v/>
          </cell>
        </row>
        <row r="1578">
          <cell r="C1578" t="str">
            <v>3.7.8.1</v>
          </cell>
          <cell r="D1578" t="str">
            <v>Cajas de válvulas</v>
          </cell>
          <cell r="F1578" t="str">
            <v/>
          </cell>
          <cell r="I1578" t="str">
            <v/>
          </cell>
          <cell r="J1578" t="str">
            <v/>
          </cell>
          <cell r="L1578" t="str">
            <v/>
          </cell>
          <cell r="M1578" t="str">
            <v/>
          </cell>
          <cell r="N1578" t="str">
            <v/>
          </cell>
          <cell r="O1578" t="str">
            <v/>
          </cell>
          <cell r="R1578">
            <v>0</v>
          </cell>
          <cell r="S1578" t="str">
            <v/>
          </cell>
          <cell r="T1578" t="str">
            <v/>
          </cell>
          <cell r="U1578" t="str">
            <v/>
          </cell>
          <cell r="V1578" t="str">
            <v/>
          </cell>
          <cell r="W1578" t="str">
            <v/>
          </cell>
        </row>
        <row r="1579">
          <cell r="C1579" t="str">
            <v>3.7.8.1.2</v>
          </cell>
          <cell r="D1579" t="str">
            <v>Para 2,00 m &lt; H &lt;= 3,00 m</v>
          </cell>
          <cell r="F1579" t="str">
            <v/>
          </cell>
          <cell r="I1579" t="str">
            <v/>
          </cell>
          <cell r="J1579" t="str">
            <v/>
          </cell>
          <cell r="L1579" t="str">
            <v/>
          </cell>
          <cell r="M1579" t="str">
            <v/>
          </cell>
          <cell r="N1579" t="str">
            <v/>
          </cell>
          <cell r="O1579" t="str">
            <v/>
          </cell>
          <cell r="R1579">
            <v>0</v>
          </cell>
          <cell r="S1579" t="str">
            <v/>
          </cell>
          <cell r="T1579" t="str">
            <v/>
          </cell>
          <cell r="U1579" t="str">
            <v/>
          </cell>
          <cell r="V1579" t="str">
            <v/>
          </cell>
          <cell r="W1579" t="str">
            <v/>
          </cell>
        </row>
        <row r="1580">
          <cell r="C1580" t="str">
            <v>3.7.8.1.2.2</v>
          </cell>
          <cell r="D1580" t="str">
            <v>Caja de mampostería reforzada para tuberías entre 450 mm (18") y 600 mm (24")</v>
          </cell>
          <cell r="E1580" t="str">
            <v>un</v>
          </cell>
          <cell r="F1580">
            <v>0</v>
          </cell>
          <cell r="G1580">
            <v>2871600</v>
          </cell>
          <cell r="H1580">
            <v>0</v>
          </cell>
          <cell r="I1580" t="e">
            <v>#DIV/0!</v>
          </cell>
          <cell r="J1580">
            <v>0</v>
          </cell>
          <cell r="L1580">
            <v>0</v>
          </cell>
          <cell r="M1580">
            <v>0</v>
          </cell>
          <cell r="N1580">
            <v>0</v>
          </cell>
          <cell r="O1580">
            <v>0</v>
          </cell>
          <cell r="R1580">
            <v>0</v>
          </cell>
          <cell r="S1580">
            <v>0</v>
          </cell>
          <cell r="T1580">
            <v>0</v>
          </cell>
          <cell r="U1580">
            <v>0</v>
          </cell>
          <cell r="V1580">
            <v>0</v>
          </cell>
          <cell r="W1580">
            <v>0</v>
          </cell>
        </row>
        <row r="1581">
          <cell r="C1581" t="str">
            <v>3.7.12</v>
          </cell>
          <cell r="D1581" t="str">
            <v>Concreto para anclajes</v>
          </cell>
          <cell r="F1581" t="str">
            <v/>
          </cell>
          <cell r="I1581" t="str">
            <v/>
          </cell>
          <cell r="J1581" t="str">
            <v/>
          </cell>
          <cell r="L1581" t="str">
            <v/>
          </cell>
          <cell r="M1581" t="str">
            <v/>
          </cell>
          <cell r="N1581" t="str">
            <v/>
          </cell>
          <cell r="O1581" t="str">
            <v/>
          </cell>
          <cell r="R1581">
            <v>0</v>
          </cell>
          <cell r="S1581" t="str">
            <v/>
          </cell>
          <cell r="T1581" t="str">
            <v/>
          </cell>
          <cell r="U1581" t="str">
            <v/>
          </cell>
          <cell r="V1581" t="str">
            <v/>
          </cell>
          <cell r="W1581" t="str">
            <v/>
          </cell>
        </row>
        <row r="1582">
          <cell r="C1582" t="str">
            <v>3.7.12.1</v>
          </cell>
          <cell r="D1582" t="str">
            <v>Concreto para anclajes f'c=17,5 Mpa (2500 psi)</v>
          </cell>
          <cell r="E1582" t="str">
            <v>m3</v>
          </cell>
          <cell r="F1582">
            <v>0</v>
          </cell>
          <cell r="G1582">
            <v>208850</v>
          </cell>
          <cell r="H1582">
            <v>0</v>
          </cell>
          <cell r="I1582" t="e">
            <v>#DIV/0!</v>
          </cell>
          <cell r="J1582">
            <v>0</v>
          </cell>
          <cell r="L1582">
            <v>0</v>
          </cell>
          <cell r="M1582">
            <v>0</v>
          </cell>
          <cell r="N1582">
            <v>0</v>
          </cell>
          <cell r="O1582">
            <v>0</v>
          </cell>
          <cell r="R1582">
            <v>0</v>
          </cell>
          <cell r="S1582">
            <v>0</v>
          </cell>
          <cell r="T1582">
            <v>0</v>
          </cell>
          <cell r="U1582">
            <v>0</v>
          </cell>
          <cell r="V1582">
            <v>0</v>
          </cell>
          <cell r="W1582">
            <v>0</v>
          </cell>
        </row>
        <row r="1583">
          <cell r="C1583" t="str">
            <v>3.8</v>
          </cell>
          <cell r="D1583" t="str">
            <v>INSTALACION DE ELEMENTOS DE ACUEDUCTO Y ALCANTARILLADO</v>
          </cell>
          <cell r="F1583" t="str">
            <v/>
          </cell>
          <cell r="I1583" t="str">
            <v/>
          </cell>
          <cell r="J1583" t="str">
            <v/>
          </cell>
          <cell r="L1583" t="str">
            <v/>
          </cell>
          <cell r="M1583" t="str">
            <v/>
          </cell>
          <cell r="N1583" t="str">
            <v/>
          </cell>
          <cell r="O1583" t="str">
            <v/>
          </cell>
          <cell r="R1583">
            <v>0</v>
          </cell>
          <cell r="S1583" t="str">
            <v/>
          </cell>
          <cell r="T1583" t="str">
            <v/>
          </cell>
          <cell r="U1583" t="str">
            <v/>
          </cell>
          <cell r="V1583" t="str">
            <v/>
          </cell>
          <cell r="W1583" t="str">
            <v/>
          </cell>
        </row>
        <row r="1584">
          <cell r="C1584" t="str">
            <v>3.8.1</v>
          </cell>
          <cell r="D1584" t="str">
            <v>Elementos de Acueducto</v>
          </cell>
          <cell r="F1584" t="str">
            <v/>
          </cell>
          <cell r="I1584" t="str">
            <v/>
          </cell>
          <cell r="J1584" t="str">
            <v/>
          </cell>
          <cell r="L1584" t="str">
            <v/>
          </cell>
          <cell r="M1584" t="str">
            <v/>
          </cell>
          <cell r="N1584" t="str">
            <v/>
          </cell>
          <cell r="O1584" t="str">
            <v/>
          </cell>
          <cell r="R1584">
            <v>0</v>
          </cell>
          <cell r="S1584" t="str">
            <v/>
          </cell>
          <cell r="T1584" t="str">
            <v/>
          </cell>
          <cell r="U1584" t="str">
            <v/>
          </cell>
          <cell r="V1584" t="str">
            <v/>
          </cell>
          <cell r="W1584" t="str">
            <v/>
          </cell>
        </row>
        <row r="1585">
          <cell r="C1585" t="str">
            <v>3.8.1.1</v>
          </cell>
          <cell r="D1585" t="str">
            <v xml:space="preserve">Instalación de válvula de compuerta brida x brida norma ISO PN 10, Incluye el suministro e instalación de tornilleria y empaquetadura para el montaje </v>
          </cell>
          <cell r="F1585" t="str">
            <v/>
          </cell>
          <cell r="I1585" t="str">
            <v/>
          </cell>
          <cell r="J1585" t="str">
            <v/>
          </cell>
          <cell r="L1585" t="str">
            <v/>
          </cell>
          <cell r="M1585" t="str">
            <v/>
          </cell>
          <cell r="N1585" t="str">
            <v/>
          </cell>
          <cell r="O1585" t="str">
            <v/>
          </cell>
          <cell r="R1585">
            <v>0</v>
          </cell>
          <cell r="S1585" t="str">
            <v/>
          </cell>
          <cell r="T1585" t="str">
            <v/>
          </cell>
          <cell r="U1585" t="str">
            <v/>
          </cell>
          <cell r="V1585" t="str">
            <v/>
          </cell>
          <cell r="W1585" t="str">
            <v/>
          </cell>
        </row>
        <row r="1586">
          <cell r="C1586" t="str">
            <v>3.8.1.1.3</v>
          </cell>
          <cell r="D1586" t="str">
            <v>d = 100 mm (4")</v>
          </cell>
          <cell r="E1586" t="str">
            <v>un</v>
          </cell>
          <cell r="F1586">
            <v>0</v>
          </cell>
          <cell r="G1586">
            <v>18892</v>
          </cell>
          <cell r="H1586">
            <v>0</v>
          </cell>
          <cell r="I1586" t="e">
            <v>#DIV/0!</v>
          </cell>
          <cell r="J1586">
            <v>0</v>
          </cell>
          <cell r="L1586">
            <v>0</v>
          </cell>
          <cell r="M1586">
            <v>0</v>
          </cell>
          <cell r="N1586">
            <v>0</v>
          </cell>
          <cell r="O1586">
            <v>0</v>
          </cell>
          <cell r="R1586">
            <v>0</v>
          </cell>
          <cell r="S1586">
            <v>0</v>
          </cell>
          <cell r="T1586">
            <v>0</v>
          </cell>
          <cell r="U1586">
            <v>0</v>
          </cell>
          <cell r="V1586">
            <v>0</v>
          </cell>
          <cell r="W1586">
            <v>0</v>
          </cell>
        </row>
        <row r="1587">
          <cell r="C1587" t="str">
            <v>3.8.1.2</v>
          </cell>
          <cell r="D1587" t="str">
            <v>Instalación de válvula de mariposa brida x brida norma ISO PN 10, Incluye el suministro e instalación de tornilleria y empaquetadura para el montaje</v>
          </cell>
          <cell r="F1587" t="str">
            <v/>
          </cell>
          <cell r="I1587" t="str">
            <v/>
          </cell>
          <cell r="J1587" t="str">
            <v/>
          </cell>
          <cell r="L1587" t="str">
            <v/>
          </cell>
          <cell r="M1587" t="str">
            <v/>
          </cell>
          <cell r="N1587" t="str">
            <v/>
          </cell>
          <cell r="O1587" t="str">
            <v/>
          </cell>
          <cell r="R1587">
            <v>0</v>
          </cell>
          <cell r="S1587" t="str">
            <v/>
          </cell>
          <cell r="T1587" t="str">
            <v/>
          </cell>
          <cell r="U1587" t="str">
            <v/>
          </cell>
          <cell r="V1587" t="str">
            <v/>
          </cell>
          <cell r="W1587" t="str">
            <v/>
          </cell>
        </row>
        <row r="1588">
          <cell r="C1588" t="str">
            <v>3.8.1.2.4</v>
          </cell>
          <cell r="D1588" t="str">
            <v>d = 400 mm (16")</v>
          </cell>
          <cell r="E1588" t="str">
            <v>un</v>
          </cell>
          <cell r="F1588">
            <v>0</v>
          </cell>
          <cell r="G1588">
            <v>173700</v>
          </cell>
          <cell r="H1588">
            <v>0</v>
          </cell>
          <cell r="I1588" t="e">
            <v>#DIV/0!</v>
          </cell>
          <cell r="J1588">
            <v>0</v>
          </cell>
          <cell r="L1588">
            <v>0</v>
          </cell>
          <cell r="M1588">
            <v>0</v>
          </cell>
          <cell r="N1588">
            <v>0</v>
          </cell>
          <cell r="O1588">
            <v>0</v>
          </cell>
          <cell r="R1588">
            <v>0</v>
          </cell>
          <cell r="S1588">
            <v>0</v>
          </cell>
          <cell r="T1588">
            <v>0</v>
          </cell>
          <cell r="U1588">
            <v>0</v>
          </cell>
          <cell r="V1588">
            <v>0</v>
          </cell>
          <cell r="W1588">
            <v>0</v>
          </cell>
        </row>
        <row r="1589">
          <cell r="C1589" t="str">
            <v>3.8.1.7</v>
          </cell>
          <cell r="D1589" t="str">
            <v>Instalación de ventosa de triple acción norma ISO PN 10, Incluye el suministro e instalación de tornilleria y empaquetadura para el montaje</v>
          </cell>
          <cell r="F1589" t="str">
            <v/>
          </cell>
          <cell r="I1589" t="str">
            <v/>
          </cell>
          <cell r="J1589" t="str">
            <v/>
          </cell>
          <cell r="L1589" t="str">
            <v/>
          </cell>
          <cell r="M1589" t="str">
            <v/>
          </cell>
          <cell r="N1589" t="str">
            <v/>
          </cell>
          <cell r="O1589" t="str">
            <v/>
          </cell>
          <cell r="R1589">
            <v>0</v>
          </cell>
          <cell r="S1589" t="str">
            <v/>
          </cell>
          <cell r="T1589" t="str">
            <v/>
          </cell>
          <cell r="U1589" t="str">
            <v/>
          </cell>
          <cell r="V1589" t="str">
            <v/>
          </cell>
          <cell r="W1589" t="str">
            <v/>
          </cell>
        </row>
        <row r="1590">
          <cell r="C1590" t="str">
            <v>3.8.1.7.3</v>
          </cell>
          <cell r="D1590" t="str">
            <v>d = 100 mm (4")</v>
          </cell>
          <cell r="E1590" t="str">
            <v>un</v>
          </cell>
          <cell r="F1590">
            <v>0</v>
          </cell>
          <cell r="G1590">
            <v>40000</v>
          </cell>
          <cell r="H1590">
            <v>0</v>
          </cell>
          <cell r="I1590" t="e">
            <v>#DIV/0!</v>
          </cell>
          <cell r="J1590">
            <v>0</v>
          </cell>
          <cell r="L1590">
            <v>0</v>
          </cell>
          <cell r="M1590">
            <v>0</v>
          </cell>
          <cell r="N1590">
            <v>0</v>
          </cell>
          <cell r="O1590">
            <v>0</v>
          </cell>
          <cell r="R1590">
            <v>0</v>
          </cell>
          <cell r="S1590">
            <v>0</v>
          </cell>
          <cell r="T1590">
            <v>0</v>
          </cell>
          <cell r="U1590">
            <v>0</v>
          </cell>
          <cell r="V1590">
            <v>0</v>
          </cell>
          <cell r="W1590">
            <v>0</v>
          </cell>
        </row>
        <row r="1591">
          <cell r="D1591" t="str">
            <v>COSTO TOTAL DIRECTO</v>
          </cell>
          <cell r="F1591" t="str">
            <v/>
          </cell>
          <cell r="H1591">
            <v>0</v>
          </cell>
          <cell r="J1591" t="str">
            <v/>
          </cell>
          <cell r="L1591" t="str">
            <v/>
          </cell>
          <cell r="M1591">
            <v>0</v>
          </cell>
          <cell r="N1591">
            <v>0</v>
          </cell>
          <cell r="O1591">
            <v>0</v>
          </cell>
          <cell r="R1591">
            <v>0</v>
          </cell>
          <cell r="S1591">
            <v>0</v>
          </cell>
          <cell r="T1591">
            <v>0</v>
          </cell>
          <cell r="U1591">
            <v>0</v>
          </cell>
          <cell r="V1591" t="str">
            <v/>
          </cell>
          <cell r="W1591">
            <v>0</v>
          </cell>
        </row>
        <row r="1592">
          <cell r="D1592" t="str">
            <v>A,I,U, 25%</v>
          </cell>
          <cell r="E1592">
            <v>0.25</v>
          </cell>
          <cell r="F1592">
            <v>0</v>
          </cell>
          <cell r="H1592">
            <v>0</v>
          </cell>
          <cell r="J1592">
            <v>0</v>
          </cell>
          <cell r="L1592">
            <v>0</v>
          </cell>
          <cell r="M1592">
            <v>0</v>
          </cell>
          <cell r="N1592">
            <v>0</v>
          </cell>
          <cell r="O1592">
            <v>0</v>
          </cell>
          <cell r="R1592">
            <v>0</v>
          </cell>
          <cell r="S1592">
            <v>0</v>
          </cell>
          <cell r="T1592">
            <v>0</v>
          </cell>
          <cell r="U1592">
            <v>0</v>
          </cell>
          <cell r="W1592">
            <v>0</v>
          </cell>
        </row>
        <row r="1593">
          <cell r="B1593" t="str">
            <v>TO27</v>
          </cell>
          <cell r="D1593" t="str">
            <v>COSTO TOTAL OBRA CIVIL</v>
          </cell>
          <cell r="F1593" t="str">
            <v/>
          </cell>
          <cell r="H1593">
            <v>0</v>
          </cell>
          <cell r="J1593" t="str">
            <v/>
          </cell>
          <cell r="L1593" t="str">
            <v/>
          </cell>
          <cell r="M1593">
            <v>0</v>
          </cell>
          <cell r="N1593">
            <v>0</v>
          </cell>
          <cell r="O1593">
            <v>0</v>
          </cell>
          <cell r="R1593">
            <v>0</v>
          </cell>
          <cell r="S1593">
            <v>0</v>
          </cell>
          <cell r="T1593">
            <v>0</v>
          </cell>
          <cell r="U1593">
            <v>0</v>
          </cell>
          <cell r="V1593" t="str">
            <v/>
          </cell>
          <cell r="W1593">
            <v>0</v>
          </cell>
        </row>
        <row r="1594">
          <cell r="J1594">
            <v>0</v>
          </cell>
          <cell r="R1594">
            <v>0</v>
          </cell>
          <cell r="S1594" t="str">
            <v/>
          </cell>
          <cell r="T1594" t="str">
            <v/>
          </cell>
          <cell r="U1594" t="str">
            <v/>
          </cell>
          <cell r="V1594" t="str">
            <v/>
          </cell>
          <cell r="W1594" t="str">
            <v/>
          </cell>
        </row>
        <row r="1595">
          <cell r="B1595" t="str">
            <v>T27A</v>
          </cell>
          <cell r="C1595" t="str">
            <v>PRESUPUESTO OBRA CIVIL - TUBERIA DE ADUCCION EN TERRAPLEN (1595)</v>
          </cell>
          <cell r="F1595" t="str">
            <v/>
          </cell>
          <cell r="J1595" t="str">
            <v/>
          </cell>
          <cell r="L1595" t="str">
            <v/>
          </cell>
          <cell r="M1595" t="str">
            <v/>
          </cell>
          <cell r="N1595" t="str">
            <v/>
          </cell>
          <cell r="O1595" t="str">
            <v/>
          </cell>
          <cell r="R1595">
            <v>0</v>
          </cell>
          <cell r="S1595" t="str">
            <v/>
          </cell>
          <cell r="T1595" t="str">
            <v/>
          </cell>
          <cell r="U1595" t="str">
            <v/>
          </cell>
          <cell r="V1595" t="str">
            <v/>
          </cell>
          <cell r="W1595" t="str">
            <v/>
          </cell>
        </row>
        <row r="1596">
          <cell r="C1596" t="str">
            <v xml:space="preserve">ITEM </v>
          </cell>
          <cell r="D1596" t="str">
            <v xml:space="preserve">DESCRIPCION </v>
          </cell>
          <cell r="E1596" t="str">
            <v xml:space="preserve">UNIDAD </v>
          </cell>
          <cell r="F1596">
            <v>0</v>
          </cell>
          <cell r="G1596" t="str">
            <v xml:space="preserve">V. UNITARIO </v>
          </cell>
          <cell r="H1596" t="str">
            <v>V. PARCIAL</v>
          </cell>
          <cell r="J1596">
            <v>0</v>
          </cell>
          <cell r="L1596">
            <v>0</v>
          </cell>
          <cell r="R1596">
            <v>0</v>
          </cell>
          <cell r="S1596" t="e">
            <v>#VALUE!</v>
          </cell>
          <cell r="T1596" t="e">
            <v>#VALUE!</v>
          </cell>
          <cell r="U1596" t="e">
            <v>#VALUE!</v>
          </cell>
          <cell r="V1596">
            <v>0</v>
          </cell>
          <cell r="W1596" t="e">
            <v>#VALUE!</v>
          </cell>
        </row>
        <row r="1597">
          <cell r="C1597" t="str">
            <v>3.1</v>
          </cell>
          <cell r="D1597" t="str">
            <v>SEÑALIZACION Y SEGURIDAD EN LA OBRA</v>
          </cell>
          <cell r="F1597" t="str">
            <v/>
          </cell>
          <cell r="J1597" t="str">
            <v/>
          </cell>
          <cell r="L1597" t="str">
            <v/>
          </cell>
          <cell r="M1597" t="str">
            <v/>
          </cell>
          <cell r="N1597" t="str">
            <v/>
          </cell>
          <cell r="O1597" t="str">
            <v/>
          </cell>
          <cell r="R1597">
            <v>0</v>
          </cell>
          <cell r="S1597" t="str">
            <v/>
          </cell>
          <cell r="T1597" t="str">
            <v/>
          </cell>
          <cell r="U1597" t="str">
            <v/>
          </cell>
          <cell r="V1597" t="str">
            <v/>
          </cell>
          <cell r="W1597" t="str">
            <v/>
          </cell>
        </row>
        <row r="1598">
          <cell r="C1598" t="str">
            <v>3.1.1</v>
          </cell>
          <cell r="D1598" t="str">
            <v>Señalización de la obra</v>
          </cell>
          <cell r="F1598" t="str">
            <v/>
          </cell>
          <cell r="J1598" t="str">
            <v/>
          </cell>
          <cell r="L1598" t="str">
            <v/>
          </cell>
          <cell r="M1598" t="str">
            <v/>
          </cell>
          <cell r="N1598" t="str">
            <v/>
          </cell>
          <cell r="O1598" t="str">
            <v/>
          </cell>
          <cell r="R1598">
            <v>0</v>
          </cell>
          <cell r="S1598" t="str">
            <v/>
          </cell>
          <cell r="T1598" t="str">
            <v/>
          </cell>
          <cell r="U1598" t="str">
            <v/>
          </cell>
          <cell r="V1598" t="str">
            <v/>
          </cell>
          <cell r="W1598" t="str">
            <v/>
          </cell>
        </row>
        <row r="1599">
          <cell r="C1599" t="str">
            <v>3.1.1.1</v>
          </cell>
          <cell r="D1599" t="str">
            <v>Soporte para cinta demarcadora. Esquema No.1</v>
          </cell>
          <cell r="E1599" t="str">
            <v>un</v>
          </cell>
          <cell r="F1599">
            <v>220</v>
          </cell>
          <cell r="G1599">
            <v>10100</v>
          </cell>
          <cell r="H1599">
            <v>2222000</v>
          </cell>
          <cell r="I1599" t="e">
            <v>#DIV/0!</v>
          </cell>
          <cell r="J1599">
            <v>220</v>
          </cell>
          <cell r="K1599">
            <v>-140</v>
          </cell>
          <cell r="L1599">
            <v>80</v>
          </cell>
          <cell r="M1599">
            <v>2222000</v>
          </cell>
          <cell r="N1599">
            <v>-1414000</v>
          </cell>
          <cell r="O1599">
            <v>808000</v>
          </cell>
          <cell r="R1599">
            <v>0</v>
          </cell>
          <cell r="S1599">
            <v>0</v>
          </cell>
          <cell r="T1599">
            <v>0</v>
          </cell>
          <cell r="U1599">
            <v>0</v>
          </cell>
          <cell r="V1599">
            <v>80</v>
          </cell>
          <cell r="W1599">
            <v>808000</v>
          </cell>
        </row>
        <row r="1600">
          <cell r="C1600" t="str">
            <v>3.1.1.2</v>
          </cell>
          <cell r="D1600" t="str">
            <v>Cinta demarcadora, sin soportes. Esquema No. 2</v>
          </cell>
          <cell r="E1600" t="str">
            <v>m</v>
          </cell>
          <cell r="F1600">
            <v>11000</v>
          </cell>
          <cell r="G1600">
            <v>830</v>
          </cell>
          <cell r="H1600">
            <v>9130000</v>
          </cell>
          <cell r="I1600" t="e">
            <v>#DIV/0!</v>
          </cell>
          <cell r="J1600">
            <v>11000</v>
          </cell>
          <cell r="K1600">
            <v>-10000</v>
          </cell>
          <cell r="L1600">
            <v>1000</v>
          </cell>
          <cell r="M1600">
            <v>9130000</v>
          </cell>
          <cell r="N1600">
            <v>-8300000</v>
          </cell>
          <cell r="O1600">
            <v>830000</v>
          </cell>
          <cell r="R1600">
            <v>0</v>
          </cell>
          <cell r="S1600">
            <v>0</v>
          </cell>
          <cell r="T1600">
            <v>0</v>
          </cell>
          <cell r="U1600">
            <v>0</v>
          </cell>
          <cell r="V1600">
            <v>1000</v>
          </cell>
          <cell r="W1600">
            <v>830000</v>
          </cell>
        </row>
        <row r="1601">
          <cell r="C1601" t="str">
            <v>3.1.1.3</v>
          </cell>
          <cell r="D1601" t="str">
            <v>Vallas móviles. Barreras</v>
          </cell>
          <cell r="F1601" t="str">
            <v/>
          </cell>
          <cell r="I1601" t="str">
            <v/>
          </cell>
          <cell r="J1601" t="str">
            <v/>
          </cell>
          <cell r="L1601" t="str">
            <v/>
          </cell>
          <cell r="M1601" t="str">
            <v/>
          </cell>
          <cell r="N1601" t="str">
            <v/>
          </cell>
          <cell r="O1601" t="str">
            <v/>
          </cell>
          <cell r="R1601">
            <v>0</v>
          </cell>
          <cell r="S1601" t="str">
            <v/>
          </cell>
          <cell r="T1601" t="str">
            <v/>
          </cell>
          <cell r="U1601" t="str">
            <v/>
          </cell>
          <cell r="V1601" t="str">
            <v/>
          </cell>
          <cell r="W1601" t="str">
            <v/>
          </cell>
        </row>
        <row r="1602">
          <cell r="C1602" t="str">
            <v>3.1.1.3.2</v>
          </cell>
          <cell r="D1602" t="str">
            <v>Valla móvil Tipo 2. Valla plegable. Esquema No. 4</v>
          </cell>
          <cell r="E1602" t="str">
            <v>un</v>
          </cell>
          <cell r="F1602">
            <v>2</v>
          </cell>
          <cell r="G1602">
            <v>162000</v>
          </cell>
          <cell r="H1602">
            <v>324000</v>
          </cell>
          <cell r="I1602" t="e">
            <v>#DIV/0!</v>
          </cell>
          <cell r="J1602">
            <v>2</v>
          </cell>
          <cell r="K1602">
            <v>-2</v>
          </cell>
          <cell r="L1602">
            <v>0</v>
          </cell>
          <cell r="M1602">
            <v>324000</v>
          </cell>
          <cell r="N1602">
            <v>-324000</v>
          </cell>
          <cell r="O1602">
            <v>0</v>
          </cell>
          <cell r="R1602">
            <v>0</v>
          </cell>
          <cell r="S1602">
            <v>0</v>
          </cell>
          <cell r="T1602">
            <v>0</v>
          </cell>
          <cell r="U1602">
            <v>0</v>
          </cell>
          <cell r="V1602">
            <v>0</v>
          </cell>
          <cell r="W1602">
            <v>0</v>
          </cell>
        </row>
        <row r="1603">
          <cell r="C1603" t="str">
            <v>3.1.1.3.3</v>
          </cell>
          <cell r="D1603" t="str">
            <v>Valla móvil Tipo 3. Barrera Tubular. Esquema No.5</v>
          </cell>
          <cell r="E1603" t="str">
            <v>un</v>
          </cell>
          <cell r="F1603">
            <v>2</v>
          </cell>
          <cell r="G1603">
            <v>150000</v>
          </cell>
          <cell r="H1603">
            <v>300000</v>
          </cell>
          <cell r="I1603" t="e">
            <v>#DIV/0!</v>
          </cell>
          <cell r="J1603">
            <v>2</v>
          </cell>
          <cell r="K1603">
            <v>-2</v>
          </cell>
          <cell r="L1603">
            <v>0</v>
          </cell>
          <cell r="M1603">
            <v>300000</v>
          </cell>
          <cell r="N1603">
            <v>-300000</v>
          </cell>
          <cell r="O1603">
            <v>0</v>
          </cell>
          <cell r="R1603">
            <v>0</v>
          </cell>
          <cell r="S1603">
            <v>0</v>
          </cell>
          <cell r="T1603">
            <v>0</v>
          </cell>
          <cell r="U1603">
            <v>0</v>
          </cell>
          <cell r="V1603">
            <v>0</v>
          </cell>
          <cell r="W1603">
            <v>0</v>
          </cell>
        </row>
        <row r="1604">
          <cell r="C1604" t="str">
            <v>3.1.1.3.4</v>
          </cell>
          <cell r="D1604" t="str">
            <v>Valla móvil Tipo 4. Valla doble cara. Esquema No. 6</v>
          </cell>
          <cell r="E1604" t="str">
            <v>un</v>
          </cell>
          <cell r="F1604">
            <v>2</v>
          </cell>
          <cell r="G1604">
            <v>155000</v>
          </cell>
          <cell r="H1604">
            <v>310000</v>
          </cell>
          <cell r="I1604" t="e">
            <v>#DIV/0!</v>
          </cell>
          <cell r="J1604">
            <v>2</v>
          </cell>
          <cell r="K1604">
            <v>-2</v>
          </cell>
          <cell r="L1604">
            <v>0</v>
          </cell>
          <cell r="M1604">
            <v>310000</v>
          </cell>
          <cell r="N1604">
            <v>-310000</v>
          </cell>
          <cell r="O1604">
            <v>0</v>
          </cell>
          <cell r="R1604">
            <v>0</v>
          </cell>
          <cell r="S1604">
            <v>0</v>
          </cell>
          <cell r="T1604">
            <v>0</v>
          </cell>
          <cell r="U1604">
            <v>0</v>
          </cell>
          <cell r="V1604">
            <v>0</v>
          </cell>
          <cell r="W1604">
            <v>0</v>
          </cell>
        </row>
        <row r="1605">
          <cell r="C1605" t="str">
            <v>3.1.1.4</v>
          </cell>
          <cell r="D1605" t="str">
            <v>Avisos preventivos fijos. Esquemas Nos. 10,11,12,13, y 14</v>
          </cell>
          <cell r="E1605" t="str">
            <v>un</v>
          </cell>
          <cell r="F1605">
            <v>6</v>
          </cell>
          <cell r="G1605">
            <v>215000</v>
          </cell>
          <cell r="H1605">
            <v>1290000</v>
          </cell>
          <cell r="I1605" t="e">
            <v>#DIV/0!</v>
          </cell>
          <cell r="J1605">
            <v>6</v>
          </cell>
          <cell r="K1605">
            <v>-6</v>
          </cell>
          <cell r="L1605">
            <v>0</v>
          </cell>
          <cell r="M1605">
            <v>1290000</v>
          </cell>
          <cell r="N1605">
            <v>-1290000</v>
          </cell>
          <cell r="O1605">
            <v>0</v>
          </cell>
          <cell r="R1605">
            <v>0</v>
          </cell>
          <cell r="S1605">
            <v>0</v>
          </cell>
          <cell r="T1605">
            <v>0</v>
          </cell>
          <cell r="U1605">
            <v>0</v>
          </cell>
          <cell r="V1605">
            <v>0</v>
          </cell>
          <cell r="W1605">
            <v>0</v>
          </cell>
        </row>
        <row r="1606">
          <cell r="C1606" t="str">
            <v>3.1.1.5</v>
          </cell>
          <cell r="D1606" t="str">
            <v>Caneca reflectiva. Esquema No. 15</v>
          </cell>
          <cell r="E1606" t="str">
            <v>un</v>
          </cell>
          <cell r="F1606">
            <v>2</v>
          </cell>
          <cell r="G1606">
            <v>129000</v>
          </cell>
          <cell r="H1606">
            <v>258000</v>
          </cell>
          <cell r="I1606" t="e">
            <v>#DIV/0!</v>
          </cell>
          <cell r="J1606">
            <v>2</v>
          </cell>
          <cell r="K1606">
            <v>-2</v>
          </cell>
          <cell r="L1606">
            <v>0</v>
          </cell>
          <cell r="M1606">
            <v>258000</v>
          </cell>
          <cell r="N1606">
            <v>-258000</v>
          </cell>
          <cell r="O1606">
            <v>0</v>
          </cell>
          <cell r="R1606">
            <v>0</v>
          </cell>
          <cell r="S1606">
            <v>0</v>
          </cell>
          <cell r="T1606">
            <v>0</v>
          </cell>
          <cell r="U1606">
            <v>0</v>
          </cell>
          <cell r="V1606">
            <v>0</v>
          </cell>
          <cell r="W1606">
            <v>0</v>
          </cell>
        </row>
        <row r="1607">
          <cell r="C1607" t="str">
            <v>3.2</v>
          </cell>
          <cell r="D1607" t="str">
            <v>DEMOLICIONES</v>
          </cell>
          <cell r="F1607" t="str">
            <v/>
          </cell>
          <cell r="I1607" t="str">
            <v/>
          </cell>
          <cell r="J1607" t="str">
            <v/>
          </cell>
          <cell r="L1607" t="str">
            <v/>
          </cell>
          <cell r="M1607" t="str">
            <v/>
          </cell>
          <cell r="N1607" t="str">
            <v/>
          </cell>
          <cell r="O1607" t="str">
            <v/>
          </cell>
          <cell r="R1607">
            <v>0</v>
          </cell>
          <cell r="S1607" t="str">
            <v/>
          </cell>
          <cell r="T1607" t="str">
            <v/>
          </cell>
          <cell r="U1607" t="str">
            <v/>
          </cell>
          <cell r="V1607" t="str">
            <v/>
          </cell>
          <cell r="W1607" t="str">
            <v/>
          </cell>
        </row>
        <row r="1608">
          <cell r="C1608" t="str">
            <v>3.2.2</v>
          </cell>
          <cell r="D1608" t="str">
            <v>Demolición de anden</v>
          </cell>
          <cell r="F1608" t="str">
            <v/>
          </cell>
          <cell r="I1608" t="str">
            <v/>
          </cell>
          <cell r="J1608" t="str">
            <v/>
          </cell>
          <cell r="L1608" t="str">
            <v/>
          </cell>
          <cell r="M1608" t="str">
            <v/>
          </cell>
          <cell r="N1608" t="str">
            <v/>
          </cell>
          <cell r="O1608" t="str">
            <v/>
          </cell>
          <cell r="R1608">
            <v>0</v>
          </cell>
          <cell r="S1608" t="str">
            <v/>
          </cell>
          <cell r="T1608" t="str">
            <v/>
          </cell>
          <cell r="U1608" t="str">
            <v/>
          </cell>
          <cell r="V1608" t="str">
            <v/>
          </cell>
          <cell r="W1608" t="str">
            <v/>
          </cell>
        </row>
        <row r="1609">
          <cell r="C1609" t="str">
            <v>3.2.2.1</v>
          </cell>
          <cell r="D1609" t="str">
            <v>Demolicion de anden con mona</v>
          </cell>
          <cell r="E1609" t="str">
            <v>m2</v>
          </cell>
          <cell r="F1609">
            <v>0</v>
          </cell>
          <cell r="G1609">
            <v>10050</v>
          </cell>
          <cell r="H1609">
            <v>0</v>
          </cell>
          <cell r="I1609" t="e">
            <v>#DIV/0!</v>
          </cell>
          <cell r="J1609">
            <v>0</v>
          </cell>
          <cell r="L1609">
            <v>0</v>
          </cell>
          <cell r="M1609">
            <v>0</v>
          </cell>
          <cell r="N1609">
            <v>0</v>
          </cell>
          <cell r="O1609">
            <v>0</v>
          </cell>
          <cell r="R1609">
            <v>0</v>
          </cell>
          <cell r="S1609">
            <v>0</v>
          </cell>
          <cell r="T1609">
            <v>0</v>
          </cell>
          <cell r="U1609">
            <v>0</v>
          </cell>
          <cell r="V1609">
            <v>0</v>
          </cell>
          <cell r="W1609">
            <v>0</v>
          </cell>
        </row>
        <row r="1610">
          <cell r="C1610" t="str">
            <v>3.3</v>
          </cell>
          <cell r="D1610" t="str">
            <v>EXCAVACIONES Y ENTIBADOS</v>
          </cell>
          <cell r="F1610" t="str">
            <v/>
          </cell>
          <cell r="I1610" t="str">
            <v/>
          </cell>
          <cell r="J1610" t="str">
            <v/>
          </cell>
          <cell r="L1610" t="str">
            <v/>
          </cell>
          <cell r="M1610" t="str">
            <v/>
          </cell>
          <cell r="N1610" t="str">
            <v/>
          </cell>
          <cell r="O1610" t="str">
            <v/>
          </cell>
          <cell r="R1610">
            <v>0</v>
          </cell>
          <cell r="S1610" t="str">
            <v/>
          </cell>
          <cell r="T1610" t="str">
            <v/>
          </cell>
          <cell r="U1610" t="str">
            <v/>
          </cell>
          <cell r="V1610" t="str">
            <v/>
          </cell>
          <cell r="W1610" t="str">
            <v/>
          </cell>
        </row>
        <row r="1611">
          <cell r="C1611" t="str">
            <v>3.3.2</v>
          </cell>
          <cell r="D1611" t="str">
            <v>Excavación en zanja para redes de alcantarillado y acueducto</v>
          </cell>
          <cell r="F1611" t="str">
            <v/>
          </cell>
          <cell r="I1611" t="str">
            <v/>
          </cell>
          <cell r="J1611" t="str">
            <v/>
          </cell>
          <cell r="L1611" t="str">
            <v/>
          </cell>
          <cell r="M1611" t="str">
            <v/>
          </cell>
          <cell r="N1611" t="str">
            <v/>
          </cell>
          <cell r="O1611" t="str">
            <v/>
          </cell>
          <cell r="R1611">
            <v>0</v>
          </cell>
          <cell r="S1611" t="str">
            <v/>
          </cell>
          <cell r="T1611" t="str">
            <v/>
          </cell>
          <cell r="U1611" t="str">
            <v/>
          </cell>
          <cell r="V1611" t="str">
            <v/>
          </cell>
          <cell r="W1611" t="str">
            <v/>
          </cell>
        </row>
        <row r="1612">
          <cell r="C1612" t="str">
            <v>3.3.2.1</v>
          </cell>
          <cell r="D1612" t="str">
            <v>Excavación a mano en material común, roca descompuesta, a cualquier profundidad y bajo cualquier condición de humedad. Incluye retiro a lugar autorizado.</v>
          </cell>
          <cell r="E1612" t="str">
            <v>m3</v>
          </cell>
          <cell r="F1612">
            <v>8500</v>
          </cell>
          <cell r="G1612">
            <v>10800</v>
          </cell>
          <cell r="H1612">
            <v>91800000</v>
          </cell>
          <cell r="I1612" t="e">
            <v>#DIV/0!</v>
          </cell>
          <cell r="J1612">
            <v>8500</v>
          </cell>
          <cell r="K1612">
            <v>-1000</v>
          </cell>
          <cell r="L1612">
            <v>7500</v>
          </cell>
          <cell r="M1612">
            <v>91800000</v>
          </cell>
          <cell r="N1612">
            <v>-10800000</v>
          </cell>
          <cell r="O1612">
            <v>81000000</v>
          </cell>
          <cell r="R1612">
            <v>0</v>
          </cell>
          <cell r="S1612">
            <v>0</v>
          </cell>
          <cell r="T1612">
            <v>0</v>
          </cell>
          <cell r="U1612">
            <v>0</v>
          </cell>
          <cell r="V1612">
            <v>7500</v>
          </cell>
          <cell r="W1612">
            <v>81000000</v>
          </cell>
        </row>
        <row r="1613">
          <cell r="C1613" t="str">
            <v>3.4</v>
          </cell>
          <cell r="D1613" t="str">
            <v>INSTALACION Y CIMENTACION DE TUBERIA</v>
          </cell>
          <cell r="F1613" t="str">
            <v/>
          </cell>
          <cell r="I1613" t="str">
            <v/>
          </cell>
          <cell r="J1613" t="str">
            <v/>
          </cell>
          <cell r="L1613" t="str">
            <v/>
          </cell>
          <cell r="M1613" t="str">
            <v/>
          </cell>
          <cell r="N1613" t="str">
            <v/>
          </cell>
          <cell r="O1613" t="str">
            <v/>
          </cell>
          <cell r="R1613">
            <v>0</v>
          </cell>
          <cell r="S1613" t="str">
            <v/>
          </cell>
          <cell r="T1613" t="str">
            <v/>
          </cell>
          <cell r="U1613" t="str">
            <v/>
          </cell>
          <cell r="V1613" t="str">
            <v/>
          </cell>
          <cell r="W1613" t="str">
            <v/>
          </cell>
        </row>
        <row r="1614">
          <cell r="C1614" t="str">
            <v>3.4.4</v>
          </cell>
          <cell r="D1614" t="str">
            <v>Instalación de tuberías de acueducto</v>
          </cell>
          <cell r="F1614" t="str">
            <v/>
          </cell>
          <cell r="I1614" t="str">
            <v/>
          </cell>
          <cell r="J1614" t="str">
            <v/>
          </cell>
          <cell r="L1614" t="str">
            <v/>
          </cell>
          <cell r="M1614" t="str">
            <v/>
          </cell>
          <cell r="N1614" t="str">
            <v/>
          </cell>
          <cell r="O1614" t="str">
            <v/>
          </cell>
          <cell r="R1614">
            <v>0</v>
          </cell>
          <cell r="S1614" t="str">
            <v/>
          </cell>
          <cell r="T1614" t="str">
            <v/>
          </cell>
          <cell r="U1614" t="str">
            <v/>
          </cell>
          <cell r="V1614" t="str">
            <v/>
          </cell>
          <cell r="W1614" t="str">
            <v/>
          </cell>
        </row>
        <row r="1615">
          <cell r="C1615" t="str">
            <v>3.4.4.3</v>
          </cell>
          <cell r="D1615" t="str">
            <v>Instalación de Tubería de hierro de fundición dúctil, incluídos accesorios</v>
          </cell>
          <cell r="F1615" t="str">
            <v/>
          </cell>
          <cell r="I1615" t="str">
            <v/>
          </cell>
          <cell r="J1615" t="str">
            <v/>
          </cell>
          <cell r="L1615" t="str">
            <v/>
          </cell>
          <cell r="M1615" t="str">
            <v/>
          </cell>
          <cell r="N1615" t="str">
            <v/>
          </cell>
          <cell r="O1615" t="str">
            <v/>
          </cell>
          <cell r="R1615">
            <v>0</v>
          </cell>
          <cell r="S1615" t="str">
            <v/>
          </cell>
          <cell r="T1615" t="str">
            <v/>
          </cell>
          <cell r="U1615" t="str">
            <v/>
          </cell>
          <cell r="V1615" t="str">
            <v/>
          </cell>
          <cell r="W1615" t="str">
            <v/>
          </cell>
        </row>
        <row r="1616">
          <cell r="C1616" t="str">
            <v>3.4.4.3.5</v>
          </cell>
          <cell r="D1616" t="str">
            <v>Tubería de GRP de 600 mm</v>
          </cell>
          <cell r="E1616" t="str">
            <v>m</v>
          </cell>
          <cell r="G1616">
            <v>15000</v>
          </cell>
          <cell r="H1616">
            <v>0</v>
          </cell>
          <cell r="I1616">
            <v>0</v>
          </cell>
          <cell r="J1616">
            <v>0</v>
          </cell>
          <cell r="L1616">
            <v>0</v>
          </cell>
          <cell r="M1616">
            <v>0</v>
          </cell>
          <cell r="N1616">
            <v>0</v>
          </cell>
          <cell r="O1616">
            <v>0</v>
          </cell>
          <cell r="R1616">
            <v>0</v>
          </cell>
          <cell r="S1616">
            <v>0</v>
          </cell>
          <cell r="T1616">
            <v>0</v>
          </cell>
          <cell r="U1616">
            <v>0</v>
          </cell>
          <cell r="V1616">
            <v>0</v>
          </cell>
          <cell r="W1616">
            <v>0</v>
          </cell>
        </row>
        <row r="1617">
          <cell r="C1617" t="str">
            <v>3.4.8</v>
          </cell>
          <cell r="D1617" t="str">
            <v>Cimentación de tuberías</v>
          </cell>
          <cell r="F1617" t="str">
            <v/>
          </cell>
          <cell r="I1617" t="str">
            <v/>
          </cell>
          <cell r="J1617" t="str">
            <v/>
          </cell>
          <cell r="L1617" t="str">
            <v/>
          </cell>
          <cell r="M1617" t="str">
            <v/>
          </cell>
          <cell r="N1617" t="str">
            <v/>
          </cell>
          <cell r="O1617" t="str">
            <v/>
          </cell>
          <cell r="R1617">
            <v>0</v>
          </cell>
          <cell r="S1617" t="str">
            <v/>
          </cell>
          <cell r="T1617" t="str">
            <v/>
          </cell>
          <cell r="U1617" t="str">
            <v/>
          </cell>
          <cell r="V1617" t="str">
            <v/>
          </cell>
          <cell r="W1617" t="str">
            <v/>
          </cell>
        </row>
        <row r="1618">
          <cell r="C1618" t="str">
            <v>3.4.8.2</v>
          </cell>
          <cell r="D1618" t="str">
            <v>Cimentación de tubería con arena compactada al 70% de la densidad relativa máxima</v>
          </cell>
          <cell r="E1618" t="str">
            <v>m3</v>
          </cell>
          <cell r="F1618">
            <v>455</v>
          </cell>
          <cell r="G1618">
            <v>31000</v>
          </cell>
          <cell r="H1618">
            <v>14105000</v>
          </cell>
          <cell r="I1618" t="e">
            <v>#DIV/0!</v>
          </cell>
          <cell r="J1618">
            <v>455</v>
          </cell>
          <cell r="K1618">
            <v>-300</v>
          </cell>
          <cell r="L1618">
            <v>155</v>
          </cell>
          <cell r="M1618">
            <v>14105000</v>
          </cell>
          <cell r="N1618">
            <v>-9300000</v>
          </cell>
          <cell r="O1618">
            <v>4805000</v>
          </cell>
          <cell r="R1618">
            <v>0</v>
          </cell>
          <cell r="S1618">
            <v>0</v>
          </cell>
          <cell r="T1618">
            <v>0</v>
          </cell>
          <cell r="U1618">
            <v>0</v>
          </cell>
          <cell r="V1618">
            <v>155</v>
          </cell>
          <cell r="W1618">
            <v>4805000</v>
          </cell>
        </row>
        <row r="1619">
          <cell r="C1619" t="str">
            <v>3.4.8.4</v>
          </cell>
          <cell r="D1619" t="str">
            <v>Cimentación de tubería con concreto de 17,5 Mpa. ( 2500 psi ) de central de mezclas</v>
          </cell>
          <cell r="E1619" t="str">
            <v>m3</v>
          </cell>
          <cell r="F1619">
            <v>50</v>
          </cell>
          <cell r="G1619">
            <v>208850</v>
          </cell>
          <cell r="H1619">
            <v>10442500</v>
          </cell>
          <cell r="I1619" t="e">
            <v>#DIV/0!</v>
          </cell>
          <cell r="J1619">
            <v>50</v>
          </cell>
          <cell r="K1619">
            <v>-20</v>
          </cell>
          <cell r="L1619">
            <v>30</v>
          </cell>
          <cell r="M1619">
            <v>10442500</v>
          </cell>
          <cell r="N1619">
            <v>-4177000</v>
          </cell>
          <cell r="O1619">
            <v>6265500</v>
          </cell>
          <cell r="R1619">
            <v>0</v>
          </cell>
          <cell r="S1619">
            <v>0</v>
          </cell>
          <cell r="T1619">
            <v>0</v>
          </cell>
          <cell r="U1619">
            <v>0</v>
          </cell>
          <cell r="V1619">
            <v>30</v>
          </cell>
          <cell r="W1619">
            <v>6265500</v>
          </cell>
        </row>
        <row r="1620">
          <cell r="C1620" t="str">
            <v>3.5</v>
          </cell>
          <cell r="D1620" t="str">
            <v>RELLENOS</v>
          </cell>
          <cell r="F1620" t="str">
            <v/>
          </cell>
          <cell r="I1620" t="str">
            <v/>
          </cell>
          <cell r="J1620" t="str">
            <v/>
          </cell>
          <cell r="L1620" t="str">
            <v/>
          </cell>
          <cell r="M1620" t="str">
            <v/>
          </cell>
          <cell r="N1620" t="str">
            <v/>
          </cell>
          <cell r="O1620" t="str">
            <v/>
          </cell>
          <cell r="R1620">
            <v>0</v>
          </cell>
          <cell r="S1620" t="str">
            <v/>
          </cell>
          <cell r="T1620" t="str">
            <v/>
          </cell>
          <cell r="U1620" t="str">
            <v/>
          </cell>
          <cell r="V1620" t="str">
            <v/>
          </cell>
          <cell r="W1620" t="str">
            <v/>
          </cell>
        </row>
        <row r="1621">
          <cell r="C1621" t="str">
            <v>3.5.1</v>
          </cell>
          <cell r="D1621" t="str">
            <v>Relleno de Zanjas y obras de mampostería</v>
          </cell>
          <cell r="F1621" t="str">
            <v/>
          </cell>
          <cell r="I1621" t="str">
            <v/>
          </cell>
          <cell r="J1621" t="str">
            <v/>
          </cell>
          <cell r="L1621" t="str">
            <v/>
          </cell>
          <cell r="M1621" t="str">
            <v/>
          </cell>
          <cell r="N1621" t="str">
            <v/>
          </cell>
          <cell r="O1621" t="str">
            <v/>
          </cell>
          <cell r="R1621">
            <v>0</v>
          </cell>
          <cell r="S1621" t="str">
            <v/>
          </cell>
          <cell r="T1621" t="str">
            <v/>
          </cell>
          <cell r="U1621" t="str">
            <v/>
          </cell>
          <cell r="V1621" t="str">
            <v/>
          </cell>
          <cell r="W1621" t="str">
            <v/>
          </cell>
        </row>
        <row r="1622">
          <cell r="C1622" t="str">
            <v>3.5.1.1</v>
          </cell>
          <cell r="D1622" t="str">
            <v>Rellenos de Zanjas y obras de mampostería con material seleccionado de sitio, compactado al 90% del Proctor Modificado</v>
          </cell>
          <cell r="E1622" t="str">
            <v>m3</v>
          </cell>
          <cell r="F1622">
            <v>7170</v>
          </cell>
          <cell r="G1622">
            <v>9800</v>
          </cell>
          <cell r="H1622">
            <v>70266000</v>
          </cell>
          <cell r="I1622" t="e">
            <v>#DIV/0!</v>
          </cell>
          <cell r="J1622">
            <v>7170</v>
          </cell>
          <cell r="K1622">
            <v>-500</v>
          </cell>
          <cell r="L1622">
            <v>6670</v>
          </cell>
          <cell r="M1622">
            <v>70266000</v>
          </cell>
          <cell r="N1622">
            <v>-4900000</v>
          </cell>
          <cell r="O1622">
            <v>65366000</v>
          </cell>
          <cell r="R1622">
            <v>0</v>
          </cell>
          <cell r="S1622">
            <v>0</v>
          </cell>
          <cell r="T1622">
            <v>0</v>
          </cell>
          <cell r="U1622">
            <v>0</v>
          </cell>
          <cell r="V1622">
            <v>6670</v>
          </cell>
          <cell r="W1622">
            <v>65366000</v>
          </cell>
        </row>
        <row r="1623">
          <cell r="C1623" t="str">
            <v>3.5.1.2</v>
          </cell>
          <cell r="D1623" t="str">
            <v>Rellenos de Zanjas y obras de mampostería con material seleccionado de cantera, compactado al 95% del Proctor Modifiicado</v>
          </cell>
          <cell r="E1623" t="str">
            <v>m3</v>
          </cell>
          <cell r="F1623">
            <v>1000</v>
          </cell>
          <cell r="G1623">
            <v>27000</v>
          </cell>
          <cell r="H1623">
            <v>27000000</v>
          </cell>
          <cell r="I1623" t="e">
            <v>#DIV/0!</v>
          </cell>
          <cell r="J1623">
            <v>1000</v>
          </cell>
          <cell r="K1623">
            <v>-500</v>
          </cell>
          <cell r="L1623">
            <v>500</v>
          </cell>
          <cell r="M1623">
            <v>27000000</v>
          </cell>
          <cell r="N1623">
            <v>-13500000</v>
          </cell>
          <cell r="O1623">
            <v>13500000</v>
          </cell>
          <cell r="R1623">
            <v>0</v>
          </cell>
          <cell r="S1623">
            <v>0</v>
          </cell>
          <cell r="T1623">
            <v>0</v>
          </cell>
          <cell r="U1623">
            <v>0</v>
          </cell>
          <cell r="V1623">
            <v>500</v>
          </cell>
          <cell r="W1623">
            <v>13500000</v>
          </cell>
        </row>
        <row r="1624">
          <cell r="C1624" t="str">
            <v>3.5.5</v>
          </cell>
          <cell r="D1624" t="str">
            <v>EXPLANEACIÓN Y RELLENOS PARA ESTRUCTURAS Y OBRAS ARQUITECTÓNICAS</v>
          </cell>
          <cell r="F1624" t="str">
            <v/>
          </cell>
          <cell r="I1624" t="str">
            <v/>
          </cell>
          <cell r="J1624" t="str">
            <v/>
          </cell>
          <cell r="L1624" t="str">
            <v/>
          </cell>
          <cell r="M1624" t="str">
            <v/>
          </cell>
          <cell r="N1624" t="str">
            <v/>
          </cell>
          <cell r="O1624" t="str">
            <v/>
          </cell>
          <cell r="R1624">
            <v>0</v>
          </cell>
          <cell r="S1624" t="str">
            <v/>
          </cell>
          <cell r="T1624" t="str">
            <v/>
          </cell>
          <cell r="U1624" t="str">
            <v/>
          </cell>
          <cell r="V1624" t="str">
            <v/>
          </cell>
          <cell r="W1624" t="str">
            <v/>
          </cell>
        </row>
        <row r="1625">
          <cell r="C1625" t="str">
            <v>3.5.5.1</v>
          </cell>
          <cell r="D1625" t="str">
            <v>Explaneación y relleno de explanada compactado al 95% del proctor modificado, con material seleccionado de cantera</v>
          </cell>
          <cell r="E1625" t="str">
            <v>m3</v>
          </cell>
          <cell r="F1625">
            <v>320</v>
          </cell>
          <cell r="G1625">
            <v>20448</v>
          </cell>
          <cell r="H1625">
            <v>6543360</v>
          </cell>
          <cell r="I1625" t="e">
            <v>#DIV/0!</v>
          </cell>
          <cell r="J1625">
            <v>320</v>
          </cell>
          <cell r="K1625">
            <v>-320</v>
          </cell>
          <cell r="L1625">
            <v>0</v>
          </cell>
          <cell r="M1625">
            <v>6543360</v>
          </cell>
          <cell r="N1625">
            <v>-6543360</v>
          </cell>
          <cell r="O1625">
            <v>0</v>
          </cell>
          <cell r="R1625">
            <v>0</v>
          </cell>
          <cell r="S1625">
            <v>0</v>
          </cell>
          <cell r="T1625">
            <v>0</v>
          </cell>
          <cell r="U1625">
            <v>0</v>
          </cell>
          <cell r="V1625">
            <v>0</v>
          </cell>
          <cell r="W1625">
            <v>0</v>
          </cell>
        </row>
        <row r="1626">
          <cell r="C1626" t="str">
            <v>3.5.5.3</v>
          </cell>
          <cell r="D1626" t="str">
            <v>Conformación de terraplén con piedra caliza, diámetro medio de la piedra 0.2m</v>
          </cell>
          <cell r="E1626" t="str">
            <v>m3</v>
          </cell>
          <cell r="F1626">
            <v>100</v>
          </cell>
          <cell r="G1626">
            <v>36508</v>
          </cell>
          <cell r="H1626">
            <v>3650800</v>
          </cell>
          <cell r="I1626" t="e">
            <v>#DIV/0!</v>
          </cell>
          <cell r="J1626">
            <v>100</v>
          </cell>
          <cell r="L1626">
            <v>100</v>
          </cell>
          <cell r="M1626">
            <v>3650800</v>
          </cell>
          <cell r="N1626">
            <v>0</v>
          </cell>
          <cell r="O1626">
            <v>3650800</v>
          </cell>
          <cell r="R1626">
            <v>0</v>
          </cell>
          <cell r="S1626">
            <v>0</v>
          </cell>
          <cell r="T1626">
            <v>0</v>
          </cell>
          <cell r="U1626">
            <v>0</v>
          </cell>
          <cell r="V1626">
            <v>100</v>
          </cell>
          <cell r="W1626">
            <v>3650800</v>
          </cell>
        </row>
        <row r="1627">
          <cell r="C1627" t="str">
            <v>3.6</v>
          </cell>
          <cell r="D1627" t="str">
            <v>CONSTRUCCION DE PAVIMENTOS</v>
          </cell>
          <cell r="F1627" t="str">
            <v/>
          </cell>
          <cell r="I1627" t="str">
            <v/>
          </cell>
          <cell r="J1627" t="str">
            <v/>
          </cell>
          <cell r="L1627" t="str">
            <v/>
          </cell>
          <cell r="M1627" t="str">
            <v/>
          </cell>
          <cell r="N1627" t="str">
            <v/>
          </cell>
          <cell r="O1627" t="str">
            <v/>
          </cell>
          <cell r="R1627">
            <v>0</v>
          </cell>
          <cell r="S1627" t="str">
            <v/>
          </cell>
          <cell r="T1627" t="str">
            <v/>
          </cell>
          <cell r="U1627" t="str">
            <v/>
          </cell>
          <cell r="V1627" t="str">
            <v/>
          </cell>
          <cell r="W1627" t="str">
            <v/>
          </cell>
        </row>
        <row r="1628">
          <cell r="D1628" t="str">
            <v>Subbase para adecuación de carreteable</v>
          </cell>
          <cell r="E1628" t="str">
            <v>m³</v>
          </cell>
          <cell r="F1628">
            <v>2025</v>
          </cell>
          <cell r="G1628">
            <v>56486</v>
          </cell>
          <cell r="H1628">
            <v>114384150</v>
          </cell>
          <cell r="I1628" t="e">
            <v>#DIV/0!</v>
          </cell>
          <cell r="J1628">
            <v>2025</v>
          </cell>
          <cell r="L1628">
            <v>2025</v>
          </cell>
          <cell r="M1628">
            <v>114384150</v>
          </cell>
          <cell r="N1628">
            <v>0</v>
          </cell>
          <cell r="O1628">
            <v>114384150</v>
          </cell>
          <cell r="S1628">
            <v>0</v>
          </cell>
          <cell r="T1628">
            <v>0</v>
          </cell>
          <cell r="U1628">
            <v>0</v>
          </cell>
          <cell r="V1628">
            <v>2025</v>
          </cell>
          <cell r="W1628">
            <v>114384150</v>
          </cell>
        </row>
        <row r="1629">
          <cell r="C1629" t="str">
            <v>3.6.4</v>
          </cell>
          <cell r="D1629" t="str">
            <v>Construcción de Andenes, Bordillos y Cunetas</v>
          </cell>
          <cell r="F1629" t="str">
            <v/>
          </cell>
          <cell r="I1629" t="str">
            <v/>
          </cell>
          <cell r="J1629" t="str">
            <v/>
          </cell>
          <cell r="L1629" t="str">
            <v/>
          </cell>
          <cell r="M1629" t="str">
            <v/>
          </cell>
          <cell r="N1629" t="str">
            <v/>
          </cell>
          <cell r="O1629" t="str">
            <v/>
          </cell>
          <cell r="R1629">
            <v>0</v>
          </cell>
          <cell r="S1629" t="str">
            <v/>
          </cell>
          <cell r="T1629" t="str">
            <v/>
          </cell>
          <cell r="U1629" t="str">
            <v/>
          </cell>
          <cell r="V1629" t="str">
            <v/>
          </cell>
          <cell r="W1629" t="str">
            <v/>
          </cell>
        </row>
        <row r="1630">
          <cell r="C1630" t="str">
            <v>3.6.4.1</v>
          </cell>
          <cell r="D1630" t="str">
            <v>Construcción de Andenes</v>
          </cell>
          <cell r="F1630" t="str">
            <v/>
          </cell>
          <cell r="I1630" t="str">
            <v/>
          </cell>
          <cell r="J1630" t="str">
            <v/>
          </cell>
          <cell r="L1630" t="str">
            <v/>
          </cell>
          <cell r="M1630" t="str">
            <v/>
          </cell>
          <cell r="N1630" t="str">
            <v/>
          </cell>
          <cell r="O1630" t="str">
            <v/>
          </cell>
          <cell r="R1630">
            <v>0</v>
          </cell>
          <cell r="S1630" t="str">
            <v/>
          </cell>
          <cell r="T1630" t="str">
            <v/>
          </cell>
          <cell r="U1630" t="str">
            <v/>
          </cell>
          <cell r="V1630" t="str">
            <v/>
          </cell>
          <cell r="W1630" t="str">
            <v/>
          </cell>
        </row>
        <row r="1631">
          <cell r="C1631" t="str">
            <v>3.6.4.1.3</v>
          </cell>
          <cell r="D1631" t="str">
            <v>Construcción de anden de concreto f'c 21,0 Mpa (3000 psi) e = 0.10 m, Tamaño Máximo del agregado: 25 mm (1") de central de mezclas</v>
          </cell>
          <cell r="E1631" t="str">
            <v>m2</v>
          </cell>
          <cell r="F1631">
            <v>20</v>
          </cell>
          <cell r="G1631">
            <v>33000</v>
          </cell>
          <cell r="H1631">
            <v>660000</v>
          </cell>
          <cell r="I1631" t="e">
            <v>#DIV/0!</v>
          </cell>
          <cell r="J1631">
            <v>20</v>
          </cell>
          <cell r="K1631">
            <v>-20</v>
          </cell>
          <cell r="L1631">
            <v>0</v>
          </cell>
          <cell r="M1631">
            <v>660000</v>
          </cell>
          <cell r="N1631">
            <v>-660000</v>
          </cell>
          <cell r="O1631">
            <v>0</v>
          </cell>
          <cell r="R1631">
            <v>0</v>
          </cell>
          <cell r="S1631">
            <v>0</v>
          </cell>
          <cell r="T1631">
            <v>0</v>
          </cell>
          <cell r="U1631">
            <v>0</v>
          </cell>
          <cell r="V1631">
            <v>0</v>
          </cell>
          <cell r="W1631">
            <v>0</v>
          </cell>
        </row>
        <row r="1632">
          <cell r="C1632" t="str">
            <v>3.7</v>
          </cell>
          <cell r="D1632" t="str">
            <v>CONSTRUCCIÓN DE OBRAS ACCESORIAS</v>
          </cell>
          <cell r="F1632" t="str">
            <v/>
          </cell>
          <cell r="I1632" t="str">
            <v/>
          </cell>
          <cell r="J1632" t="str">
            <v/>
          </cell>
          <cell r="L1632" t="str">
            <v/>
          </cell>
          <cell r="M1632" t="str">
            <v/>
          </cell>
          <cell r="N1632" t="str">
            <v/>
          </cell>
          <cell r="O1632" t="str">
            <v/>
          </cell>
          <cell r="R1632">
            <v>0</v>
          </cell>
          <cell r="S1632" t="str">
            <v/>
          </cell>
          <cell r="T1632" t="str">
            <v/>
          </cell>
          <cell r="U1632" t="str">
            <v/>
          </cell>
          <cell r="V1632" t="str">
            <v/>
          </cell>
          <cell r="W1632" t="str">
            <v/>
          </cell>
        </row>
        <row r="1633">
          <cell r="C1633" t="str">
            <v>3.7.8</v>
          </cell>
          <cell r="D1633" t="str">
            <v>Caja de Válvulas y bajantes de operación</v>
          </cell>
          <cell r="F1633" t="str">
            <v/>
          </cell>
          <cell r="I1633" t="str">
            <v/>
          </cell>
          <cell r="J1633" t="str">
            <v/>
          </cell>
          <cell r="L1633" t="str">
            <v/>
          </cell>
          <cell r="M1633" t="str">
            <v/>
          </cell>
          <cell r="N1633" t="str">
            <v/>
          </cell>
          <cell r="O1633" t="str">
            <v/>
          </cell>
          <cell r="R1633">
            <v>0</v>
          </cell>
          <cell r="S1633" t="str">
            <v/>
          </cell>
          <cell r="T1633" t="str">
            <v/>
          </cell>
          <cell r="U1633" t="str">
            <v/>
          </cell>
          <cell r="V1633" t="str">
            <v/>
          </cell>
          <cell r="W1633" t="str">
            <v/>
          </cell>
        </row>
        <row r="1634">
          <cell r="C1634" t="str">
            <v>3.7.8.1</v>
          </cell>
          <cell r="D1634" t="str">
            <v>Cajas de válvulas</v>
          </cell>
          <cell r="F1634" t="str">
            <v/>
          </cell>
          <cell r="I1634" t="str">
            <v/>
          </cell>
          <cell r="J1634" t="str">
            <v/>
          </cell>
          <cell r="L1634" t="str">
            <v/>
          </cell>
          <cell r="M1634" t="str">
            <v/>
          </cell>
          <cell r="N1634" t="str">
            <v/>
          </cell>
          <cell r="O1634" t="str">
            <v/>
          </cell>
          <cell r="R1634">
            <v>0</v>
          </cell>
          <cell r="S1634" t="str">
            <v/>
          </cell>
          <cell r="T1634" t="str">
            <v/>
          </cell>
          <cell r="U1634" t="str">
            <v/>
          </cell>
          <cell r="V1634" t="str">
            <v/>
          </cell>
          <cell r="W1634" t="str">
            <v/>
          </cell>
        </row>
        <row r="1635">
          <cell r="C1635" t="str">
            <v>3.7.8.1.2</v>
          </cell>
          <cell r="D1635" t="str">
            <v>Para 2,00 m &lt; H &lt;= 3,00 m</v>
          </cell>
          <cell r="F1635" t="str">
            <v/>
          </cell>
          <cell r="I1635" t="str">
            <v/>
          </cell>
          <cell r="J1635" t="str">
            <v/>
          </cell>
          <cell r="L1635" t="str">
            <v/>
          </cell>
          <cell r="M1635" t="str">
            <v/>
          </cell>
          <cell r="N1635" t="str">
            <v/>
          </cell>
          <cell r="O1635" t="str">
            <v/>
          </cell>
          <cell r="R1635">
            <v>0</v>
          </cell>
          <cell r="S1635" t="str">
            <v/>
          </cell>
          <cell r="T1635" t="str">
            <v/>
          </cell>
          <cell r="U1635" t="str">
            <v/>
          </cell>
          <cell r="V1635" t="str">
            <v/>
          </cell>
          <cell r="W1635" t="str">
            <v/>
          </cell>
        </row>
        <row r="1636">
          <cell r="C1636" t="str">
            <v>3.7.8.1.2.2</v>
          </cell>
          <cell r="D1636" t="str">
            <v>Caja de mampostería reforzada para tuberías entre 450 mm (18") y 600 mm (24")</v>
          </cell>
          <cell r="E1636" t="str">
            <v>un</v>
          </cell>
          <cell r="F1636">
            <v>12</v>
          </cell>
          <cell r="G1636">
            <v>2871600</v>
          </cell>
          <cell r="H1636">
            <v>34459200</v>
          </cell>
          <cell r="I1636" t="e">
            <v>#DIV/0!</v>
          </cell>
          <cell r="J1636">
            <v>12</v>
          </cell>
          <cell r="K1636">
            <v>-6</v>
          </cell>
          <cell r="L1636">
            <v>6</v>
          </cell>
          <cell r="M1636">
            <v>34459200</v>
          </cell>
          <cell r="N1636">
            <v>-17229600</v>
          </cell>
          <cell r="O1636">
            <v>17229600</v>
          </cell>
          <cell r="R1636">
            <v>0</v>
          </cell>
          <cell r="S1636">
            <v>0</v>
          </cell>
          <cell r="T1636">
            <v>0</v>
          </cell>
          <cell r="U1636">
            <v>0</v>
          </cell>
          <cell r="V1636">
            <v>6</v>
          </cell>
          <cell r="W1636">
            <v>17229600</v>
          </cell>
        </row>
        <row r="1637">
          <cell r="C1637" t="str">
            <v>3.7.12</v>
          </cell>
          <cell r="D1637" t="str">
            <v>Concreto para anclajes</v>
          </cell>
          <cell r="F1637" t="str">
            <v/>
          </cell>
          <cell r="I1637" t="str">
            <v/>
          </cell>
          <cell r="J1637" t="str">
            <v/>
          </cell>
          <cell r="L1637" t="str">
            <v/>
          </cell>
          <cell r="M1637" t="str">
            <v/>
          </cell>
          <cell r="N1637" t="str">
            <v/>
          </cell>
          <cell r="O1637" t="str">
            <v/>
          </cell>
          <cell r="R1637">
            <v>0</v>
          </cell>
          <cell r="S1637" t="str">
            <v/>
          </cell>
          <cell r="T1637" t="str">
            <v/>
          </cell>
          <cell r="U1637" t="str">
            <v/>
          </cell>
          <cell r="V1637" t="str">
            <v/>
          </cell>
          <cell r="W1637" t="str">
            <v/>
          </cell>
        </row>
        <row r="1638">
          <cell r="C1638" t="str">
            <v>3.7.12.1</v>
          </cell>
          <cell r="D1638" t="str">
            <v>Concreto para anclajes f'c=17,5 Mpa (2500 psi)</v>
          </cell>
          <cell r="E1638" t="str">
            <v>m3</v>
          </cell>
          <cell r="F1638">
            <v>80</v>
          </cell>
          <cell r="G1638">
            <v>208850</v>
          </cell>
          <cell r="H1638">
            <v>16708000</v>
          </cell>
          <cell r="I1638" t="e">
            <v>#DIV/0!</v>
          </cell>
          <cell r="J1638">
            <v>80</v>
          </cell>
          <cell r="L1638">
            <v>80</v>
          </cell>
          <cell r="M1638">
            <v>16708000</v>
          </cell>
          <cell r="N1638">
            <v>0</v>
          </cell>
          <cell r="O1638">
            <v>16708000</v>
          </cell>
          <cell r="R1638">
            <v>0</v>
          </cell>
          <cell r="S1638">
            <v>0</v>
          </cell>
          <cell r="T1638">
            <v>0</v>
          </cell>
          <cell r="U1638">
            <v>0</v>
          </cell>
          <cell r="V1638">
            <v>80</v>
          </cell>
          <cell r="W1638">
            <v>16708000</v>
          </cell>
        </row>
        <row r="1639">
          <cell r="C1639" t="str">
            <v>3.8</v>
          </cell>
          <cell r="D1639" t="str">
            <v>INSTALACION DE ELEMENTOS DE ACUEDUCTO Y ALCANTARILLADO</v>
          </cell>
          <cell r="F1639" t="str">
            <v/>
          </cell>
          <cell r="I1639" t="str">
            <v/>
          </cell>
          <cell r="J1639" t="str">
            <v/>
          </cell>
          <cell r="L1639" t="str">
            <v/>
          </cell>
          <cell r="M1639" t="str">
            <v/>
          </cell>
          <cell r="N1639" t="str">
            <v/>
          </cell>
          <cell r="O1639" t="str">
            <v/>
          </cell>
          <cell r="R1639">
            <v>0</v>
          </cell>
          <cell r="S1639" t="str">
            <v/>
          </cell>
          <cell r="T1639" t="str">
            <v/>
          </cell>
          <cell r="U1639" t="str">
            <v/>
          </cell>
          <cell r="V1639" t="str">
            <v/>
          </cell>
          <cell r="W1639" t="str">
            <v/>
          </cell>
        </row>
        <row r="1640">
          <cell r="C1640" t="str">
            <v>3.8.1</v>
          </cell>
          <cell r="D1640" t="str">
            <v>Elementos de Acueducto</v>
          </cell>
          <cell r="F1640" t="str">
            <v/>
          </cell>
          <cell r="I1640" t="str">
            <v/>
          </cell>
          <cell r="J1640" t="str">
            <v/>
          </cell>
          <cell r="L1640" t="str">
            <v/>
          </cell>
          <cell r="M1640" t="str">
            <v/>
          </cell>
          <cell r="N1640" t="str">
            <v/>
          </cell>
          <cell r="O1640" t="str">
            <v/>
          </cell>
          <cell r="R1640">
            <v>0</v>
          </cell>
          <cell r="S1640" t="str">
            <v/>
          </cell>
          <cell r="T1640" t="str">
            <v/>
          </cell>
          <cell r="U1640" t="str">
            <v/>
          </cell>
          <cell r="V1640" t="str">
            <v/>
          </cell>
          <cell r="W1640" t="str">
            <v/>
          </cell>
        </row>
        <row r="1641">
          <cell r="C1641" t="str">
            <v>3.8.1.1</v>
          </cell>
          <cell r="D1641" t="str">
            <v xml:space="preserve">Instalación de válvula de compuerta brida x brida norma ISO PN 10, Incluye el suministro e instalación de tornilleria y empaquetadura para el montaje </v>
          </cell>
          <cell r="F1641" t="str">
            <v/>
          </cell>
          <cell r="I1641" t="str">
            <v/>
          </cell>
          <cell r="J1641" t="str">
            <v/>
          </cell>
          <cell r="L1641" t="str">
            <v/>
          </cell>
          <cell r="M1641" t="str">
            <v/>
          </cell>
          <cell r="N1641" t="str">
            <v/>
          </cell>
          <cell r="O1641" t="str">
            <v/>
          </cell>
          <cell r="R1641">
            <v>0</v>
          </cell>
          <cell r="S1641" t="str">
            <v/>
          </cell>
          <cell r="T1641" t="str">
            <v/>
          </cell>
          <cell r="U1641" t="str">
            <v/>
          </cell>
          <cell r="V1641" t="str">
            <v/>
          </cell>
          <cell r="W1641" t="str">
            <v/>
          </cell>
        </row>
        <row r="1642">
          <cell r="C1642" t="str">
            <v>3.8.1.1.3</v>
          </cell>
          <cell r="D1642" t="str">
            <v>d = 100 mm (4")</v>
          </cell>
          <cell r="E1642" t="str">
            <v>un</v>
          </cell>
          <cell r="F1642">
            <v>15</v>
          </cell>
          <cell r="G1642">
            <v>18892</v>
          </cell>
          <cell r="H1642">
            <v>283380</v>
          </cell>
          <cell r="I1642" t="e">
            <v>#DIV/0!</v>
          </cell>
          <cell r="J1642">
            <v>15</v>
          </cell>
          <cell r="K1642">
            <v>-7</v>
          </cell>
          <cell r="L1642">
            <v>8</v>
          </cell>
          <cell r="M1642">
            <v>283380</v>
          </cell>
          <cell r="N1642">
            <v>-132244</v>
          </cell>
          <cell r="O1642">
            <v>151136</v>
          </cell>
          <cell r="R1642">
            <v>0</v>
          </cell>
          <cell r="S1642">
            <v>0</v>
          </cell>
          <cell r="T1642">
            <v>0</v>
          </cell>
          <cell r="U1642">
            <v>0</v>
          </cell>
          <cell r="V1642">
            <v>8</v>
          </cell>
          <cell r="W1642">
            <v>151136</v>
          </cell>
        </row>
        <row r="1643">
          <cell r="C1643" t="str">
            <v>3.8.1.2</v>
          </cell>
          <cell r="D1643" t="str">
            <v>Instalación de válvula de mariposa brida x brida norma ISO PN 10, Incluye el suministro e instalación de tornilleria y empaquetadura para el montaje</v>
          </cell>
          <cell r="F1643" t="str">
            <v/>
          </cell>
          <cell r="I1643" t="str">
            <v/>
          </cell>
          <cell r="J1643" t="str">
            <v/>
          </cell>
          <cell r="L1643" t="str">
            <v/>
          </cell>
          <cell r="M1643" t="str">
            <v/>
          </cell>
          <cell r="N1643" t="str">
            <v/>
          </cell>
          <cell r="O1643" t="str">
            <v/>
          </cell>
          <cell r="R1643">
            <v>0</v>
          </cell>
          <cell r="S1643" t="str">
            <v/>
          </cell>
          <cell r="T1643" t="str">
            <v/>
          </cell>
          <cell r="U1643" t="str">
            <v/>
          </cell>
          <cell r="V1643" t="str">
            <v/>
          </cell>
          <cell r="W1643" t="str">
            <v/>
          </cell>
        </row>
        <row r="1644">
          <cell r="C1644" t="str">
            <v>3.8.1.2.4</v>
          </cell>
          <cell r="D1644" t="str">
            <v>d = 400 mm (16")</v>
          </cell>
          <cell r="E1644" t="str">
            <v>un</v>
          </cell>
          <cell r="F1644">
            <v>2</v>
          </cell>
          <cell r="G1644">
            <v>173700</v>
          </cell>
          <cell r="H1644">
            <v>347400</v>
          </cell>
          <cell r="I1644" t="e">
            <v>#DIV/0!</v>
          </cell>
          <cell r="J1644">
            <v>2</v>
          </cell>
          <cell r="K1644">
            <v>-1</v>
          </cell>
          <cell r="L1644">
            <v>1</v>
          </cell>
          <cell r="M1644">
            <v>347400</v>
          </cell>
          <cell r="N1644">
            <v>-173700</v>
          </cell>
          <cell r="O1644">
            <v>173700</v>
          </cell>
          <cell r="R1644">
            <v>0</v>
          </cell>
          <cell r="S1644">
            <v>0</v>
          </cell>
          <cell r="T1644">
            <v>0</v>
          </cell>
          <cell r="U1644">
            <v>0</v>
          </cell>
          <cell r="V1644">
            <v>1</v>
          </cell>
          <cell r="W1644">
            <v>173700</v>
          </cell>
        </row>
        <row r="1645">
          <cell r="C1645" t="str">
            <v>3.8.1.7</v>
          </cell>
          <cell r="D1645" t="str">
            <v>Instalación de ventosa de triple acción norma ISO PN 10, Incluye el suministro e instalación de tornilleria y empaquetadura para el montaje</v>
          </cell>
          <cell r="F1645" t="str">
            <v/>
          </cell>
          <cell r="I1645" t="str">
            <v/>
          </cell>
          <cell r="J1645" t="str">
            <v/>
          </cell>
          <cell r="L1645" t="str">
            <v/>
          </cell>
          <cell r="M1645" t="str">
            <v/>
          </cell>
          <cell r="N1645" t="str">
            <v/>
          </cell>
          <cell r="O1645" t="str">
            <v/>
          </cell>
          <cell r="R1645">
            <v>0</v>
          </cell>
          <cell r="S1645" t="str">
            <v/>
          </cell>
          <cell r="T1645" t="str">
            <v/>
          </cell>
          <cell r="U1645" t="str">
            <v/>
          </cell>
          <cell r="V1645" t="str">
            <v/>
          </cell>
          <cell r="W1645" t="str">
            <v/>
          </cell>
        </row>
        <row r="1646">
          <cell r="C1646" t="str">
            <v>3.8.1.7.3</v>
          </cell>
          <cell r="D1646" t="str">
            <v>d = 100 mm (4")</v>
          </cell>
          <cell r="E1646" t="str">
            <v>un</v>
          </cell>
          <cell r="F1646">
            <v>10</v>
          </cell>
          <cell r="G1646">
            <v>40000</v>
          </cell>
          <cell r="H1646">
            <v>400000</v>
          </cell>
          <cell r="I1646" t="e">
            <v>#DIV/0!</v>
          </cell>
          <cell r="J1646">
            <v>10</v>
          </cell>
          <cell r="K1646">
            <v>-7</v>
          </cell>
          <cell r="L1646">
            <v>3</v>
          </cell>
          <cell r="M1646">
            <v>400000</v>
          </cell>
          <cell r="N1646">
            <v>-280000</v>
          </cell>
          <cell r="O1646">
            <v>120000</v>
          </cell>
          <cell r="R1646">
            <v>0</v>
          </cell>
          <cell r="S1646">
            <v>0</v>
          </cell>
          <cell r="T1646">
            <v>0</v>
          </cell>
          <cell r="U1646">
            <v>0</v>
          </cell>
          <cell r="V1646">
            <v>3</v>
          </cell>
          <cell r="W1646">
            <v>120000</v>
          </cell>
        </row>
        <row r="1647">
          <cell r="D1647" t="str">
            <v>ITEMES NUEVOS</v>
          </cell>
          <cell r="F1647" t="str">
            <v/>
          </cell>
          <cell r="J1647" t="str">
            <v/>
          </cell>
          <cell r="L1647" t="str">
            <v/>
          </cell>
          <cell r="M1647" t="str">
            <v/>
          </cell>
          <cell r="N1647" t="str">
            <v/>
          </cell>
          <cell r="O1647" t="str">
            <v/>
          </cell>
          <cell r="R1647">
            <v>0</v>
          </cell>
          <cell r="S1647" t="str">
            <v/>
          </cell>
          <cell r="T1647" t="str">
            <v/>
          </cell>
          <cell r="U1647" t="str">
            <v/>
          </cell>
          <cell r="V1647" t="str">
            <v/>
          </cell>
          <cell r="W1647" t="str">
            <v/>
          </cell>
        </row>
        <row r="1648">
          <cell r="C1648" t="str">
            <v>3.8.1.2</v>
          </cell>
          <cell r="D1648" t="str">
            <v>Instalación de válvula de mariposa brida x brida norma ISO PN 10, Incluye el suministro e instalación de tornilleria y empaquetadura para el montaje</v>
          </cell>
          <cell r="F1648" t="str">
            <v/>
          </cell>
          <cell r="J1648" t="str">
            <v/>
          </cell>
          <cell r="L1648" t="str">
            <v/>
          </cell>
          <cell r="M1648" t="str">
            <v/>
          </cell>
          <cell r="N1648" t="str">
            <v/>
          </cell>
          <cell r="O1648" t="str">
            <v/>
          </cell>
          <cell r="R1648">
            <v>0</v>
          </cell>
          <cell r="S1648" t="str">
            <v/>
          </cell>
          <cell r="T1648" t="str">
            <v/>
          </cell>
          <cell r="U1648" t="str">
            <v/>
          </cell>
          <cell r="V1648" t="str">
            <v/>
          </cell>
          <cell r="W1648" t="str">
            <v/>
          </cell>
        </row>
        <row r="1649">
          <cell r="C1649" t="str">
            <v>3.8.1.2.6</v>
          </cell>
          <cell r="D1649" t="str">
            <v>d = 500 mm (20")</v>
          </cell>
          <cell r="E1649" t="str">
            <v>un</v>
          </cell>
          <cell r="F1649">
            <v>5</v>
          </cell>
          <cell r="G1649">
            <v>233850</v>
          </cell>
          <cell r="H1649">
            <v>1169250</v>
          </cell>
          <cell r="J1649">
            <v>5</v>
          </cell>
          <cell r="K1649">
            <v>-1</v>
          </cell>
          <cell r="L1649">
            <v>4</v>
          </cell>
          <cell r="M1649">
            <v>1169250</v>
          </cell>
          <cell r="N1649">
            <v>-233850</v>
          </cell>
          <cell r="O1649">
            <v>935400</v>
          </cell>
          <cell r="R1649">
            <v>0</v>
          </cell>
          <cell r="S1649">
            <v>0</v>
          </cell>
          <cell r="T1649">
            <v>0</v>
          </cell>
          <cell r="U1649">
            <v>0</v>
          </cell>
          <cell r="V1649">
            <v>4</v>
          </cell>
          <cell r="W1649">
            <v>935400</v>
          </cell>
        </row>
        <row r="1650">
          <cell r="C1650" t="str">
            <v>3.4.4.1</v>
          </cell>
          <cell r="D1650" t="str">
            <v>Instalación de Tuberías de polietileno de alta densidad (PEAD) y accesorios, para acueducto</v>
          </cell>
          <cell r="H1650">
            <v>0</v>
          </cell>
          <cell r="J1650">
            <v>0</v>
          </cell>
          <cell r="R1650">
            <v>0</v>
          </cell>
          <cell r="S1650" t="str">
            <v/>
          </cell>
          <cell r="T1650" t="str">
            <v/>
          </cell>
          <cell r="U1650" t="str">
            <v/>
          </cell>
          <cell r="V1650" t="str">
            <v/>
          </cell>
          <cell r="W1650" t="str">
            <v/>
          </cell>
        </row>
        <row r="1651">
          <cell r="C1651" t="str">
            <v>3.4.4.1.2</v>
          </cell>
          <cell r="D1651" t="str">
            <v>Tubería PEAD 110 mm</v>
          </cell>
          <cell r="E1651" t="str">
            <v>m</v>
          </cell>
          <cell r="F1651">
            <v>100</v>
          </cell>
          <cell r="G1651">
            <v>4925</v>
          </cell>
          <cell r="H1651">
            <v>492500</v>
          </cell>
          <cell r="J1651">
            <v>100</v>
          </cell>
          <cell r="K1651">
            <v>-60</v>
          </cell>
          <cell r="L1651">
            <v>40</v>
          </cell>
          <cell r="M1651">
            <v>492500</v>
          </cell>
          <cell r="N1651">
            <v>-295500</v>
          </cell>
          <cell r="O1651">
            <v>197000</v>
          </cell>
          <cell r="R1651">
            <v>0</v>
          </cell>
          <cell r="S1651">
            <v>0</v>
          </cell>
          <cell r="T1651">
            <v>0</v>
          </cell>
          <cell r="U1651">
            <v>0</v>
          </cell>
          <cell r="V1651">
            <v>40</v>
          </cell>
          <cell r="W1651">
            <v>197000</v>
          </cell>
        </row>
        <row r="1652">
          <cell r="C1652" t="str">
            <v>3.4.4.2</v>
          </cell>
          <cell r="D1652" t="str">
            <v>Instalación de Tubería de hierro de fundición dúctil, incluídos accesorios</v>
          </cell>
          <cell r="F1652" t="str">
            <v/>
          </cell>
          <cell r="J1652" t="str">
            <v/>
          </cell>
          <cell r="L1652" t="str">
            <v/>
          </cell>
          <cell r="M1652" t="str">
            <v/>
          </cell>
          <cell r="N1652" t="str">
            <v/>
          </cell>
          <cell r="O1652" t="str">
            <v/>
          </cell>
          <cell r="R1652">
            <v>0</v>
          </cell>
          <cell r="S1652" t="str">
            <v/>
          </cell>
          <cell r="T1652" t="str">
            <v/>
          </cell>
          <cell r="U1652" t="str">
            <v/>
          </cell>
          <cell r="V1652" t="str">
            <v/>
          </cell>
          <cell r="W1652" t="str">
            <v/>
          </cell>
        </row>
        <row r="1653">
          <cell r="C1653" t="str">
            <v>3.4.4.2.6</v>
          </cell>
          <cell r="D1653" t="str">
            <v>Tubería de HD de 500 mm</v>
          </cell>
          <cell r="E1653" t="str">
            <v>m</v>
          </cell>
          <cell r="F1653">
            <v>4554</v>
          </cell>
          <cell r="G1653">
            <v>15000</v>
          </cell>
          <cell r="H1653">
            <v>68310000</v>
          </cell>
          <cell r="J1653">
            <v>4554</v>
          </cell>
          <cell r="K1653">
            <v>30</v>
          </cell>
          <cell r="L1653">
            <v>4584</v>
          </cell>
          <cell r="M1653">
            <v>68310000</v>
          </cell>
          <cell r="N1653">
            <v>450000</v>
          </cell>
          <cell r="O1653">
            <v>68760000</v>
          </cell>
          <cell r="R1653">
            <v>0</v>
          </cell>
          <cell r="S1653">
            <v>0</v>
          </cell>
          <cell r="T1653">
            <v>0</v>
          </cell>
          <cell r="U1653">
            <v>0</v>
          </cell>
          <cell r="V1653">
            <v>4584</v>
          </cell>
          <cell r="W1653">
            <v>68760000</v>
          </cell>
        </row>
        <row r="1654">
          <cell r="B1654" t="str">
            <v>N</v>
          </cell>
          <cell r="C1654" t="str">
            <v>3.4.4.2.4</v>
          </cell>
          <cell r="D1654" t="str">
            <v>Tubería de HD de 400 mm</v>
          </cell>
          <cell r="E1654" t="str">
            <v>m</v>
          </cell>
          <cell r="F1654">
            <v>0</v>
          </cell>
          <cell r="G1654">
            <v>15000</v>
          </cell>
          <cell r="H1654">
            <v>0</v>
          </cell>
          <cell r="J1654">
            <v>0</v>
          </cell>
          <cell r="K1654">
            <v>0</v>
          </cell>
          <cell r="L1654">
            <v>0</v>
          </cell>
          <cell r="M1654">
            <v>0</v>
          </cell>
          <cell r="N1654">
            <v>0</v>
          </cell>
          <cell r="O1654">
            <v>0</v>
          </cell>
          <cell r="R1654">
            <v>0</v>
          </cell>
          <cell r="S1654">
            <v>0</v>
          </cell>
          <cell r="T1654">
            <v>0</v>
          </cell>
          <cell r="U1654">
            <v>0</v>
          </cell>
          <cell r="V1654">
            <v>0</v>
          </cell>
          <cell r="W1654">
            <v>0</v>
          </cell>
        </row>
        <row r="1655">
          <cell r="C1655" t="str">
            <v>3.7</v>
          </cell>
          <cell r="D1655" t="str">
            <v>CONSTRUCCIÓN DE OBRAS ACCESORIAS</v>
          </cell>
          <cell r="F1655" t="str">
            <v/>
          </cell>
          <cell r="I1655" t="str">
            <v/>
          </cell>
          <cell r="J1655" t="str">
            <v/>
          </cell>
          <cell r="L1655" t="str">
            <v/>
          </cell>
          <cell r="M1655" t="str">
            <v/>
          </cell>
          <cell r="N1655" t="str">
            <v/>
          </cell>
          <cell r="O1655" t="str">
            <v/>
          </cell>
          <cell r="R1655">
            <v>0</v>
          </cell>
          <cell r="S1655" t="str">
            <v/>
          </cell>
          <cell r="T1655" t="str">
            <v/>
          </cell>
          <cell r="U1655" t="str">
            <v/>
          </cell>
          <cell r="V1655" t="str">
            <v/>
          </cell>
          <cell r="W1655" t="str">
            <v/>
          </cell>
        </row>
        <row r="1656">
          <cell r="C1656" t="str">
            <v>3.7.8</v>
          </cell>
          <cell r="D1656" t="str">
            <v>Caja de Válvulas y bajantes de operación</v>
          </cell>
          <cell r="F1656" t="str">
            <v/>
          </cell>
          <cell r="I1656" t="str">
            <v/>
          </cell>
          <cell r="J1656" t="str">
            <v/>
          </cell>
          <cell r="L1656" t="str">
            <v/>
          </cell>
          <cell r="M1656" t="str">
            <v/>
          </cell>
          <cell r="N1656" t="str">
            <v/>
          </cell>
          <cell r="O1656" t="str">
            <v/>
          </cell>
          <cell r="R1656">
            <v>0</v>
          </cell>
          <cell r="S1656" t="str">
            <v/>
          </cell>
          <cell r="T1656" t="str">
            <v/>
          </cell>
          <cell r="U1656" t="str">
            <v/>
          </cell>
          <cell r="V1656" t="str">
            <v/>
          </cell>
          <cell r="W1656" t="str">
            <v/>
          </cell>
        </row>
        <row r="1657">
          <cell r="C1657" t="str">
            <v>3.7.8.1</v>
          </cell>
          <cell r="D1657" t="str">
            <v>Cajas de válvulas</v>
          </cell>
          <cell r="F1657" t="str">
            <v/>
          </cell>
          <cell r="I1657" t="str">
            <v/>
          </cell>
          <cell r="J1657" t="str">
            <v/>
          </cell>
          <cell r="L1657" t="str">
            <v/>
          </cell>
          <cell r="M1657" t="str">
            <v/>
          </cell>
          <cell r="N1657" t="str">
            <v/>
          </cell>
          <cell r="O1657" t="str">
            <v/>
          </cell>
          <cell r="R1657">
            <v>0</v>
          </cell>
          <cell r="S1657" t="str">
            <v/>
          </cell>
          <cell r="T1657" t="str">
            <v/>
          </cell>
          <cell r="U1657" t="str">
            <v/>
          </cell>
          <cell r="V1657" t="str">
            <v/>
          </cell>
          <cell r="W1657" t="str">
            <v/>
          </cell>
        </row>
        <row r="1658">
          <cell r="C1658" t="str">
            <v>3.7.8.1.2</v>
          </cell>
          <cell r="D1658" t="str">
            <v>Para 2,00 m &lt; H &lt;= 3,00 m</v>
          </cell>
          <cell r="F1658" t="str">
            <v/>
          </cell>
          <cell r="I1658" t="str">
            <v/>
          </cell>
          <cell r="J1658" t="str">
            <v/>
          </cell>
          <cell r="L1658" t="str">
            <v/>
          </cell>
          <cell r="M1658" t="str">
            <v/>
          </cell>
          <cell r="N1658" t="str">
            <v/>
          </cell>
          <cell r="O1658" t="str">
            <v/>
          </cell>
          <cell r="R1658">
            <v>0</v>
          </cell>
          <cell r="S1658" t="str">
            <v/>
          </cell>
          <cell r="T1658" t="str">
            <v/>
          </cell>
          <cell r="U1658" t="str">
            <v/>
          </cell>
          <cell r="V1658" t="str">
            <v/>
          </cell>
          <cell r="W1658" t="str">
            <v/>
          </cell>
        </row>
        <row r="1659">
          <cell r="C1659" t="str">
            <v>3.7.8.1.2.2</v>
          </cell>
          <cell r="D1659" t="str">
            <v>Caja de mampostería reforzada para tuberías entre 450 mm (18") y 600 mm (24")</v>
          </cell>
          <cell r="E1659" t="str">
            <v>un</v>
          </cell>
          <cell r="G1659">
            <v>2871600</v>
          </cell>
          <cell r="H1659">
            <v>0</v>
          </cell>
          <cell r="I1659">
            <v>0</v>
          </cell>
          <cell r="J1659">
            <v>0</v>
          </cell>
          <cell r="K1659">
            <v>4</v>
          </cell>
          <cell r="L1659">
            <v>4</v>
          </cell>
          <cell r="M1659">
            <v>0</v>
          </cell>
          <cell r="N1659">
            <v>11486400</v>
          </cell>
          <cell r="O1659">
            <v>11486400</v>
          </cell>
          <cell r="R1659">
            <v>0</v>
          </cell>
          <cell r="S1659">
            <v>0</v>
          </cell>
          <cell r="T1659">
            <v>0</v>
          </cell>
          <cell r="U1659">
            <v>0</v>
          </cell>
          <cell r="V1659">
            <v>4</v>
          </cell>
          <cell r="W1659">
            <v>11486400</v>
          </cell>
        </row>
        <row r="1660">
          <cell r="C1660" t="str">
            <v>3.7.3.2.1.5</v>
          </cell>
          <cell r="D1660" t="str">
            <v>Concreto para estructuras f´c=21 Mpa (3000 PSI)</v>
          </cell>
          <cell r="E1660" t="str">
            <v>m3</v>
          </cell>
          <cell r="F1660">
            <v>50</v>
          </cell>
          <cell r="G1660">
            <v>355100</v>
          </cell>
          <cell r="H1660">
            <v>17755000</v>
          </cell>
          <cell r="J1660">
            <v>50</v>
          </cell>
          <cell r="K1660">
            <v>-50</v>
          </cell>
          <cell r="L1660">
            <v>0</v>
          </cell>
          <cell r="M1660">
            <v>17755000</v>
          </cell>
          <cell r="N1660">
            <v>-17755000</v>
          </cell>
          <cell r="O1660">
            <v>0</v>
          </cell>
          <cell r="R1660">
            <v>0</v>
          </cell>
          <cell r="S1660">
            <v>0</v>
          </cell>
          <cell r="T1660">
            <v>0</v>
          </cell>
          <cell r="U1660">
            <v>0</v>
          </cell>
          <cell r="V1660">
            <v>0</v>
          </cell>
          <cell r="W1660">
            <v>0</v>
          </cell>
        </row>
        <row r="1661">
          <cell r="C1661" t="str">
            <v>3.7.3.3.1</v>
          </cell>
          <cell r="D1661" t="str">
            <v>Suministro, figurado e instalación de acero de refuerzo 420 Mpa (60000 Psi) según planos y especificaciones de diseño</v>
          </cell>
          <cell r="E1661" t="str">
            <v>kg</v>
          </cell>
          <cell r="F1661">
            <v>4133.45</v>
          </cell>
          <cell r="G1661">
            <v>2740</v>
          </cell>
          <cell r="H1661">
            <v>11325653</v>
          </cell>
          <cell r="J1661">
            <v>4133.45</v>
          </cell>
          <cell r="K1661">
            <v>-4133.45</v>
          </cell>
          <cell r="L1661">
            <v>0</v>
          </cell>
          <cell r="M1661">
            <v>11325653</v>
          </cell>
          <cell r="N1661">
            <v>-11325653</v>
          </cell>
          <cell r="O1661">
            <v>0</v>
          </cell>
          <cell r="R1661">
            <v>0</v>
          </cell>
          <cell r="S1661">
            <v>0</v>
          </cell>
          <cell r="T1661">
            <v>0</v>
          </cell>
          <cell r="U1661">
            <v>0</v>
          </cell>
          <cell r="V1661">
            <v>0</v>
          </cell>
          <cell r="W1661">
            <v>0</v>
          </cell>
        </row>
        <row r="1662">
          <cell r="B1662" t="str">
            <v>N</v>
          </cell>
          <cell r="D1662" t="str">
            <v>Suministro e instalacion encamisado en tuberia PVC 700 mm</v>
          </cell>
          <cell r="E1662" t="str">
            <v>ml</v>
          </cell>
          <cell r="F1662">
            <v>50</v>
          </cell>
          <cell r="G1662">
            <v>600631</v>
          </cell>
          <cell r="H1662">
            <v>30031550</v>
          </cell>
          <cell r="J1662">
            <v>50</v>
          </cell>
          <cell r="K1662">
            <v>-50</v>
          </cell>
          <cell r="L1662">
            <v>0</v>
          </cell>
          <cell r="M1662">
            <v>30031550</v>
          </cell>
          <cell r="N1662">
            <v>-30031550</v>
          </cell>
          <cell r="O1662">
            <v>0</v>
          </cell>
          <cell r="R1662">
            <v>0</v>
          </cell>
          <cell r="S1662">
            <v>0</v>
          </cell>
          <cell r="T1662">
            <v>0</v>
          </cell>
          <cell r="U1662">
            <v>0</v>
          </cell>
          <cell r="V1662">
            <v>0</v>
          </cell>
          <cell r="W1662">
            <v>0</v>
          </cell>
        </row>
        <row r="1663">
          <cell r="C1663" t="str">
            <v>3.7.8.2</v>
          </cell>
          <cell r="D1663" t="str">
            <v>Instalación tubo de operación para válvulas entre 80 mm y 200 mm</v>
          </cell>
          <cell r="E1663" t="str">
            <v>un</v>
          </cell>
          <cell r="F1663">
            <v>5</v>
          </cell>
          <cell r="G1663">
            <v>50000</v>
          </cell>
          <cell r="H1663">
            <v>250000</v>
          </cell>
          <cell r="J1663">
            <v>5</v>
          </cell>
          <cell r="K1663">
            <v>-2</v>
          </cell>
          <cell r="L1663">
            <v>3</v>
          </cell>
          <cell r="M1663">
            <v>250000</v>
          </cell>
          <cell r="N1663">
            <v>-100000</v>
          </cell>
          <cell r="O1663">
            <v>150000</v>
          </cell>
          <cell r="R1663">
            <v>0</v>
          </cell>
          <cell r="S1663">
            <v>0</v>
          </cell>
          <cell r="T1663">
            <v>0</v>
          </cell>
          <cell r="U1663">
            <v>0</v>
          </cell>
          <cell r="V1663">
            <v>3</v>
          </cell>
          <cell r="W1663">
            <v>150000</v>
          </cell>
        </row>
        <row r="1664">
          <cell r="B1664" t="str">
            <v>N</v>
          </cell>
          <cell r="D1664" t="str">
            <v>Adecuación de obras de arte para drenaje de aguas lluvias. Incluye suministro e instalación de 16 metros de tuberìa de concreto reforzado de 48 pulg. de diámetro.</v>
          </cell>
          <cell r="E1664" t="str">
            <v>un</v>
          </cell>
          <cell r="F1664">
            <v>0</v>
          </cell>
          <cell r="G1664">
            <v>19000000</v>
          </cell>
          <cell r="H1664">
            <v>0</v>
          </cell>
          <cell r="J1664">
            <v>0</v>
          </cell>
          <cell r="K1664">
            <v>1</v>
          </cell>
          <cell r="L1664">
            <v>1</v>
          </cell>
          <cell r="M1664">
            <v>0</v>
          </cell>
          <cell r="N1664">
            <v>19000000</v>
          </cell>
          <cell r="O1664">
            <v>19000000</v>
          </cell>
          <cell r="R1664">
            <v>0</v>
          </cell>
          <cell r="S1664">
            <v>0</v>
          </cell>
          <cell r="T1664">
            <v>0</v>
          </cell>
          <cell r="U1664">
            <v>0</v>
          </cell>
          <cell r="V1664">
            <v>1</v>
          </cell>
          <cell r="W1664">
            <v>19000000</v>
          </cell>
        </row>
        <row r="1665">
          <cell r="J1665">
            <v>0</v>
          </cell>
          <cell r="R1665">
            <v>0</v>
          </cell>
          <cell r="S1665" t="str">
            <v/>
          </cell>
          <cell r="T1665" t="str">
            <v/>
          </cell>
          <cell r="U1665" t="str">
            <v/>
          </cell>
          <cell r="V1665" t="str">
            <v/>
          </cell>
          <cell r="W1665" t="str">
            <v/>
          </cell>
        </row>
        <row r="1666">
          <cell r="D1666" t="str">
            <v>COSTO TOTAL DIRECTO</v>
          </cell>
          <cell r="F1666" t="str">
            <v/>
          </cell>
          <cell r="H1666">
            <v>534217743</v>
          </cell>
          <cell r="J1666" t="str">
            <v/>
          </cell>
          <cell r="L1666" t="str">
            <v/>
          </cell>
          <cell r="M1666">
            <v>534217743</v>
          </cell>
          <cell r="N1666">
            <v>-108697057</v>
          </cell>
          <cell r="O1666">
            <v>425520686</v>
          </cell>
          <cell r="R1666">
            <v>0</v>
          </cell>
          <cell r="S1666">
            <v>0</v>
          </cell>
          <cell r="T1666">
            <v>0</v>
          </cell>
          <cell r="U1666">
            <v>0</v>
          </cell>
          <cell r="V1666">
            <v>22794</v>
          </cell>
          <cell r="W1666">
            <v>425520686</v>
          </cell>
        </row>
        <row r="1667">
          <cell r="D1667" t="str">
            <v>A,I,U, 25%</v>
          </cell>
          <cell r="E1667">
            <v>0.25</v>
          </cell>
          <cell r="F1667">
            <v>0</v>
          </cell>
          <cell r="H1667">
            <v>133554435.75</v>
          </cell>
          <cell r="J1667">
            <v>0</v>
          </cell>
          <cell r="L1667">
            <v>0</v>
          </cell>
          <cell r="M1667">
            <v>133554435.75</v>
          </cell>
          <cell r="N1667">
            <v>-27174264.25</v>
          </cell>
          <cell r="O1667">
            <v>106380171.5</v>
          </cell>
          <cell r="R1667">
            <v>0</v>
          </cell>
          <cell r="S1667">
            <v>0</v>
          </cell>
          <cell r="T1667">
            <v>0</v>
          </cell>
          <cell r="U1667">
            <v>0</v>
          </cell>
          <cell r="V1667">
            <v>5698.5</v>
          </cell>
          <cell r="W1667">
            <v>106380171.5</v>
          </cell>
        </row>
        <row r="1668">
          <cell r="B1668" t="str">
            <v>TO27A</v>
          </cell>
          <cell r="D1668" t="str">
            <v>COSTO TOTAL OBRA CIVIL</v>
          </cell>
          <cell r="F1668" t="str">
            <v/>
          </cell>
          <cell r="H1668">
            <v>667772179</v>
          </cell>
          <cell r="J1668" t="str">
            <v/>
          </cell>
          <cell r="L1668" t="str">
            <v/>
          </cell>
          <cell r="M1668">
            <v>667772179</v>
          </cell>
          <cell r="N1668">
            <v>-135871321</v>
          </cell>
          <cell r="O1668">
            <v>531900858</v>
          </cell>
          <cell r="R1668">
            <v>0</v>
          </cell>
          <cell r="S1668">
            <v>0</v>
          </cell>
          <cell r="T1668">
            <v>0</v>
          </cell>
          <cell r="U1668">
            <v>0</v>
          </cell>
          <cell r="V1668">
            <v>28493</v>
          </cell>
          <cell r="W1668">
            <v>531900858</v>
          </cell>
        </row>
        <row r="1669">
          <cell r="J1669">
            <v>0</v>
          </cell>
          <cell r="R1669">
            <v>0</v>
          </cell>
          <cell r="S1669" t="str">
            <v/>
          </cell>
          <cell r="T1669" t="str">
            <v/>
          </cell>
          <cell r="U1669" t="str">
            <v/>
          </cell>
          <cell r="V1669" t="str">
            <v/>
          </cell>
          <cell r="W1669" t="str">
            <v/>
          </cell>
        </row>
        <row r="1670">
          <cell r="J1670">
            <v>0</v>
          </cell>
          <cell r="R1670">
            <v>0</v>
          </cell>
          <cell r="S1670" t="str">
            <v/>
          </cell>
          <cell r="T1670" t="str">
            <v/>
          </cell>
          <cell r="U1670" t="str">
            <v/>
          </cell>
          <cell r="V1670" t="str">
            <v/>
          </cell>
          <cell r="W1670" t="str">
            <v/>
          </cell>
        </row>
        <row r="1671">
          <cell r="J1671">
            <v>0</v>
          </cell>
          <cell r="R1671">
            <v>0</v>
          </cell>
          <cell r="S1671" t="str">
            <v/>
          </cell>
          <cell r="T1671" t="str">
            <v/>
          </cell>
          <cell r="U1671" t="str">
            <v/>
          </cell>
          <cell r="V1671" t="str">
            <v/>
          </cell>
          <cell r="W1671" t="str">
            <v/>
          </cell>
        </row>
        <row r="1672">
          <cell r="B1672" t="str">
            <v>T28</v>
          </cell>
          <cell r="C1672" t="str">
            <v>PRESUPUESTO SUMINISTRO - TUBERIA DE CONDUCCION Ø 500 mm (1672)</v>
          </cell>
          <cell r="F1672" t="str">
            <v/>
          </cell>
          <cell r="J1672" t="str">
            <v/>
          </cell>
          <cell r="L1672" t="str">
            <v/>
          </cell>
          <cell r="M1672" t="str">
            <v/>
          </cell>
          <cell r="N1672" t="str">
            <v/>
          </cell>
          <cell r="O1672" t="str">
            <v/>
          </cell>
          <cell r="R1672">
            <v>0</v>
          </cell>
          <cell r="S1672" t="str">
            <v/>
          </cell>
          <cell r="T1672" t="str">
            <v/>
          </cell>
          <cell r="U1672" t="str">
            <v/>
          </cell>
          <cell r="V1672" t="str">
            <v/>
          </cell>
          <cell r="W1672" t="str">
            <v/>
          </cell>
        </row>
        <row r="1673">
          <cell r="C1673" t="str">
            <v xml:space="preserve">ITEM </v>
          </cell>
          <cell r="D1673" t="str">
            <v xml:space="preserve">DESCRIPCION </v>
          </cell>
          <cell r="E1673" t="str">
            <v xml:space="preserve">UNIDAD </v>
          </cell>
          <cell r="F1673">
            <v>0</v>
          </cell>
          <cell r="G1673" t="str">
            <v>V. UNITARIO</v>
          </cell>
          <cell r="H1673" t="str">
            <v xml:space="preserve"> V. PARCIAL</v>
          </cell>
          <cell r="I1673" t="str">
            <v>%</v>
          </cell>
          <cell r="J1673">
            <v>0</v>
          </cell>
          <cell r="L1673">
            <v>0</v>
          </cell>
          <cell r="R1673">
            <v>0</v>
          </cell>
        </row>
        <row r="1674">
          <cell r="C1674">
            <v>3.2</v>
          </cell>
          <cell r="D1674" t="str">
            <v>SUMINISTRO DE TUBERIAS Y ELEMENTOS DE ACUEDUCTO Y ALCANTARILLADO</v>
          </cell>
          <cell r="F1674" t="str">
            <v/>
          </cell>
          <cell r="J1674" t="str">
            <v/>
          </cell>
          <cell r="L1674" t="str">
            <v/>
          </cell>
          <cell r="M1674" t="str">
            <v/>
          </cell>
          <cell r="N1674" t="str">
            <v/>
          </cell>
          <cell r="O1674" t="str">
            <v/>
          </cell>
          <cell r="R1674">
            <v>0</v>
          </cell>
          <cell r="S1674" t="str">
            <v/>
          </cell>
          <cell r="T1674" t="str">
            <v/>
          </cell>
          <cell r="U1674" t="str">
            <v/>
          </cell>
          <cell r="V1674" t="str">
            <v/>
          </cell>
          <cell r="W1674" t="str">
            <v/>
          </cell>
        </row>
        <row r="1675">
          <cell r="C1675" t="str">
            <v>3.20.1</v>
          </cell>
          <cell r="D1675" t="str">
            <v>SUMINISTRO DE TUBERIAS Y ELEMENTOS DE ACUEDUCTO</v>
          </cell>
          <cell r="F1675" t="str">
            <v/>
          </cell>
          <cell r="J1675" t="str">
            <v/>
          </cell>
          <cell r="L1675" t="str">
            <v/>
          </cell>
          <cell r="M1675" t="str">
            <v/>
          </cell>
          <cell r="N1675" t="str">
            <v/>
          </cell>
          <cell r="O1675" t="str">
            <v/>
          </cell>
          <cell r="R1675">
            <v>0</v>
          </cell>
          <cell r="S1675" t="str">
            <v/>
          </cell>
          <cell r="T1675" t="str">
            <v/>
          </cell>
          <cell r="U1675" t="str">
            <v/>
          </cell>
          <cell r="V1675" t="str">
            <v/>
          </cell>
          <cell r="W1675" t="str">
            <v/>
          </cell>
        </row>
        <row r="1676">
          <cell r="C1676" t="str">
            <v>3.20.1.1</v>
          </cell>
          <cell r="D1676" t="str">
            <v>Suministro de Tuberias de Acueducto</v>
          </cell>
          <cell r="F1676" t="str">
            <v/>
          </cell>
          <cell r="J1676" t="str">
            <v/>
          </cell>
          <cell r="L1676" t="str">
            <v/>
          </cell>
          <cell r="M1676" t="str">
            <v/>
          </cell>
          <cell r="N1676" t="str">
            <v/>
          </cell>
          <cell r="O1676" t="str">
            <v/>
          </cell>
          <cell r="R1676">
            <v>0</v>
          </cell>
          <cell r="S1676" t="str">
            <v/>
          </cell>
          <cell r="T1676" t="str">
            <v/>
          </cell>
          <cell r="U1676" t="str">
            <v/>
          </cell>
          <cell r="V1676" t="str">
            <v/>
          </cell>
          <cell r="W1676" t="str">
            <v/>
          </cell>
        </row>
        <row r="1677">
          <cell r="C1677" t="str">
            <v>3.20.1.1.1</v>
          </cell>
          <cell r="D1677" t="str">
            <v>Suministro de tuberías de acueducto de polietileno de alta densidad (PEAD)</v>
          </cell>
          <cell r="F1677" t="str">
            <v/>
          </cell>
          <cell r="J1677" t="str">
            <v/>
          </cell>
          <cell r="L1677" t="str">
            <v/>
          </cell>
          <cell r="M1677" t="str">
            <v/>
          </cell>
          <cell r="N1677" t="str">
            <v/>
          </cell>
          <cell r="O1677" t="str">
            <v/>
          </cell>
          <cell r="R1677">
            <v>0</v>
          </cell>
          <cell r="S1677" t="str">
            <v/>
          </cell>
          <cell r="T1677" t="str">
            <v/>
          </cell>
          <cell r="U1677" t="str">
            <v/>
          </cell>
          <cell r="V1677" t="str">
            <v/>
          </cell>
          <cell r="W1677" t="str">
            <v/>
          </cell>
        </row>
        <row r="1678">
          <cell r="C1678" t="str">
            <v>3.20.1.1.1.1</v>
          </cell>
          <cell r="D1678" t="str">
            <v>Tuberías PEAD 90mm PN 10 PE 100</v>
          </cell>
          <cell r="E1678" t="str">
            <v>m</v>
          </cell>
          <cell r="F1678">
            <v>20</v>
          </cell>
          <cell r="G1678">
            <v>12000</v>
          </cell>
          <cell r="H1678">
            <v>240000</v>
          </cell>
          <cell r="I1678">
            <v>2.6716496427011279E-3</v>
          </cell>
          <cell r="J1678">
            <v>20</v>
          </cell>
          <cell r="L1678">
            <v>20</v>
          </cell>
          <cell r="M1678">
            <v>240000</v>
          </cell>
          <cell r="N1678">
            <v>0</v>
          </cell>
          <cell r="O1678">
            <v>240000</v>
          </cell>
          <cell r="R1678">
            <v>0</v>
          </cell>
          <cell r="S1678">
            <v>0</v>
          </cell>
          <cell r="T1678">
            <v>0</v>
          </cell>
          <cell r="U1678">
            <v>0</v>
          </cell>
          <cell r="V1678">
            <v>20</v>
          </cell>
          <cell r="W1678">
            <v>240000</v>
          </cell>
        </row>
        <row r="1679">
          <cell r="C1679" t="str">
            <v>3.20.1.1.1.2</v>
          </cell>
          <cell r="D1679" t="str">
            <v>Tuberías PEAD 110mm PN 10 PE 100</v>
          </cell>
          <cell r="E1679" t="str">
            <v>m</v>
          </cell>
          <cell r="F1679">
            <v>300</v>
          </cell>
          <cell r="G1679">
            <v>18000</v>
          </cell>
          <cell r="H1679">
            <v>5400000</v>
          </cell>
          <cell r="I1679">
            <v>6.0112116960775376E-2</v>
          </cell>
          <cell r="J1679">
            <v>300</v>
          </cell>
          <cell r="L1679">
            <v>300</v>
          </cell>
          <cell r="M1679">
            <v>5400000</v>
          </cell>
          <cell r="N1679">
            <v>0</v>
          </cell>
          <cell r="O1679">
            <v>5400000</v>
          </cell>
          <cell r="R1679">
            <v>0</v>
          </cell>
          <cell r="S1679">
            <v>0</v>
          </cell>
          <cell r="T1679">
            <v>0</v>
          </cell>
          <cell r="U1679">
            <v>0</v>
          </cell>
          <cell r="V1679">
            <v>300</v>
          </cell>
          <cell r="W1679">
            <v>5400000</v>
          </cell>
        </row>
        <row r="1680">
          <cell r="C1680" t="str">
            <v>3.20.1.1.1.3</v>
          </cell>
          <cell r="D1680" t="str">
            <v>Tuberías PEAD 160mm PN 10 PE 100</v>
          </cell>
          <cell r="E1680" t="str">
            <v>m</v>
          </cell>
          <cell r="F1680">
            <v>100</v>
          </cell>
          <cell r="G1680">
            <v>45773.948000000004</v>
          </cell>
          <cell r="H1680">
            <v>4577394.8000000007</v>
          </cell>
          <cell r="I1680">
            <v>5.0954979924675001E-2</v>
          </cell>
          <cell r="J1680">
            <v>100</v>
          </cell>
          <cell r="L1680">
            <v>100</v>
          </cell>
          <cell r="M1680">
            <v>4577394.8000000007</v>
          </cell>
          <cell r="N1680">
            <v>0</v>
          </cell>
          <cell r="O1680">
            <v>4577394.8000000007</v>
          </cell>
          <cell r="R1680">
            <v>6</v>
          </cell>
          <cell r="S1680">
            <v>0</v>
          </cell>
          <cell r="T1680">
            <v>0</v>
          </cell>
          <cell r="U1680">
            <v>274643.68800000002</v>
          </cell>
          <cell r="V1680">
            <v>94</v>
          </cell>
          <cell r="W1680">
            <v>4302751.1120000007</v>
          </cell>
        </row>
        <row r="1681">
          <cell r="C1681" t="str">
            <v>3.20.1.2</v>
          </cell>
          <cell r="D1681" t="str">
            <v>Suministro de Elementos de Acueducto</v>
          </cell>
          <cell r="F1681" t="str">
            <v/>
          </cell>
          <cell r="I1681" t="str">
            <v/>
          </cell>
          <cell r="J1681" t="str">
            <v/>
          </cell>
          <cell r="L1681" t="str">
            <v/>
          </cell>
          <cell r="M1681" t="str">
            <v/>
          </cell>
          <cell r="N1681" t="str">
            <v/>
          </cell>
          <cell r="O1681" t="str">
            <v/>
          </cell>
          <cell r="R1681">
            <v>0</v>
          </cell>
          <cell r="S1681" t="str">
            <v/>
          </cell>
          <cell r="T1681" t="str">
            <v/>
          </cell>
          <cell r="U1681" t="str">
            <v/>
          </cell>
          <cell r="V1681" t="str">
            <v/>
          </cell>
          <cell r="W1681" t="str">
            <v/>
          </cell>
        </row>
        <row r="1682">
          <cell r="C1682" t="str">
            <v>3.20.1.2.8</v>
          </cell>
          <cell r="D1682" t="str">
            <v>Válvulas de control hidráulico</v>
          </cell>
          <cell r="F1682" t="str">
            <v/>
          </cell>
          <cell r="I1682" t="str">
            <v/>
          </cell>
          <cell r="J1682" t="str">
            <v/>
          </cell>
          <cell r="L1682" t="str">
            <v/>
          </cell>
          <cell r="M1682" t="str">
            <v/>
          </cell>
          <cell r="N1682" t="str">
            <v/>
          </cell>
          <cell r="O1682" t="str">
            <v/>
          </cell>
          <cell r="R1682">
            <v>0</v>
          </cell>
          <cell r="S1682" t="str">
            <v/>
          </cell>
          <cell r="T1682" t="str">
            <v/>
          </cell>
          <cell r="U1682" t="str">
            <v/>
          </cell>
          <cell r="V1682" t="str">
            <v/>
          </cell>
          <cell r="W1682" t="str">
            <v/>
          </cell>
        </row>
        <row r="1683">
          <cell r="C1683" t="str">
            <v>3.20.1.2.8.2</v>
          </cell>
          <cell r="D1683" t="str">
            <v>Suministro de válvula reguladora de presión incuye suministro de tornilleria empaquetadura y pilotaje norma ISO PN 16</v>
          </cell>
          <cell r="F1683" t="str">
            <v/>
          </cell>
          <cell r="I1683" t="str">
            <v/>
          </cell>
          <cell r="J1683" t="str">
            <v/>
          </cell>
          <cell r="L1683" t="str">
            <v/>
          </cell>
          <cell r="M1683" t="str">
            <v/>
          </cell>
          <cell r="N1683" t="str">
            <v/>
          </cell>
          <cell r="O1683" t="str">
            <v/>
          </cell>
          <cell r="R1683">
            <v>0</v>
          </cell>
          <cell r="S1683" t="str">
            <v/>
          </cell>
          <cell r="T1683" t="str">
            <v/>
          </cell>
          <cell r="U1683" t="str">
            <v/>
          </cell>
          <cell r="V1683" t="str">
            <v/>
          </cell>
          <cell r="W1683" t="str">
            <v/>
          </cell>
        </row>
        <row r="1684">
          <cell r="C1684" t="str">
            <v>3.20.1.2.8.2.1</v>
          </cell>
          <cell r="D1684" t="str">
            <v>d = 80 mm (3")</v>
          </cell>
          <cell r="E1684" t="str">
            <v>un</v>
          </cell>
          <cell r="F1684">
            <v>2</v>
          </cell>
          <cell r="G1684">
            <v>2700000</v>
          </cell>
          <cell r="H1684">
            <v>5400000</v>
          </cell>
          <cell r="I1684">
            <v>6.0112116960775376E-2</v>
          </cell>
          <cell r="J1684">
            <v>2</v>
          </cell>
          <cell r="L1684">
            <v>2</v>
          </cell>
          <cell r="M1684">
            <v>5400000</v>
          </cell>
          <cell r="N1684">
            <v>0</v>
          </cell>
          <cell r="O1684">
            <v>5400000</v>
          </cell>
          <cell r="R1684">
            <v>0</v>
          </cell>
          <cell r="S1684">
            <v>0</v>
          </cell>
          <cell r="T1684">
            <v>0</v>
          </cell>
          <cell r="U1684">
            <v>0</v>
          </cell>
          <cell r="V1684">
            <v>2</v>
          </cell>
          <cell r="W1684">
            <v>5400000</v>
          </cell>
        </row>
        <row r="1685">
          <cell r="C1685" t="str">
            <v>3.20.1.2.8.5</v>
          </cell>
          <cell r="D1685" t="str">
            <v>Suministro de válvula para control de altitud incluye suministro de tornilleria empaquetadura y pilotaje norma ISO PN 10</v>
          </cell>
          <cell r="F1685" t="str">
            <v/>
          </cell>
          <cell r="I1685" t="str">
            <v/>
          </cell>
          <cell r="J1685" t="str">
            <v/>
          </cell>
          <cell r="L1685" t="str">
            <v/>
          </cell>
          <cell r="M1685" t="str">
            <v/>
          </cell>
          <cell r="N1685" t="str">
            <v/>
          </cell>
          <cell r="O1685" t="str">
            <v/>
          </cell>
          <cell r="R1685">
            <v>0</v>
          </cell>
          <cell r="S1685" t="str">
            <v/>
          </cell>
          <cell r="T1685" t="str">
            <v/>
          </cell>
          <cell r="U1685" t="str">
            <v/>
          </cell>
          <cell r="V1685" t="str">
            <v/>
          </cell>
          <cell r="W1685" t="str">
            <v/>
          </cell>
        </row>
        <row r="1686">
          <cell r="C1686" t="str">
            <v>3.20.1.2.8.5.1</v>
          </cell>
          <cell r="D1686" t="str">
            <v>d = 80 mm (3")</v>
          </cell>
          <cell r="E1686" t="str">
            <v>un</v>
          </cell>
          <cell r="F1686">
            <v>1</v>
          </cell>
          <cell r="G1686">
            <v>3800000</v>
          </cell>
          <cell r="H1686">
            <v>3800000</v>
          </cell>
          <cell r="I1686">
            <v>4.2301119342767854E-2</v>
          </cell>
          <cell r="J1686">
            <v>1</v>
          </cell>
          <cell r="L1686">
            <v>1</v>
          </cell>
          <cell r="M1686">
            <v>3800000</v>
          </cell>
          <cell r="N1686">
            <v>0</v>
          </cell>
          <cell r="O1686">
            <v>3800000</v>
          </cell>
          <cell r="R1686">
            <v>0</v>
          </cell>
          <cell r="S1686">
            <v>0</v>
          </cell>
          <cell r="T1686">
            <v>0</v>
          </cell>
          <cell r="U1686">
            <v>0</v>
          </cell>
          <cell r="V1686">
            <v>1</v>
          </cell>
          <cell r="W1686">
            <v>3800000</v>
          </cell>
        </row>
        <row r="1687">
          <cell r="C1687" t="str">
            <v>3.20.1.2.14</v>
          </cell>
          <cell r="D1687" t="str">
            <v>Suministro de filtro en Yee. Brida x Brida Norma ISO PN 16</v>
          </cell>
          <cell r="F1687" t="str">
            <v/>
          </cell>
          <cell r="I1687" t="str">
            <v/>
          </cell>
          <cell r="J1687" t="str">
            <v/>
          </cell>
          <cell r="L1687" t="str">
            <v/>
          </cell>
          <cell r="M1687" t="str">
            <v/>
          </cell>
          <cell r="N1687" t="str">
            <v/>
          </cell>
          <cell r="O1687" t="str">
            <v/>
          </cell>
          <cell r="R1687">
            <v>0</v>
          </cell>
          <cell r="S1687" t="str">
            <v/>
          </cell>
          <cell r="T1687" t="str">
            <v/>
          </cell>
          <cell r="U1687" t="str">
            <v/>
          </cell>
          <cell r="V1687" t="str">
            <v/>
          </cell>
          <cell r="W1687" t="str">
            <v/>
          </cell>
        </row>
        <row r="1688">
          <cell r="C1688" t="str">
            <v>3.20.1.2.14.3</v>
          </cell>
          <cell r="D1688" t="str">
            <v>d = 160 mm (6")</v>
          </cell>
          <cell r="E1688" t="str">
            <v>un</v>
          </cell>
          <cell r="F1688">
            <v>2</v>
          </cell>
          <cell r="G1688">
            <v>937177.92</v>
          </cell>
          <cell r="H1688">
            <v>1874355.84</v>
          </cell>
          <cell r="I1688">
            <v>2.0865092125961548E-2</v>
          </cell>
          <cell r="J1688">
            <v>2</v>
          </cell>
          <cell r="L1688">
            <v>2</v>
          </cell>
          <cell r="M1688">
            <v>1874355.84</v>
          </cell>
          <cell r="N1688">
            <v>0</v>
          </cell>
          <cell r="O1688">
            <v>1874355.84</v>
          </cell>
          <cell r="R1688">
            <v>0</v>
          </cell>
          <cell r="S1688">
            <v>0</v>
          </cell>
          <cell r="T1688">
            <v>0</v>
          </cell>
          <cell r="U1688">
            <v>0</v>
          </cell>
          <cell r="V1688">
            <v>2</v>
          </cell>
          <cell r="W1688">
            <v>1874355.84</v>
          </cell>
        </row>
        <row r="1689">
          <cell r="C1689" t="str">
            <v>3.20.1.2.15</v>
          </cell>
          <cell r="D1689" t="str">
            <v>Suministro de brida ciega HD norma ISO PN 16</v>
          </cell>
          <cell r="F1689" t="str">
            <v/>
          </cell>
          <cell r="I1689" t="str">
            <v/>
          </cell>
          <cell r="J1689" t="str">
            <v/>
          </cell>
          <cell r="L1689" t="str">
            <v/>
          </cell>
          <cell r="M1689" t="str">
            <v/>
          </cell>
          <cell r="N1689" t="str">
            <v/>
          </cell>
          <cell r="O1689" t="str">
            <v/>
          </cell>
          <cell r="R1689">
            <v>0</v>
          </cell>
          <cell r="S1689" t="str">
            <v/>
          </cell>
          <cell r="T1689" t="str">
            <v/>
          </cell>
          <cell r="U1689" t="str">
            <v/>
          </cell>
          <cell r="V1689" t="str">
            <v/>
          </cell>
          <cell r="W1689" t="str">
            <v/>
          </cell>
        </row>
        <row r="1690">
          <cell r="C1690" t="str">
            <v>3.20.1.2.15.1</v>
          </cell>
          <cell r="D1690" t="str">
            <v>d = 90 mm (3")</v>
          </cell>
          <cell r="E1690" t="str">
            <v>un</v>
          </cell>
          <cell r="F1690">
            <v>1</v>
          </cell>
          <cell r="G1690">
            <v>39661.56</v>
          </cell>
          <cell r="H1690">
            <v>39661.56</v>
          </cell>
          <cell r="I1690">
            <v>4.4150746917903888E-4</v>
          </cell>
          <cell r="J1690">
            <v>1</v>
          </cell>
          <cell r="L1690">
            <v>1</v>
          </cell>
          <cell r="M1690">
            <v>39661.56</v>
          </cell>
          <cell r="N1690">
            <v>0</v>
          </cell>
          <cell r="O1690">
            <v>39661.56</v>
          </cell>
          <cell r="R1690">
            <v>0</v>
          </cell>
          <cell r="S1690">
            <v>0</v>
          </cell>
          <cell r="T1690">
            <v>0</v>
          </cell>
          <cell r="U1690">
            <v>0</v>
          </cell>
          <cell r="V1690">
            <v>1</v>
          </cell>
          <cell r="W1690">
            <v>39661.56</v>
          </cell>
        </row>
        <row r="1691">
          <cell r="C1691" t="str">
            <v>3.20.1.2.30</v>
          </cell>
          <cell r="D1691" t="str">
            <v>Codo 90° BxB HD Norma ISO PN 10</v>
          </cell>
          <cell r="F1691" t="str">
            <v/>
          </cell>
          <cell r="I1691" t="str">
            <v/>
          </cell>
          <cell r="J1691" t="str">
            <v/>
          </cell>
          <cell r="L1691" t="str">
            <v/>
          </cell>
          <cell r="M1691" t="str">
            <v/>
          </cell>
          <cell r="N1691" t="str">
            <v/>
          </cell>
          <cell r="O1691" t="str">
            <v/>
          </cell>
          <cell r="R1691">
            <v>0</v>
          </cell>
          <cell r="S1691" t="str">
            <v/>
          </cell>
          <cell r="T1691" t="str">
            <v/>
          </cell>
          <cell r="U1691" t="str">
            <v/>
          </cell>
          <cell r="V1691" t="str">
            <v/>
          </cell>
          <cell r="W1691" t="str">
            <v/>
          </cell>
        </row>
        <row r="1692">
          <cell r="C1692" t="str">
            <v>3.20.1.2.30.17</v>
          </cell>
          <cell r="D1692" t="str">
            <v>d = 80 mm (3")</v>
          </cell>
          <cell r="E1692" t="str">
            <v>un</v>
          </cell>
          <cell r="F1692">
            <v>1</v>
          </cell>
          <cell r="G1692">
            <v>86652</v>
          </cell>
          <cell r="H1692">
            <v>86652</v>
          </cell>
          <cell r="I1692">
            <v>9.6459910349724204E-4</v>
          </cell>
          <cell r="J1692">
            <v>1</v>
          </cell>
          <cell r="L1692">
            <v>1</v>
          </cell>
          <cell r="M1692">
            <v>86652</v>
          </cell>
          <cell r="N1692">
            <v>0</v>
          </cell>
          <cell r="O1692">
            <v>86652</v>
          </cell>
          <cell r="R1692">
            <v>0</v>
          </cell>
          <cell r="S1692">
            <v>0</v>
          </cell>
          <cell r="T1692">
            <v>0</v>
          </cell>
          <cell r="U1692">
            <v>0</v>
          </cell>
          <cell r="V1692">
            <v>1</v>
          </cell>
          <cell r="W1692">
            <v>86652</v>
          </cell>
        </row>
        <row r="1693">
          <cell r="C1693" t="str">
            <v>3.20.1.2.63</v>
          </cell>
          <cell r="D1693" t="str">
            <v>Suministro de Tee B x B x B HD. Norma ISO. PN 16</v>
          </cell>
          <cell r="F1693" t="str">
            <v/>
          </cell>
          <cell r="I1693" t="str">
            <v/>
          </cell>
          <cell r="J1693" t="str">
            <v/>
          </cell>
          <cell r="L1693" t="str">
            <v/>
          </cell>
          <cell r="M1693" t="str">
            <v/>
          </cell>
          <cell r="N1693" t="str">
            <v/>
          </cell>
          <cell r="O1693" t="str">
            <v/>
          </cell>
          <cell r="R1693">
            <v>0</v>
          </cell>
          <cell r="S1693" t="str">
            <v/>
          </cell>
          <cell r="T1693" t="str">
            <v/>
          </cell>
          <cell r="U1693" t="str">
            <v/>
          </cell>
          <cell r="V1693" t="str">
            <v/>
          </cell>
          <cell r="W1693" t="str">
            <v/>
          </cell>
        </row>
        <row r="1694">
          <cell r="C1694" t="str">
            <v>3.20.1.2.63.30</v>
          </cell>
          <cell r="D1694" t="str">
            <v>Tee 500 x 500 x 150 mm</v>
          </cell>
          <cell r="E1694" t="str">
            <v>un</v>
          </cell>
          <cell r="F1694">
            <v>2</v>
          </cell>
          <cell r="G1694">
            <v>4033389.6</v>
          </cell>
          <cell r="H1694">
            <v>8066779.2000000002</v>
          </cell>
          <cell r="I1694">
            <v>8.9798365697620369E-2</v>
          </cell>
          <cell r="J1694">
            <v>2</v>
          </cell>
          <cell r="L1694">
            <v>2</v>
          </cell>
          <cell r="M1694">
            <v>8066779.2000000002</v>
          </cell>
          <cell r="N1694">
            <v>0</v>
          </cell>
          <cell r="O1694">
            <v>8066779.2000000002</v>
          </cell>
          <cell r="R1694">
            <v>1</v>
          </cell>
          <cell r="S1694">
            <v>0</v>
          </cell>
          <cell r="T1694">
            <v>0</v>
          </cell>
          <cell r="U1694">
            <v>4033389.6</v>
          </cell>
          <cell r="V1694">
            <v>1</v>
          </cell>
          <cell r="W1694">
            <v>4033389.6</v>
          </cell>
        </row>
        <row r="1695">
          <cell r="C1695" t="str">
            <v>3.20.1.2.63.72</v>
          </cell>
          <cell r="D1695" t="str">
            <v>Tee 80 x 80 x 80 mm</v>
          </cell>
          <cell r="E1695" t="str">
            <v>un</v>
          </cell>
          <cell r="F1695">
            <v>1</v>
          </cell>
          <cell r="G1695">
            <v>143840</v>
          </cell>
          <cell r="H1695">
            <v>143840</v>
          </cell>
          <cell r="I1695">
            <v>1.6012086858588758E-3</v>
          </cell>
          <cell r="J1695">
            <v>1</v>
          </cell>
          <cell r="L1695">
            <v>1</v>
          </cell>
          <cell r="M1695">
            <v>143840</v>
          </cell>
          <cell r="N1695">
            <v>0</v>
          </cell>
          <cell r="O1695">
            <v>143840</v>
          </cell>
          <cell r="R1695">
            <v>0</v>
          </cell>
          <cell r="S1695">
            <v>0</v>
          </cell>
          <cell r="T1695">
            <v>0</v>
          </cell>
          <cell r="U1695">
            <v>0</v>
          </cell>
          <cell r="V1695">
            <v>1</v>
          </cell>
          <cell r="W1695">
            <v>143840</v>
          </cell>
        </row>
        <row r="1696">
          <cell r="C1696" t="str">
            <v>3.20.1.2.68</v>
          </cell>
          <cell r="D1696" t="str">
            <v>Suministro de Codos de polietileno PE 100 PN 10 a tope</v>
          </cell>
          <cell r="F1696" t="str">
            <v/>
          </cell>
          <cell r="I1696" t="str">
            <v/>
          </cell>
          <cell r="J1696" t="str">
            <v/>
          </cell>
          <cell r="L1696" t="str">
            <v/>
          </cell>
          <cell r="M1696" t="str">
            <v/>
          </cell>
          <cell r="N1696" t="str">
            <v/>
          </cell>
          <cell r="O1696" t="str">
            <v/>
          </cell>
          <cell r="R1696">
            <v>0</v>
          </cell>
          <cell r="S1696" t="str">
            <v/>
          </cell>
          <cell r="T1696" t="str">
            <v/>
          </cell>
          <cell r="U1696" t="str">
            <v/>
          </cell>
          <cell r="V1696" t="str">
            <v/>
          </cell>
          <cell r="W1696" t="str">
            <v/>
          </cell>
        </row>
        <row r="1697">
          <cell r="C1697" t="str">
            <v>3.20.1.2.68.7</v>
          </cell>
          <cell r="D1697" t="str">
            <v>Codo de Polietileno 160mm X 45°</v>
          </cell>
          <cell r="E1697" t="str">
            <v>un</v>
          </cell>
          <cell r="F1697">
            <v>8</v>
          </cell>
          <cell r="G1697">
            <v>137042.4</v>
          </cell>
          <cell r="H1697">
            <v>1096339.2</v>
          </cell>
          <cell r="I1697">
            <v>1.2204309299830168E-2</v>
          </cell>
          <cell r="J1697">
            <v>8</v>
          </cell>
          <cell r="L1697">
            <v>8</v>
          </cell>
          <cell r="M1697">
            <v>1096339.2</v>
          </cell>
          <cell r="N1697">
            <v>0</v>
          </cell>
          <cell r="O1697">
            <v>1096339.2</v>
          </cell>
          <cell r="R1697">
            <v>0</v>
          </cell>
          <cell r="S1697">
            <v>0</v>
          </cell>
          <cell r="T1697">
            <v>0</v>
          </cell>
          <cell r="U1697">
            <v>0</v>
          </cell>
          <cell r="V1697">
            <v>8</v>
          </cell>
          <cell r="W1697">
            <v>1096339.2</v>
          </cell>
        </row>
        <row r="1698">
          <cell r="C1698" t="str">
            <v>3.20.1.2.68.8</v>
          </cell>
          <cell r="D1698" t="str">
            <v>Codo de Polietileno 110mm X 90°</v>
          </cell>
          <cell r="E1698" t="str">
            <v>un</v>
          </cell>
          <cell r="F1698">
            <v>4</v>
          </cell>
          <cell r="G1698">
            <v>60320</v>
          </cell>
          <cell r="H1698">
            <v>241280</v>
          </cell>
          <cell r="I1698">
            <v>2.6858984407955337E-3</v>
          </cell>
          <cell r="J1698">
            <v>4</v>
          </cell>
          <cell r="L1698">
            <v>4</v>
          </cell>
          <cell r="M1698">
            <v>241280</v>
          </cell>
          <cell r="N1698">
            <v>0</v>
          </cell>
          <cell r="O1698">
            <v>241280</v>
          </cell>
          <cell r="R1698">
            <v>0</v>
          </cell>
          <cell r="S1698">
            <v>0</v>
          </cell>
          <cell r="T1698">
            <v>0</v>
          </cell>
          <cell r="U1698">
            <v>0</v>
          </cell>
          <cell r="V1698">
            <v>4</v>
          </cell>
          <cell r="W1698">
            <v>241280</v>
          </cell>
        </row>
        <row r="1699">
          <cell r="C1699" t="str">
            <v>3.20.1.2.69</v>
          </cell>
          <cell r="D1699" t="str">
            <v>Suministro de Tees de polietileno PE 100 PN 10 a tope</v>
          </cell>
          <cell r="F1699" t="str">
            <v/>
          </cell>
          <cell r="I1699" t="str">
            <v/>
          </cell>
          <cell r="J1699" t="str">
            <v/>
          </cell>
          <cell r="L1699" t="str">
            <v/>
          </cell>
          <cell r="M1699" t="str">
            <v/>
          </cell>
          <cell r="N1699" t="str">
            <v/>
          </cell>
          <cell r="O1699" t="str">
            <v/>
          </cell>
          <cell r="R1699">
            <v>0</v>
          </cell>
          <cell r="S1699" t="str">
            <v/>
          </cell>
          <cell r="T1699" t="str">
            <v/>
          </cell>
          <cell r="U1699" t="str">
            <v/>
          </cell>
          <cell r="V1699" t="str">
            <v/>
          </cell>
          <cell r="W1699" t="str">
            <v/>
          </cell>
        </row>
        <row r="1700">
          <cell r="C1700" t="str">
            <v>3.20.1.2.69.10</v>
          </cell>
          <cell r="D1700" t="str">
            <v>Tee de Polietileno 160mm X160mm X160mm</v>
          </cell>
          <cell r="E1700" t="str">
            <v>un</v>
          </cell>
          <cell r="F1700">
            <v>1</v>
          </cell>
          <cell r="G1700">
            <v>208800</v>
          </cell>
          <cell r="H1700">
            <v>208800</v>
          </cell>
          <cell r="I1700">
            <v>2.3243351891499811E-3</v>
          </cell>
          <cell r="J1700">
            <v>1</v>
          </cell>
          <cell r="L1700">
            <v>1</v>
          </cell>
          <cell r="M1700">
            <v>208800</v>
          </cell>
          <cell r="N1700">
            <v>0</v>
          </cell>
          <cell r="O1700">
            <v>208800</v>
          </cell>
          <cell r="R1700">
            <v>1</v>
          </cell>
          <cell r="S1700">
            <v>0</v>
          </cell>
          <cell r="T1700">
            <v>0</v>
          </cell>
          <cell r="U1700">
            <v>208800</v>
          </cell>
          <cell r="V1700">
            <v>0</v>
          </cell>
          <cell r="W1700">
            <v>0</v>
          </cell>
        </row>
        <row r="1701">
          <cell r="C1701" t="str">
            <v>3.20.1.2.69.12</v>
          </cell>
          <cell r="D1701" t="str">
            <v>Tee de Polietileno 160mm X160mm X90mm</v>
          </cell>
          <cell r="E1701" t="str">
            <v>un</v>
          </cell>
          <cell r="F1701">
            <v>2</v>
          </cell>
          <cell r="G1701">
            <v>303920</v>
          </cell>
          <cell r="H1701">
            <v>607840</v>
          </cell>
          <cell r="I1701">
            <v>6.7663979950810553E-3</v>
          </cell>
          <cell r="J1701">
            <v>2</v>
          </cell>
          <cell r="L1701">
            <v>2</v>
          </cell>
          <cell r="M1701">
            <v>607840</v>
          </cell>
          <cell r="N1701">
            <v>0</v>
          </cell>
          <cell r="O1701">
            <v>607840</v>
          </cell>
          <cell r="R1701">
            <v>0</v>
          </cell>
          <cell r="S1701">
            <v>0</v>
          </cell>
          <cell r="T1701">
            <v>0</v>
          </cell>
          <cell r="U1701">
            <v>0</v>
          </cell>
          <cell r="V1701">
            <v>2</v>
          </cell>
          <cell r="W1701">
            <v>607840</v>
          </cell>
        </row>
        <row r="1702">
          <cell r="C1702" t="str">
            <v>3.20.1.2.69.13</v>
          </cell>
          <cell r="D1702" t="str">
            <v>Tee de Polietileno 110mm X110mm X110mm</v>
          </cell>
          <cell r="E1702" t="str">
            <v>un</v>
          </cell>
          <cell r="F1702">
            <v>4</v>
          </cell>
          <cell r="G1702">
            <v>63800</v>
          </cell>
          <cell r="H1702">
            <v>255200</v>
          </cell>
          <cell r="I1702">
            <v>2.840854120072199E-3</v>
          </cell>
          <cell r="J1702">
            <v>4</v>
          </cell>
          <cell r="L1702">
            <v>4</v>
          </cell>
          <cell r="M1702">
            <v>255200</v>
          </cell>
          <cell r="N1702">
            <v>0</v>
          </cell>
          <cell r="O1702">
            <v>255200</v>
          </cell>
          <cell r="R1702">
            <v>0</v>
          </cell>
          <cell r="S1702">
            <v>0</v>
          </cell>
          <cell r="T1702">
            <v>0</v>
          </cell>
          <cell r="U1702">
            <v>0</v>
          </cell>
          <cell r="V1702">
            <v>4</v>
          </cell>
          <cell r="W1702">
            <v>255200</v>
          </cell>
        </row>
        <row r="1703">
          <cell r="C1703" t="str">
            <v>3.20.1.2.70</v>
          </cell>
          <cell r="D1703" t="str">
            <v>Suministro de Reducción de Polietileno PE 100 PN 10 a tope</v>
          </cell>
          <cell r="F1703" t="str">
            <v/>
          </cell>
          <cell r="I1703" t="str">
            <v/>
          </cell>
          <cell r="J1703" t="str">
            <v/>
          </cell>
          <cell r="L1703" t="str">
            <v/>
          </cell>
          <cell r="M1703" t="str">
            <v/>
          </cell>
          <cell r="N1703" t="str">
            <v/>
          </cell>
          <cell r="O1703" t="str">
            <v/>
          </cell>
          <cell r="R1703">
            <v>0</v>
          </cell>
          <cell r="S1703" t="str">
            <v/>
          </cell>
          <cell r="T1703" t="str">
            <v/>
          </cell>
          <cell r="U1703" t="str">
            <v/>
          </cell>
          <cell r="V1703" t="str">
            <v/>
          </cell>
          <cell r="W1703" t="str">
            <v/>
          </cell>
        </row>
        <row r="1704">
          <cell r="C1704" t="str">
            <v>3.20.1.2.70.8</v>
          </cell>
          <cell r="D1704" t="str">
            <v>Reduccion Polietileno 160mm X 110mm</v>
          </cell>
          <cell r="E1704" t="str">
            <v>un</v>
          </cell>
          <cell r="F1704">
            <v>1</v>
          </cell>
          <cell r="G1704">
            <v>92220</v>
          </cell>
          <cell r="H1704">
            <v>92220</v>
          </cell>
          <cell r="I1704">
            <v>1.0265813752079083E-3</v>
          </cell>
          <cell r="J1704">
            <v>1</v>
          </cell>
          <cell r="L1704">
            <v>1</v>
          </cell>
          <cell r="M1704">
            <v>92220</v>
          </cell>
          <cell r="N1704">
            <v>0</v>
          </cell>
          <cell r="O1704">
            <v>92220</v>
          </cell>
          <cell r="R1704">
            <v>0</v>
          </cell>
          <cell r="S1704">
            <v>0</v>
          </cell>
          <cell r="T1704">
            <v>0</v>
          </cell>
          <cell r="U1704">
            <v>0</v>
          </cell>
          <cell r="V1704">
            <v>1</v>
          </cell>
          <cell r="W1704">
            <v>92220</v>
          </cell>
        </row>
        <row r="1705">
          <cell r="C1705" t="str">
            <v>3.20.1.2.70.10</v>
          </cell>
          <cell r="D1705" t="str">
            <v>Reduccion Polietileno 110mm X 90mm</v>
          </cell>
          <cell r="E1705" t="str">
            <v>un</v>
          </cell>
          <cell r="F1705">
            <v>4</v>
          </cell>
          <cell r="G1705">
            <v>32494</v>
          </cell>
          <cell r="H1705">
            <v>129976</v>
          </cell>
          <cell r="I1705">
            <v>1.4468763914988407E-3</v>
          </cell>
          <cell r="J1705">
            <v>4</v>
          </cell>
          <cell r="L1705">
            <v>4</v>
          </cell>
          <cell r="M1705">
            <v>129976</v>
          </cell>
          <cell r="N1705">
            <v>0</v>
          </cell>
          <cell r="O1705">
            <v>129976</v>
          </cell>
          <cell r="R1705">
            <v>0</v>
          </cell>
          <cell r="S1705">
            <v>0</v>
          </cell>
          <cell r="T1705">
            <v>0</v>
          </cell>
          <cell r="U1705">
            <v>0</v>
          </cell>
          <cell r="V1705">
            <v>4</v>
          </cell>
          <cell r="W1705">
            <v>129976</v>
          </cell>
        </row>
        <row r="1706">
          <cell r="C1706" t="str">
            <v>3.20.1.2.72</v>
          </cell>
          <cell r="D1706" t="str">
            <v>Suministro de Adaptadores Tope Brida de Polietileno sin brida PN 10</v>
          </cell>
          <cell r="F1706" t="str">
            <v/>
          </cell>
          <cell r="I1706" t="str">
            <v/>
          </cell>
          <cell r="J1706" t="str">
            <v/>
          </cell>
          <cell r="L1706" t="str">
            <v/>
          </cell>
          <cell r="M1706" t="str">
            <v/>
          </cell>
          <cell r="N1706" t="str">
            <v/>
          </cell>
          <cell r="O1706" t="str">
            <v/>
          </cell>
          <cell r="R1706">
            <v>0</v>
          </cell>
          <cell r="S1706" t="str">
            <v/>
          </cell>
          <cell r="T1706" t="str">
            <v/>
          </cell>
          <cell r="U1706" t="str">
            <v/>
          </cell>
          <cell r="V1706" t="str">
            <v/>
          </cell>
          <cell r="W1706" t="str">
            <v/>
          </cell>
        </row>
        <row r="1707">
          <cell r="C1707" t="str">
            <v>3.20.1.2.72.3</v>
          </cell>
          <cell r="D1707" t="str">
            <v>Adaptadores Tope Brida de Polietileno Diametro 160mm</v>
          </cell>
          <cell r="E1707" t="str">
            <v>un</v>
          </cell>
          <cell r="F1707">
            <v>16</v>
          </cell>
          <cell r="G1707">
            <v>56855.08</v>
          </cell>
          <cell r="H1707">
            <v>909681.28</v>
          </cell>
          <cell r="I1707">
            <v>1.012645694451627E-2</v>
          </cell>
          <cell r="J1707">
            <v>16</v>
          </cell>
          <cell r="L1707">
            <v>16</v>
          </cell>
          <cell r="M1707">
            <v>909681.28</v>
          </cell>
          <cell r="N1707">
            <v>0</v>
          </cell>
          <cell r="O1707">
            <v>909681.28</v>
          </cell>
          <cell r="R1707">
            <v>5</v>
          </cell>
          <cell r="S1707">
            <v>0</v>
          </cell>
          <cell r="T1707">
            <v>0</v>
          </cell>
          <cell r="U1707">
            <v>284275.40000000002</v>
          </cell>
          <cell r="V1707">
            <v>11</v>
          </cell>
          <cell r="W1707">
            <v>625405.88</v>
          </cell>
        </row>
        <row r="1708">
          <cell r="C1708" t="str">
            <v>3.20.1.2.72.4</v>
          </cell>
          <cell r="D1708" t="str">
            <v>Adaptadores Tope Brida de Polietileno Diametro 110mm</v>
          </cell>
          <cell r="E1708" t="str">
            <v>un</v>
          </cell>
          <cell r="F1708">
            <v>16</v>
          </cell>
          <cell r="G1708">
            <v>31720.2</v>
          </cell>
          <cell r="H1708">
            <v>507523.2</v>
          </cell>
          <cell r="I1708">
            <v>5.6496840664272208E-3</v>
          </cell>
          <cell r="J1708">
            <v>16</v>
          </cell>
          <cell r="L1708">
            <v>16</v>
          </cell>
          <cell r="M1708">
            <v>507523.2</v>
          </cell>
          <cell r="N1708">
            <v>0</v>
          </cell>
          <cell r="O1708">
            <v>507523.2</v>
          </cell>
          <cell r="R1708">
            <v>0</v>
          </cell>
          <cell r="S1708">
            <v>0</v>
          </cell>
          <cell r="T1708">
            <v>0</v>
          </cell>
          <cell r="U1708">
            <v>0</v>
          </cell>
          <cell r="V1708">
            <v>16</v>
          </cell>
          <cell r="W1708">
            <v>507523.2</v>
          </cell>
        </row>
        <row r="1709">
          <cell r="C1709" t="str">
            <v>3.20.1.2.72.5</v>
          </cell>
          <cell r="D1709" t="str">
            <v>Adaptadores Tope Brida de Polietileno Diametro 90mm</v>
          </cell>
          <cell r="E1709" t="str">
            <v>un</v>
          </cell>
          <cell r="F1709">
            <v>14</v>
          </cell>
          <cell r="G1709">
            <v>24839.08</v>
          </cell>
          <cell r="H1709">
            <v>347747.12</v>
          </cell>
          <cell r="I1709">
            <v>3.8710769537431094E-3</v>
          </cell>
          <cell r="J1709">
            <v>14</v>
          </cell>
          <cell r="L1709">
            <v>14</v>
          </cell>
          <cell r="M1709">
            <v>347747.12</v>
          </cell>
          <cell r="N1709">
            <v>0</v>
          </cell>
          <cell r="O1709">
            <v>347747.12</v>
          </cell>
          <cell r="R1709">
            <v>0</v>
          </cell>
          <cell r="S1709">
            <v>0</v>
          </cell>
          <cell r="T1709">
            <v>0</v>
          </cell>
          <cell r="U1709">
            <v>0</v>
          </cell>
          <cell r="V1709">
            <v>14</v>
          </cell>
          <cell r="W1709">
            <v>347747.12</v>
          </cell>
        </row>
        <row r="1710">
          <cell r="C1710" t="str">
            <v>3.20.1.2.73</v>
          </cell>
          <cell r="D1710" t="str">
            <v>Suministro de Brida Metálica para Adaptador Tope de Polietileno Norma Iso</v>
          </cell>
          <cell r="F1710" t="str">
            <v/>
          </cell>
          <cell r="I1710" t="str">
            <v/>
          </cell>
          <cell r="J1710" t="str">
            <v/>
          </cell>
          <cell r="L1710" t="str">
            <v/>
          </cell>
          <cell r="M1710" t="str">
            <v/>
          </cell>
          <cell r="N1710" t="str">
            <v/>
          </cell>
          <cell r="O1710" t="str">
            <v/>
          </cell>
          <cell r="R1710">
            <v>0</v>
          </cell>
          <cell r="S1710" t="str">
            <v/>
          </cell>
          <cell r="T1710" t="str">
            <v/>
          </cell>
          <cell r="U1710" t="str">
            <v/>
          </cell>
          <cell r="V1710" t="str">
            <v/>
          </cell>
          <cell r="W1710" t="str">
            <v/>
          </cell>
        </row>
        <row r="1711">
          <cell r="C1711" t="str">
            <v>3.20.1.2.73.3</v>
          </cell>
          <cell r="D1711" t="str">
            <v>Brida Metalica para Adaptador Tope de Polietileno Diametro 160</v>
          </cell>
          <cell r="E1711" t="str">
            <v>un</v>
          </cell>
          <cell r="F1711">
            <v>16</v>
          </cell>
          <cell r="G1711">
            <v>52374</v>
          </cell>
          <cell r="H1711">
            <v>837984</v>
          </cell>
          <cell r="I1711">
            <v>9.3283318924552577E-3</v>
          </cell>
          <cell r="J1711">
            <v>16</v>
          </cell>
          <cell r="L1711">
            <v>16</v>
          </cell>
          <cell r="M1711">
            <v>837984</v>
          </cell>
          <cell r="N1711">
            <v>0</v>
          </cell>
          <cell r="O1711">
            <v>837984</v>
          </cell>
          <cell r="R1711">
            <v>5</v>
          </cell>
          <cell r="S1711">
            <v>0</v>
          </cell>
          <cell r="T1711">
            <v>0</v>
          </cell>
          <cell r="U1711">
            <v>261870</v>
          </cell>
          <cell r="V1711">
            <v>11</v>
          </cell>
          <cell r="W1711">
            <v>576114</v>
          </cell>
        </row>
        <row r="1712">
          <cell r="C1712" t="str">
            <v>3.20.1.2.73.4</v>
          </cell>
          <cell r="D1712" t="str">
            <v>Brida Metalica para Adaptador Tope de Polietileno Diametro 110</v>
          </cell>
          <cell r="E1712" t="str">
            <v>un</v>
          </cell>
          <cell r="F1712">
            <v>16</v>
          </cell>
          <cell r="G1712">
            <v>41412</v>
          </cell>
          <cell r="H1712">
            <v>662592</v>
          </cell>
          <cell r="I1712">
            <v>7.3758903335692724E-3</v>
          </cell>
          <cell r="J1712">
            <v>16</v>
          </cell>
          <cell r="L1712">
            <v>16</v>
          </cell>
          <cell r="M1712">
            <v>662592</v>
          </cell>
          <cell r="N1712">
            <v>0</v>
          </cell>
          <cell r="O1712">
            <v>662592</v>
          </cell>
          <cell r="R1712">
            <v>0</v>
          </cell>
          <cell r="S1712">
            <v>0</v>
          </cell>
          <cell r="T1712">
            <v>0</v>
          </cell>
          <cell r="U1712">
            <v>0</v>
          </cell>
          <cell r="V1712">
            <v>16</v>
          </cell>
          <cell r="W1712">
            <v>662592</v>
          </cell>
        </row>
        <row r="1713">
          <cell r="C1713" t="str">
            <v>3.20.1.2.73.5</v>
          </cell>
          <cell r="D1713" t="str">
            <v>Brida Metalica para Adaptador Tope de Polietileno Diametro 90</v>
          </cell>
          <cell r="E1713" t="str">
            <v>un</v>
          </cell>
          <cell r="F1713">
            <v>14</v>
          </cell>
          <cell r="G1713">
            <v>36192</v>
          </cell>
          <cell r="H1713">
            <v>506688</v>
          </cell>
          <cell r="I1713">
            <v>5.6403867256706207E-3</v>
          </cell>
          <cell r="J1713">
            <v>14</v>
          </cell>
          <cell r="L1713">
            <v>14</v>
          </cell>
          <cell r="M1713">
            <v>506688</v>
          </cell>
          <cell r="N1713">
            <v>0</v>
          </cell>
          <cell r="O1713">
            <v>506688</v>
          </cell>
          <cell r="R1713">
            <v>0</v>
          </cell>
          <cell r="S1713">
            <v>0</v>
          </cell>
          <cell r="T1713">
            <v>0</v>
          </cell>
          <cell r="U1713">
            <v>0</v>
          </cell>
          <cell r="V1713">
            <v>14</v>
          </cell>
          <cell r="W1713">
            <v>506688</v>
          </cell>
        </row>
        <row r="1714">
          <cell r="C1714" t="str">
            <v>3.20.1.2.73.7</v>
          </cell>
          <cell r="D1714" t="str">
            <v>Brida doble cámara para polietileno d = 90 mm.</v>
          </cell>
          <cell r="E1714" t="str">
            <v>un</v>
          </cell>
          <cell r="F1714">
            <v>2</v>
          </cell>
          <cell r="G1714">
            <v>136416</v>
          </cell>
          <cell r="H1714">
            <v>272832</v>
          </cell>
          <cell r="I1714">
            <v>3.0371313138226421E-3</v>
          </cell>
          <cell r="J1714">
            <v>2</v>
          </cell>
          <cell r="L1714">
            <v>2</v>
          </cell>
          <cell r="M1714">
            <v>272832</v>
          </cell>
          <cell r="N1714">
            <v>0</v>
          </cell>
          <cell r="O1714">
            <v>272832</v>
          </cell>
          <cell r="R1714">
            <v>0</v>
          </cell>
          <cell r="S1714">
            <v>0</v>
          </cell>
          <cell r="T1714">
            <v>0</v>
          </cell>
          <cell r="U1714">
            <v>0</v>
          </cell>
          <cell r="V1714">
            <v>2</v>
          </cell>
          <cell r="W1714">
            <v>272832</v>
          </cell>
        </row>
        <row r="1715">
          <cell r="C1715" t="str">
            <v>3.20.1.2.86</v>
          </cell>
          <cell r="D1715" t="str">
            <v>Suministro de válvulas y accesorios norma ISO PN 25 en HD y acero</v>
          </cell>
          <cell r="F1715" t="str">
            <v/>
          </cell>
          <cell r="I1715" t="str">
            <v/>
          </cell>
          <cell r="J1715" t="str">
            <v/>
          </cell>
          <cell r="L1715" t="str">
            <v/>
          </cell>
          <cell r="M1715" t="str">
            <v/>
          </cell>
          <cell r="N1715" t="str">
            <v/>
          </cell>
          <cell r="O1715" t="str">
            <v/>
          </cell>
          <cell r="R1715">
            <v>0</v>
          </cell>
          <cell r="S1715" t="str">
            <v/>
          </cell>
          <cell r="T1715" t="str">
            <v/>
          </cell>
          <cell r="U1715" t="str">
            <v/>
          </cell>
          <cell r="V1715" t="str">
            <v/>
          </cell>
          <cell r="W1715" t="str">
            <v/>
          </cell>
        </row>
        <row r="1716">
          <cell r="C1716" t="str">
            <v>3.20.1.2.86.1</v>
          </cell>
          <cell r="D1716" t="str">
            <v>Suministro de válvula de compuerta brida x brida norma ISO PN 25</v>
          </cell>
          <cell r="F1716" t="str">
            <v/>
          </cell>
          <cell r="I1716" t="str">
            <v/>
          </cell>
          <cell r="J1716" t="str">
            <v/>
          </cell>
          <cell r="L1716" t="str">
            <v/>
          </cell>
          <cell r="M1716" t="str">
            <v/>
          </cell>
          <cell r="N1716" t="str">
            <v/>
          </cell>
          <cell r="O1716" t="str">
            <v/>
          </cell>
          <cell r="R1716">
            <v>0</v>
          </cell>
          <cell r="S1716" t="str">
            <v/>
          </cell>
          <cell r="T1716" t="str">
            <v/>
          </cell>
          <cell r="U1716" t="str">
            <v/>
          </cell>
          <cell r="V1716" t="str">
            <v/>
          </cell>
          <cell r="W1716" t="str">
            <v/>
          </cell>
        </row>
        <row r="1717">
          <cell r="C1717" t="str">
            <v>3.20.1.2.86.1.2</v>
          </cell>
          <cell r="D1717" t="str">
            <v>d = 150 mm (6")</v>
          </cell>
          <cell r="E1717" t="str">
            <v>un</v>
          </cell>
          <cell r="F1717">
            <v>10</v>
          </cell>
          <cell r="G1717">
            <v>555686.40000000002</v>
          </cell>
          <cell r="H1717">
            <v>5556864</v>
          </cell>
          <cell r="I1717">
            <v>6.185830716724483E-2</v>
          </cell>
          <cell r="J1717">
            <v>10</v>
          </cell>
          <cell r="L1717">
            <v>10</v>
          </cell>
          <cell r="M1717">
            <v>5556864</v>
          </cell>
          <cell r="N1717">
            <v>0</v>
          </cell>
          <cell r="O1717">
            <v>5556864</v>
          </cell>
          <cell r="Q1717" t="e">
            <v>#REF!</v>
          </cell>
          <cell r="R1717">
            <v>2</v>
          </cell>
          <cell r="S1717">
            <v>0</v>
          </cell>
          <cell r="T1717" t="e">
            <v>#REF!</v>
          </cell>
          <cell r="U1717">
            <v>1111372.8</v>
          </cell>
          <cell r="V1717">
            <v>8</v>
          </cell>
          <cell r="W1717">
            <v>4445491.2000000002</v>
          </cell>
        </row>
        <row r="1718">
          <cell r="C1718" t="str">
            <v>3.20.1.2.86.1.3</v>
          </cell>
          <cell r="D1718" t="str">
            <v>d = 100 mm (4")</v>
          </cell>
          <cell r="E1718" t="str">
            <v>un</v>
          </cell>
          <cell r="F1718">
            <v>29</v>
          </cell>
          <cell r="G1718">
            <v>434118.40000000002</v>
          </cell>
          <cell r="H1718">
            <v>12589433.600000001</v>
          </cell>
          <cell r="I1718">
            <v>0.1401439824135399</v>
          </cell>
          <cell r="J1718">
            <v>29</v>
          </cell>
          <cell r="L1718">
            <v>29</v>
          </cell>
          <cell r="M1718">
            <v>12589433.600000001</v>
          </cell>
          <cell r="N1718">
            <v>0</v>
          </cell>
          <cell r="O1718">
            <v>12589433.600000001</v>
          </cell>
          <cell r="Q1718" t="e">
            <v>#REF!</v>
          </cell>
          <cell r="R1718">
            <v>7</v>
          </cell>
          <cell r="S1718">
            <v>0</v>
          </cell>
          <cell r="T1718" t="e">
            <v>#REF!</v>
          </cell>
          <cell r="U1718">
            <v>3038828.8000000003</v>
          </cell>
          <cell r="V1718">
            <v>22</v>
          </cell>
          <cell r="W1718">
            <v>9550604.8000000007</v>
          </cell>
        </row>
        <row r="1719">
          <cell r="C1719" t="str">
            <v>3.20.1.2.86.1.4</v>
          </cell>
          <cell r="D1719" t="str">
            <v>d = 80 mm (3")</v>
          </cell>
          <cell r="E1719" t="str">
            <v>un</v>
          </cell>
          <cell r="F1719">
            <v>5</v>
          </cell>
          <cell r="G1719">
            <v>375932.8</v>
          </cell>
          <cell r="H1719">
            <v>1879664</v>
          </cell>
          <cell r="I1719">
            <v>2.0924181891659052E-2</v>
          </cell>
          <cell r="J1719">
            <v>5</v>
          </cell>
          <cell r="L1719">
            <v>5</v>
          </cell>
          <cell r="M1719">
            <v>1879664</v>
          </cell>
          <cell r="N1719">
            <v>0</v>
          </cell>
          <cell r="O1719">
            <v>1879664</v>
          </cell>
          <cell r="Q1719" t="e">
            <v>#REF!</v>
          </cell>
          <cell r="R1719">
            <v>0</v>
          </cell>
          <cell r="S1719">
            <v>0</v>
          </cell>
          <cell r="T1719" t="e">
            <v>#REF!</v>
          </cell>
          <cell r="U1719">
            <v>0</v>
          </cell>
          <cell r="V1719">
            <v>5</v>
          </cell>
          <cell r="W1719">
            <v>1879664</v>
          </cell>
        </row>
        <row r="1720">
          <cell r="C1720" t="str">
            <v>3.20.1.2.86.2</v>
          </cell>
          <cell r="D1720" t="str">
            <v>Suministro de válvula de mariposa brida x brida norma ISO PN 25</v>
          </cell>
          <cell r="F1720" t="str">
            <v/>
          </cell>
          <cell r="I1720" t="str">
            <v/>
          </cell>
          <cell r="J1720" t="str">
            <v/>
          </cell>
          <cell r="L1720" t="str">
            <v/>
          </cell>
          <cell r="M1720" t="str">
            <v/>
          </cell>
          <cell r="N1720" t="str">
            <v/>
          </cell>
          <cell r="O1720" t="str">
            <v/>
          </cell>
          <cell r="R1720">
            <v>0</v>
          </cell>
          <cell r="S1720" t="str">
            <v/>
          </cell>
          <cell r="T1720" t="str">
            <v/>
          </cell>
          <cell r="U1720" t="str">
            <v/>
          </cell>
          <cell r="V1720" t="str">
            <v/>
          </cell>
          <cell r="W1720" t="str">
            <v/>
          </cell>
        </row>
        <row r="1721">
          <cell r="C1721" t="str">
            <v>3.20.1.2.86.2.9</v>
          </cell>
          <cell r="D1721" t="str">
            <v>d = 500 mm (20")</v>
          </cell>
          <cell r="E1721" t="str">
            <v>un</v>
          </cell>
          <cell r="F1721">
            <v>4</v>
          </cell>
          <cell r="G1721">
            <v>11425422.9</v>
          </cell>
          <cell r="H1721">
            <v>45701691.600000001</v>
          </cell>
          <cell r="I1721">
            <v>0.50874545014157135</v>
          </cell>
          <cell r="J1721">
            <v>4</v>
          </cell>
          <cell r="K1721">
            <v>2</v>
          </cell>
          <cell r="L1721">
            <v>6</v>
          </cell>
          <cell r="M1721">
            <v>45701691.600000001</v>
          </cell>
          <cell r="N1721">
            <v>22850845.800000001</v>
          </cell>
          <cell r="O1721">
            <v>68552537.400000006</v>
          </cell>
          <cell r="Q1721" t="e">
            <v>#REF!</v>
          </cell>
          <cell r="R1721">
            <v>4</v>
          </cell>
          <cell r="S1721">
            <v>0</v>
          </cell>
          <cell r="T1721" t="e">
            <v>#REF!</v>
          </cell>
          <cell r="U1721">
            <v>45701691.600000001</v>
          </cell>
          <cell r="V1721">
            <v>2</v>
          </cell>
          <cell r="W1721">
            <v>22850845.800000001</v>
          </cell>
        </row>
        <row r="1722">
          <cell r="C1722" t="str">
            <v>3.20.1.2.86.6</v>
          </cell>
          <cell r="D1722" t="str">
            <v>Suministro de unión de desmontaje norma ISO PN 25</v>
          </cell>
          <cell r="F1722" t="str">
            <v/>
          </cell>
          <cell r="I1722" t="str">
            <v/>
          </cell>
          <cell r="J1722" t="str">
            <v/>
          </cell>
          <cell r="L1722" t="str">
            <v/>
          </cell>
          <cell r="M1722" t="str">
            <v/>
          </cell>
          <cell r="N1722" t="str">
            <v/>
          </cell>
          <cell r="O1722" t="str">
            <v/>
          </cell>
          <cell r="R1722">
            <v>0</v>
          </cell>
          <cell r="S1722" t="str">
            <v/>
          </cell>
          <cell r="T1722" t="str">
            <v/>
          </cell>
          <cell r="U1722" t="str">
            <v/>
          </cell>
          <cell r="V1722" t="str">
            <v/>
          </cell>
          <cell r="W1722" t="str">
            <v/>
          </cell>
        </row>
        <row r="1723">
          <cell r="C1723" t="str">
            <v>3.20.1.2.86.6.9</v>
          </cell>
          <cell r="D1723" t="str">
            <v>d = 500 mm (20")</v>
          </cell>
          <cell r="E1723" t="str">
            <v>un</v>
          </cell>
          <cell r="F1723">
            <v>4</v>
          </cell>
          <cell r="G1723">
            <v>2684385</v>
          </cell>
          <cell r="H1723">
            <v>10737540</v>
          </cell>
          <cell r="I1723">
            <v>0.11952893710203778</v>
          </cell>
          <cell r="J1723">
            <v>4</v>
          </cell>
          <cell r="K1723">
            <v>2</v>
          </cell>
          <cell r="L1723">
            <v>6</v>
          </cell>
          <cell r="M1723">
            <v>10737540</v>
          </cell>
          <cell r="N1723">
            <v>5368770</v>
          </cell>
          <cell r="O1723">
            <v>16106310</v>
          </cell>
          <cell r="Q1723" t="e">
            <v>#REF!</v>
          </cell>
          <cell r="R1723">
            <v>0</v>
          </cell>
          <cell r="S1723">
            <v>0</v>
          </cell>
          <cell r="T1723" t="e">
            <v>#REF!</v>
          </cell>
          <cell r="U1723">
            <v>0</v>
          </cell>
          <cell r="V1723">
            <v>6</v>
          </cell>
          <cell r="W1723">
            <v>16106310</v>
          </cell>
        </row>
        <row r="1724">
          <cell r="C1724" t="str">
            <v>3.20.1.2.86.9</v>
          </cell>
          <cell r="D1724" t="str">
            <v>Unión Brida Enchufe. Norma ISO. PN 25</v>
          </cell>
          <cell r="F1724" t="str">
            <v/>
          </cell>
          <cell r="I1724" t="str">
            <v/>
          </cell>
          <cell r="J1724" t="str">
            <v/>
          </cell>
          <cell r="L1724" t="str">
            <v/>
          </cell>
          <cell r="M1724" t="str">
            <v/>
          </cell>
          <cell r="N1724" t="str">
            <v/>
          </cell>
          <cell r="O1724" t="str">
            <v/>
          </cell>
          <cell r="R1724">
            <v>0</v>
          </cell>
          <cell r="S1724" t="str">
            <v/>
          </cell>
          <cell r="T1724" t="str">
            <v/>
          </cell>
          <cell r="U1724" t="str">
            <v/>
          </cell>
          <cell r="V1724" t="str">
            <v/>
          </cell>
          <cell r="W1724" t="str">
            <v/>
          </cell>
        </row>
        <row r="1725">
          <cell r="C1725" t="str">
            <v>3.20.1.2.86.9.1</v>
          </cell>
          <cell r="D1725" t="str">
            <v>d = 80 mm (3")</v>
          </cell>
          <cell r="E1725" t="str">
            <v>un</v>
          </cell>
          <cell r="F1725">
            <v>2</v>
          </cell>
          <cell r="G1725">
            <v>63800</v>
          </cell>
          <cell r="H1725">
            <v>127600</v>
          </cell>
          <cell r="I1725">
            <v>1.4204270600360995E-3</v>
          </cell>
          <cell r="J1725">
            <v>2</v>
          </cell>
          <cell r="L1725">
            <v>2</v>
          </cell>
          <cell r="M1725">
            <v>127600</v>
          </cell>
          <cell r="N1725">
            <v>0</v>
          </cell>
          <cell r="O1725">
            <v>127600</v>
          </cell>
          <cell r="R1725">
            <v>0</v>
          </cell>
          <cell r="S1725">
            <v>0</v>
          </cell>
          <cell r="T1725">
            <v>0</v>
          </cell>
          <cell r="U1725">
            <v>0</v>
          </cell>
          <cell r="V1725">
            <v>2</v>
          </cell>
          <cell r="W1725">
            <v>127600</v>
          </cell>
        </row>
        <row r="1726">
          <cell r="C1726" t="str">
            <v>3.20.1.2.86.9.10</v>
          </cell>
          <cell r="D1726" t="str">
            <v>d = 500 mm (20")</v>
          </cell>
          <cell r="E1726" t="str">
            <v>un</v>
          </cell>
          <cell r="F1726">
            <v>8</v>
          </cell>
          <cell r="G1726">
            <v>1782189.2</v>
          </cell>
          <cell r="H1726">
            <v>14257513.6</v>
          </cell>
          <cell r="I1726">
            <v>0.15871283798019362</v>
          </cell>
          <cell r="J1726">
            <v>8</v>
          </cell>
          <cell r="K1726">
            <v>4</v>
          </cell>
          <cell r="L1726">
            <v>12</v>
          </cell>
          <cell r="M1726">
            <v>14257513.6</v>
          </cell>
          <cell r="N1726">
            <v>7128756.7999999998</v>
          </cell>
          <cell r="O1726">
            <v>21386270.399999999</v>
          </cell>
          <cell r="Q1726" t="e">
            <v>#REF!</v>
          </cell>
          <cell r="R1726">
            <v>0</v>
          </cell>
          <cell r="S1726">
            <v>0</v>
          </cell>
          <cell r="T1726" t="e">
            <v>#REF!</v>
          </cell>
          <cell r="U1726">
            <v>0</v>
          </cell>
          <cell r="V1726">
            <v>12</v>
          </cell>
          <cell r="W1726">
            <v>21386270.399999999</v>
          </cell>
        </row>
        <row r="1727">
          <cell r="C1727" t="str">
            <v>3.20.1.2.86.14</v>
          </cell>
          <cell r="D1727" t="str">
            <v>Suministro de ventosa de triple acción norma ISO PN 25</v>
          </cell>
          <cell r="F1727" t="str">
            <v/>
          </cell>
          <cell r="I1727" t="str">
            <v/>
          </cell>
          <cell r="J1727" t="str">
            <v/>
          </cell>
          <cell r="L1727" t="str">
            <v/>
          </cell>
          <cell r="M1727" t="str">
            <v/>
          </cell>
          <cell r="N1727" t="str">
            <v/>
          </cell>
          <cell r="O1727" t="str">
            <v/>
          </cell>
          <cell r="R1727">
            <v>0</v>
          </cell>
          <cell r="S1727" t="str">
            <v/>
          </cell>
          <cell r="T1727" t="str">
            <v/>
          </cell>
          <cell r="U1727" t="str">
            <v/>
          </cell>
          <cell r="V1727" t="str">
            <v/>
          </cell>
          <cell r="W1727" t="str">
            <v/>
          </cell>
        </row>
        <row r="1728">
          <cell r="C1728" t="str">
            <v>3.20.1.2.86.14.2</v>
          </cell>
          <cell r="D1728" t="str">
            <v>d = 100 mm (4")</v>
          </cell>
          <cell r="E1728" t="str">
            <v>un</v>
          </cell>
          <cell r="F1728">
            <v>21</v>
          </cell>
          <cell r="G1728">
            <v>1443785.3</v>
          </cell>
          <cell r="H1728">
            <v>30319491.300000001</v>
          </cell>
          <cell r="I1728">
            <v>0.33751274207718729</v>
          </cell>
          <cell r="J1728">
            <v>21</v>
          </cell>
          <cell r="K1728">
            <v>-2</v>
          </cell>
          <cell r="L1728">
            <v>19</v>
          </cell>
          <cell r="M1728">
            <v>30319491.300000001</v>
          </cell>
          <cell r="N1728">
            <v>-2887570.6</v>
          </cell>
          <cell r="O1728">
            <v>27431920.699999999</v>
          </cell>
          <cell r="Q1728" t="e">
            <v>#REF!</v>
          </cell>
          <cell r="R1728">
            <v>0</v>
          </cell>
          <cell r="S1728">
            <v>0</v>
          </cell>
          <cell r="T1728" t="e">
            <v>#REF!</v>
          </cell>
          <cell r="U1728">
            <v>0</v>
          </cell>
          <cell r="V1728">
            <v>19</v>
          </cell>
          <cell r="W1728">
            <v>27431920.699999999</v>
          </cell>
        </row>
        <row r="1729">
          <cell r="C1729" t="str">
            <v>3.20.1.2.87</v>
          </cell>
          <cell r="D1729" t="str">
            <v>Suministro de accesorios hierro dúctil Junta Automática. Presión de trabajo 22 bares y presión con golpe de ariete 30 bares</v>
          </cell>
          <cell r="F1729" t="str">
            <v/>
          </cell>
          <cell r="I1729" t="str">
            <v/>
          </cell>
          <cell r="J1729" t="str">
            <v/>
          </cell>
          <cell r="L1729" t="str">
            <v/>
          </cell>
          <cell r="M1729" t="str">
            <v/>
          </cell>
          <cell r="N1729" t="str">
            <v/>
          </cell>
          <cell r="O1729" t="str">
            <v/>
          </cell>
          <cell r="R1729">
            <v>0</v>
          </cell>
          <cell r="S1729" t="str">
            <v/>
          </cell>
          <cell r="T1729" t="str">
            <v/>
          </cell>
          <cell r="U1729" t="str">
            <v/>
          </cell>
          <cell r="V1729" t="str">
            <v/>
          </cell>
          <cell r="W1729" t="str">
            <v/>
          </cell>
        </row>
        <row r="1730">
          <cell r="C1730" t="str">
            <v>3.20.1.2.87.1</v>
          </cell>
          <cell r="D1730" t="str">
            <v>Unión universal en HD</v>
          </cell>
          <cell r="F1730" t="str">
            <v/>
          </cell>
          <cell r="I1730" t="str">
            <v/>
          </cell>
          <cell r="J1730" t="str">
            <v/>
          </cell>
          <cell r="L1730" t="str">
            <v/>
          </cell>
          <cell r="M1730" t="str">
            <v/>
          </cell>
          <cell r="N1730" t="str">
            <v/>
          </cell>
          <cell r="O1730" t="str">
            <v/>
          </cell>
          <cell r="R1730">
            <v>0</v>
          </cell>
          <cell r="S1730" t="str">
            <v/>
          </cell>
          <cell r="T1730" t="str">
            <v/>
          </cell>
          <cell r="U1730" t="str">
            <v/>
          </cell>
          <cell r="V1730" t="str">
            <v/>
          </cell>
          <cell r="W1730" t="str">
            <v/>
          </cell>
        </row>
        <row r="1731">
          <cell r="C1731" t="str">
            <v>3.20.1.2.87.1.1</v>
          </cell>
          <cell r="D1731" t="str">
            <v>d = 500 mm (20")</v>
          </cell>
          <cell r="E1731" t="str">
            <v>un</v>
          </cell>
          <cell r="F1731">
            <v>5</v>
          </cell>
          <cell r="G1731">
            <v>1405641.6</v>
          </cell>
          <cell r="H1731">
            <v>7028208</v>
          </cell>
          <cell r="I1731">
            <v>7.8237122466788364E-2</v>
          </cell>
          <cell r="J1731">
            <v>5</v>
          </cell>
          <cell r="L1731">
            <v>5</v>
          </cell>
          <cell r="M1731">
            <v>7028208</v>
          </cell>
          <cell r="N1731">
            <v>0</v>
          </cell>
          <cell r="O1731">
            <v>7028208</v>
          </cell>
          <cell r="Q1731" t="e">
            <v>#REF!</v>
          </cell>
          <cell r="R1731">
            <v>4</v>
          </cell>
          <cell r="S1731">
            <v>0</v>
          </cell>
          <cell r="T1731" t="e">
            <v>#REF!</v>
          </cell>
          <cell r="U1731">
            <v>5622566.4000000004</v>
          </cell>
          <cell r="V1731">
            <v>1</v>
          </cell>
          <cell r="W1731">
            <v>1405641.6</v>
          </cell>
        </row>
        <row r="1732">
          <cell r="C1732" t="str">
            <v>3.20.1.2.87.2</v>
          </cell>
          <cell r="D1732" t="str">
            <v>Codo 90° JA x JA HD</v>
          </cell>
          <cell r="F1732" t="str">
            <v/>
          </cell>
          <cell r="I1732" t="str">
            <v/>
          </cell>
          <cell r="J1732" t="str">
            <v/>
          </cell>
          <cell r="L1732" t="str">
            <v/>
          </cell>
          <cell r="M1732" t="str">
            <v/>
          </cell>
          <cell r="N1732" t="str">
            <v/>
          </cell>
          <cell r="O1732" t="str">
            <v/>
          </cell>
          <cell r="R1732">
            <v>0</v>
          </cell>
          <cell r="S1732" t="str">
            <v/>
          </cell>
          <cell r="T1732" t="str">
            <v/>
          </cell>
          <cell r="U1732" t="str">
            <v/>
          </cell>
          <cell r="V1732" t="str">
            <v/>
          </cell>
          <cell r="W1732" t="str">
            <v/>
          </cell>
        </row>
        <row r="1733">
          <cell r="C1733" t="str">
            <v>3.20.1.2.87.2.10</v>
          </cell>
          <cell r="D1733" t="str">
            <v>d = 500 mm (20")</v>
          </cell>
          <cell r="E1733" t="str">
            <v>un</v>
          </cell>
          <cell r="F1733">
            <v>3</v>
          </cell>
          <cell r="G1733">
            <v>3537438.56</v>
          </cell>
          <cell r="H1733">
            <v>10612315.68</v>
          </cell>
          <cell r="I1733">
            <v>0.11813495581126489</v>
          </cell>
          <cell r="J1733">
            <v>3</v>
          </cell>
          <cell r="L1733">
            <v>3</v>
          </cell>
          <cell r="M1733">
            <v>10612315.68</v>
          </cell>
          <cell r="N1733">
            <v>0</v>
          </cell>
          <cell r="O1733">
            <v>10612315.68</v>
          </cell>
          <cell r="Q1733" t="e">
            <v>#REF!</v>
          </cell>
          <cell r="R1733">
            <v>3</v>
          </cell>
          <cell r="S1733">
            <v>0</v>
          </cell>
          <cell r="T1733" t="e">
            <v>#REF!</v>
          </cell>
          <cell r="U1733">
            <v>10612315.68</v>
          </cell>
          <cell r="V1733">
            <v>0</v>
          </cell>
          <cell r="W1733">
            <v>0</v>
          </cell>
        </row>
        <row r="1734">
          <cell r="C1734" t="str">
            <v>3.20.1.2.87.3</v>
          </cell>
          <cell r="D1734" t="str">
            <v>Codo 45° JA x JA HD</v>
          </cell>
          <cell r="F1734" t="str">
            <v/>
          </cell>
          <cell r="I1734" t="str">
            <v/>
          </cell>
          <cell r="J1734" t="str">
            <v/>
          </cell>
          <cell r="L1734" t="str">
            <v/>
          </cell>
          <cell r="M1734" t="str">
            <v/>
          </cell>
          <cell r="N1734" t="str">
            <v/>
          </cell>
          <cell r="O1734" t="str">
            <v/>
          </cell>
          <cell r="R1734">
            <v>0</v>
          </cell>
          <cell r="S1734" t="str">
            <v/>
          </cell>
          <cell r="T1734" t="str">
            <v/>
          </cell>
          <cell r="U1734" t="str">
            <v/>
          </cell>
          <cell r="V1734" t="str">
            <v/>
          </cell>
          <cell r="W1734" t="str">
            <v/>
          </cell>
        </row>
        <row r="1735">
          <cell r="C1735" t="str">
            <v>3.20.1.2.87.3.10</v>
          </cell>
          <cell r="D1735" t="str">
            <v>d = 500 mm (20")</v>
          </cell>
          <cell r="E1735" t="str">
            <v>un</v>
          </cell>
          <cell r="F1735">
            <v>14</v>
          </cell>
          <cell r="G1735">
            <v>2538439.6</v>
          </cell>
          <cell r="H1735">
            <v>35538154.399999999</v>
          </cell>
          <cell r="I1735">
            <v>0.39560623960423957</v>
          </cell>
          <cell r="J1735">
            <v>14</v>
          </cell>
          <cell r="L1735">
            <v>14</v>
          </cell>
          <cell r="M1735">
            <v>35538154.399999999</v>
          </cell>
          <cell r="N1735">
            <v>0</v>
          </cell>
          <cell r="O1735">
            <v>35538154.399999999</v>
          </cell>
          <cell r="Q1735" t="e">
            <v>#REF!</v>
          </cell>
          <cell r="R1735">
            <v>14</v>
          </cell>
          <cell r="S1735">
            <v>0</v>
          </cell>
          <cell r="T1735" t="e">
            <v>#REF!</v>
          </cell>
          <cell r="U1735">
            <v>35538154.399999999</v>
          </cell>
          <cell r="V1735">
            <v>0</v>
          </cell>
          <cell r="W1735">
            <v>0</v>
          </cell>
        </row>
        <row r="1736">
          <cell r="C1736" t="str">
            <v>3.20.1.2.87.4</v>
          </cell>
          <cell r="D1736" t="str">
            <v>Codo 22 ½° JA x JA HD</v>
          </cell>
          <cell r="F1736" t="str">
            <v/>
          </cell>
          <cell r="I1736" t="str">
            <v/>
          </cell>
          <cell r="J1736" t="str">
            <v/>
          </cell>
          <cell r="L1736" t="str">
            <v/>
          </cell>
          <cell r="M1736" t="str">
            <v/>
          </cell>
          <cell r="N1736" t="str">
            <v/>
          </cell>
          <cell r="O1736" t="str">
            <v/>
          </cell>
          <cell r="R1736">
            <v>0</v>
          </cell>
          <cell r="S1736" t="str">
            <v/>
          </cell>
          <cell r="T1736" t="str">
            <v/>
          </cell>
          <cell r="U1736" t="str">
            <v/>
          </cell>
          <cell r="V1736" t="str">
            <v/>
          </cell>
          <cell r="W1736" t="str">
            <v/>
          </cell>
        </row>
        <row r="1737">
          <cell r="C1737" t="str">
            <v>3.20.1.2.87.4.10</v>
          </cell>
          <cell r="D1737" t="str">
            <v>d = 500 mm (20")</v>
          </cell>
          <cell r="E1737" t="str">
            <v>un</v>
          </cell>
          <cell r="F1737">
            <v>32</v>
          </cell>
          <cell r="G1737">
            <v>1883358.6</v>
          </cell>
          <cell r="H1737">
            <v>60267475.200000003</v>
          </cell>
          <cell r="I1737">
            <v>0.67088991076907956</v>
          </cell>
          <cell r="J1737">
            <v>32</v>
          </cell>
          <cell r="L1737">
            <v>32</v>
          </cell>
          <cell r="M1737">
            <v>60267475.200000003</v>
          </cell>
          <cell r="N1737">
            <v>0</v>
          </cell>
          <cell r="O1737">
            <v>60267475.200000003</v>
          </cell>
          <cell r="Q1737" t="e">
            <v>#REF!</v>
          </cell>
          <cell r="R1737">
            <v>32</v>
          </cell>
          <cell r="S1737">
            <v>0</v>
          </cell>
          <cell r="T1737" t="e">
            <v>#REF!</v>
          </cell>
          <cell r="U1737">
            <v>60267475.200000003</v>
          </cell>
          <cell r="V1737">
            <v>0</v>
          </cell>
          <cell r="W1737">
            <v>0</v>
          </cell>
        </row>
        <row r="1738">
          <cell r="C1738" t="str">
            <v>3.20.1.2.87.5</v>
          </cell>
          <cell r="D1738" t="str">
            <v>Codo 11 ¼° JA x JA HD</v>
          </cell>
          <cell r="F1738" t="str">
            <v/>
          </cell>
          <cell r="I1738" t="str">
            <v/>
          </cell>
          <cell r="J1738" t="str">
            <v/>
          </cell>
          <cell r="L1738" t="str">
            <v/>
          </cell>
          <cell r="M1738" t="str">
            <v/>
          </cell>
          <cell r="N1738" t="str">
            <v/>
          </cell>
          <cell r="O1738" t="str">
            <v/>
          </cell>
          <cell r="R1738">
            <v>0</v>
          </cell>
          <cell r="S1738" t="str">
            <v/>
          </cell>
          <cell r="T1738" t="str">
            <v/>
          </cell>
          <cell r="U1738" t="str">
            <v/>
          </cell>
          <cell r="V1738" t="str">
            <v/>
          </cell>
          <cell r="W1738" t="str">
            <v/>
          </cell>
        </row>
        <row r="1739">
          <cell r="C1739" t="str">
            <v>3.20.1.2.87.5.10</v>
          </cell>
          <cell r="D1739" t="str">
            <v>d = 500 mm (20")</v>
          </cell>
          <cell r="E1739" t="str">
            <v>un</v>
          </cell>
          <cell r="F1739">
            <v>27</v>
          </cell>
          <cell r="G1739">
            <v>1874515.6879999998</v>
          </cell>
          <cell r="H1739">
            <v>50611923.575999998</v>
          </cell>
          <cell r="I1739">
            <v>0.56340553140932159</v>
          </cell>
          <cell r="J1739">
            <v>27</v>
          </cell>
          <cell r="L1739">
            <v>27</v>
          </cell>
          <cell r="M1739">
            <v>50611923.575999998</v>
          </cell>
          <cell r="N1739">
            <v>0</v>
          </cell>
          <cell r="O1739">
            <v>50611923.575999998</v>
          </cell>
          <cell r="Q1739" t="e">
            <v>#REF!</v>
          </cell>
          <cell r="R1739">
            <v>27</v>
          </cell>
          <cell r="S1739">
            <v>0</v>
          </cell>
          <cell r="T1739" t="e">
            <v>#REF!</v>
          </cell>
          <cell r="U1739">
            <v>50611923.575999998</v>
          </cell>
          <cell r="V1739">
            <v>0</v>
          </cell>
          <cell r="W1739">
            <v>0</v>
          </cell>
        </row>
        <row r="1740">
          <cell r="C1740" t="str">
            <v>3.20.1.2.87.6</v>
          </cell>
          <cell r="D1740" t="str">
            <v>Suministro de Tee JA x JA x B HD</v>
          </cell>
          <cell r="F1740" t="str">
            <v/>
          </cell>
          <cell r="I1740" t="str">
            <v/>
          </cell>
          <cell r="J1740" t="str">
            <v/>
          </cell>
          <cell r="L1740" t="str">
            <v/>
          </cell>
          <cell r="M1740" t="str">
            <v/>
          </cell>
          <cell r="N1740" t="str">
            <v/>
          </cell>
          <cell r="O1740" t="str">
            <v/>
          </cell>
          <cell r="R1740">
            <v>0</v>
          </cell>
          <cell r="S1740" t="str">
            <v/>
          </cell>
          <cell r="T1740" t="str">
            <v/>
          </cell>
          <cell r="U1740" t="str">
            <v/>
          </cell>
          <cell r="V1740" t="str">
            <v/>
          </cell>
          <cell r="W1740" t="str">
            <v/>
          </cell>
        </row>
        <row r="1741">
          <cell r="C1741" t="str">
            <v>3.20.1.2.87.6.2</v>
          </cell>
          <cell r="D1741" t="str">
            <v>Tee 500 x 500 x 100 mm. Brida Norma ISO PN 25</v>
          </cell>
          <cell r="E1741" t="str">
            <v>un</v>
          </cell>
          <cell r="F1741">
            <v>21</v>
          </cell>
          <cell r="G1741">
            <v>2502001.4712</v>
          </cell>
          <cell r="H1741">
            <v>52542030.895199999</v>
          </cell>
          <cell r="I1741">
            <v>0.58489124194980291</v>
          </cell>
          <cell r="J1741">
            <v>21</v>
          </cell>
          <cell r="K1741">
            <v>-2</v>
          </cell>
          <cell r="L1741">
            <v>19</v>
          </cell>
          <cell r="M1741">
            <v>52542030.895199999</v>
          </cell>
          <cell r="N1741">
            <v>-5004002.9424000001</v>
          </cell>
          <cell r="O1741">
            <v>47538027.952799998</v>
          </cell>
          <cell r="Q1741" t="e">
            <v>#REF!</v>
          </cell>
          <cell r="R1741">
            <v>19</v>
          </cell>
          <cell r="S1741">
            <v>0</v>
          </cell>
          <cell r="T1741" t="e">
            <v>#REF!</v>
          </cell>
          <cell r="U1741">
            <v>47538027.952799998</v>
          </cell>
          <cell r="V1741">
            <v>0</v>
          </cell>
          <cell r="W1741">
            <v>0</v>
          </cell>
        </row>
        <row r="1742">
          <cell r="C1742" t="str">
            <v>3.20.1.2.87.6.3</v>
          </cell>
          <cell r="D1742" t="str">
            <v>Tee 500 x 500 x 150 mm. Brida Norma ISO PN 25</v>
          </cell>
          <cell r="E1742" t="str">
            <v>un</v>
          </cell>
          <cell r="F1742">
            <v>10</v>
          </cell>
          <cell r="G1742">
            <v>2740285.0751999998</v>
          </cell>
          <cell r="H1742">
            <v>27402850.751999997</v>
          </cell>
          <cell r="I1742">
            <v>0.30504506841905465</v>
          </cell>
          <cell r="J1742">
            <v>10</v>
          </cell>
          <cell r="K1742">
            <v>-2</v>
          </cell>
          <cell r="L1742">
            <v>8</v>
          </cell>
          <cell r="M1742">
            <v>27402850.751999997</v>
          </cell>
          <cell r="N1742">
            <v>-5480570.1503999997</v>
          </cell>
          <cell r="O1742">
            <v>21922280.601599999</v>
          </cell>
          <cell r="Q1742" t="e">
            <v>#REF!</v>
          </cell>
          <cell r="R1742">
            <v>9</v>
          </cell>
          <cell r="S1742">
            <v>0</v>
          </cell>
          <cell r="T1742" t="e">
            <v>#REF!</v>
          </cell>
          <cell r="U1742">
            <v>24662565.676799998</v>
          </cell>
          <cell r="V1742">
            <v>-1</v>
          </cell>
          <cell r="W1742">
            <v>-2740285.0751999998</v>
          </cell>
        </row>
        <row r="1743">
          <cell r="C1743" t="str">
            <v>3.20.1.2.88</v>
          </cell>
          <cell r="D1743" t="str">
            <v>Suministro de Tuberías de acueducto de hierro de fundición dúctil. Presión de trabajo 22 bares y presión con golpe de ariete 30 bares</v>
          </cell>
          <cell r="F1743" t="str">
            <v/>
          </cell>
          <cell r="I1743" t="str">
            <v/>
          </cell>
          <cell r="J1743" t="str">
            <v/>
          </cell>
          <cell r="L1743" t="str">
            <v/>
          </cell>
          <cell r="M1743" t="str">
            <v/>
          </cell>
          <cell r="N1743" t="str">
            <v/>
          </cell>
          <cell r="O1743" t="str">
            <v/>
          </cell>
          <cell r="R1743">
            <v>0</v>
          </cell>
          <cell r="S1743" t="str">
            <v/>
          </cell>
          <cell r="T1743" t="str">
            <v/>
          </cell>
          <cell r="U1743" t="str">
            <v/>
          </cell>
          <cell r="V1743" t="str">
            <v/>
          </cell>
          <cell r="W1743" t="str">
            <v/>
          </cell>
        </row>
        <row r="1744">
          <cell r="C1744" t="str">
            <v>3.20.1.2.88.1</v>
          </cell>
          <cell r="D1744" t="str">
            <v>Tubería de HD de 500 mm.</v>
          </cell>
          <cell r="E1744" t="str">
            <v>m</v>
          </cell>
          <cell r="F1744">
            <v>22018</v>
          </cell>
          <cell r="G1744">
            <v>389760</v>
          </cell>
          <cell r="H1744">
            <v>8581735680</v>
          </cell>
          <cell r="I1744">
            <v>95.53079609678133</v>
          </cell>
          <cell r="J1744">
            <v>22018</v>
          </cell>
          <cell r="L1744">
            <v>22018</v>
          </cell>
          <cell r="M1744">
            <v>8581735680</v>
          </cell>
          <cell r="N1744">
            <v>0</v>
          </cell>
          <cell r="O1744">
            <v>8581735680</v>
          </cell>
          <cell r="Q1744" t="e">
            <v>#REF!</v>
          </cell>
          <cell r="R1744">
            <v>5376</v>
          </cell>
          <cell r="S1744">
            <v>0</v>
          </cell>
          <cell r="T1744" t="e">
            <v>#REF!</v>
          </cell>
          <cell r="U1744">
            <v>2095349760</v>
          </cell>
          <cell r="V1744">
            <v>16642</v>
          </cell>
          <cell r="W1744">
            <v>6486385920</v>
          </cell>
        </row>
        <row r="1745">
          <cell r="D1745" t="str">
            <v>COSTO SUMINISTRO</v>
          </cell>
          <cell r="F1745" t="str">
            <v/>
          </cell>
          <cell r="H1745">
            <v>8983213822.8031998</v>
          </cell>
          <cell r="J1745" t="str">
            <v/>
          </cell>
          <cell r="L1745" t="str">
            <v/>
          </cell>
          <cell r="M1745">
            <v>8983213822.8031998</v>
          </cell>
          <cell r="N1745">
            <v>21976228.907200001</v>
          </cell>
          <cell r="O1745">
            <v>9005190051.7103996</v>
          </cell>
          <cell r="R1745">
            <v>0</v>
          </cell>
          <cell r="S1745">
            <v>0</v>
          </cell>
          <cell r="T1745" t="e">
            <v>#REF!</v>
          </cell>
          <cell r="U1745">
            <v>2385117660.7736001</v>
          </cell>
          <cell r="W1745">
            <v>6620072390.9368</v>
          </cell>
        </row>
        <row r="1746">
          <cell r="D1746" t="str">
            <v>A,I,U, 12%</v>
          </cell>
          <cell r="E1746">
            <v>0.12</v>
          </cell>
          <cell r="F1746">
            <v>0</v>
          </cell>
          <cell r="H1746">
            <v>1077985658.7363839</v>
          </cell>
          <cell r="J1746">
            <v>0</v>
          </cell>
          <cell r="L1746">
            <v>0</v>
          </cell>
          <cell r="M1746">
            <v>1077985658.7363839</v>
          </cell>
          <cell r="N1746">
            <v>2637147.4688639999</v>
          </cell>
          <cell r="O1746">
            <v>1080622806.2052479</v>
          </cell>
          <cell r="R1746">
            <v>0</v>
          </cell>
          <cell r="S1746">
            <v>0</v>
          </cell>
          <cell r="T1746" t="e">
            <v>#REF!</v>
          </cell>
          <cell r="U1746">
            <v>286214119.29283202</v>
          </cell>
          <cell r="W1746">
            <v>794408686.91241598</v>
          </cell>
        </row>
        <row r="1747">
          <cell r="B1747" t="str">
            <v>TO28</v>
          </cell>
          <cell r="D1747" t="str">
            <v>COSTO TOTAL SUMINISTRO</v>
          </cell>
          <cell r="F1747" t="str">
            <v/>
          </cell>
          <cell r="H1747">
            <v>10061199482</v>
          </cell>
          <cell r="J1747" t="str">
            <v/>
          </cell>
          <cell r="L1747" t="str">
            <v/>
          </cell>
          <cell r="M1747">
            <v>10061199482</v>
          </cell>
          <cell r="N1747">
            <v>24613376</v>
          </cell>
          <cell r="O1747">
            <v>10085812858</v>
          </cell>
          <cell r="R1747">
            <v>0</v>
          </cell>
          <cell r="S1747">
            <v>0</v>
          </cell>
          <cell r="T1747" t="e">
            <v>#REF!</v>
          </cell>
          <cell r="U1747">
            <v>2671331780</v>
          </cell>
          <cell r="V1747" t="str">
            <v/>
          </cell>
          <cell r="W1747">
            <v>7414481078</v>
          </cell>
        </row>
        <row r="1748">
          <cell r="B1748" t="str">
            <v>T29</v>
          </cell>
          <cell r="C1748" t="str">
            <v>PRESUPUESTO OBRA CIVIL - TUBERIA DE CONDUCCION Ø 500 mm (1748)</v>
          </cell>
          <cell r="F1748" t="str">
            <v/>
          </cell>
          <cell r="J1748" t="str">
            <v/>
          </cell>
          <cell r="L1748" t="str">
            <v/>
          </cell>
          <cell r="R1748">
            <v>0</v>
          </cell>
        </row>
        <row r="1749">
          <cell r="C1749" t="str">
            <v xml:space="preserve">ITEM </v>
          </cell>
          <cell r="D1749" t="str">
            <v xml:space="preserve">DESCRIPCION </v>
          </cell>
          <cell r="E1749" t="str">
            <v xml:space="preserve">UNIDAD </v>
          </cell>
          <cell r="F1749">
            <v>0</v>
          </cell>
          <cell r="G1749" t="str">
            <v xml:space="preserve">V. UNITARIO </v>
          </cell>
          <cell r="H1749" t="str">
            <v>V. PARCIAL</v>
          </cell>
          <cell r="J1749">
            <v>0</v>
          </cell>
          <cell r="L1749">
            <v>0</v>
          </cell>
          <cell r="R1749">
            <v>0</v>
          </cell>
        </row>
        <row r="1750">
          <cell r="C1750" t="str">
            <v>3.1</v>
          </cell>
          <cell r="D1750" t="str">
            <v>SEÑALIZACION Y SEGURIDAD EN LA OBRA</v>
          </cell>
          <cell r="F1750" t="str">
            <v/>
          </cell>
          <cell r="J1750" t="str">
            <v/>
          </cell>
          <cell r="L1750" t="str">
            <v/>
          </cell>
          <cell r="M1750" t="str">
            <v/>
          </cell>
          <cell r="N1750" t="str">
            <v/>
          </cell>
          <cell r="O1750" t="str">
            <v/>
          </cell>
          <cell r="R1750">
            <v>0</v>
          </cell>
          <cell r="S1750" t="str">
            <v/>
          </cell>
          <cell r="T1750" t="str">
            <v/>
          </cell>
          <cell r="U1750" t="str">
            <v/>
          </cell>
          <cell r="V1750" t="str">
            <v/>
          </cell>
          <cell r="W1750" t="str">
            <v/>
          </cell>
        </row>
        <row r="1751">
          <cell r="C1751" t="str">
            <v>3.1.1</v>
          </cell>
          <cell r="D1751" t="str">
            <v>Señalización de la obra</v>
          </cell>
          <cell r="F1751" t="str">
            <v/>
          </cell>
          <cell r="J1751" t="str">
            <v/>
          </cell>
          <cell r="L1751" t="str">
            <v/>
          </cell>
          <cell r="M1751" t="str">
            <v/>
          </cell>
          <cell r="N1751" t="str">
            <v/>
          </cell>
          <cell r="O1751" t="str">
            <v/>
          </cell>
          <cell r="R1751">
            <v>0</v>
          </cell>
          <cell r="S1751" t="str">
            <v/>
          </cell>
          <cell r="T1751" t="str">
            <v/>
          </cell>
          <cell r="U1751" t="str">
            <v/>
          </cell>
          <cell r="V1751" t="str">
            <v/>
          </cell>
          <cell r="W1751" t="str">
            <v/>
          </cell>
        </row>
        <row r="1752">
          <cell r="C1752" t="str">
            <v>3.1.1.1</v>
          </cell>
          <cell r="D1752" t="str">
            <v>Soporte para cinta demarcadora. Esquema No.1</v>
          </cell>
          <cell r="E1752" t="str">
            <v>un</v>
          </cell>
          <cell r="F1752">
            <v>925</v>
          </cell>
          <cell r="G1752">
            <v>10100</v>
          </cell>
          <cell r="H1752">
            <v>9342500</v>
          </cell>
          <cell r="I1752">
            <v>0.60240049566022169</v>
          </cell>
          <cell r="J1752">
            <v>925</v>
          </cell>
          <cell r="K1752">
            <v>-500</v>
          </cell>
          <cell r="L1752">
            <v>425</v>
          </cell>
          <cell r="M1752">
            <v>9342500</v>
          </cell>
          <cell r="N1752">
            <v>-5050000</v>
          </cell>
          <cell r="O1752">
            <v>4292500</v>
          </cell>
          <cell r="R1752">
            <v>160</v>
          </cell>
          <cell r="S1752">
            <v>0</v>
          </cell>
          <cell r="T1752">
            <v>0</v>
          </cell>
          <cell r="U1752">
            <v>1616000</v>
          </cell>
          <cell r="V1752">
            <v>265</v>
          </cell>
          <cell r="W1752">
            <v>2676500</v>
          </cell>
        </row>
        <row r="1753">
          <cell r="C1753" t="str">
            <v>3.1.1.2</v>
          </cell>
          <cell r="D1753" t="str">
            <v>Cinta demarcadora, sin soportes. Esquema No. 2</v>
          </cell>
          <cell r="E1753" t="str">
            <v>m</v>
          </cell>
          <cell r="F1753">
            <v>46000</v>
          </cell>
          <cell r="G1753">
            <v>830</v>
          </cell>
          <cell r="H1753">
            <v>38180000</v>
          </cell>
          <cell r="I1753">
            <v>2.4618304441324343</v>
          </cell>
          <cell r="J1753">
            <v>46000</v>
          </cell>
          <cell r="K1753">
            <v>-40000</v>
          </cell>
          <cell r="L1753">
            <v>6000</v>
          </cell>
          <cell r="M1753">
            <v>38180000</v>
          </cell>
          <cell r="N1753">
            <v>-33200000</v>
          </cell>
          <cell r="O1753">
            <v>4980000</v>
          </cell>
          <cell r="R1753">
            <v>2000</v>
          </cell>
          <cell r="S1753">
            <v>0</v>
          </cell>
          <cell r="T1753">
            <v>0</v>
          </cell>
          <cell r="U1753">
            <v>1660000</v>
          </cell>
          <cell r="V1753">
            <v>4000</v>
          </cell>
          <cell r="W1753">
            <v>3320000</v>
          </cell>
        </row>
        <row r="1754">
          <cell r="C1754" t="str">
            <v>3.1.1.3</v>
          </cell>
          <cell r="D1754" t="str">
            <v>Vallas móviles. Barreras</v>
          </cell>
          <cell r="F1754" t="str">
            <v/>
          </cell>
          <cell r="I1754" t="str">
            <v/>
          </cell>
          <cell r="J1754" t="str">
            <v/>
          </cell>
          <cell r="L1754" t="str">
            <v/>
          </cell>
          <cell r="M1754" t="str">
            <v/>
          </cell>
          <cell r="N1754" t="str">
            <v/>
          </cell>
          <cell r="O1754" t="str">
            <v/>
          </cell>
          <cell r="R1754">
            <v>0</v>
          </cell>
          <cell r="S1754" t="str">
            <v/>
          </cell>
          <cell r="T1754" t="str">
            <v/>
          </cell>
          <cell r="U1754" t="str">
            <v/>
          </cell>
          <cell r="V1754" t="str">
            <v/>
          </cell>
          <cell r="W1754" t="str">
            <v/>
          </cell>
        </row>
        <row r="1755">
          <cell r="C1755" t="str">
            <v>3.1.1.3.2</v>
          </cell>
          <cell r="D1755" t="str">
            <v>Valla móvil Tipo 2. Valla plegable. Esquema No. 4</v>
          </cell>
          <cell r="E1755" t="str">
            <v>un</v>
          </cell>
          <cell r="F1755">
            <v>10</v>
          </cell>
          <cell r="G1755">
            <v>162000</v>
          </cell>
          <cell r="H1755">
            <v>1620000</v>
          </cell>
          <cell r="I1755">
            <v>0.10445692298309438</v>
          </cell>
          <cell r="J1755">
            <v>10</v>
          </cell>
          <cell r="K1755">
            <v>-5</v>
          </cell>
          <cell r="L1755">
            <v>5</v>
          </cell>
          <cell r="M1755">
            <v>1620000</v>
          </cell>
          <cell r="N1755">
            <v>-810000</v>
          </cell>
          <cell r="O1755">
            <v>810000</v>
          </cell>
          <cell r="R1755">
            <v>4</v>
          </cell>
          <cell r="S1755">
            <v>0</v>
          </cell>
          <cell r="T1755">
            <v>0</v>
          </cell>
          <cell r="U1755">
            <v>648000</v>
          </cell>
          <cell r="V1755">
            <v>1</v>
          </cell>
          <cell r="W1755">
            <v>162000</v>
          </cell>
        </row>
        <row r="1756">
          <cell r="C1756" t="str">
            <v>3.1.1.3.3</v>
          </cell>
          <cell r="D1756" t="str">
            <v>Valla móvil Tipo 3. Barrera Tubular. Esquema No.5</v>
          </cell>
          <cell r="E1756" t="str">
            <v>un</v>
          </cell>
          <cell r="F1756">
            <v>5</v>
          </cell>
          <cell r="G1756">
            <v>150000</v>
          </cell>
          <cell r="H1756">
            <v>750000</v>
          </cell>
          <cell r="I1756">
            <v>4.8359686566247395E-2</v>
          </cell>
          <cell r="J1756">
            <v>5</v>
          </cell>
          <cell r="K1756">
            <v>-5</v>
          </cell>
          <cell r="L1756">
            <v>0</v>
          </cell>
          <cell r="M1756">
            <v>750000</v>
          </cell>
          <cell r="N1756">
            <v>-750000</v>
          </cell>
          <cell r="O1756">
            <v>0</v>
          </cell>
          <cell r="R1756">
            <v>0</v>
          </cell>
          <cell r="S1756">
            <v>0</v>
          </cell>
          <cell r="T1756">
            <v>0</v>
          </cell>
          <cell r="U1756">
            <v>0</v>
          </cell>
          <cell r="V1756">
            <v>0</v>
          </cell>
          <cell r="W1756">
            <v>0</v>
          </cell>
        </row>
        <row r="1757">
          <cell r="C1757" t="str">
            <v>3.1.1.3.4</v>
          </cell>
          <cell r="D1757" t="str">
            <v>Valla móvil Tipo 4. Valla doble cara. Esquema No. 6</v>
          </cell>
          <cell r="E1757" t="str">
            <v>un</v>
          </cell>
          <cell r="F1757">
            <v>10</v>
          </cell>
          <cell r="G1757">
            <v>155000</v>
          </cell>
          <cell r="H1757">
            <v>1550000</v>
          </cell>
          <cell r="I1757">
            <v>9.9943352236911295E-2</v>
          </cell>
          <cell r="J1757">
            <v>10</v>
          </cell>
          <cell r="K1757">
            <v>-5</v>
          </cell>
          <cell r="L1757">
            <v>5</v>
          </cell>
          <cell r="M1757">
            <v>1550000</v>
          </cell>
          <cell r="N1757">
            <v>-775000</v>
          </cell>
          <cell r="O1757">
            <v>775000</v>
          </cell>
          <cell r="R1757">
            <v>0</v>
          </cell>
          <cell r="S1757">
            <v>0</v>
          </cell>
          <cell r="T1757">
            <v>0</v>
          </cell>
          <cell r="U1757">
            <v>0</v>
          </cell>
          <cell r="V1757">
            <v>5</v>
          </cell>
          <cell r="W1757">
            <v>775000</v>
          </cell>
        </row>
        <row r="1758">
          <cell r="C1758" t="str">
            <v>3.1.1.4</v>
          </cell>
          <cell r="D1758" t="str">
            <v>Avisos preventivos fijos. Esquemas Nos. 10,11,12,13, y 14</v>
          </cell>
          <cell r="E1758" t="str">
            <v>un</v>
          </cell>
          <cell r="F1758">
            <v>6</v>
          </cell>
          <cell r="G1758">
            <v>215000</v>
          </cell>
          <cell r="H1758">
            <v>1290000</v>
          </cell>
          <cell r="I1758">
            <v>8.3178660893945516E-2</v>
          </cell>
          <cell r="J1758">
            <v>6</v>
          </cell>
          <cell r="K1758">
            <v>-3</v>
          </cell>
          <cell r="L1758">
            <v>3</v>
          </cell>
          <cell r="M1758">
            <v>1290000</v>
          </cell>
          <cell r="N1758">
            <v>-645000</v>
          </cell>
          <cell r="O1758">
            <v>645000</v>
          </cell>
          <cell r="R1758">
            <v>0</v>
          </cell>
          <cell r="S1758">
            <v>0</v>
          </cell>
          <cell r="T1758">
            <v>0</v>
          </cell>
          <cell r="U1758">
            <v>0</v>
          </cell>
          <cell r="V1758">
            <v>3</v>
          </cell>
          <cell r="W1758">
            <v>645000</v>
          </cell>
        </row>
        <row r="1759">
          <cell r="C1759" t="str">
            <v>3.1.1.5</v>
          </cell>
          <cell r="D1759" t="str">
            <v>Caneca reflectiva. Esquema No. 15</v>
          </cell>
          <cell r="E1759" t="str">
            <v>un</v>
          </cell>
          <cell r="F1759">
            <v>4</v>
          </cell>
          <cell r="G1759">
            <v>129000</v>
          </cell>
          <cell r="H1759">
            <v>516000</v>
          </cell>
          <cell r="I1759">
            <v>3.3271464357578211E-2</v>
          </cell>
          <cell r="J1759">
            <v>4</v>
          </cell>
          <cell r="K1759">
            <v>-2</v>
          </cell>
          <cell r="L1759">
            <v>2</v>
          </cell>
          <cell r="M1759">
            <v>516000</v>
          </cell>
          <cell r="N1759">
            <v>-258000</v>
          </cell>
          <cell r="O1759">
            <v>258000</v>
          </cell>
          <cell r="R1759">
            <v>0</v>
          </cell>
          <cell r="S1759">
            <v>0</v>
          </cell>
          <cell r="T1759">
            <v>0</v>
          </cell>
          <cell r="U1759">
            <v>0</v>
          </cell>
          <cell r="V1759">
            <v>2</v>
          </cell>
          <cell r="W1759">
            <v>258000</v>
          </cell>
        </row>
        <row r="1760">
          <cell r="C1760" t="str">
            <v>3.2</v>
          </cell>
          <cell r="D1760" t="str">
            <v>DEMOLICIONES</v>
          </cell>
          <cell r="F1760" t="str">
            <v/>
          </cell>
          <cell r="I1760" t="str">
            <v/>
          </cell>
          <cell r="J1760" t="str">
            <v/>
          </cell>
          <cell r="L1760" t="str">
            <v/>
          </cell>
          <cell r="M1760" t="str">
            <v/>
          </cell>
          <cell r="N1760" t="str">
            <v/>
          </cell>
          <cell r="O1760" t="str">
            <v/>
          </cell>
          <cell r="R1760">
            <v>0</v>
          </cell>
          <cell r="S1760" t="str">
            <v/>
          </cell>
          <cell r="T1760" t="str">
            <v/>
          </cell>
          <cell r="U1760" t="str">
            <v/>
          </cell>
          <cell r="V1760" t="str">
            <v/>
          </cell>
          <cell r="W1760" t="str">
            <v/>
          </cell>
        </row>
        <row r="1761">
          <cell r="C1761" t="str">
            <v>3.2.1</v>
          </cell>
          <cell r="D1761" t="str">
            <v>Demolicion de pavimentos</v>
          </cell>
          <cell r="F1761" t="str">
            <v/>
          </cell>
          <cell r="I1761" t="str">
            <v/>
          </cell>
          <cell r="J1761" t="str">
            <v/>
          </cell>
          <cell r="L1761" t="str">
            <v/>
          </cell>
          <cell r="M1761" t="str">
            <v/>
          </cell>
          <cell r="N1761" t="str">
            <v/>
          </cell>
          <cell r="O1761" t="str">
            <v/>
          </cell>
          <cell r="R1761">
            <v>0</v>
          </cell>
          <cell r="S1761" t="str">
            <v/>
          </cell>
          <cell r="T1761" t="str">
            <v/>
          </cell>
          <cell r="U1761" t="str">
            <v/>
          </cell>
          <cell r="V1761" t="str">
            <v/>
          </cell>
          <cell r="W1761" t="str">
            <v/>
          </cell>
        </row>
        <row r="1762">
          <cell r="C1762" t="str">
            <v>3.2.1.1</v>
          </cell>
          <cell r="D1762" t="str">
            <v>Demolicion de pavimento de concreto rígido</v>
          </cell>
          <cell r="F1762" t="str">
            <v/>
          </cell>
          <cell r="I1762" t="str">
            <v/>
          </cell>
          <cell r="J1762" t="str">
            <v/>
          </cell>
          <cell r="L1762" t="str">
            <v/>
          </cell>
          <cell r="M1762" t="str">
            <v/>
          </cell>
          <cell r="N1762" t="str">
            <v/>
          </cell>
          <cell r="O1762" t="str">
            <v/>
          </cell>
          <cell r="R1762">
            <v>0</v>
          </cell>
          <cell r="S1762" t="str">
            <v/>
          </cell>
          <cell r="T1762" t="str">
            <v/>
          </cell>
          <cell r="U1762" t="str">
            <v/>
          </cell>
          <cell r="V1762" t="str">
            <v/>
          </cell>
          <cell r="W1762" t="str">
            <v/>
          </cell>
        </row>
        <row r="1763">
          <cell r="C1763" t="str">
            <v>3.2.1.1.1</v>
          </cell>
          <cell r="D1763" t="str">
            <v>Con mona (0,15 m&lt; e &lt;0,25 m)</v>
          </cell>
          <cell r="E1763" t="str">
            <v>m2</v>
          </cell>
          <cell r="F1763">
            <v>100</v>
          </cell>
          <cell r="G1763">
            <v>5000</v>
          </cell>
          <cell r="H1763">
            <v>500000</v>
          </cell>
          <cell r="I1763">
            <v>3.2239791044164932E-2</v>
          </cell>
          <cell r="J1763">
            <v>100</v>
          </cell>
          <cell r="L1763">
            <v>100</v>
          </cell>
          <cell r="M1763">
            <v>500000</v>
          </cell>
          <cell r="N1763">
            <v>0</v>
          </cell>
          <cell r="O1763">
            <v>500000</v>
          </cell>
          <cell r="R1763">
            <v>0</v>
          </cell>
          <cell r="S1763">
            <v>0</v>
          </cell>
          <cell r="T1763">
            <v>0</v>
          </cell>
          <cell r="U1763">
            <v>0</v>
          </cell>
          <cell r="V1763">
            <v>100</v>
          </cell>
          <cell r="W1763">
            <v>500000</v>
          </cell>
        </row>
        <row r="1764">
          <cell r="C1764" t="str">
            <v>3.2.1.1.2</v>
          </cell>
          <cell r="D1764" t="str">
            <v>Con compresor manual (0,15 m&lt; e &lt;0,25 m)</v>
          </cell>
          <cell r="E1764" t="str">
            <v>m2</v>
          </cell>
          <cell r="F1764">
            <v>1350</v>
          </cell>
          <cell r="G1764">
            <v>10050</v>
          </cell>
          <cell r="H1764">
            <v>13567500</v>
          </cell>
          <cell r="I1764">
            <v>0.87482672998341549</v>
          </cell>
          <cell r="J1764">
            <v>1350</v>
          </cell>
          <cell r="L1764">
            <v>1350</v>
          </cell>
          <cell r="M1764">
            <v>13567500</v>
          </cell>
          <cell r="N1764">
            <v>0</v>
          </cell>
          <cell r="O1764">
            <v>13567500</v>
          </cell>
          <cell r="R1764">
            <v>0</v>
          </cell>
          <cell r="S1764">
            <v>0</v>
          </cell>
          <cell r="T1764">
            <v>0</v>
          </cell>
          <cell r="U1764">
            <v>0</v>
          </cell>
          <cell r="V1764">
            <v>1350</v>
          </cell>
          <cell r="W1764">
            <v>13567500</v>
          </cell>
        </row>
        <row r="1765">
          <cell r="C1765" t="str">
            <v>3.2.1.2</v>
          </cell>
          <cell r="D1765" t="str">
            <v>Demolicion de pavimento asfáltico para cualquier espesor</v>
          </cell>
          <cell r="E1765" t="str">
            <v>m2</v>
          </cell>
          <cell r="F1765">
            <v>100</v>
          </cell>
          <cell r="G1765">
            <v>4000</v>
          </cell>
          <cell r="H1765">
            <v>400000</v>
          </cell>
          <cell r="I1765">
            <v>2.5791832835331947E-2</v>
          </cell>
          <cell r="J1765">
            <v>100</v>
          </cell>
          <cell r="L1765">
            <v>100</v>
          </cell>
          <cell r="M1765">
            <v>400000</v>
          </cell>
          <cell r="N1765">
            <v>0</v>
          </cell>
          <cell r="O1765">
            <v>400000</v>
          </cell>
          <cell r="R1765">
            <v>0</v>
          </cell>
          <cell r="S1765">
            <v>0</v>
          </cell>
          <cell r="T1765">
            <v>0</v>
          </cell>
          <cell r="U1765">
            <v>0</v>
          </cell>
          <cell r="V1765">
            <v>100</v>
          </cell>
          <cell r="W1765">
            <v>400000</v>
          </cell>
        </row>
        <row r="1766">
          <cell r="C1766" t="str">
            <v>3.2.2</v>
          </cell>
          <cell r="D1766" t="str">
            <v>Demolición de anden</v>
          </cell>
          <cell r="F1766" t="str">
            <v/>
          </cell>
          <cell r="I1766" t="str">
            <v/>
          </cell>
          <cell r="J1766" t="str">
            <v/>
          </cell>
          <cell r="L1766" t="str">
            <v/>
          </cell>
          <cell r="M1766" t="str">
            <v/>
          </cell>
          <cell r="N1766" t="str">
            <v/>
          </cell>
          <cell r="O1766" t="str">
            <v/>
          </cell>
          <cell r="R1766">
            <v>0</v>
          </cell>
          <cell r="S1766" t="str">
            <v/>
          </cell>
          <cell r="T1766" t="str">
            <v/>
          </cell>
          <cell r="U1766" t="str">
            <v/>
          </cell>
          <cell r="V1766" t="str">
            <v/>
          </cell>
          <cell r="W1766" t="str">
            <v/>
          </cell>
        </row>
        <row r="1767">
          <cell r="C1767" t="str">
            <v>3.2.2.1</v>
          </cell>
          <cell r="D1767" t="str">
            <v>Demolicion de anden con mona</v>
          </cell>
          <cell r="E1767" t="str">
            <v>m2</v>
          </cell>
          <cell r="F1767">
            <v>150</v>
          </cell>
          <cell r="G1767">
            <v>1820</v>
          </cell>
          <cell r="H1767">
            <v>273000</v>
          </cell>
          <cell r="I1767">
            <v>1.7602925910114052E-2</v>
          </cell>
          <cell r="J1767">
            <v>150</v>
          </cell>
          <cell r="L1767">
            <v>150</v>
          </cell>
          <cell r="M1767">
            <v>273000</v>
          </cell>
          <cell r="N1767">
            <v>0</v>
          </cell>
          <cell r="O1767">
            <v>273000</v>
          </cell>
          <cell r="R1767">
            <v>0</v>
          </cell>
          <cell r="S1767">
            <v>0</v>
          </cell>
          <cell r="T1767">
            <v>0</v>
          </cell>
          <cell r="U1767">
            <v>0</v>
          </cell>
          <cell r="V1767">
            <v>150</v>
          </cell>
          <cell r="W1767">
            <v>273000</v>
          </cell>
        </row>
        <row r="1768">
          <cell r="C1768" t="str">
            <v>3.3</v>
          </cell>
          <cell r="D1768" t="str">
            <v>EXCAVACIONES Y ENTIBADOS</v>
          </cell>
          <cell r="F1768" t="str">
            <v/>
          </cell>
          <cell r="I1768" t="str">
            <v/>
          </cell>
          <cell r="J1768" t="str">
            <v/>
          </cell>
          <cell r="L1768" t="str">
            <v/>
          </cell>
          <cell r="M1768" t="str">
            <v/>
          </cell>
          <cell r="N1768" t="str">
            <v/>
          </cell>
          <cell r="O1768" t="str">
            <v/>
          </cell>
          <cell r="R1768">
            <v>0</v>
          </cell>
          <cell r="S1768" t="str">
            <v/>
          </cell>
          <cell r="T1768" t="str">
            <v/>
          </cell>
          <cell r="U1768" t="str">
            <v/>
          </cell>
          <cell r="V1768" t="str">
            <v/>
          </cell>
          <cell r="W1768" t="str">
            <v/>
          </cell>
        </row>
        <row r="1769">
          <cell r="C1769" t="str">
            <v>3.3.2</v>
          </cell>
          <cell r="D1769" t="str">
            <v>Excavación en zanja para redes de alcantarillado y acueducto</v>
          </cell>
          <cell r="F1769" t="str">
            <v/>
          </cell>
          <cell r="I1769" t="str">
            <v/>
          </cell>
          <cell r="J1769" t="str">
            <v/>
          </cell>
          <cell r="L1769" t="str">
            <v/>
          </cell>
          <cell r="M1769" t="str">
            <v/>
          </cell>
          <cell r="N1769" t="str">
            <v/>
          </cell>
          <cell r="O1769" t="str">
            <v/>
          </cell>
          <cell r="R1769">
            <v>0</v>
          </cell>
          <cell r="S1769" t="str">
            <v/>
          </cell>
          <cell r="T1769" t="str">
            <v/>
          </cell>
          <cell r="U1769" t="str">
            <v/>
          </cell>
          <cell r="V1769" t="str">
            <v/>
          </cell>
          <cell r="W1769" t="str">
            <v/>
          </cell>
        </row>
        <row r="1770">
          <cell r="C1770" t="str">
            <v>3.3.2.1</v>
          </cell>
          <cell r="D1770" t="str">
            <v>Excavación a mano en material común, roca descompuesta, a cualquier profundidad y bajo cualquier condición de humedad. Incluye retiro a lugar autorizado.</v>
          </cell>
          <cell r="E1770" t="str">
            <v>m3</v>
          </cell>
          <cell r="F1770">
            <v>11817</v>
          </cell>
          <cell r="G1770">
            <v>10800</v>
          </cell>
          <cell r="H1770">
            <v>127623600</v>
          </cell>
          <cell r="I1770">
            <v>8.2291163926081747</v>
          </cell>
          <cell r="J1770">
            <v>11817</v>
          </cell>
          <cell r="L1770">
            <v>11817</v>
          </cell>
          <cell r="M1770">
            <v>127623600</v>
          </cell>
          <cell r="N1770">
            <v>0</v>
          </cell>
          <cell r="O1770">
            <v>127623600</v>
          </cell>
          <cell r="R1770">
            <v>738.05</v>
          </cell>
          <cell r="S1770">
            <v>0</v>
          </cell>
          <cell r="T1770">
            <v>0</v>
          </cell>
          <cell r="U1770">
            <v>7970939.9999999991</v>
          </cell>
          <cell r="V1770">
            <v>11078.95</v>
          </cell>
          <cell r="W1770">
            <v>119652660.00000001</v>
          </cell>
        </row>
        <row r="1771">
          <cell r="C1771" t="str">
            <v>3.3.2.2</v>
          </cell>
          <cell r="D1771" t="str">
            <v>Excavación a máquina en material común, roca descompuesta a cualquier profundidad y bajo cualquier condición de humedad. Incluye retiro a lugar autorizado.</v>
          </cell>
          <cell r="E1771" t="str">
            <v>m3</v>
          </cell>
          <cell r="F1771">
            <v>24807</v>
          </cell>
          <cell r="G1771">
            <v>8200</v>
          </cell>
          <cell r="H1771">
            <v>203417400</v>
          </cell>
          <cell r="I1771">
            <v>13.11626894149463</v>
          </cell>
          <cell r="J1771">
            <v>24807</v>
          </cell>
          <cell r="L1771">
            <v>24807</v>
          </cell>
          <cell r="M1771">
            <v>203417400</v>
          </cell>
          <cell r="N1771">
            <v>0</v>
          </cell>
          <cell r="O1771">
            <v>203417400</v>
          </cell>
          <cell r="Q1771" t="e">
            <v>#REF!</v>
          </cell>
          <cell r="R1771">
            <v>7386.3072000000002</v>
          </cell>
          <cell r="S1771">
            <v>0</v>
          </cell>
          <cell r="T1771" t="e">
            <v>#REF!</v>
          </cell>
          <cell r="U1771">
            <v>60567719.039999999</v>
          </cell>
          <cell r="V1771">
            <v>17420.692800000001</v>
          </cell>
          <cell r="W1771">
            <v>142849680.96000001</v>
          </cell>
        </row>
        <row r="1772">
          <cell r="C1772" t="str">
            <v>3.3.7</v>
          </cell>
          <cell r="D1772" t="str">
            <v>Entibados y tablestacados</v>
          </cell>
          <cell r="F1772" t="str">
            <v/>
          </cell>
          <cell r="I1772" t="str">
            <v/>
          </cell>
          <cell r="J1772" t="str">
            <v/>
          </cell>
          <cell r="L1772" t="str">
            <v/>
          </cell>
          <cell r="M1772" t="str">
            <v/>
          </cell>
          <cell r="N1772" t="str">
            <v/>
          </cell>
          <cell r="O1772" t="str">
            <v/>
          </cell>
          <cell r="R1772">
            <v>0</v>
          </cell>
          <cell r="S1772" t="str">
            <v/>
          </cell>
          <cell r="T1772" t="str">
            <v/>
          </cell>
          <cell r="U1772" t="str">
            <v/>
          </cell>
          <cell r="V1772" t="str">
            <v/>
          </cell>
          <cell r="W1772" t="str">
            <v/>
          </cell>
        </row>
        <row r="1773">
          <cell r="C1773" t="str">
            <v>3.3.7.2</v>
          </cell>
          <cell r="D1773" t="str">
            <v>Entibado abierto ó discontínuo</v>
          </cell>
          <cell r="F1773" t="str">
            <v/>
          </cell>
          <cell r="I1773" t="str">
            <v/>
          </cell>
          <cell r="J1773" t="str">
            <v/>
          </cell>
          <cell r="L1773" t="str">
            <v/>
          </cell>
          <cell r="M1773" t="str">
            <v/>
          </cell>
          <cell r="N1773" t="str">
            <v/>
          </cell>
          <cell r="O1773" t="str">
            <v/>
          </cell>
          <cell r="R1773">
            <v>0</v>
          </cell>
          <cell r="S1773" t="str">
            <v/>
          </cell>
          <cell r="T1773" t="str">
            <v/>
          </cell>
          <cell r="U1773" t="str">
            <v/>
          </cell>
          <cell r="V1773" t="str">
            <v/>
          </cell>
          <cell r="W1773" t="str">
            <v/>
          </cell>
        </row>
        <row r="1774">
          <cell r="C1774" t="str">
            <v>3.3.7.2.1</v>
          </cell>
          <cell r="D1774" t="str">
            <v>Entibado tipo 1. Discontinuo de madera</v>
          </cell>
          <cell r="E1774" t="str">
            <v>m2</v>
          </cell>
          <cell r="F1774">
            <v>1320</v>
          </cell>
          <cell r="G1774">
            <v>20000</v>
          </cell>
          <cell r="H1774">
            <v>26400000</v>
          </cell>
          <cell r="I1774">
            <v>1.7022609671319084</v>
          </cell>
          <cell r="J1774">
            <v>1320</v>
          </cell>
          <cell r="L1774">
            <v>1320</v>
          </cell>
          <cell r="M1774">
            <v>26400000</v>
          </cell>
          <cell r="N1774">
            <v>0</v>
          </cell>
          <cell r="O1774">
            <v>26400000</v>
          </cell>
          <cell r="R1774">
            <v>0</v>
          </cell>
          <cell r="S1774">
            <v>0</v>
          </cell>
          <cell r="T1774">
            <v>0</v>
          </cell>
          <cell r="U1774">
            <v>0</v>
          </cell>
          <cell r="V1774">
            <v>1320</v>
          </cell>
          <cell r="W1774">
            <v>26400000</v>
          </cell>
        </row>
        <row r="1775">
          <cell r="C1775" t="str">
            <v>3.4</v>
          </cell>
          <cell r="D1775" t="str">
            <v>INSTALACION Y CIMENTACION DE TUBERIA</v>
          </cell>
          <cell r="F1775" t="str">
            <v/>
          </cell>
          <cell r="I1775" t="str">
            <v/>
          </cell>
          <cell r="J1775" t="str">
            <v/>
          </cell>
          <cell r="L1775" t="str">
            <v/>
          </cell>
          <cell r="M1775" t="str">
            <v/>
          </cell>
          <cell r="N1775" t="str">
            <v/>
          </cell>
          <cell r="O1775" t="str">
            <v/>
          </cell>
          <cell r="R1775">
            <v>0</v>
          </cell>
          <cell r="S1775" t="str">
            <v/>
          </cell>
          <cell r="T1775" t="str">
            <v/>
          </cell>
          <cell r="U1775" t="str">
            <v/>
          </cell>
          <cell r="V1775" t="str">
            <v/>
          </cell>
          <cell r="W1775" t="str">
            <v/>
          </cell>
        </row>
        <row r="1776">
          <cell r="C1776" t="str">
            <v>3.4.4</v>
          </cell>
          <cell r="D1776" t="str">
            <v>Instalación de tuberías de acueducto</v>
          </cell>
          <cell r="F1776" t="str">
            <v/>
          </cell>
          <cell r="I1776" t="str">
            <v/>
          </cell>
          <cell r="J1776" t="str">
            <v/>
          </cell>
          <cell r="L1776" t="str">
            <v/>
          </cell>
          <cell r="M1776" t="str">
            <v/>
          </cell>
          <cell r="N1776" t="str">
            <v/>
          </cell>
          <cell r="O1776" t="str">
            <v/>
          </cell>
          <cell r="R1776">
            <v>0</v>
          </cell>
          <cell r="S1776" t="str">
            <v/>
          </cell>
          <cell r="T1776" t="str">
            <v/>
          </cell>
          <cell r="U1776" t="str">
            <v/>
          </cell>
          <cell r="V1776" t="str">
            <v/>
          </cell>
          <cell r="W1776" t="str">
            <v/>
          </cell>
        </row>
        <row r="1777">
          <cell r="C1777" t="str">
            <v>3.4.4.1</v>
          </cell>
          <cell r="D1777" t="str">
            <v>Instalación de tuberías de polietileno de alta densidad (PEAD) y accesorios, para</v>
          </cell>
          <cell r="F1777" t="str">
            <v/>
          </cell>
          <cell r="I1777" t="str">
            <v/>
          </cell>
          <cell r="J1777" t="str">
            <v/>
          </cell>
          <cell r="L1777" t="str">
            <v/>
          </cell>
          <cell r="M1777" t="str">
            <v/>
          </cell>
          <cell r="N1777" t="str">
            <v/>
          </cell>
          <cell r="O1777" t="str">
            <v/>
          </cell>
          <cell r="R1777">
            <v>0</v>
          </cell>
          <cell r="S1777" t="str">
            <v/>
          </cell>
          <cell r="T1777" t="str">
            <v/>
          </cell>
          <cell r="U1777" t="str">
            <v/>
          </cell>
          <cell r="V1777" t="str">
            <v/>
          </cell>
          <cell r="W1777" t="str">
            <v/>
          </cell>
        </row>
        <row r="1778">
          <cell r="C1778" t="str">
            <v>3.4.4.1.1</v>
          </cell>
          <cell r="D1778" t="str">
            <v>Tuberías PEAD 90mm</v>
          </cell>
          <cell r="E1778" t="str">
            <v>m</v>
          </cell>
          <cell r="F1778">
            <v>20</v>
          </cell>
          <cell r="G1778">
            <v>4375</v>
          </cell>
          <cell r="H1778">
            <v>87500</v>
          </cell>
          <cell r="I1778">
            <v>5.641963432728863E-3</v>
          </cell>
          <cell r="J1778">
            <v>20</v>
          </cell>
          <cell r="L1778">
            <v>20</v>
          </cell>
          <cell r="M1778">
            <v>87500</v>
          </cell>
          <cell r="N1778">
            <v>0</v>
          </cell>
          <cell r="O1778">
            <v>87500</v>
          </cell>
          <cell r="R1778">
            <v>0</v>
          </cell>
          <cell r="S1778">
            <v>0</v>
          </cell>
          <cell r="T1778">
            <v>0</v>
          </cell>
          <cell r="U1778">
            <v>0</v>
          </cell>
          <cell r="V1778">
            <v>20</v>
          </cell>
          <cell r="W1778">
            <v>87500</v>
          </cell>
        </row>
        <row r="1779">
          <cell r="C1779" t="str">
            <v>3.4.4.1.2</v>
          </cell>
          <cell r="D1779" t="str">
            <v>Tuberías PEAD 110mm</v>
          </cell>
          <cell r="E1779" t="str">
            <v>m</v>
          </cell>
          <cell r="F1779">
            <v>300</v>
          </cell>
          <cell r="G1779">
            <v>4925</v>
          </cell>
          <cell r="H1779">
            <v>1477500</v>
          </cell>
          <cell r="I1779">
            <v>9.5268582535507365E-2</v>
          </cell>
          <cell r="J1779">
            <v>300</v>
          </cell>
          <cell r="L1779">
            <v>300</v>
          </cell>
          <cell r="M1779">
            <v>1477500</v>
          </cell>
          <cell r="N1779">
            <v>0</v>
          </cell>
          <cell r="O1779">
            <v>1477500</v>
          </cell>
          <cell r="R1779">
            <v>0</v>
          </cell>
          <cell r="S1779">
            <v>0</v>
          </cell>
          <cell r="T1779">
            <v>0</v>
          </cell>
          <cell r="U1779">
            <v>0</v>
          </cell>
          <cell r="V1779">
            <v>300</v>
          </cell>
          <cell r="W1779">
            <v>1477500</v>
          </cell>
        </row>
        <row r="1780">
          <cell r="C1780" t="str">
            <v>3.4.4.1.3</v>
          </cell>
          <cell r="D1780" t="str">
            <v>Tuberías PEAD 160mm</v>
          </cell>
          <cell r="E1780" t="str">
            <v>m</v>
          </cell>
          <cell r="F1780">
            <v>100</v>
          </cell>
          <cell r="G1780">
            <v>4850</v>
          </cell>
          <cell r="H1780">
            <v>485000</v>
          </cell>
          <cell r="I1780">
            <v>3.1272597312839982E-2</v>
          </cell>
          <cell r="J1780">
            <v>100</v>
          </cell>
          <cell r="L1780">
            <v>100</v>
          </cell>
          <cell r="M1780">
            <v>485000</v>
          </cell>
          <cell r="N1780">
            <v>0</v>
          </cell>
          <cell r="O1780">
            <v>485000</v>
          </cell>
          <cell r="R1780">
            <v>0</v>
          </cell>
          <cell r="S1780">
            <v>0</v>
          </cell>
          <cell r="T1780">
            <v>0</v>
          </cell>
          <cell r="U1780">
            <v>0</v>
          </cell>
          <cell r="V1780">
            <v>100</v>
          </cell>
          <cell r="W1780">
            <v>485000</v>
          </cell>
        </row>
        <row r="1781">
          <cell r="C1781" t="str">
            <v>3.4.4.2</v>
          </cell>
          <cell r="D1781" t="str">
            <v>Instalación de Tubería de hierro de fundición dúctil, incluídos accesorios</v>
          </cell>
          <cell r="F1781" t="str">
            <v/>
          </cell>
          <cell r="I1781" t="str">
            <v/>
          </cell>
          <cell r="J1781" t="str">
            <v/>
          </cell>
          <cell r="L1781" t="str">
            <v/>
          </cell>
          <cell r="M1781" t="str">
            <v/>
          </cell>
          <cell r="N1781" t="str">
            <v/>
          </cell>
          <cell r="O1781" t="str">
            <v/>
          </cell>
          <cell r="R1781">
            <v>0</v>
          </cell>
          <cell r="S1781" t="str">
            <v/>
          </cell>
          <cell r="T1781" t="str">
            <v/>
          </cell>
          <cell r="U1781" t="str">
            <v/>
          </cell>
          <cell r="V1781" t="str">
            <v/>
          </cell>
          <cell r="W1781" t="str">
            <v/>
          </cell>
        </row>
        <row r="1782">
          <cell r="C1782" t="str">
            <v>3.4.4.2.6</v>
          </cell>
          <cell r="D1782" t="str">
            <v>Tubería de HD de 500 mm</v>
          </cell>
          <cell r="E1782" t="str">
            <v>m</v>
          </cell>
          <cell r="F1782">
            <v>22018</v>
          </cell>
          <cell r="G1782">
            <v>15000</v>
          </cell>
          <cell r="H1782">
            <v>330270000</v>
          </cell>
          <cell r="I1782">
            <v>21.295671576312703</v>
          </cell>
          <cell r="J1782">
            <v>22018</v>
          </cell>
          <cell r="L1782">
            <v>22018</v>
          </cell>
          <cell r="M1782">
            <v>330270000</v>
          </cell>
          <cell r="N1782">
            <v>0</v>
          </cell>
          <cell r="O1782">
            <v>330270000</v>
          </cell>
          <cell r="Q1782" t="e">
            <v>#REF!</v>
          </cell>
          <cell r="R1782">
            <v>5129.38</v>
          </cell>
          <cell r="S1782">
            <v>0</v>
          </cell>
          <cell r="T1782" t="e">
            <v>#REF!</v>
          </cell>
          <cell r="U1782">
            <v>76940700</v>
          </cell>
          <cell r="V1782">
            <v>16888.62</v>
          </cell>
          <cell r="W1782">
            <v>253329299.99999997</v>
          </cell>
        </row>
        <row r="1783">
          <cell r="C1783" t="str">
            <v>3.4.5</v>
          </cell>
          <cell r="D1783" t="str">
            <v>Cruce con equipo mecánico de perforación horizontal (Topo)</v>
          </cell>
          <cell r="F1783" t="str">
            <v/>
          </cell>
          <cell r="I1783" t="str">
            <v/>
          </cell>
          <cell r="J1783" t="str">
            <v/>
          </cell>
          <cell r="L1783" t="str">
            <v/>
          </cell>
          <cell r="M1783" t="str">
            <v/>
          </cell>
          <cell r="N1783" t="str">
            <v/>
          </cell>
          <cell r="O1783" t="str">
            <v/>
          </cell>
          <cell r="R1783">
            <v>0</v>
          </cell>
          <cell r="S1783" t="str">
            <v/>
          </cell>
          <cell r="T1783" t="str">
            <v/>
          </cell>
          <cell r="U1783" t="str">
            <v/>
          </cell>
          <cell r="V1783" t="str">
            <v/>
          </cell>
          <cell r="W1783" t="str">
            <v/>
          </cell>
        </row>
        <row r="1784">
          <cell r="C1784" t="str">
            <v>3.4.5.9</v>
          </cell>
          <cell r="D1784" t="str">
            <v>Cruce con equipo mecánico, percusion o rotacion, D= 700 mm</v>
          </cell>
          <cell r="E1784" t="str">
            <v>m</v>
          </cell>
          <cell r="F1784">
            <v>23</v>
          </cell>
          <cell r="G1784">
            <v>1350000</v>
          </cell>
          <cell r="H1784">
            <v>31050000</v>
          </cell>
          <cell r="I1784">
            <v>2.0020910238426421</v>
          </cell>
          <cell r="J1784">
            <v>23</v>
          </cell>
          <cell r="K1784">
            <v>-7</v>
          </cell>
          <cell r="L1784">
            <v>16</v>
          </cell>
          <cell r="M1784">
            <v>31050000</v>
          </cell>
          <cell r="N1784">
            <v>-9450000</v>
          </cell>
          <cell r="O1784">
            <v>21600000</v>
          </cell>
          <cell r="R1784">
            <v>0</v>
          </cell>
          <cell r="S1784">
            <v>0</v>
          </cell>
          <cell r="T1784">
            <v>0</v>
          </cell>
          <cell r="U1784">
            <v>0</v>
          </cell>
          <cell r="V1784">
            <v>16</v>
          </cell>
          <cell r="W1784">
            <v>21600000</v>
          </cell>
        </row>
        <row r="1785">
          <cell r="C1785" t="str">
            <v>3.4.8</v>
          </cell>
          <cell r="D1785" t="str">
            <v>Cimentación de tuberías</v>
          </cell>
          <cell r="F1785" t="str">
            <v/>
          </cell>
          <cell r="I1785" t="str">
            <v/>
          </cell>
          <cell r="J1785" t="str">
            <v/>
          </cell>
          <cell r="L1785" t="str">
            <v/>
          </cell>
          <cell r="M1785" t="str">
            <v/>
          </cell>
          <cell r="N1785" t="str">
            <v/>
          </cell>
          <cell r="O1785" t="str">
            <v/>
          </cell>
          <cell r="R1785">
            <v>0</v>
          </cell>
          <cell r="S1785" t="str">
            <v/>
          </cell>
          <cell r="T1785" t="str">
            <v/>
          </cell>
          <cell r="U1785" t="str">
            <v/>
          </cell>
          <cell r="V1785" t="str">
            <v/>
          </cell>
          <cell r="W1785" t="str">
            <v/>
          </cell>
        </row>
        <row r="1786">
          <cell r="C1786" t="str">
            <v>3.4.8.2</v>
          </cell>
          <cell r="D1786" t="str">
            <v>Cimentación de tubería con arena compactada al 70% de la densidad relativa máxima</v>
          </cell>
          <cell r="E1786" t="str">
            <v>m3</v>
          </cell>
          <cell r="F1786">
            <v>5700</v>
          </cell>
          <cell r="G1786">
            <v>31000</v>
          </cell>
          <cell r="H1786">
            <v>176700000</v>
          </cell>
          <cell r="I1786">
            <v>11.393542155007887</v>
          </cell>
          <cell r="J1786">
            <v>5700</v>
          </cell>
          <cell r="K1786">
            <v>-2700</v>
          </cell>
          <cell r="L1786">
            <v>3000</v>
          </cell>
          <cell r="M1786">
            <v>176700000</v>
          </cell>
          <cell r="N1786">
            <v>-83700000</v>
          </cell>
          <cell r="O1786">
            <v>93000000</v>
          </cell>
          <cell r="Q1786" t="e">
            <v>#REF!</v>
          </cell>
          <cell r="R1786">
            <v>1568.5</v>
          </cell>
          <cell r="S1786">
            <v>0</v>
          </cell>
          <cell r="T1786" t="e">
            <v>#REF!</v>
          </cell>
          <cell r="U1786">
            <v>48623500</v>
          </cell>
          <cell r="V1786">
            <v>1431.5</v>
          </cell>
          <cell r="W1786">
            <v>44376500</v>
          </cell>
        </row>
        <row r="1787">
          <cell r="C1787" t="str">
            <v>3.4.8.4</v>
          </cell>
          <cell r="D1787" t="str">
            <v>Cimentación de tubería con concreto de 17,5 Mpa. ( 2500 psi ) de central de mezclas</v>
          </cell>
          <cell r="E1787" t="str">
            <v>m3</v>
          </cell>
          <cell r="F1787">
            <v>30</v>
          </cell>
          <cell r="G1787">
            <v>208850</v>
          </cell>
          <cell r="H1787">
            <v>6265500</v>
          </cell>
          <cell r="I1787">
            <v>0.40399682157443073</v>
          </cell>
          <cell r="J1787">
            <v>30</v>
          </cell>
          <cell r="L1787">
            <v>30</v>
          </cell>
          <cell r="M1787">
            <v>6265500</v>
          </cell>
          <cell r="N1787">
            <v>0</v>
          </cell>
          <cell r="O1787">
            <v>6265500</v>
          </cell>
          <cell r="R1787">
            <v>0</v>
          </cell>
          <cell r="S1787">
            <v>0</v>
          </cell>
          <cell r="T1787">
            <v>0</v>
          </cell>
          <cell r="U1787">
            <v>0</v>
          </cell>
          <cell r="V1787">
            <v>30</v>
          </cell>
          <cell r="W1787">
            <v>6265500</v>
          </cell>
        </row>
        <row r="1788">
          <cell r="C1788" t="str">
            <v>3.4.9</v>
          </cell>
          <cell r="D1788" t="str">
            <v>Empalme de tubería de acueducto proyectada</v>
          </cell>
          <cell r="F1788" t="str">
            <v/>
          </cell>
          <cell r="I1788" t="str">
            <v/>
          </cell>
          <cell r="J1788" t="str">
            <v/>
          </cell>
          <cell r="L1788" t="str">
            <v/>
          </cell>
          <cell r="M1788" t="str">
            <v/>
          </cell>
          <cell r="N1788" t="str">
            <v/>
          </cell>
          <cell r="O1788" t="str">
            <v/>
          </cell>
          <cell r="R1788">
            <v>0</v>
          </cell>
          <cell r="S1788" t="str">
            <v/>
          </cell>
          <cell r="T1788" t="str">
            <v/>
          </cell>
          <cell r="U1788" t="str">
            <v/>
          </cell>
          <cell r="V1788" t="str">
            <v/>
          </cell>
          <cell r="W1788" t="str">
            <v/>
          </cell>
        </row>
        <row r="1789">
          <cell r="C1789" t="str">
            <v>3.4.9.1</v>
          </cell>
          <cell r="D1789" t="str">
            <v>Empalme de tubería de polietileno proyectada a tubería de polietileno existente</v>
          </cell>
          <cell r="F1789" t="str">
            <v/>
          </cell>
          <cell r="I1789" t="str">
            <v/>
          </cell>
          <cell r="J1789" t="str">
            <v/>
          </cell>
          <cell r="L1789" t="str">
            <v/>
          </cell>
          <cell r="M1789" t="str">
            <v/>
          </cell>
          <cell r="N1789" t="str">
            <v/>
          </cell>
          <cell r="O1789" t="str">
            <v/>
          </cell>
          <cell r="R1789">
            <v>0</v>
          </cell>
          <cell r="S1789" t="str">
            <v/>
          </cell>
          <cell r="T1789" t="str">
            <v/>
          </cell>
          <cell r="U1789" t="str">
            <v/>
          </cell>
          <cell r="V1789" t="str">
            <v/>
          </cell>
          <cell r="W1789" t="str">
            <v/>
          </cell>
        </row>
        <row r="1790">
          <cell r="C1790" t="str">
            <v>3.4.9.1.1</v>
          </cell>
          <cell r="D1790" t="str">
            <v>Empalme de tubería polietileno Ø 160 mm a tubería polietileno Ø 160 mm existente, según detalle en plano, incluye instalación de accesorios y suministro y colocación de tornillería, arandela, tuercas y empaquetadura para montaje.</v>
          </cell>
          <cell r="E1790" t="str">
            <v>un</v>
          </cell>
          <cell r="F1790">
            <v>1</v>
          </cell>
          <cell r="G1790">
            <v>380000</v>
          </cell>
          <cell r="H1790">
            <v>380000</v>
          </cell>
          <cell r="I1790">
            <v>2.4502241193565345E-2</v>
          </cell>
          <cell r="J1790">
            <v>1</v>
          </cell>
          <cell r="L1790">
            <v>1</v>
          </cell>
          <cell r="M1790">
            <v>380000</v>
          </cell>
          <cell r="N1790">
            <v>0</v>
          </cell>
          <cell r="O1790">
            <v>380000</v>
          </cell>
          <cell r="R1790">
            <v>0</v>
          </cell>
          <cell r="S1790">
            <v>0</v>
          </cell>
          <cell r="T1790">
            <v>0</v>
          </cell>
          <cell r="U1790">
            <v>0</v>
          </cell>
          <cell r="V1790">
            <v>1</v>
          </cell>
          <cell r="W1790">
            <v>380000</v>
          </cell>
        </row>
        <row r="1791">
          <cell r="C1791" t="str">
            <v>3.4.9.2</v>
          </cell>
          <cell r="D1791" t="str">
            <v>Empalme de tubería de polietileno proyectada a tubería de PVC y AC existente</v>
          </cell>
          <cell r="F1791" t="str">
            <v/>
          </cell>
          <cell r="I1791" t="str">
            <v/>
          </cell>
          <cell r="J1791" t="str">
            <v/>
          </cell>
          <cell r="L1791" t="str">
            <v/>
          </cell>
          <cell r="M1791" t="str">
            <v/>
          </cell>
          <cell r="N1791" t="str">
            <v/>
          </cell>
          <cell r="O1791" t="str">
            <v/>
          </cell>
          <cell r="R1791">
            <v>0</v>
          </cell>
          <cell r="S1791" t="str">
            <v/>
          </cell>
          <cell r="T1791" t="str">
            <v/>
          </cell>
          <cell r="U1791" t="str">
            <v/>
          </cell>
          <cell r="V1791" t="str">
            <v/>
          </cell>
          <cell r="W1791" t="str">
            <v/>
          </cell>
        </row>
        <row r="1792">
          <cell r="C1792" t="str">
            <v>3.4.9.2.1</v>
          </cell>
          <cell r="D1792" t="str">
            <v>Empalme de tubería polietileno Ø 110 mm a tubería PVC existente, según detalle en plano, incluye instalación de accesorios y suministro y colocación de tornillería, arandela, tuercas y empaquetadura para montaje.</v>
          </cell>
          <cell r="E1792" t="str">
            <v>un</v>
          </cell>
          <cell r="F1792">
            <v>3</v>
          </cell>
          <cell r="G1792">
            <v>320000</v>
          </cell>
          <cell r="H1792">
            <v>960000</v>
          </cell>
          <cell r="I1792">
            <v>6.1900398804796669E-2</v>
          </cell>
          <cell r="J1792">
            <v>3</v>
          </cell>
          <cell r="L1792">
            <v>3</v>
          </cell>
          <cell r="M1792">
            <v>960000</v>
          </cell>
          <cell r="N1792">
            <v>0</v>
          </cell>
          <cell r="O1792">
            <v>960000</v>
          </cell>
          <cell r="R1792">
            <v>0</v>
          </cell>
          <cell r="S1792">
            <v>0</v>
          </cell>
          <cell r="T1792">
            <v>0</v>
          </cell>
          <cell r="U1792">
            <v>0</v>
          </cell>
          <cell r="V1792">
            <v>3</v>
          </cell>
          <cell r="W1792">
            <v>960000</v>
          </cell>
        </row>
        <row r="1793">
          <cell r="C1793" t="str">
            <v>3.4.9.3</v>
          </cell>
          <cell r="D1793" t="str">
            <v>Empalme de tubería de HD proyectada a tubería de HD existente</v>
          </cell>
          <cell r="F1793" t="str">
            <v/>
          </cell>
          <cell r="I1793" t="str">
            <v/>
          </cell>
          <cell r="J1793" t="str">
            <v/>
          </cell>
          <cell r="L1793" t="str">
            <v/>
          </cell>
          <cell r="M1793" t="str">
            <v/>
          </cell>
          <cell r="N1793" t="str">
            <v/>
          </cell>
          <cell r="O1793" t="str">
            <v/>
          </cell>
          <cell r="R1793">
            <v>0</v>
          </cell>
          <cell r="S1793" t="str">
            <v/>
          </cell>
          <cell r="T1793" t="str">
            <v/>
          </cell>
          <cell r="U1793" t="str">
            <v/>
          </cell>
          <cell r="V1793" t="str">
            <v/>
          </cell>
          <cell r="W1793" t="str">
            <v/>
          </cell>
        </row>
        <row r="1794">
          <cell r="C1794" t="str">
            <v>3.4.9.3.1</v>
          </cell>
          <cell r="D1794" t="str">
            <v>Empalme de tubería HD Ø 500 mm proyectada a tubería HD Ø 500 mm existente de acuerdo con detalle mostrado en plano, incluye instalación de accesorios y suministro y colocación de empaquetadura, tornillería, tuercas y arandelas para montaje.</v>
          </cell>
          <cell r="E1794" t="str">
            <v>un</v>
          </cell>
          <cell r="F1794">
            <v>1</v>
          </cell>
          <cell r="G1794">
            <v>2800000</v>
          </cell>
          <cell r="H1794">
            <v>2800000</v>
          </cell>
          <cell r="I1794">
            <v>0.18054282984732362</v>
          </cell>
          <cell r="J1794">
            <v>1</v>
          </cell>
          <cell r="L1794">
            <v>1</v>
          </cell>
          <cell r="M1794">
            <v>2800000</v>
          </cell>
          <cell r="N1794">
            <v>0</v>
          </cell>
          <cell r="O1794">
            <v>2800000</v>
          </cell>
          <cell r="R1794">
            <v>0</v>
          </cell>
          <cell r="S1794">
            <v>0</v>
          </cell>
          <cell r="T1794">
            <v>0</v>
          </cell>
          <cell r="U1794">
            <v>0</v>
          </cell>
          <cell r="V1794">
            <v>1</v>
          </cell>
          <cell r="W1794">
            <v>2800000</v>
          </cell>
        </row>
        <row r="1795">
          <cell r="C1795" t="str">
            <v>3.5</v>
          </cell>
          <cell r="D1795" t="str">
            <v>RELLENOS</v>
          </cell>
          <cell r="F1795" t="str">
            <v/>
          </cell>
          <cell r="I1795" t="str">
            <v/>
          </cell>
          <cell r="J1795" t="str">
            <v/>
          </cell>
          <cell r="L1795" t="str">
            <v/>
          </cell>
          <cell r="M1795" t="str">
            <v/>
          </cell>
          <cell r="N1795" t="str">
            <v/>
          </cell>
          <cell r="O1795" t="str">
            <v/>
          </cell>
          <cell r="R1795">
            <v>0</v>
          </cell>
          <cell r="S1795" t="str">
            <v/>
          </cell>
          <cell r="T1795" t="str">
            <v/>
          </cell>
          <cell r="U1795" t="str">
            <v/>
          </cell>
          <cell r="V1795" t="str">
            <v/>
          </cell>
          <cell r="W1795" t="str">
            <v/>
          </cell>
        </row>
        <row r="1796">
          <cell r="C1796" t="str">
            <v>3.5.1</v>
          </cell>
          <cell r="D1796" t="str">
            <v>Relleno de Zanjas y obras de mampostería</v>
          </cell>
          <cell r="F1796" t="str">
            <v/>
          </cell>
          <cell r="I1796" t="str">
            <v/>
          </cell>
          <cell r="J1796" t="str">
            <v/>
          </cell>
          <cell r="L1796" t="str">
            <v/>
          </cell>
          <cell r="M1796" t="str">
            <v/>
          </cell>
          <cell r="N1796" t="str">
            <v/>
          </cell>
          <cell r="O1796" t="str">
            <v/>
          </cell>
          <cell r="R1796">
            <v>0</v>
          </cell>
          <cell r="S1796" t="str">
            <v/>
          </cell>
          <cell r="T1796" t="str">
            <v/>
          </cell>
          <cell r="U1796" t="str">
            <v/>
          </cell>
          <cell r="V1796" t="str">
            <v/>
          </cell>
          <cell r="W1796" t="str">
            <v/>
          </cell>
        </row>
        <row r="1797">
          <cell r="C1797" t="str">
            <v>3.5.1.1</v>
          </cell>
          <cell r="D1797" t="str">
            <v>Rellenos de Zanjas y obras de mampostería con material seleccionado de sitio, compactado al 90% del Proctor Modificado</v>
          </cell>
          <cell r="E1797" t="str">
            <v>m3</v>
          </cell>
          <cell r="F1797">
            <v>24472</v>
          </cell>
          <cell r="G1797">
            <v>9800</v>
          </cell>
          <cell r="H1797">
            <v>239825600</v>
          </cell>
          <cell r="I1797">
            <v>15.463854462082963</v>
          </cell>
          <cell r="J1797">
            <v>24472</v>
          </cell>
          <cell r="L1797">
            <v>24472</v>
          </cell>
          <cell r="M1797">
            <v>239825600</v>
          </cell>
          <cell r="N1797">
            <v>0</v>
          </cell>
          <cell r="O1797">
            <v>239825600</v>
          </cell>
          <cell r="Q1797" t="e">
            <v>#REF!</v>
          </cell>
          <cell r="R1797">
            <v>4686.2470400000002</v>
          </cell>
          <cell r="S1797">
            <v>0</v>
          </cell>
          <cell r="T1797" t="e">
            <v>#REF!</v>
          </cell>
          <cell r="U1797">
            <v>45925220.991999999</v>
          </cell>
          <cell r="V1797">
            <v>19785.752959999998</v>
          </cell>
          <cell r="W1797">
            <v>193900379.00799999</v>
          </cell>
        </row>
        <row r="1798">
          <cell r="C1798" t="str">
            <v>3.5.1.2</v>
          </cell>
          <cell r="D1798" t="str">
            <v>Rellenos de Zanjas y obras de mampostería con material seleccionado de cantera, compactado al 95% del Proctor Modifiicado</v>
          </cell>
          <cell r="E1798" t="str">
            <v>m3</v>
          </cell>
          <cell r="F1798">
            <v>300</v>
          </cell>
          <cell r="G1798">
            <v>27000</v>
          </cell>
          <cell r="H1798">
            <v>8100000</v>
          </cell>
          <cell r="I1798">
            <v>0.52228461491547185</v>
          </cell>
          <cell r="J1798">
            <v>300</v>
          </cell>
          <cell r="K1798">
            <v>900</v>
          </cell>
          <cell r="L1798">
            <v>1200</v>
          </cell>
          <cell r="M1798">
            <v>8100000</v>
          </cell>
          <cell r="N1798">
            <v>24300000</v>
          </cell>
          <cell r="O1798">
            <v>32400000</v>
          </cell>
          <cell r="R1798">
            <v>0</v>
          </cell>
          <cell r="S1798">
            <v>0</v>
          </cell>
          <cell r="T1798">
            <v>0</v>
          </cell>
          <cell r="U1798">
            <v>0</v>
          </cell>
          <cell r="V1798">
            <v>1200</v>
          </cell>
          <cell r="W1798">
            <v>32400000</v>
          </cell>
        </row>
        <row r="1799">
          <cell r="C1799" t="str">
            <v>3.5.3</v>
          </cell>
          <cell r="D1799" t="str">
            <v>Conformación de sub-base Granular</v>
          </cell>
          <cell r="E1799" t="str">
            <v>m3</v>
          </cell>
          <cell r="F1799">
            <v>235</v>
          </cell>
          <cell r="G1799">
            <v>40000</v>
          </cell>
          <cell r="H1799">
            <v>9400000</v>
          </cell>
          <cell r="I1799">
            <v>0.60610807163030067</v>
          </cell>
          <cell r="J1799">
            <v>235</v>
          </cell>
          <cell r="K1799">
            <v>-120</v>
          </cell>
          <cell r="L1799">
            <v>115</v>
          </cell>
          <cell r="M1799">
            <v>9400000</v>
          </cell>
          <cell r="N1799">
            <v>-4800000</v>
          </cell>
          <cell r="O1799">
            <v>4600000</v>
          </cell>
          <cell r="R1799">
            <v>0</v>
          </cell>
          <cell r="S1799">
            <v>0</v>
          </cell>
          <cell r="T1799">
            <v>0</v>
          </cell>
          <cell r="U1799">
            <v>0</v>
          </cell>
          <cell r="V1799">
            <v>115</v>
          </cell>
          <cell r="W1799">
            <v>4600000</v>
          </cell>
        </row>
        <row r="1800">
          <cell r="C1800" t="str">
            <v>3.5.4</v>
          </cell>
          <cell r="D1800" t="str">
            <v>Conformación de base</v>
          </cell>
          <cell r="F1800" t="str">
            <v/>
          </cell>
          <cell r="I1800" t="str">
            <v/>
          </cell>
          <cell r="J1800" t="str">
            <v/>
          </cell>
          <cell r="L1800" t="str">
            <v/>
          </cell>
          <cell r="M1800" t="str">
            <v/>
          </cell>
          <cell r="N1800" t="str">
            <v/>
          </cell>
          <cell r="O1800" t="str">
            <v/>
          </cell>
          <cell r="R1800">
            <v>0</v>
          </cell>
          <cell r="S1800" t="str">
            <v/>
          </cell>
          <cell r="T1800" t="str">
            <v/>
          </cell>
          <cell r="U1800" t="str">
            <v/>
          </cell>
          <cell r="V1800" t="str">
            <v/>
          </cell>
          <cell r="W1800" t="str">
            <v/>
          </cell>
        </row>
        <row r="1801">
          <cell r="C1801" t="str">
            <v>3.5.4.1</v>
          </cell>
          <cell r="D1801" t="str">
            <v>Conformación de base suelo cemento</v>
          </cell>
          <cell r="F1801" t="str">
            <v/>
          </cell>
          <cell r="I1801" t="str">
            <v/>
          </cell>
          <cell r="J1801" t="str">
            <v/>
          </cell>
          <cell r="L1801" t="str">
            <v/>
          </cell>
          <cell r="M1801" t="str">
            <v/>
          </cell>
          <cell r="N1801" t="str">
            <v/>
          </cell>
          <cell r="O1801" t="str">
            <v/>
          </cell>
          <cell r="R1801">
            <v>0</v>
          </cell>
          <cell r="S1801" t="str">
            <v/>
          </cell>
          <cell r="T1801" t="str">
            <v/>
          </cell>
          <cell r="U1801" t="str">
            <v/>
          </cell>
          <cell r="V1801" t="str">
            <v/>
          </cell>
          <cell r="W1801" t="str">
            <v/>
          </cell>
        </row>
        <row r="1802">
          <cell r="C1802" t="str">
            <v>3.5.4.1.1</v>
          </cell>
          <cell r="D1802" t="str">
            <v>Base de suelo cemento procedente de central de mezclas f´c= 3,5 Mpa, con proporción de cemento del 6%</v>
          </cell>
          <cell r="E1802" t="str">
            <v>m3</v>
          </cell>
          <cell r="F1802">
            <v>235</v>
          </cell>
          <cell r="G1802">
            <v>92400</v>
          </cell>
          <cell r="H1802">
            <v>21714000</v>
          </cell>
          <cell r="I1802">
            <v>1.4001096454659947</v>
          </cell>
          <cell r="J1802">
            <v>235</v>
          </cell>
          <cell r="K1802">
            <v>-135</v>
          </cell>
          <cell r="L1802">
            <v>100</v>
          </cell>
          <cell r="M1802">
            <v>21714000</v>
          </cell>
          <cell r="N1802">
            <v>-12474000</v>
          </cell>
          <cell r="O1802">
            <v>9240000</v>
          </cell>
          <cell r="R1802">
            <v>0</v>
          </cell>
          <cell r="S1802">
            <v>0</v>
          </cell>
          <cell r="T1802">
            <v>0</v>
          </cell>
          <cell r="U1802">
            <v>0</v>
          </cell>
          <cell r="V1802">
            <v>100</v>
          </cell>
          <cell r="W1802">
            <v>9240000</v>
          </cell>
        </row>
        <row r="1803">
          <cell r="C1803" t="str">
            <v>3.6</v>
          </cell>
          <cell r="D1803" t="str">
            <v>CONSTRUCCION DE PAVIMENTOS</v>
          </cell>
          <cell r="F1803" t="str">
            <v/>
          </cell>
          <cell r="I1803" t="str">
            <v/>
          </cell>
          <cell r="J1803" t="str">
            <v/>
          </cell>
          <cell r="L1803" t="str">
            <v/>
          </cell>
          <cell r="M1803" t="str">
            <v/>
          </cell>
          <cell r="N1803" t="str">
            <v/>
          </cell>
          <cell r="O1803" t="str">
            <v/>
          </cell>
          <cell r="R1803">
            <v>0</v>
          </cell>
          <cell r="S1803" t="str">
            <v/>
          </cell>
          <cell r="T1803" t="str">
            <v/>
          </cell>
          <cell r="U1803" t="str">
            <v/>
          </cell>
          <cell r="V1803" t="str">
            <v/>
          </cell>
          <cell r="W1803" t="str">
            <v/>
          </cell>
        </row>
        <row r="1804">
          <cell r="C1804" t="str">
            <v>3.6.1</v>
          </cell>
          <cell r="D1804" t="str">
            <v>Construcción de Pavimentos en concreto asfáltico</v>
          </cell>
          <cell r="F1804" t="str">
            <v/>
          </cell>
          <cell r="I1804" t="str">
            <v/>
          </cell>
          <cell r="J1804" t="str">
            <v/>
          </cell>
          <cell r="L1804" t="str">
            <v/>
          </cell>
          <cell r="M1804" t="str">
            <v/>
          </cell>
          <cell r="N1804" t="str">
            <v/>
          </cell>
          <cell r="O1804" t="str">
            <v/>
          </cell>
          <cell r="R1804">
            <v>0</v>
          </cell>
          <cell r="S1804" t="str">
            <v/>
          </cell>
          <cell r="T1804" t="str">
            <v/>
          </cell>
          <cell r="U1804" t="str">
            <v/>
          </cell>
          <cell r="V1804" t="str">
            <v/>
          </cell>
          <cell r="W1804" t="str">
            <v/>
          </cell>
        </row>
        <row r="1805">
          <cell r="C1805" t="str">
            <v>3.6.1.2</v>
          </cell>
          <cell r="D1805" t="str">
            <v>Para reparcheos (Colocado y compactado con Motoniveladora y Minicompactador Micky)</v>
          </cell>
          <cell r="F1805" t="str">
            <v/>
          </cell>
          <cell r="I1805" t="str">
            <v/>
          </cell>
          <cell r="J1805" t="str">
            <v/>
          </cell>
          <cell r="L1805" t="str">
            <v/>
          </cell>
          <cell r="M1805" t="str">
            <v/>
          </cell>
          <cell r="N1805" t="str">
            <v/>
          </cell>
          <cell r="O1805" t="str">
            <v/>
          </cell>
          <cell r="R1805">
            <v>0</v>
          </cell>
          <cell r="S1805" t="str">
            <v/>
          </cell>
          <cell r="T1805" t="str">
            <v/>
          </cell>
          <cell r="U1805" t="str">
            <v/>
          </cell>
          <cell r="V1805" t="str">
            <v/>
          </cell>
          <cell r="W1805" t="str">
            <v/>
          </cell>
        </row>
        <row r="1806">
          <cell r="C1806" t="str">
            <v>3.6.1.2.4</v>
          </cell>
          <cell r="D1806" t="str">
            <v>Pavimento de concreto asfáltico e = 0.10 m</v>
          </cell>
          <cell r="E1806" t="str">
            <v>m2</v>
          </cell>
          <cell r="F1806">
            <v>100</v>
          </cell>
          <cell r="G1806">
            <v>35000</v>
          </cell>
          <cell r="H1806">
            <v>3500000</v>
          </cell>
          <cell r="I1806">
            <v>0.22567853730915449</v>
          </cell>
          <cell r="J1806">
            <v>100</v>
          </cell>
          <cell r="K1806">
            <v>-80</v>
          </cell>
          <cell r="L1806">
            <v>20</v>
          </cell>
          <cell r="M1806">
            <v>3500000</v>
          </cell>
          <cell r="N1806">
            <v>-2800000</v>
          </cell>
          <cell r="O1806">
            <v>700000</v>
          </cell>
          <cell r="R1806">
            <v>0</v>
          </cell>
          <cell r="S1806">
            <v>0</v>
          </cell>
          <cell r="T1806">
            <v>0</v>
          </cell>
          <cell r="U1806">
            <v>0</v>
          </cell>
          <cell r="V1806">
            <v>20</v>
          </cell>
          <cell r="W1806">
            <v>700000</v>
          </cell>
        </row>
        <row r="1807">
          <cell r="C1807" t="str">
            <v>3.6.2</v>
          </cell>
          <cell r="D1807" t="str">
            <v>Construcción de Pavimento de Concreto para reparcheo</v>
          </cell>
          <cell r="F1807" t="str">
            <v/>
          </cell>
          <cell r="I1807" t="str">
            <v/>
          </cell>
          <cell r="J1807" t="str">
            <v/>
          </cell>
          <cell r="L1807" t="str">
            <v/>
          </cell>
          <cell r="M1807" t="str">
            <v/>
          </cell>
          <cell r="N1807" t="str">
            <v/>
          </cell>
          <cell r="O1807" t="str">
            <v/>
          </cell>
          <cell r="R1807">
            <v>0</v>
          </cell>
          <cell r="S1807" t="str">
            <v/>
          </cell>
          <cell r="T1807" t="str">
            <v/>
          </cell>
          <cell r="U1807" t="str">
            <v/>
          </cell>
          <cell r="V1807" t="str">
            <v/>
          </cell>
          <cell r="W1807" t="str">
            <v/>
          </cell>
        </row>
        <row r="1808">
          <cell r="C1808" t="str">
            <v>3.6.2.2</v>
          </cell>
          <cell r="D1808" t="str">
            <v>Pavimento de concreto para reparcheo f'c = 21,0 Mpa (3000 psi), e = 0,20 m</v>
          </cell>
          <cell r="E1808" t="str">
            <v>m2</v>
          </cell>
          <cell r="F1808">
            <v>1450</v>
          </cell>
          <cell r="G1808">
            <v>57750</v>
          </cell>
          <cell r="H1808">
            <v>83737500</v>
          </cell>
          <cell r="I1808">
            <v>5.3993590051215214</v>
          </cell>
          <cell r="J1808">
            <v>1450</v>
          </cell>
          <cell r="K1808">
            <v>-800</v>
          </cell>
          <cell r="L1808">
            <v>650</v>
          </cell>
          <cell r="M1808">
            <v>83737500</v>
          </cell>
          <cell r="N1808">
            <v>-46200000</v>
          </cell>
          <cell r="O1808">
            <v>37537500</v>
          </cell>
          <cell r="R1808">
            <v>0</v>
          </cell>
          <cell r="S1808">
            <v>0</v>
          </cell>
          <cell r="T1808">
            <v>0</v>
          </cell>
          <cell r="U1808">
            <v>0</v>
          </cell>
          <cell r="V1808">
            <v>650</v>
          </cell>
          <cell r="W1808">
            <v>37537500</v>
          </cell>
        </row>
        <row r="1809">
          <cell r="C1809" t="str">
            <v>3.6.4</v>
          </cell>
          <cell r="D1809" t="str">
            <v>Construcción de Andenes, Bordillos y Cunetas</v>
          </cell>
          <cell r="F1809" t="str">
            <v/>
          </cell>
          <cell r="I1809" t="str">
            <v/>
          </cell>
          <cell r="J1809" t="str">
            <v/>
          </cell>
          <cell r="L1809" t="str">
            <v/>
          </cell>
          <cell r="M1809" t="str">
            <v/>
          </cell>
          <cell r="N1809" t="str">
            <v/>
          </cell>
          <cell r="O1809" t="str">
            <v/>
          </cell>
          <cell r="R1809">
            <v>0</v>
          </cell>
          <cell r="S1809" t="str">
            <v/>
          </cell>
          <cell r="T1809" t="str">
            <v/>
          </cell>
          <cell r="U1809" t="str">
            <v/>
          </cell>
          <cell r="V1809" t="str">
            <v/>
          </cell>
          <cell r="W1809" t="str">
            <v/>
          </cell>
        </row>
        <row r="1810">
          <cell r="C1810" t="str">
            <v>3.6.4.1</v>
          </cell>
          <cell r="D1810" t="str">
            <v>Construcción de Andenes</v>
          </cell>
          <cell r="F1810" t="str">
            <v/>
          </cell>
          <cell r="I1810" t="str">
            <v/>
          </cell>
          <cell r="J1810" t="str">
            <v/>
          </cell>
          <cell r="L1810" t="str">
            <v/>
          </cell>
          <cell r="M1810" t="str">
            <v/>
          </cell>
          <cell r="N1810" t="str">
            <v/>
          </cell>
          <cell r="O1810" t="str">
            <v/>
          </cell>
          <cell r="R1810">
            <v>0</v>
          </cell>
          <cell r="S1810" t="str">
            <v/>
          </cell>
          <cell r="T1810" t="str">
            <v/>
          </cell>
          <cell r="U1810" t="str">
            <v/>
          </cell>
          <cell r="V1810" t="str">
            <v/>
          </cell>
          <cell r="W1810" t="str">
            <v/>
          </cell>
        </row>
        <row r="1811">
          <cell r="C1811" t="str">
            <v>3.6.4.1.3</v>
          </cell>
          <cell r="D1811" t="str">
            <v>Construcción de anden de concreto f'c 21,0 Mpa (3000 psi) e = 0.10 m, Tamaño Máximo del agregado: 25 mm (1") de central de mezclas</v>
          </cell>
          <cell r="E1811" t="str">
            <v>m2</v>
          </cell>
          <cell r="F1811">
            <v>150</v>
          </cell>
          <cell r="G1811">
            <v>33000</v>
          </cell>
          <cell r="H1811">
            <v>4950000</v>
          </cell>
          <cell r="I1811">
            <v>0.31917393133723282</v>
          </cell>
          <cell r="J1811">
            <v>150</v>
          </cell>
          <cell r="K1811">
            <v>-60</v>
          </cell>
          <cell r="L1811">
            <v>90</v>
          </cell>
          <cell r="M1811">
            <v>4950000</v>
          </cell>
          <cell r="N1811">
            <v>-1980000</v>
          </cell>
          <cell r="O1811">
            <v>2970000</v>
          </cell>
          <cell r="R1811">
            <v>0</v>
          </cell>
          <cell r="S1811">
            <v>0</v>
          </cell>
          <cell r="T1811">
            <v>0</v>
          </cell>
          <cell r="U1811">
            <v>0</v>
          </cell>
          <cell r="V1811">
            <v>90</v>
          </cell>
          <cell r="W1811">
            <v>2970000</v>
          </cell>
        </row>
        <row r="1812">
          <cell r="C1812" t="str">
            <v>3.7</v>
          </cell>
          <cell r="D1812" t="str">
            <v>CONSTRUCCIÓN DE OBRAS ACCESORIAS</v>
          </cell>
          <cell r="F1812" t="str">
            <v/>
          </cell>
          <cell r="I1812" t="str">
            <v/>
          </cell>
          <cell r="J1812" t="str">
            <v/>
          </cell>
          <cell r="L1812" t="str">
            <v/>
          </cell>
          <cell r="M1812" t="str">
            <v/>
          </cell>
          <cell r="N1812" t="str">
            <v/>
          </cell>
          <cell r="O1812" t="str">
            <v/>
          </cell>
          <cell r="R1812">
            <v>0</v>
          </cell>
          <cell r="S1812" t="str">
            <v/>
          </cell>
          <cell r="T1812" t="str">
            <v/>
          </cell>
          <cell r="U1812" t="str">
            <v/>
          </cell>
          <cell r="V1812" t="str">
            <v/>
          </cell>
          <cell r="W1812" t="str">
            <v/>
          </cell>
        </row>
        <row r="1813">
          <cell r="C1813" t="str">
            <v>3.7.8</v>
          </cell>
          <cell r="D1813" t="str">
            <v>Caja de Válvulas y bajantes de operación</v>
          </cell>
          <cell r="F1813" t="str">
            <v/>
          </cell>
          <cell r="I1813" t="str">
            <v/>
          </cell>
          <cell r="J1813" t="str">
            <v/>
          </cell>
          <cell r="L1813" t="str">
            <v/>
          </cell>
          <cell r="M1813" t="str">
            <v/>
          </cell>
          <cell r="N1813" t="str">
            <v/>
          </cell>
          <cell r="O1813" t="str">
            <v/>
          </cell>
          <cell r="R1813">
            <v>0</v>
          </cell>
          <cell r="S1813" t="str">
            <v/>
          </cell>
          <cell r="T1813" t="str">
            <v/>
          </cell>
          <cell r="U1813" t="str">
            <v/>
          </cell>
          <cell r="V1813" t="str">
            <v/>
          </cell>
          <cell r="W1813" t="str">
            <v/>
          </cell>
        </row>
        <row r="1814">
          <cell r="C1814" t="str">
            <v>3.7.8.1</v>
          </cell>
          <cell r="D1814" t="str">
            <v>Cajas de válvulas</v>
          </cell>
          <cell r="F1814" t="str">
            <v/>
          </cell>
          <cell r="I1814" t="str">
            <v/>
          </cell>
          <cell r="J1814" t="str">
            <v/>
          </cell>
          <cell r="L1814" t="str">
            <v/>
          </cell>
          <cell r="M1814" t="str">
            <v/>
          </cell>
          <cell r="N1814" t="str">
            <v/>
          </cell>
          <cell r="O1814" t="str">
            <v/>
          </cell>
          <cell r="R1814">
            <v>0</v>
          </cell>
          <cell r="S1814" t="str">
            <v/>
          </cell>
          <cell r="T1814" t="str">
            <v/>
          </cell>
          <cell r="U1814" t="str">
            <v/>
          </cell>
          <cell r="V1814" t="str">
            <v/>
          </cell>
          <cell r="W1814" t="str">
            <v/>
          </cell>
        </row>
        <row r="1815">
          <cell r="C1815" t="str">
            <v>3.7.8.1.2</v>
          </cell>
          <cell r="D1815" t="str">
            <v>Para 2,00 m &lt; H &lt;= 3,00 m</v>
          </cell>
          <cell r="F1815" t="str">
            <v/>
          </cell>
          <cell r="I1815" t="str">
            <v/>
          </cell>
          <cell r="J1815" t="str">
            <v/>
          </cell>
          <cell r="L1815" t="str">
            <v/>
          </cell>
          <cell r="M1815" t="str">
            <v/>
          </cell>
          <cell r="N1815" t="str">
            <v/>
          </cell>
          <cell r="O1815" t="str">
            <v/>
          </cell>
          <cell r="R1815">
            <v>0</v>
          </cell>
          <cell r="S1815" t="str">
            <v/>
          </cell>
          <cell r="T1815" t="str">
            <v/>
          </cell>
          <cell r="U1815" t="str">
            <v/>
          </cell>
          <cell r="V1815" t="str">
            <v/>
          </cell>
          <cell r="W1815" t="str">
            <v/>
          </cell>
        </row>
        <row r="1816">
          <cell r="C1816" t="str">
            <v>3.7.8.1.2.2</v>
          </cell>
          <cell r="D1816" t="str">
            <v>Caja de mampostería reforzada para tuberías entre 450 mm (18") y 600 mm (24")</v>
          </cell>
          <cell r="E1816" t="str">
            <v>un</v>
          </cell>
          <cell r="F1816">
            <v>25</v>
          </cell>
          <cell r="G1816">
            <v>2871600</v>
          </cell>
          <cell r="H1816">
            <v>71790000</v>
          </cell>
          <cell r="I1816">
            <v>4.628989198121201</v>
          </cell>
          <cell r="J1816">
            <v>25</v>
          </cell>
          <cell r="K1816">
            <v>-4</v>
          </cell>
          <cell r="L1816">
            <v>21</v>
          </cell>
          <cell r="M1816">
            <v>71790000</v>
          </cell>
          <cell r="N1816">
            <v>-11486400</v>
          </cell>
          <cell r="O1816">
            <v>60303600</v>
          </cell>
          <cell r="R1816">
            <v>0</v>
          </cell>
          <cell r="S1816">
            <v>0</v>
          </cell>
          <cell r="T1816">
            <v>0</v>
          </cell>
          <cell r="U1816">
            <v>0</v>
          </cell>
          <cell r="V1816">
            <v>21</v>
          </cell>
          <cell r="W1816">
            <v>60303600</v>
          </cell>
        </row>
        <row r="1817">
          <cell r="C1817" t="str">
            <v>3.7.8.2</v>
          </cell>
          <cell r="D1817" t="str">
            <v xml:space="preserve">Instalación tubo de operación para válvulas entre 80 mm y 200 mm </v>
          </cell>
          <cell r="E1817" t="str">
            <v>un</v>
          </cell>
          <cell r="F1817">
            <v>23</v>
          </cell>
          <cell r="G1817">
            <v>50000</v>
          </cell>
          <cell r="H1817">
            <v>1150000</v>
          </cell>
          <cell r="I1817">
            <v>7.4151519401579338E-2</v>
          </cell>
          <cell r="J1817">
            <v>23</v>
          </cell>
          <cell r="K1817">
            <v>-2</v>
          </cell>
          <cell r="L1817">
            <v>21</v>
          </cell>
          <cell r="M1817">
            <v>1150000</v>
          </cell>
          <cell r="N1817">
            <v>-100000</v>
          </cell>
          <cell r="O1817">
            <v>1050000</v>
          </cell>
          <cell r="R1817">
            <v>0</v>
          </cell>
          <cell r="S1817">
            <v>0</v>
          </cell>
          <cell r="T1817">
            <v>0</v>
          </cell>
          <cell r="U1817">
            <v>0</v>
          </cell>
          <cell r="V1817">
            <v>21</v>
          </cell>
          <cell r="W1817">
            <v>1050000</v>
          </cell>
        </row>
        <row r="1818">
          <cell r="C1818" t="str">
            <v>3.7.9</v>
          </cell>
          <cell r="D1818" t="str">
            <v>Micromedición</v>
          </cell>
          <cell r="F1818" t="str">
            <v/>
          </cell>
          <cell r="I1818" t="str">
            <v/>
          </cell>
          <cell r="J1818" t="str">
            <v/>
          </cell>
          <cell r="L1818" t="str">
            <v/>
          </cell>
          <cell r="M1818" t="str">
            <v/>
          </cell>
          <cell r="N1818" t="str">
            <v/>
          </cell>
          <cell r="O1818" t="str">
            <v/>
          </cell>
          <cell r="R1818">
            <v>0</v>
          </cell>
          <cell r="S1818" t="str">
            <v/>
          </cell>
          <cell r="T1818" t="str">
            <v/>
          </cell>
          <cell r="U1818" t="str">
            <v/>
          </cell>
          <cell r="V1818" t="str">
            <v/>
          </cell>
          <cell r="W1818" t="str">
            <v/>
          </cell>
        </row>
        <row r="1819">
          <cell r="C1819" t="str">
            <v>3.7.10</v>
          </cell>
          <cell r="D1819" t="str">
            <v>Cajas para elementos control perdidas</v>
          </cell>
          <cell r="F1819" t="str">
            <v/>
          </cell>
          <cell r="I1819" t="str">
            <v/>
          </cell>
          <cell r="J1819" t="str">
            <v/>
          </cell>
          <cell r="L1819" t="str">
            <v/>
          </cell>
          <cell r="M1819" t="str">
            <v/>
          </cell>
          <cell r="N1819" t="str">
            <v/>
          </cell>
          <cell r="O1819" t="str">
            <v/>
          </cell>
          <cell r="R1819">
            <v>0</v>
          </cell>
          <cell r="S1819" t="str">
            <v/>
          </cell>
          <cell r="T1819" t="str">
            <v/>
          </cell>
          <cell r="U1819" t="str">
            <v/>
          </cell>
          <cell r="V1819" t="str">
            <v/>
          </cell>
          <cell r="W1819" t="str">
            <v/>
          </cell>
        </row>
        <row r="1820">
          <cell r="C1820" t="str">
            <v>3.7.10.8</v>
          </cell>
          <cell r="D1820" t="str">
            <v>Filtro y válvula reguladora instalados en tubería de 90 mm a 110 mm con 1,50 m &lt; h &lt;= 2,50 m</v>
          </cell>
          <cell r="E1820" t="str">
            <v>un</v>
          </cell>
          <cell r="F1820">
            <v>2</v>
          </cell>
          <cell r="G1820">
            <v>3800000</v>
          </cell>
          <cell r="H1820">
            <v>7600000</v>
          </cell>
          <cell r="I1820">
            <v>0.49004482387130693</v>
          </cell>
          <cell r="J1820">
            <v>2</v>
          </cell>
          <cell r="L1820">
            <v>2</v>
          </cell>
          <cell r="M1820">
            <v>7600000</v>
          </cell>
          <cell r="N1820">
            <v>0</v>
          </cell>
          <cell r="O1820">
            <v>7600000</v>
          </cell>
          <cell r="R1820">
            <v>0</v>
          </cell>
          <cell r="S1820">
            <v>0</v>
          </cell>
          <cell r="T1820">
            <v>0</v>
          </cell>
          <cell r="U1820">
            <v>0</v>
          </cell>
          <cell r="V1820">
            <v>2</v>
          </cell>
          <cell r="W1820">
            <v>7600000</v>
          </cell>
        </row>
        <row r="1821">
          <cell r="C1821" t="str">
            <v>3.7.12</v>
          </cell>
          <cell r="D1821" t="str">
            <v>Concreto para anclajes</v>
          </cell>
          <cell r="F1821" t="str">
            <v/>
          </cell>
          <cell r="I1821" t="str">
            <v/>
          </cell>
          <cell r="J1821" t="str">
            <v/>
          </cell>
          <cell r="L1821" t="str">
            <v/>
          </cell>
          <cell r="M1821" t="str">
            <v/>
          </cell>
          <cell r="N1821" t="str">
            <v/>
          </cell>
          <cell r="O1821" t="str">
            <v/>
          </cell>
          <cell r="R1821">
            <v>0</v>
          </cell>
          <cell r="S1821" t="str">
            <v/>
          </cell>
          <cell r="T1821" t="str">
            <v/>
          </cell>
          <cell r="U1821" t="str">
            <v/>
          </cell>
          <cell r="V1821" t="str">
            <v/>
          </cell>
          <cell r="W1821" t="str">
            <v/>
          </cell>
        </row>
        <row r="1822">
          <cell r="C1822" t="str">
            <v>3.7.12.1</v>
          </cell>
          <cell r="D1822" t="str">
            <v>Concreto para anclajes f'c=17,5 Mpa (2500 psi)</v>
          </cell>
          <cell r="E1822" t="str">
            <v>m3</v>
          </cell>
          <cell r="F1822">
            <v>300</v>
          </cell>
          <cell r="G1822">
            <v>208850</v>
          </cell>
          <cell r="H1822">
            <v>62655000</v>
          </cell>
          <cell r="I1822">
            <v>4.0399682157443069</v>
          </cell>
          <cell r="J1822">
            <v>300</v>
          </cell>
          <cell r="L1822">
            <v>300</v>
          </cell>
          <cell r="M1822">
            <v>62655000</v>
          </cell>
          <cell r="N1822">
            <v>0</v>
          </cell>
          <cell r="O1822">
            <v>62655000</v>
          </cell>
          <cell r="R1822">
            <v>0</v>
          </cell>
          <cell r="S1822">
            <v>0</v>
          </cell>
          <cell r="T1822">
            <v>0</v>
          </cell>
          <cell r="U1822">
            <v>0</v>
          </cell>
          <cell r="V1822">
            <v>300</v>
          </cell>
          <cell r="W1822">
            <v>62655000</v>
          </cell>
        </row>
        <row r="1823">
          <cell r="C1823" t="str">
            <v>3.8</v>
          </cell>
          <cell r="D1823" t="str">
            <v>INSTALACION DE ELEMENTOS DE ACUEDUCTO Y ALCANTARILLADO</v>
          </cell>
          <cell r="F1823" t="str">
            <v/>
          </cell>
          <cell r="I1823" t="str">
            <v/>
          </cell>
          <cell r="J1823" t="str">
            <v/>
          </cell>
          <cell r="L1823" t="str">
            <v/>
          </cell>
          <cell r="M1823" t="str">
            <v/>
          </cell>
          <cell r="N1823" t="str">
            <v/>
          </cell>
          <cell r="O1823" t="str">
            <v/>
          </cell>
          <cell r="R1823">
            <v>0</v>
          </cell>
          <cell r="S1823" t="str">
            <v/>
          </cell>
          <cell r="T1823" t="str">
            <v/>
          </cell>
          <cell r="U1823" t="str">
            <v/>
          </cell>
          <cell r="V1823" t="str">
            <v/>
          </cell>
          <cell r="W1823" t="str">
            <v/>
          </cell>
        </row>
        <row r="1824">
          <cell r="C1824" t="str">
            <v>3.8.1</v>
          </cell>
          <cell r="D1824" t="str">
            <v>Elementos de Acueducto</v>
          </cell>
          <cell r="F1824" t="str">
            <v/>
          </cell>
          <cell r="I1824" t="str">
            <v/>
          </cell>
          <cell r="J1824" t="str">
            <v/>
          </cell>
          <cell r="L1824" t="str">
            <v/>
          </cell>
          <cell r="M1824" t="str">
            <v/>
          </cell>
          <cell r="N1824" t="str">
            <v/>
          </cell>
          <cell r="O1824" t="str">
            <v/>
          </cell>
          <cell r="R1824">
            <v>0</v>
          </cell>
          <cell r="S1824" t="str">
            <v/>
          </cell>
          <cell r="T1824" t="str">
            <v/>
          </cell>
          <cell r="U1824" t="str">
            <v/>
          </cell>
          <cell r="V1824" t="str">
            <v/>
          </cell>
          <cell r="W1824" t="str">
            <v/>
          </cell>
        </row>
        <row r="1825">
          <cell r="C1825" t="str">
            <v>3.8.1.1</v>
          </cell>
          <cell r="D1825" t="str">
            <v>Instalación de válvula de compuerta brida x brida norma ISO PN 10, Incluye el suministro e instalación de tornilleria y empaquetadura para el montaje</v>
          </cell>
          <cell r="F1825" t="str">
            <v/>
          </cell>
          <cell r="I1825" t="str">
            <v/>
          </cell>
          <cell r="J1825" t="str">
            <v/>
          </cell>
          <cell r="L1825" t="str">
            <v/>
          </cell>
          <cell r="M1825" t="str">
            <v/>
          </cell>
          <cell r="N1825" t="str">
            <v/>
          </cell>
          <cell r="O1825" t="str">
            <v/>
          </cell>
          <cell r="R1825">
            <v>0</v>
          </cell>
          <cell r="S1825" t="str">
            <v/>
          </cell>
          <cell r="T1825" t="str">
            <v/>
          </cell>
          <cell r="U1825" t="str">
            <v/>
          </cell>
          <cell r="V1825" t="str">
            <v/>
          </cell>
          <cell r="W1825" t="str">
            <v/>
          </cell>
        </row>
        <row r="1826">
          <cell r="C1826" t="str">
            <v>3.8.1.1.2</v>
          </cell>
          <cell r="D1826" t="str">
            <v>d = 80 mm (3")</v>
          </cell>
          <cell r="E1826" t="str">
            <v>un</v>
          </cell>
          <cell r="F1826">
            <v>5</v>
          </cell>
          <cell r="G1826">
            <v>11845</v>
          </cell>
          <cell r="H1826">
            <v>59225</v>
          </cell>
          <cell r="I1826">
            <v>3.8188032491813357E-3</v>
          </cell>
          <cell r="J1826">
            <v>5</v>
          </cell>
          <cell r="L1826">
            <v>5</v>
          </cell>
          <cell r="M1826">
            <v>59225</v>
          </cell>
          <cell r="N1826">
            <v>0</v>
          </cell>
          <cell r="O1826">
            <v>59225</v>
          </cell>
          <cell r="R1826">
            <v>0</v>
          </cell>
          <cell r="S1826">
            <v>0</v>
          </cell>
          <cell r="T1826">
            <v>0</v>
          </cell>
          <cell r="U1826">
            <v>0</v>
          </cell>
          <cell r="V1826">
            <v>5</v>
          </cell>
          <cell r="W1826">
            <v>59225</v>
          </cell>
        </row>
        <row r="1827">
          <cell r="C1827" t="str">
            <v>3.8.1.1.3</v>
          </cell>
          <cell r="D1827" t="str">
            <v>d = 100 mm (4")</v>
          </cell>
          <cell r="E1827" t="str">
            <v>un</v>
          </cell>
          <cell r="F1827">
            <v>29</v>
          </cell>
          <cell r="G1827">
            <v>18892</v>
          </cell>
          <cell r="H1827">
            <v>547868</v>
          </cell>
          <cell r="I1827">
            <v>3.5326299679569101E-2</v>
          </cell>
          <cell r="J1827">
            <v>29</v>
          </cell>
          <cell r="L1827">
            <v>29</v>
          </cell>
          <cell r="M1827">
            <v>547868</v>
          </cell>
          <cell r="N1827">
            <v>0</v>
          </cell>
          <cell r="O1827">
            <v>547868</v>
          </cell>
          <cell r="R1827">
            <v>0</v>
          </cell>
          <cell r="S1827">
            <v>0</v>
          </cell>
          <cell r="T1827">
            <v>0</v>
          </cell>
          <cell r="U1827">
            <v>0</v>
          </cell>
          <cell r="V1827">
            <v>29</v>
          </cell>
          <cell r="W1827">
            <v>547868</v>
          </cell>
        </row>
        <row r="1828">
          <cell r="C1828" t="str">
            <v>3.8.1.1.4</v>
          </cell>
          <cell r="D1828" t="str">
            <v>d = 150 mm (6")</v>
          </cell>
          <cell r="E1828" t="str">
            <v>un</v>
          </cell>
          <cell r="F1828">
            <v>10</v>
          </cell>
          <cell r="G1828">
            <v>24850</v>
          </cell>
          <cell r="H1828">
            <v>248500</v>
          </cell>
          <cell r="I1828">
            <v>1.602317614894997E-2</v>
          </cell>
          <cell r="J1828">
            <v>10</v>
          </cell>
          <cell r="L1828">
            <v>10</v>
          </cell>
          <cell r="M1828">
            <v>248500</v>
          </cell>
          <cell r="N1828">
            <v>0</v>
          </cell>
          <cell r="O1828">
            <v>248500</v>
          </cell>
          <cell r="R1828">
            <v>0</v>
          </cell>
          <cell r="S1828">
            <v>0</v>
          </cell>
          <cell r="T1828">
            <v>0</v>
          </cell>
          <cell r="U1828">
            <v>0</v>
          </cell>
          <cell r="V1828">
            <v>10</v>
          </cell>
          <cell r="W1828">
            <v>248500</v>
          </cell>
        </row>
        <row r="1829">
          <cell r="C1829" t="str">
            <v>3.8.1.2</v>
          </cell>
          <cell r="D1829" t="str">
            <v>Instalación de válvula de mariposa brida x brida norma ISO PN 10, Incluye el suministro e instalación de tornilleria y empaquetadura para el montaje</v>
          </cell>
          <cell r="F1829" t="str">
            <v/>
          </cell>
          <cell r="I1829" t="str">
            <v/>
          </cell>
          <cell r="J1829" t="str">
            <v/>
          </cell>
          <cell r="L1829" t="str">
            <v/>
          </cell>
          <cell r="M1829" t="str">
            <v/>
          </cell>
          <cell r="N1829" t="str">
            <v/>
          </cell>
          <cell r="O1829" t="str">
            <v/>
          </cell>
          <cell r="R1829">
            <v>0</v>
          </cell>
          <cell r="S1829" t="str">
            <v/>
          </cell>
          <cell r="T1829" t="str">
            <v/>
          </cell>
          <cell r="U1829" t="str">
            <v/>
          </cell>
          <cell r="V1829" t="str">
            <v/>
          </cell>
          <cell r="W1829" t="str">
            <v/>
          </cell>
        </row>
        <row r="1830">
          <cell r="C1830" t="str">
            <v>3.8.1.2.6</v>
          </cell>
          <cell r="D1830" t="str">
            <v>d = 500 mm (20")</v>
          </cell>
          <cell r="E1830" t="str">
            <v>un</v>
          </cell>
          <cell r="F1830">
            <v>4</v>
          </cell>
          <cell r="G1830">
            <v>233850</v>
          </cell>
          <cell r="H1830">
            <v>935400</v>
          </cell>
          <cell r="I1830">
            <v>6.0314201085423749E-2</v>
          </cell>
          <cell r="J1830">
            <v>4</v>
          </cell>
          <cell r="L1830">
            <v>4</v>
          </cell>
          <cell r="M1830">
            <v>935400</v>
          </cell>
          <cell r="N1830">
            <v>0</v>
          </cell>
          <cell r="O1830">
            <v>935400</v>
          </cell>
          <cell r="R1830">
            <v>0</v>
          </cell>
          <cell r="S1830">
            <v>0</v>
          </cell>
          <cell r="T1830">
            <v>0</v>
          </cell>
          <cell r="U1830">
            <v>0</v>
          </cell>
          <cell r="V1830">
            <v>4</v>
          </cell>
          <cell r="W1830">
            <v>935400</v>
          </cell>
        </row>
        <row r="1831">
          <cell r="C1831" t="str">
            <v>3.8.1.7</v>
          </cell>
          <cell r="D1831" t="str">
            <v>Instalación de ventosa de triple acción norma ISO PN 10, Incluye el suministro e instalación de tornilleria y empaquetadura para el montaje</v>
          </cell>
          <cell r="F1831" t="str">
            <v/>
          </cell>
          <cell r="I1831" t="str">
            <v/>
          </cell>
          <cell r="J1831" t="str">
            <v/>
          </cell>
          <cell r="L1831" t="str">
            <v/>
          </cell>
          <cell r="M1831" t="str">
            <v/>
          </cell>
          <cell r="N1831" t="str">
            <v/>
          </cell>
          <cell r="O1831" t="str">
            <v/>
          </cell>
          <cell r="R1831">
            <v>0</v>
          </cell>
          <cell r="S1831" t="str">
            <v/>
          </cell>
          <cell r="T1831" t="str">
            <v/>
          </cell>
          <cell r="U1831" t="str">
            <v/>
          </cell>
          <cell r="V1831" t="str">
            <v/>
          </cell>
          <cell r="W1831" t="str">
            <v/>
          </cell>
        </row>
        <row r="1832">
          <cell r="C1832" t="str">
            <v>3.8.1.7.3</v>
          </cell>
          <cell r="D1832" t="str">
            <v>d = 100 mm (4")</v>
          </cell>
          <cell r="E1832" t="str">
            <v>un</v>
          </cell>
          <cell r="F1832">
            <v>21</v>
          </cell>
          <cell r="G1832">
            <v>40000</v>
          </cell>
          <cell r="H1832">
            <v>840000</v>
          </cell>
          <cell r="I1832">
            <v>5.4162848954197082E-2</v>
          </cell>
          <cell r="J1832">
            <v>21</v>
          </cell>
          <cell r="L1832">
            <v>21</v>
          </cell>
          <cell r="M1832">
            <v>840000</v>
          </cell>
          <cell r="N1832">
            <v>0</v>
          </cell>
          <cell r="O1832">
            <v>840000</v>
          </cell>
          <cell r="R1832">
            <v>0</v>
          </cell>
          <cell r="S1832">
            <v>0</v>
          </cell>
          <cell r="T1832">
            <v>0</v>
          </cell>
          <cell r="U1832">
            <v>0</v>
          </cell>
          <cell r="V1832">
            <v>21</v>
          </cell>
          <cell r="W1832">
            <v>840000</v>
          </cell>
        </row>
        <row r="1833">
          <cell r="C1833" t="str">
            <v>3.8.1.8</v>
          </cell>
          <cell r="D1833" t="str">
            <v>Válvulas de control hidráulico</v>
          </cell>
          <cell r="F1833" t="str">
            <v/>
          </cell>
          <cell r="I1833" t="str">
            <v/>
          </cell>
          <cell r="J1833" t="str">
            <v/>
          </cell>
          <cell r="L1833" t="str">
            <v/>
          </cell>
          <cell r="M1833" t="str">
            <v/>
          </cell>
          <cell r="N1833" t="str">
            <v/>
          </cell>
          <cell r="O1833" t="str">
            <v/>
          </cell>
          <cell r="R1833">
            <v>0</v>
          </cell>
          <cell r="S1833" t="str">
            <v/>
          </cell>
          <cell r="T1833" t="str">
            <v/>
          </cell>
          <cell r="U1833" t="str">
            <v/>
          </cell>
          <cell r="V1833" t="str">
            <v/>
          </cell>
          <cell r="W1833" t="str">
            <v/>
          </cell>
        </row>
        <row r="1834">
          <cell r="C1834" t="str">
            <v>3.8.1.8.2</v>
          </cell>
          <cell r="D1834" t="str">
            <v>Instalación de válvula reguladora de presión incuye suministro e Instalación de tornilleria, empaquetadura y pilotaje norma ISO PN 16</v>
          </cell>
          <cell r="F1834" t="str">
            <v/>
          </cell>
          <cell r="I1834" t="str">
            <v/>
          </cell>
          <cell r="J1834" t="str">
            <v/>
          </cell>
          <cell r="L1834" t="str">
            <v/>
          </cell>
          <cell r="M1834" t="str">
            <v/>
          </cell>
          <cell r="N1834" t="str">
            <v/>
          </cell>
          <cell r="O1834" t="str">
            <v/>
          </cell>
          <cell r="R1834">
            <v>0</v>
          </cell>
          <cell r="S1834" t="str">
            <v/>
          </cell>
          <cell r="T1834" t="str">
            <v/>
          </cell>
          <cell r="U1834" t="str">
            <v/>
          </cell>
          <cell r="V1834" t="str">
            <v/>
          </cell>
          <cell r="W1834" t="str">
            <v/>
          </cell>
        </row>
        <row r="1835">
          <cell r="C1835" t="str">
            <v>3.8.1.8.2.1</v>
          </cell>
          <cell r="D1835" t="str">
            <v>d = 80 mm (3")</v>
          </cell>
          <cell r="E1835" t="str">
            <v>un</v>
          </cell>
          <cell r="F1835">
            <v>2</v>
          </cell>
          <cell r="G1835">
            <v>240000</v>
          </cell>
          <cell r="H1835">
            <v>480000</v>
          </cell>
          <cell r="I1835">
            <v>3.0950199402398335E-2</v>
          </cell>
          <cell r="J1835">
            <v>2</v>
          </cell>
          <cell r="L1835">
            <v>2</v>
          </cell>
          <cell r="M1835">
            <v>480000</v>
          </cell>
          <cell r="N1835">
            <v>0</v>
          </cell>
          <cell r="O1835">
            <v>480000</v>
          </cell>
          <cell r="R1835">
            <v>0</v>
          </cell>
          <cell r="S1835">
            <v>0</v>
          </cell>
          <cell r="T1835">
            <v>0</v>
          </cell>
          <cell r="U1835">
            <v>0</v>
          </cell>
          <cell r="V1835">
            <v>2</v>
          </cell>
          <cell r="W1835">
            <v>480000</v>
          </cell>
        </row>
        <row r="1836">
          <cell r="C1836" t="str">
            <v>3.8.1.8.5</v>
          </cell>
          <cell r="D1836" t="str">
            <v>Instalación de válvula control de altitud incluye suministro e Instalación de tornilleria, empaquetadura y pilotaje norma ISO PN 16</v>
          </cell>
          <cell r="F1836" t="str">
            <v/>
          </cell>
          <cell r="I1836" t="str">
            <v/>
          </cell>
          <cell r="J1836" t="str">
            <v/>
          </cell>
          <cell r="L1836" t="str">
            <v/>
          </cell>
          <cell r="M1836" t="str">
            <v/>
          </cell>
          <cell r="N1836" t="str">
            <v/>
          </cell>
          <cell r="O1836" t="str">
            <v/>
          </cell>
          <cell r="R1836">
            <v>0</v>
          </cell>
          <cell r="S1836" t="str">
            <v/>
          </cell>
          <cell r="T1836" t="str">
            <v/>
          </cell>
          <cell r="U1836" t="str">
            <v/>
          </cell>
          <cell r="V1836" t="str">
            <v/>
          </cell>
          <cell r="W1836" t="str">
            <v/>
          </cell>
        </row>
        <row r="1837">
          <cell r="C1837" t="str">
            <v>3.8.1.8.5.1</v>
          </cell>
          <cell r="D1837" t="str">
            <v>d = 80 mm (3")</v>
          </cell>
          <cell r="E1837" t="str">
            <v>un</v>
          </cell>
          <cell r="F1837">
            <v>1</v>
          </cell>
          <cell r="G1837">
            <v>220000</v>
          </cell>
          <cell r="H1837">
            <v>220000</v>
          </cell>
          <cell r="I1837">
            <v>1.4185508059432571E-2</v>
          </cell>
          <cell r="J1837">
            <v>1</v>
          </cell>
          <cell r="L1837">
            <v>1</v>
          </cell>
          <cell r="M1837">
            <v>220000</v>
          </cell>
          <cell r="N1837">
            <v>0</v>
          </cell>
          <cell r="O1837">
            <v>220000</v>
          </cell>
          <cell r="R1837">
            <v>0</v>
          </cell>
          <cell r="S1837">
            <v>0</v>
          </cell>
          <cell r="T1837">
            <v>0</v>
          </cell>
          <cell r="U1837">
            <v>0</v>
          </cell>
          <cell r="V1837">
            <v>1</v>
          </cell>
          <cell r="W1837">
            <v>220000</v>
          </cell>
        </row>
        <row r="1838">
          <cell r="C1838" t="str">
            <v>3.8.1.14</v>
          </cell>
          <cell r="D1838" t="str">
            <v>Instalación de filtro en Yee. Brida x Brida Norma ISO PN 16, Incluye el suministro e instalación de tornilleria y empaquetadura para el montaje</v>
          </cell>
          <cell r="F1838" t="str">
            <v/>
          </cell>
          <cell r="I1838" t="str">
            <v/>
          </cell>
          <cell r="J1838" t="str">
            <v/>
          </cell>
          <cell r="L1838" t="str">
            <v/>
          </cell>
          <cell r="M1838" t="str">
            <v/>
          </cell>
          <cell r="N1838" t="str">
            <v/>
          </cell>
          <cell r="O1838" t="str">
            <v/>
          </cell>
          <cell r="R1838">
            <v>0</v>
          </cell>
          <cell r="S1838" t="str">
            <v/>
          </cell>
          <cell r="T1838" t="str">
            <v/>
          </cell>
          <cell r="U1838" t="str">
            <v/>
          </cell>
          <cell r="V1838" t="str">
            <v/>
          </cell>
          <cell r="W1838" t="str">
            <v/>
          </cell>
        </row>
        <row r="1839">
          <cell r="C1839" t="str">
            <v>3.8.1.14.3</v>
          </cell>
          <cell r="D1839" t="str">
            <v>d = 160 mm (6")</v>
          </cell>
          <cell r="E1839" t="str">
            <v>un</v>
          </cell>
          <cell r="F1839">
            <v>2</v>
          </cell>
          <cell r="G1839">
            <v>80000</v>
          </cell>
          <cell r="H1839">
            <v>160000</v>
          </cell>
          <cell r="I1839">
            <v>1.0316733134132778E-2</v>
          </cell>
          <cell r="J1839">
            <v>2</v>
          </cell>
          <cell r="L1839">
            <v>2</v>
          </cell>
          <cell r="M1839">
            <v>160000</v>
          </cell>
          <cell r="N1839">
            <v>0</v>
          </cell>
          <cell r="O1839">
            <v>160000</v>
          </cell>
          <cell r="R1839">
            <v>0</v>
          </cell>
          <cell r="S1839">
            <v>0</v>
          </cell>
          <cell r="T1839">
            <v>0</v>
          </cell>
          <cell r="U1839">
            <v>0</v>
          </cell>
          <cell r="V1839">
            <v>2</v>
          </cell>
          <cell r="W1839">
            <v>160000</v>
          </cell>
        </row>
        <row r="1840">
          <cell r="D1840" t="str">
            <v>ITEMES NUEVOS</v>
          </cell>
          <cell r="F1840" t="str">
            <v/>
          </cell>
          <cell r="J1840" t="str">
            <v/>
          </cell>
          <cell r="L1840" t="str">
            <v/>
          </cell>
          <cell r="M1840" t="str">
            <v/>
          </cell>
          <cell r="N1840" t="str">
            <v/>
          </cell>
          <cell r="O1840" t="str">
            <v/>
          </cell>
          <cell r="R1840">
            <v>0</v>
          </cell>
        </row>
        <row r="1841">
          <cell r="B1841" t="str">
            <v>N</v>
          </cell>
          <cell r="D1841" t="str">
            <v>Suministro e instalacion encamisado en tuberia PVC 700 mm</v>
          </cell>
          <cell r="E1841" t="str">
            <v>ml</v>
          </cell>
          <cell r="F1841">
            <v>95</v>
          </cell>
          <cell r="G1841">
            <v>600631</v>
          </cell>
          <cell r="H1841">
            <v>57059945</v>
          </cell>
          <cell r="J1841">
            <v>95</v>
          </cell>
          <cell r="L1841">
            <v>95</v>
          </cell>
          <cell r="M1841">
            <v>57059945</v>
          </cell>
          <cell r="N1841">
            <v>0</v>
          </cell>
          <cell r="O1841">
            <v>57059945</v>
          </cell>
          <cell r="R1841">
            <v>0</v>
          </cell>
        </row>
        <row r="1842">
          <cell r="F1842" t="str">
            <v/>
          </cell>
          <cell r="J1842" t="str">
            <v/>
          </cell>
          <cell r="L1842" t="str">
            <v/>
          </cell>
          <cell r="M1842" t="str">
            <v/>
          </cell>
          <cell r="N1842" t="str">
            <v/>
          </cell>
          <cell r="O1842" t="str">
            <v/>
          </cell>
          <cell r="R1842">
            <v>0</v>
          </cell>
        </row>
        <row r="1843">
          <cell r="D1843" t="str">
            <v>COSTO TOTAL DIRECTO</v>
          </cell>
          <cell r="H1843">
            <v>1550878538</v>
          </cell>
          <cell r="J1843">
            <v>0</v>
          </cell>
          <cell r="M1843">
            <v>1550878538</v>
          </cell>
          <cell r="N1843">
            <v>-190178400</v>
          </cell>
          <cell r="O1843">
            <v>1360700138</v>
          </cell>
          <cell r="R1843">
            <v>0</v>
          </cell>
          <cell r="S1843">
            <v>0</v>
          </cell>
          <cell r="T1843" t="e">
            <v>#REF!</v>
          </cell>
          <cell r="U1843">
            <v>243952080.03200001</v>
          </cell>
          <cell r="W1843">
            <v>1059688112.9680001</v>
          </cell>
        </row>
        <row r="1844">
          <cell r="D1844" t="str">
            <v>A,I,U, 25%</v>
          </cell>
          <cell r="E1844">
            <v>0.25</v>
          </cell>
          <cell r="H1844">
            <v>387719634.5</v>
          </cell>
          <cell r="J1844">
            <v>0</v>
          </cell>
          <cell r="M1844">
            <v>387719634.5</v>
          </cell>
          <cell r="N1844">
            <v>-47544600</v>
          </cell>
          <cell r="O1844">
            <v>340175034.5</v>
          </cell>
          <cell r="R1844">
            <v>0</v>
          </cell>
          <cell r="S1844">
            <v>0</v>
          </cell>
          <cell r="T1844" t="e">
            <v>#REF!</v>
          </cell>
          <cell r="U1844">
            <v>60988020.008000001</v>
          </cell>
          <cell r="W1844">
            <v>264922028.24200001</v>
          </cell>
        </row>
        <row r="1845">
          <cell r="B1845" t="str">
            <v>TO29</v>
          </cell>
          <cell r="D1845" t="str">
            <v>COSTO TOTAL OBRA CIVIL</v>
          </cell>
          <cell r="H1845">
            <v>1938598173</v>
          </cell>
          <cell r="J1845">
            <v>0</v>
          </cell>
          <cell r="M1845">
            <v>1938598173</v>
          </cell>
          <cell r="N1845">
            <v>-237723000</v>
          </cell>
          <cell r="O1845">
            <v>1700875173</v>
          </cell>
          <cell r="R1845">
            <v>0</v>
          </cell>
          <cell r="S1845">
            <v>0</v>
          </cell>
          <cell r="T1845" t="e">
            <v>#REF!</v>
          </cell>
          <cell r="U1845">
            <v>304940100</v>
          </cell>
          <cell r="W1845">
            <v>1324610141</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ndice"/>
      <sheetName val="PE-01"/>
      <sheetName val="PE-02"/>
      <sheetName val="PE-03"/>
      <sheetName val="PE-04"/>
      <sheetName val="PE-05"/>
      <sheetName val="PE-06"/>
      <sheetName val="PE-07"/>
      <sheetName val="PE-08"/>
      <sheetName val="PE-09"/>
      <sheetName val="PE-10"/>
      <sheetName val="PE-11"/>
      <sheetName val="PE-12"/>
      <sheetName val="PE-13"/>
      <sheetName val="PE-14"/>
      <sheetName val="PE-15"/>
      <sheetName val="PE-16"/>
      <sheetName val="PE-17"/>
      <sheetName val="PE-18"/>
      <sheetName val="PE-19"/>
      <sheetName val="PE-20"/>
      <sheetName val="PE-21"/>
      <sheetName val="PE-22"/>
      <sheetName val="PE-23"/>
      <sheetName val="PE-24"/>
      <sheetName val="PE-25"/>
      <sheetName val="PE-26"/>
      <sheetName val="Entidades Financiadoras"/>
      <sheetName val="Control"/>
      <sheetName val="preinversion"/>
      <sheetName val="ejecucion"/>
      <sheetName val="mantenimiento"/>
      <sheetName val="List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AI2" t="str">
            <v>ampere</v>
          </cell>
        </row>
        <row r="3">
          <cell r="AI3" t="str">
            <v>ampere sobre metro</v>
          </cell>
        </row>
        <row r="4">
          <cell r="AI4" t="str">
            <v>año</v>
          </cell>
        </row>
        <row r="5">
          <cell r="AI5" t="str">
            <v>bytes sobre segundo</v>
          </cell>
        </row>
        <row r="6">
          <cell r="AI6" t="str">
            <v>candela</v>
          </cell>
        </row>
        <row r="7">
          <cell r="AI7" t="str">
            <v>candela sobre metro cuadrado</v>
          </cell>
        </row>
        <row r="8">
          <cell r="AI8" t="str">
            <v>coulomb</v>
          </cell>
        </row>
        <row r="9">
          <cell r="AI9" t="str">
            <v>día</v>
          </cell>
        </row>
        <row r="10">
          <cell r="AI10" t="str">
            <v>esterradián</v>
          </cell>
        </row>
        <row r="11">
          <cell r="AI11" t="str">
            <v>farad</v>
          </cell>
        </row>
        <row r="12">
          <cell r="AI12" t="str">
            <v>grado</v>
          </cell>
        </row>
        <row r="13">
          <cell r="AI13" t="str">
            <v>hectárea</v>
          </cell>
        </row>
        <row r="14">
          <cell r="AI14" t="str">
            <v>henrio</v>
          </cell>
        </row>
        <row r="15">
          <cell r="AI15" t="str">
            <v>hertz</v>
          </cell>
        </row>
        <row r="16">
          <cell r="AI16" t="str">
            <v>hora</v>
          </cell>
        </row>
        <row r="17">
          <cell r="AI17" t="str">
            <v>Joule</v>
          </cell>
        </row>
        <row r="18">
          <cell r="AI18" t="str">
            <v>joule sobre Kelvin</v>
          </cell>
        </row>
        <row r="19">
          <cell r="AI19" t="str">
            <v>joule sobre kilogramo Kelvin</v>
          </cell>
        </row>
        <row r="20">
          <cell r="AI20" t="str">
            <v>kelvin</v>
          </cell>
        </row>
        <row r="21">
          <cell r="AI21" t="str">
            <v>kilogramo</v>
          </cell>
        </row>
        <row r="22">
          <cell r="AI22" t="str">
            <v>kilogramo entre metro cúbico</v>
          </cell>
        </row>
        <row r="23">
          <cell r="AI23" t="str">
            <v>kilometro</v>
          </cell>
        </row>
        <row r="24">
          <cell r="AI24" t="str">
            <v>kilometro sobre hora</v>
          </cell>
        </row>
        <row r="25">
          <cell r="AI25" t="str">
            <v>kilometro Cuadrado</v>
          </cell>
        </row>
        <row r="26">
          <cell r="AI26" t="str">
            <v>kilowatt</v>
          </cell>
        </row>
        <row r="27">
          <cell r="AI27" t="str">
            <v>kilowatthora</v>
          </cell>
        </row>
        <row r="28">
          <cell r="AI28" t="str">
            <v>litro</v>
          </cell>
        </row>
        <row r="29">
          <cell r="AI29" t="str">
            <v>lumen</v>
          </cell>
        </row>
        <row r="30">
          <cell r="AI30" t="str">
            <v>lux</v>
          </cell>
        </row>
        <row r="31">
          <cell r="AI31" t="str">
            <v>metro</v>
          </cell>
        </row>
        <row r="32">
          <cell r="AI32" t="str">
            <v>metro a la menos uno </v>
          </cell>
        </row>
        <row r="33">
          <cell r="AI33" t="str">
            <v>metro cuadrado</v>
          </cell>
        </row>
        <row r="34">
          <cell r="AI34" t="str">
            <v>metro cuadrado sobre segundo</v>
          </cell>
        </row>
        <row r="35">
          <cell r="AI35" t="str">
            <v>metro cúbico</v>
          </cell>
        </row>
        <row r="36">
          <cell r="AI36" t="str">
            <v>metro sobre segundo</v>
          </cell>
        </row>
        <row r="37">
          <cell r="AI37" t="str">
            <v>metro sobre segundo al cuadrado</v>
          </cell>
        </row>
        <row r="38">
          <cell r="AI38" t="str">
            <v>mes</v>
          </cell>
        </row>
        <row r="39">
          <cell r="AI39" t="str">
            <v>minuto</v>
          </cell>
        </row>
        <row r="40">
          <cell r="AI40" t="str">
            <v>ml</v>
          </cell>
        </row>
        <row r="41">
          <cell r="AI41" t="str">
            <v>mol</v>
          </cell>
        </row>
        <row r="42">
          <cell r="AI42" t="str">
            <v>Mw</v>
          </cell>
        </row>
        <row r="43">
          <cell r="AI43" t="str">
            <v>newton</v>
          </cell>
        </row>
        <row r="44">
          <cell r="AI44" t="str">
            <v>newton-segundo sobre metro cuadrado</v>
          </cell>
        </row>
        <row r="45">
          <cell r="AI45" t="str">
            <v>número</v>
          </cell>
        </row>
        <row r="46">
          <cell r="AI46" t="str">
            <v>ohm</v>
          </cell>
        </row>
        <row r="47">
          <cell r="AI47" t="str">
            <v>Pacientes sobre día</v>
          </cell>
        </row>
        <row r="48">
          <cell r="AI48" t="str">
            <v>pascal</v>
          </cell>
        </row>
        <row r="49">
          <cell r="AI49" t="str">
            <v>radián</v>
          </cell>
        </row>
        <row r="50">
          <cell r="AI50" t="str">
            <v>radián sobre segundo al cuadrado</v>
          </cell>
        </row>
        <row r="51">
          <cell r="AI51" t="str">
            <v>radián sobre segundo </v>
          </cell>
        </row>
        <row r="52">
          <cell r="AI52" t="str">
            <v>segundo</v>
          </cell>
        </row>
        <row r="53">
          <cell r="AI53" t="str">
            <v>siemens</v>
          </cell>
        </row>
        <row r="54">
          <cell r="AI54" t="str">
            <v>tesla </v>
          </cell>
        </row>
        <row r="55">
          <cell r="AI55" t="str">
            <v>tonelada</v>
          </cell>
        </row>
        <row r="56">
          <cell r="AI56" t="str">
            <v>volt</v>
          </cell>
        </row>
        <row r="57">
          <cell r="AI57" t="str">
            <v>volt sobre metro</v>
          </cell>
        </row>
        <row r="58">
          <cell r="AI58" t="str">
            <v>waner</v>
          </cell>
        </row>
        <row r="59">
          <cell r="AI59" t="str">
            <v>watt</v>
          </cell>
        </row>
        <row r="60">
          <cell r="AI60" t="str">
            <v>watt sobre estéreo-radián</v>
          </cell>
        </row>
        <row r="61">
          <cell r="AI61" t="str">
            <v>watt sobre metro Kelvin</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TOTAL"/>
      <sheetName val="AL PRESUPUESTO ALCALDIA"/>
      <sheetName val="AC PRESUPUESTO ALCALDIA"/>
      <sheetName val="AL PRESUPUESTO ASAA"/>
      <sheetName val="AL CANTIDADES"/>
      <sheetName val="AL 1.1"/>
      <sheetName val="AL 1.2"/>
      <sheetName val="AL 1.3"/>
      <sheetName val="AL 2.1"/>
      <sheetName val="AL 2.2"/>
      <sheetName val="AL 2.3"/>
      <sheetName val="AL 2.4"/>
      <sheetName val="AL 3.1"/>
      <sheetName val="AL 3.2"/>
      <sheetName val="AL 3.3"/>
      <sheetName val="AL 3.4"/>
      <sheetName val="AL 3.5"/>
      <sheetName val="AL 3.6"/>
      <sheetName val="AC PRESUPUESTO ASAA"/>
      <sheetName val="AC 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
      <sheetName val="3.6  "/>
      <sheetName val="3.7"/>
      <sheetName val="3.8"/>
      <sheetName val="3.9 "/>
      <sheetName val="3.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9">
          <cell r="C9">
            <v>1.1000000000000001</v>
          </cell>
          <cell r="D9" t="str">
            <v>ETG-02-03</v>
          </cell>
          <cell r="E9" t="str">
            <v>Localizacion y replanteo</v>
          </cell>
          <cell r="F9">
            <v>0</v>
          </cell>
          <cell r="G9">
            <v>0</v>
          </cell>
          <cell r="H9">
            <v>0</v>
          </cell>
          <cell r="I9">
            <v>0</v>
          </cell>
          <cell r="J9">
            <v>0</v>
          </cell>
          <cell r="K9" t="str">
            <v>ML</v>
          </cell>
          <cell r="L9">
            <v>234.8</v>
          </cell>
          <cell r="M9">
            <v>1914</v>
          </cell>
          <cell r="N9">
            <v>449407.2</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0</v>
          </cell>
          <cell r="M12">
            <v>10378</v>
          </cell>
          <cell r="N12">
            <v>0</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0</v>
          </cell>
          <cell r="M13">
            <v>20805</v>
          </cell>
          <cell r="N13">
            <v>0</v>
          </cell>
        </row>
        <row r="14">
          <cell r="C14">
            <v>1.6</v>
          </cell>
          <cell r="D14" t="str">
            <v>ETG-07-01</v>
          </cell>
          <cell r="E14" t="str">
            <v>Demolicion de andenes, incluye retiro</v>
          </cell>
          <cell r="F14">
            <v>0</v>
          </cell>
          <cell r="G14">
            <v>0</v>
          </cell>
          <cell r="H14">
            <v>0</v>
          </cell>
          <cell r="I14">
            <v>0</v>
          </cell>
          <cell r="J14">
            <v>0</v>
          </cell>
          <cell r="K14" t="str">
            <v>M2</v>
          </cell>
          <cell r="L14">
            <v>0</v>
          </cell>
          <cell r="M14">
            <v>14755</v>
          </cell>
          <cell r="N14">
            <v>0</v>
          </cell>
        </row>
        <row r="15">
          <cell r="C15">
            <v>1.7</v>
          </cell>
          <cell r="D15" t="str">
            <v>ETG-07-01</v>
          </cell>
          <cell r="E15" t="str">
            <v>Demolicion de sardineles, incluye retiro</v>
          </cell>
          <cell r="F15">
            <v>0</v>
          </cell>
          <cell r="G15">
            <v>0</v>
          </cell>
          <cell r="H15">
            <v>0</v>
          </cell>
          <cell r="I15">
            <v>0</v>
          </cell>
          <cell r="J15">
            <v>0</v>
          </cell>
          <cell r="K15" t="str">
            <v>ML</v>
          </cell>
          <cell r="L15">
            <v>0</v>
          </cell>
          <cell r="M15">
            <v>7753</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2232098.2000000002</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140.88</v>
          </cell>
          <cell r="M18">
            <v>20577</v>
          </cell>
          <cell r="N18">
            <v>2898887.76</v>
          </cell>
        </row>
        <row r="19">
          <cell r="C19">
            <v>2.2000000000000002</v>
          </cell>
          <cell r="D19" t="str">
            <v>ETG-03-05</v>
          </cell>
          <cell r="E19" t="str">
            <v>Relleno conformado y vibrocompactado en capas de 10 cm con material de préstamo.</v>
          </cell>
          <cell r="F19">
            <v>0</v>
          </cell>
          <cell r="G19">
            <v>0</v>
          </cell>
          <cell r="H19">
            <v>0</v>
          </cell>
          <cell r="I19">
            <v>0</v>
          </cell>
          <cell r="J19">
            <v>0</v>
          </cell>
          <cell r="K19" t="str">
            <v>M3</v>
          </cell>
          <cell r="L19">
            <v>7.0440000000000005</v>
          </cell>
          <cell r="M19">
            <v>69722</v>
          </cell>
          <cell r="N19">
            <v>491121.76800000004</v>
          </cell>
        </row>
        <row r="20">
          <cell r="C20">
            <v>2.2999999999999998</v>
          </cell>
          <cell r="D20" t="str">
            <v>ETG-03-05</v>
          </cell>
          <cell r="E20" t="str">
            <v>Relleno conformado y vibrocompactado con material seleccionado  de excavación</v>
          </cell>
          <cell r="F20">
            <v>0</v>
          </cell>
          <cell r="G20">
            <v>0</v>
          </cell>
          <cell r="H20">
            <v>0</v>
          </cell>
          <cell r="I20">
            <v>0</v>
          </cell>
          <cell r="J20">
            <v>0</v>
          </cell>
          <cell r="K20" t="str">
            <v>M3</v>
          </cell>
          <cell r="L20">
            <v>118.67722575517118</v>
          </cell>
          <cell r="M20">
            <v>17576</v>
          </cell>
          <cell r="N20">
            <v>2085870.9198728886</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22.202774244828831</v>
          </cell>
          <cell r="M21">
            <v>28216</v>
          </cell>
          <cell r="N21">
            <v>626473.47809209034</v>
          </cell>
        </row>
        <row r="22">
          <cell r="C22" t="str">
            <v xml:space="preserve">SUBTOTAL       </v>
          </cell>
          <cell r="D22">
            <v>0</v>
          </cell>
          <cell r="E22">
            <v>0</v>
          </cell>
          <cell r="F22">
            <v>0</v>
          </cell>
          <cell r="G22">
            <v>0</v>
          </cell>
          <cell r="H22">
            <v>0</v>
          </cell>
          <cell r="I22">
            <v>0</v>
          </cell>
          <cell r="J22">
            <v>0</v>
          </cell>
          <cell r="K22">
            <v>0</v>
          </cell>
          <cell r="L22">
            <v>0</v>
          </cell>
          <cell r="M22">
            <v>0</v>
          </cell>
          <cell r="N22">
            <v>6102353.9259649785</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PVC 3" UP RDE 21 incluye prueba hidrostatica</v>
          </cell>
          <cell r="F24">
            <v>0</v>
          </cell>
          <cell r="G24">
            <v>0</v>
          </cell>
          <cell r="H24">
            <v>0</v>
          </cell>
          <cell r="I24">
            <v>0</v>
          </cell>
          <cell r="J24">
            <v>0</v>
          </cell>
          <cell r="K24" t="str">
            <v>ML</v>
          </cell>
          <cell r="L24">
            <v>234.8</v>
          </cell>
          <cell r="M24">
            <v>27447</v>
          </cell>
          <cell r="N24">
            <v>6444555.6000000006</v>
          </cell>
        </row>
        <row r="25">
          <cell r="C25">
            <v>3.2</v>
          </cell>
          <cell r="D25" t="str">
            <v>ETG-03-00</v>
          </cell>
          <cell r="E25" t="str">
            <v>Cama de arena para tubería e= 0,1 m</v>
          </cell>
          <cell r="F25">
            <v>0</v>
          </cell>
          <cell r="G25">
            <v>0</v>
          </cell>
          <cell r="H25">
            <v>0</v>
          </cell>
          <cell r="I25">
            <v>0</v>
          </cell>
          <cell r="J25">
            <v>0</v>
          </cell>
          <cell r="K25" t="str">
            <v>M3</v>
          </cell>
          <cell r="L25">
            <v>14.087999999999999</v>
          </cell>
          <cell r="M25">
            <v>63068</v>
          </cell>
          <cell r="N25">
            <v>888501.98399999994</v>
          </cell>
        </row>
        <row r="26">
          <cell r="C26">
            <v>3.3</v>
          </cell>
          <cell r="D26" t="str">
            <v>ETG-08-09</v>
          </cell>
          <cell r="E26" t="str">
            <v>Suministro e instalación  de acometida domiciliaria (tramo corto menor de 3m de longitud) d=1/2" (20 mm) sobre tubería madre hasta d=12". (Incluye tendido de tubería). No incluye medidor, empalme en instalación de abrazadera) sin pavimento.</v>
          </cell>
          <cell r="F26">
            <v>0</v>
          </cell>
          <cell r="G26">
            <v>0</v>
          </cell>
          <cell r="H26">
            <v>0</v>
          </cell>
          <cell r="I26">
            <v>0</v>
          </cell>
          <cell r="J26">
            <v>0</v>
          </cell>
          <cell r="K26" t="str">
            <v xml:space="preserve"> UND</v>
          </cell>
          <cell r="L26">
            <v>25</v>
          </cell>
          <cell r="M26">
            <v>213462</v>
          </cell>
          <cell r="N26">
            <v>5336550</v>
          </cell>
        </row>
        <row r="27">
          <cell r="C27">
            <v>3.4</v>
          </cell>
          <cell r="D27" t="str">
            <v>ETG-08-09</v>
          </cell>
          <cell r="E27" t="str">
            <v>Suministro e instalación  de acometida domiciliaria (tramo largo hasta 6 mts de longitud) d=1/2" sobre tubería madre hasta d=12". (Incluye tendido de tubería). No incluye medidor, empalme e instalación de abrazadera) sin pavimento.</v>
          </cell>
          <cell r="F27">
            <v>0</v>
          </cell>
          <cell r="G27">
            <v>0</v>
          </cell>
          <cell r="H27">
            <v>0</v>
          </cell>
          <cell r="I27">
            <v>0</v>
          </cell>
          <cell r="J27">
            <v>0</v>
          </cell>
          <cell r="K27" t="str">
            <v xml:space="preserve"> UND</v>
          </cell>
          <cell r="L27">
            <v>25</v>
          </cell>
          <cell r="M27">
            <v>290138</v>
          </cell>
          <cell r="N27">
            <v>7253450</v>
          </cell>
        </row>
        <row r="28">
          <cell r="C28">
            <v>3.5</v>
          </cell>
          <cell r="D28" t="str">
            <v>ETG-08-01.6</v>
          </cell>
          <cell r="E28" t="str">
            <v>suministro e instalacion collarin de derivacion HD 75mmx1/2"</v>
          </cell>
          <cell r="F28">
            <v>0</v>
          </cell>
          <cell r="G28">
            <v>0</v>
          </cell>
          <cell r="H28">
            <v>0</v>
          </cell>
          <cell r="I28">
            <v>0</v>
          </cell>
          <cell r="J28">
            <v>0</v>
          </cell>
          <cell r="K28" t="str">
            <v xml:space="preserve"> UND</v>
          </cell>
          <cell r="L28">
            <v>50</v>
          </cell>
          <cell r="M28">
            <v>52906</v>
          </cell>
          <cell r="N28">
            <v>2645300</v>
          </cell>
        </row>
        <row r="29">
          <cell r="C29">
            <v>3.6</v>
          </cell>
          <cell r="D29" t="str">
            <v>ETG-08-01.2</v>
          </cell>
          <cell r="E29" t="str">
            <v xml:space="preserve">suministro e instalacion union brida universal 3" </v>
          </cell>
          <cell r="F29">
            <v>0</v>
          </cell>
          <cell r="G29">
            <v>0</v>
          </cell>
          <cell r="H29">
            <v>0</v>
          </cell>
          <cell r="I29">
            <v>0</v>
          </cell>
          <cell r="J29">
            <v>0</v>
          </cell>
          <cell r="K29" t="str">
            <v xml:space="preserve"> UND</v>
          </cell>
          <cell r="L29">
            <v>22</v>
          </cell>
          <cell r="M29">
            <v>108993</v>
          </cell>
          <cell r="N29">
            <v>2397846</v>
          </cell>
        </row>
        <row r="30">
          <cell r="C30">
            <v>3.7</v>
          </cell>
          <cell r="D30" t="str">
            <v>ETG-08-01.6</v>
          </cell>
          <cell r="E30" t="str">
            <v>Suministro e instalacion cruz bridada HD 3"</v>
          </cell>
          <cell r="F30">
            <v>0</v>
          </cell>
          <cell r="G30">
            <v>0</v>
          </cell>
          <cell r="H30">
            <v>0</v>
          </cell>
          <cell r="I30">
            <v>0</v>
          </cell>
          <cell r="J30">
            <v>0</v>
          </cell>
          <cell r="K30" t="str">
            <v xml:space="preserve"> UND</v>
          </cell>
          <cell r="L30">
            <v>2</v>
          </cell>
          <cell r="M30">
            <v>421864</v>
          </cell>
          <cell r="N30">
            <v>843728</v>
          </cell>
        </row>
        <row r="31">
          <cell r="C31">
            <v>3.8</v>
          </cell>
          <cell r="D31" t="str">
            <v>ETG-08-01.6</v>
          </cell>
          <cell r="E31" t="str">
            <v>Suministro e instalación tee bridada 3"</v>
          </cell>
          <cell r="F31">
            <v>0</v>
          </cell>
          <cell r="G31">
            <v>0</v>
          </cell>
          <cell r="H31">
            <v>0</v>
          </cell>
          <cell r="I31">
            <v>0</v>
          </cell>
          <cell r="J31">
            <v>0</v>
          </cell>
          <cell r="K31" t="str">
            <v xml:space="preserve"> UND</v>
          </cell>
          <cell r="L31">
            <v>4</v>
          </cell>
          <cell r="M31">
            <v>299524</v>
          </cell>
          <cell r="N31">
            <v>1198096</v>
          </cell>
        </row>
        <row r="32">
          <cell r="C32">
            <v>3.9</v>
          </cell>
          <cell r="D32" t="str">
            <v>ETG-08-01.6</v>
          </cell>
          <cell r="E32" t="str">
            <v>Suministro e instalación tapon HD 3" junta rápida</v>
          </cell>
          <cell r="F32">
            <v>0</v>
          </cell>
          <cell r="G32">
            <v>0</v>
          </cell>
          <cell r="H32">
            <v>0</v>
          </cell>
          <cell r="I32">
            <v>0</v>
          </cell>
          <cell r="J32">
            <v>0</v>
          </cell>
          <cell r="K32" t="str">
            <v xml:space="preserve"> UND</v>
          </cell>
          <cell r="L32">
            <v>1</v>
          </cell>
          <cell r="M32">
            <v>77205</v>
          </cell>
          <cell r="N32">
            <v>77205</v>
          </cell>
        </row>
        <row r="33">
          <cell r="C33" t="str">
            <v>3.10</v>
          </cell>
          <cell r="D33" t="str">
            <v>ETG-15-01 Y ETG-15-03</v>
          </cell>
          <cell r="E33"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33">
            <v>0</v>
          </cell>
          <cell r="G33">
            <v>0</v>
          </cell>
          <cell r="H33">
            <v>0</v>
          </cell>
          <cell r="I33">
            <v>0</v>
          </cell>
          <cell r="J33">
            <v>0</v>
          </cell>
          <cell r="K33" t="str">
            <v>UND</v>
          </cell>
          <cell r="L33">
            <v>50</v>
          </cell>
          <cell r="M33">
            <v>421526</v>
          </cell>
          <cell r="N33">
            <v>21076300</v>
          </cell>
        </row>
        <row r="34">
          <cell r="C34" t="str">
            <v xml:space="preserve">SUBTOTAL       </v>
          </cell>
          <cell r="D34">
            <v>0</v>
          </cell>
          <cell r="E34">
            <v>0</v>
          </cell>
          <cell r="F34">
            <v>0</v>
          </cell>
          <cell r="G34">
            <v>0</v>
          </cell>
          <cell r="H34">
            <v>0</v>
          </cell>
          <cell r="I34">
            <v>0</v>
          </cell>
          <cell r="J34">
            <v>0</v>
          </cell>
          <cell r="K34">
            <v>0</v>
          </cell>
          <cell r="L34">
            <v>0</v>
          </cell>
          <cell r="M34">
            <v>0</v>
          </cell>
          <cell r="N34">
            <v>48161532.583999999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PROTECC EB"/>
      <sheetName val="REPO MULTI"/>
      <sheetName val="EQ.RES.EB3"/>
      <sheetName val="CONTRU EB5"/>
      <sheetName val="CONTRU EB6"/>
      <sheetName val="L INPULSO 5"/>
      <sheetName val="L INPULSO 6"/>
      <sheetName val="C57 K12"/>
      <sheetName val="C3 BIS"/>
      <sheetName val="K1C 2-4"/>
      <sheetName val="3A3BIS"/>
      <sheetName val="K45 C13"/>
      <sheetName val="C1 411F4A"/>
      <sheetName val="C 5 8-9"/>
      <sheetName val="C711 K69"/>
      <sheetName val="C5 K 9Y11"/>
      <sheetName val="76 Y 77"/>
      <sheetName val="C4 K7"/>
      <sheetName val="C7 IBIC"/>
      <sheetName val="T 395"/>
      <sheetName val="C9 K23"/>
      <sheetName val="K2 C79"/>
      <sheetName val="C1011 K35"/>
      <sheetName val="C7 K715"/>
      <sheetName val="C7 K47"/>
      <sheetName val="C12 K710"/>
      <sheetName val="K8 1415"/>
      <sheetName val="C12 1C6"/>
      <sheetName val="C11 1015"/>
      <sheetName val="K15 1014A"/>
      <sheetName val="C15 78"/>
      <sheetName val="CUELLAR"/>
      <sheetName val="VFATIMA1"/>
      <sheetName val="VFATIMA(2)"/>
      <sheetName val="31 OCTUBRE"/>
      <sheetName val="SAN JUDAS"/>
      <sheetName val="COL 31 OSTUBRE"/>
      <sheetName val="DIVIDIVI"/>
      <sheetName val="Kra7 18-21"/>
      <sheetName val="2MARZO"/>
      <sheetName val="C15 12C15"/>
      <sheetName val="C15 1517"/>
      <sheetName val="R TAPAS"/>
      <sheetName val="R COMUNITARIO"/>
      <sheetName val="LAS TUNAS"/>
      <sheetName val="ROJAS PINILLA"/>
      <sheetName val="LA COSECHA"/>
      <sheetName val="CAMILO TORRES"/>
      <sheetName val="SUMIDEROS"/>
      <sheetName val="20 DJUL"/>
      <sheetName val="PLU 12OCT"/>
    </sheetNames>
    <sheetDataSet>
      <sheetData sheetId="0" refreshError="1"/>
      <sheetData sheetId="1" refreshError="1"/>
      <sheetData sheetId="2" refreshError="1">
        <row r="5">
          <cell r="B5" t="str">
            <v>Cortes y Demoliciones</v>
          </cell>
        </row>
        <row r="32">
          <cell r="E32" t="str">
            <v>UNITARIO</v>
          </cell>
        </row>
        <row r="35">
          <cell r="E35">
            <v>1450000</v>
          </cell>
        </row>
        <row r="36">
          <cell r="E36">
            <v>1020</v>
          </cell>
        </row>
        <row r="37">
          <cell r="E37">
            <v>2950</v>
          </cell>
        </row>
        <row r="38">
          <cell r="E38">
            <v>680000</v>
          </cell>
        </row>
        <row r="39">
          <cell r="E39">
            <v>15391</v>
          </cell>
        </row>
        <row r="40">
          <cell r="E40">
            <v>2950</v>
          </cell>
        </row>
        <row r="41">
          <cell r="E41">
            <v>32150</v>
          </cell>
        </row>
        <row r="44">
          <cell r="E44">
            <v>5230</v>
          </cell>
        </row>
        <row r="45">
          <cell r="E45">
            <v>14696</v>
          </cell>
        </row>
        <row r="46">
          <cell r="E46">
            <v>14696</v>
          </cell>
        </row>
        <row r="47">
          <cell r="E47">
            <v>14696</v>
          </cell>
        </row>
        <row r="48">
          <cell r="E48">
            <v>11757</v>
          </cell>
        </row>
        <row r="49">
          <cell r="E49">
            <v>6750</v>
          </cell>
        </row>
        <row r="50">
          <cell r="E50">
            <v>11757</v>
          </cell>
        </row>
        <row r="51">
          <cell r="E51">
            <v>193390</v>
          </cell>
        </row>
        <row r="52">
          <cell r="E52">
            <v>16790</v>
          </cell>
        </row>
        <row r="53">
          <cell r="E53">
            <v>12820</v>
          </cell>
        </row>
        <row r="54">
          <cell r="E54">
            <v>4360</v>
          </cell>
        </row>
        <row r="58">
          <cell r="E58">
            <v>10520</v>
          </cell>
        </row>
        <row r="59">
          <cell r="E59">
            <v>27362</v>
          </cell>
        </row>
        <row r="60">
          <cell r="E60">
            <v>31250</v>
          </cell>
        </row>
        <row r="63">
          <cell r="E63">
            <v>48250</v>
          </cell>
        </row>
        <row r="64">
          <cell r="E64">
            <v>34832</v>
          </cell>
        </row>
        <row r="65">
          <cell r="E65">
            <v>10688</v>
          </cell>
        </row>
        <row r="66">
          <cell r="E66">
            <v>15670</v>
          </cell>
        </row>
        <row r="67">
          <cell r="E67">
            <v>11000</v>
          </cell>
        </row>
        <row r="68">
          <cell r="E68">
            <v>43540</v>
          </cell>
        </row>
        <row r="69">
          <cell r="E69">
            <v>48250</v>
          </cell>
        </row>
        <row r="72">
          <cell r="E72">
            <v>8120</v>
          </cell>
        </row>
        <row r="73">
          <cell r="E73">
            <v>141250</v>
          </cell>
        </row>
        <row r="77">
          <cell r="E77">
            <v>1550</v>
          </cell>
        </row>
        <row r="78">
          <cell r="E78">
            <v>1900</v>
          </cell>
        </row>
        <row r="79">
          <cell r="E79">
            <v>2820</v>
          </cell>
        </row>
        <row r="80">
          <cell r="E80">
            <v>72784</v>
          </cell>
        </row>
        <row r="81">
          <cell r="E81">
            <v>3150</v>
          </cell>
        </row>
        <row r="82">
          <cell r="E82">
            <v>6452</v>
          </cell>
        </row>
        <row r="83">
          <cell r="E83">
            <v>5600</v>
          </cell>
        </row>
        <row r="84">
          <cell r="E84">
            <v>7000</v>
          </cell>
        </row>
        <row r="85">
          <cell r="E85">
            <v>8400</v>
          </cell>
        </row>
        <row r="86">
          <cell r="E86">
            <v>9800</v>
          </cell>
        </row>
        <row r="87">
          <cell r="E87">
            <v>30150</v>
          </cell>
        </row>
        <row r="88">
          <cell r="E88">
            <v>38578</v>
          </cell>
        </row>
        <row r="89">
          <cell r="E89">
            <v>43800</v>
          </cell>
        </row>
        <row r="93">
          <cell r="E93">
            <v>6480</v>
          </cell>
        </row>
        <row r="94">
          <cell r="E94">
            <v>13758</v>
          </cell>
        </row>
        <row r="95">
          <cell r="E95">
            <v>8480</v>
          </cell>
        </row>
        <row r="96">
          <cell r="E96">
            <v>13758</v>
          </cell>
        </row>
        <row r="97">
          <cell r="E97">
            <v>11515</v>
          </cell>
        </row>
        <row r="98">
          <cell r="E98">
            <v>32686</v>
          </cell>
        </row>
        <row r="99">
          <cell r="E99">
            <v>51290</v>
          </cell>
        </row>
        <row r="100">
          <cell r="E100">
            <v>4702.7328000000007</v>
          </cell>
        </row>
        <row r="101">
          <cell r="E101">
            <v>9009.5807999999997</v>
          </cell>
        </row>
        <row r="102">
          <cell r="E102">
            <v>5159.68</v>
          </cell>
        </row>
        <row r="103">
          <cell r="E103">
            <v>9482.6751999999997</v>
          </cell>
        </row>
        <row r="104">
          <cell r="E104">
            <v>5244.16</v>
          </cell>
        </row>
        <row r="105">
          <cell r="E105">
            <v>10714.502399999999</v>
          </cell>
        </row>
        <row r="106">
          <cell r="E106">
            <v>7820.9983999999995</v>
          </cell>
        </row>
        <row r="107">
          <cell r="E107">
            <v>15016.7104</v>
          </cell>
        </row>
        <row r="108">
          <cell r="E108">
            <v>4641</v>
          </cell>
        </row>
        <row r="109">
          <cell r="E109">
            <v>9130</v>
          </cell>
        </row>
        <row r="110">
          <cell r="E110">
            <v>21300</v>
          </cell>
        </row>
        <row r="111">
          <cell r="E111">
            <v>36068</v>
          </cell>
        </row>
        <row r="112">
          <cell r="E112">
            <v>163576</v>
          </cell>
        </row>
        <row r="113">
          <cell r="E113">
            <v>176089</v>
          </cell>
        </row>
        <row r="114">
          <cell r="E114">
            <v>199800</v>
          </cell>
        </row>
        <row r="115">
          <cell r="E115">
            <v>92600</v>
          </cell>
        </row>
        <row r="116">
          <cell r="E116">
            <v>115000</v>
          </cell>
        </row>
        <row r="117">
          <cell r="E117">
            <v>163450</v>
          </cell>
        </row>
        <row r="118">
          <cell r="E118">
            <v>1239.5261199999998</v>
          </cell>
        </row>
        <row r="119">
          <cell r="E119">
            <v>1418.5355799999998</v>
          </cell>
        </row>
        <row r="120">
          <cell r="E120">
            <v>5242.8008399999999</v>
          </cell>
        </row>
        <row r="121">
          <cell r="E121">
            <v>9517.6310200000007</v>
          </cell>
        </row>
        <row r="122">
          <cell r="E122">
            <v>14224.708799999999</v>
          </cell>
        </row>
        <row r="123">
          <cell r="E123">
            <v>30886.582239999996</v>
          </cell>
        </row>
        <row r="124">
          <cell r="E124">
            <v>66146.336639999994</v>
          </cell>
        </row>
        <row r="125">
          <cell r="E125">
            <v>116062.66899999998</v>
          </cell>
        </row>
        <row r="126">
          <cell r="E126">
            <v>1246.7</v>
          </cell>
        </row>
        <row r="127">
          <cell r="E127">
            <v>1606.15</v>
          </cell>
        </row>
        <row r="128">
          <cell r="E128">
            <v>6908.36</v>
          </cell>
        </row>
        <row r="129">
          <cell r="E129">
            <v>10584.32</v>
          </cell>
        </row>
        <row r="130">
          <cell r="E130">
            <v>16999.52</v>
          </cell>
        </row>
        <row r="131">
          <cell r="E131">
            <v>40425.200000000004</v>
          </cell>
        </row>
        <row r="132">
          <cell r="E132">
            <v>87922.988800000006</v>
          </cell>
        </row>
        <row r="133">
          <cell r="E133">
            <v>149181.78400000001</v>
          </cell>
        </row>
        <row r="134">
          <cell r="E134">
            <v>1092.9195199999999</v>
          </cell>
        </row>
        <row r="135">
          <cell r="E135">
            <v>1532.7393199999999</v>
          </cell>
        </row>
        <row r="136">
          <cell r="E136">
            <v>4206.5694000000003</v>
          </cell>
        </row>
        <row r="137">
          <cell r="E137">
            <v>8055.3066399999998</v>
          </cell>
        </row>
        <row r="138">
          <cell r="E138">
            <v>11359.917119999998</v>
          </cell>
        </row>
        <row r="139">
          <cell r="E139">
            <v>24036.332159999994</v>
          </cell>
        </row>
        <row r="140">
          <cell r="E140">
            <v>53859.556320000003</v>
          </cell>
        </row>
        <row r="141">
          <cell r="E141">
            <v>90661.041199999992</v>
          </cell>
        </row>
        <row r="142">
          <cell r="E142">
            <v>1260.6300000000001</v>
          </cell>
        </row>
        <row r="143">
          <cell r="E143">
            <v>1449.3509799999999</v>
          </cell>
        </row>
        <row r="144">
          <cell r="E144">
            <v>4703</v>
          </cell>
        </row>
        <row r="145">
          <cell r="E145">
            <v>5210</v>
          </cell>
        </row>
        <row r="146">
          <cell r="E146">
            <v>10157.823039999997</v>
          </cell>
        </row>
        <row r="147">
          <cell r="E147">
            <v>20639.647999999997</v>
          </cell>
        </row>
        <row r="148">
          <cell r="E148">
            <v>44061.806559999997</v>
          </cell>
        </row>
        <row r="149">
          <cell r="E149">
            <v>72903.233400000012</v>
          </cell>
        </row>
        <row r="150">
          <cell r="E150">
            <v>16393.2</v>
          </cell>
        </row>
        <row r="153">
          <cell r="E153">
            <v>15312</v>
          </cell>
        </row>
        <row r="154">
          <cell r="E154">
            <v>20416</v>
          </cell>
        </row>
        <row r="155">
          <cell r="E155">
            <v>24360</v>
          </cell>
        </row>
        <row r="156">
          <cell r="E156">
            <v>26680</v>
          </cell>
        </row>
        <row r="157">
          <cell r="E157">
            <v>28072</v>
          </cell>
        </row>
        <row r="158">
          <cell r="E158">
            <v>33408</v>
          </cell>
        </row>
        <row r="159">
          <cell r="E159">
            <v>36377.599999999999</v>
          </cell>
        </row>
        <row r="160">
          <cell r="E160">
            <v>42873.599999999999</v>
          </cell>
        </row>
        <row r="161">
          <cell r="E161">
            <v>51040</v>
          </cell>
        </row>
        <row r="162">
          <cell r="E162">
            <v>80388</v>
          </cell>
        </row>
        <row r="163">
          <cell r="E163">
            <v>91872</v>
          </cell>
        </row>
        <row r="164">
          <cell r="E164">
            <v>96465.599999999991</v>
          </cell>
        </row>
        <row r="165">
          <cell r="E165">
            <v>103356</v>
          </cell>
        </row>
        <row r="166">
          <cell r="E166">
            <v>126324</v>
          </cell>
        </row>
        <row r="167">
          <cell r="E167">
            <v>130917.59999999999</v>
          </cell>
        </row>
        <row r="168">
          <cell r="E168">
            <v>137808</v>
          </cell>
        </row>
        <row r="169">
          <cell r="E169">
            <v>160776</v>
          </cell>
        </row>
        <row r="170">
          <cell r="E170">
            <v>177480</v>
          </cell>
        </row>
        <row r="171">
          <cell r="E171">
            <v>163328</v>
          </cell>
        </row>
        <row r="172">
          <cell r="E172">
            <v>167411.20000000001</v>
          </cell>
        </row>
        <row r="173">
          <cell r="E173">
            <v>204160</v>
          </cell>
        </row>
        <row r="174">
          <cell r="E174">
            <v>224576</v>
          </cell>
        </row>
        <row r="175">
          <cell r="E175">
            <v>265408</v>
          </cell>
        </row>
        <row r="176">
          <cell r="E176">
            <v>306240</v>
          </cell>
        </row>
        <row r="177">
          <cell r="E177">
            <v>197478.40000000002</v>
          </cell>
        </row>
        <row r="178">
          <cell r="E178">
            <v>205436.00000000003</v>
          </cell>
        </row>
        <row r="179">
          <cell r="E179">
            <v>226060.80000000002</v>
          </cell>
        </row>
        <row r="180">
          <cell r="E180">
            <v>234343.2</v>
          </cell>
        </row>
        <row r="181">
          <cell r="E181">
            <v>241164.00000000003</v>
          </cell>
        </row>
        <row r="182">
          <cell r="E182">
            <v>250096.00000000003</v>
          </cell>
        </row>
        <row r="183">
          <cell r="E183">
            <v>300115.20000000001</v>
          </cell>
        </row>
        <row r="184">
          <cell r="E184">
            <v>236779.19999999998</v>
          </cell>
        </row>
        <row r="185">
          <cell r="E185">
            <v>254179.19999999998</v>
          </cell>
        </row>
        <row r="186">
          <cell r="E186">
            <v>269352</v>
          </cell>
        </row>
        <row r="187">
          <cell r="E187">
            <v>276868.8</v>
          </cell>
        </row>
        <row r="188">
          <cell r="E188">
            <v>305961.59999999998</v>
          </cell>
        </row>
        <row r="189">
          <cell r="E189">
            <v>335054.39999999997</v>
          </cell>
        </row>
        <row r="190">
          <cell r="E190">
            <v>358579.20000000001</v>
          </cell>
        </row>
        <row r="191">
          <cell r="E191">
            <v>434188</v>
          </cell>
        </row>
        <row r="192">
          <cell r="E192">
            <v>452052</v>
          </cell>
        </row>
        <row r="193">
          <cell r="E193">
            <v>466204</v>
          </cell>
        </row>
        <row r="194">
          <cell r="E194">
            <v>482676</v>
          </cell>
        </row>
        <row r="195">
          <cell r="E195">
            <v>502860</v>
          </cell>
        </row>
        <row r="196">
          <cell r="E196">
            <v>545084</v>
          </cell>
        </row>
        <row r="197">
          <cell r="E197">
            <v>580000</v>
          </cell>
        </row>
        <row r="198">
          <cell r="E198">
            <v>376860.8</v>
          </cell>
        </row>
        <row r="199">
          <cell r="E199">
            <v>380758.4</v>
          </cell>
        </row>
        <row r="200">
          <cell r="E200">
            <v>425859.2</v>
          </cell>
        </row>
        <row r="201">
          <cell r="E201">
            <v>447760</v>
          </cell>
        </row>
        <row r="202">
          <cell r="E202">
            <v>499913.60000000003</v>
          </cell>
        </row>
        <row r="203">
          <cell r="E203">
            <v>524691.19999999995</v>
          </cell>
        </row>
        <row r="204">
          <cell r="E204">
            <v>565244.79999999993</v>
          </cell>
        </row>
        <row r="205">
          <cell r="E205">
            <v>435788.79999999999</v>
          </cell>
        </row>
        <row r="206">
          <cell r="E206">
            <v>476992</v>
          </cell>
        </row>
        <row r="207">
          <cell r="E207">
            <v>508636.8</v>
          </cell>
        </row>
        <row r="208">
          <cell r="E208">
            <v>580185.59999999998</v>
          </cell>
        </row>
        <row r="209">
          <cell r="E209">
            <v>649785.59999999998</v>
          </cell>
        </row>
        <row r="210">
          <cell r="E210">
            <v>725603.20000000007</v>
          </cell>
        </row>
        <row r="211">
          <cell r="E211">
            <v>796224</v>
          </cell>
        </row>
        <row r="212">
          <cell r="E212">
            <v>381315.2</v>
          </cell>
        </row>
        <row r="213">
          <cell r="E213">
            <v>417368.00000000006</v>
          </cell>
        </row>
        <row r="214">
          <cell r="E214">
            <v>427518.00000000006</v>
          </cell>
        </row>
        <row r="215">
          <cell r="E215">
            <v>443433.20000000007</v>
          </cell>
        </row>
        <row r="216">
          <cell r="E216">
            <v>507662.39999999997</v>
          </cell>
        </row>
        <row r="217">
          <cell r="E217">
            <v>568562.4</v>
          </cell>
        </row>
        <row r="218">
          <cell r="E218">
            <v>634902.80000000005</v>
          </cell>
        </row>
        <row r="219">
          <cell r="E219">
            <v>696696.00000000012</v>
          </cell>
        </row>
        <row r="220">
          <cell r="E220">
            <v>3712</v>
          </cell>
        </row>
        <row r="221">
          <cell r="E221">
            <v>4176</v>
          </cell>
        </row>
        <row r="222">
          <cell r="E222">
            <v>24592</v>
          </cell>
        </row>
        <row r="223">
          <cell r="E223">
            <v>25056</v>
          </cell>
        </row>
        <row r="224">
          <cell r="E224">
            <v>29696</v>
          </cell>
        </row>
        <row r="225">
          <cell r="E225">
            <v>37584</v>
          </cell>
        </row>
        <row r="226">
          <cell r="E226">
            <v>40924.799999999996</v>
          </cell>
        </row>
        <row r="227">
          <cell r="E227">
            <v>42595.199999999997</v>
          </cell>
        </row>
        <row r="228">
          <cell r="E228">
            <v>51156</v>
          </cell>
        </row>
        <row r="229">
          <cell r="E229">
            <v>68904</v>
          </cell>
        </row>
        <row r="230">
          <cell r="E230">
            <v>72940.800000000003</v>
          </cell>
        </row>
        <row r="231">
          <cell r="E231">
            <v>80364.800000000003</v>
          </cell>
        </row>
        <row r="232">
          <cell r="E232">
            <v>96512</v>
          </cell>
        </row>
        <row r="233">
          <cell r="E233">
            <v>113401.60000000001</v>
          </cell>
        </row>
        <row r="234">
          <cell r="E234">
            <v>105722.40000000001</v>
          </cell>
        </row>
        <row r="235">
          <cell r="E235">
            <v>110107.20000000001</v>
          </cell>
        </row>
        <row r="236">
          <cell r="E236">
            <v>119526.40000000001</v>
          </cell>
        </row>
        <row r="237">
          <cell r="E237">
            <v>157040.80000000002</v>
          </cell>
        </row>
        <row r="238">
          <cell r="E238">
            <v>200401.6</v>
          </cell>
        </row>
        <row r="239">
          <cell r="E239">
            <v>135766.40000000002</v>
          </cell>
        </row>
        <row r="240">
          <cell r="E240">
            <v>147134.40000000002</v>
          </cell>
        </row>
        <row r="241">
          <cell r="E241">
            <v>158502.40000000002</v>
          </cell>
        </row>
        <row r="242">
          <cell r="E242">
            <v>177990.40000000002</v>
          </cell>
        </row>
        <row r="243">
          <cell r="E243">
            <v>223137.60000000003</v>
          </cell>
        </row>
        <row r="244">
          <cell r="E244">
            <v>279328</v>
          </cell>
        </row>
        <row r="245">
          <cell r="E245">
            <v>164116.79999999999</v>
          </cell>
        </row>
        <row r="246">
          <cell r="E246">
            <v>166204.79999999999</v>
          </cell>
        </row>
        <row r="247">
          <cell r="E247">
            <v>184579.19999999998</v>
          </cell>
        </row>
        <row r="248">
          <cell r="E248">
            <v>200030.4</v>
          </cell>
        </row>
        <row r="249">
          <cell r="E249">
            <v>207268.8</v>
          </cell>
        </row>
        <row r="250">
          <cell r="E250">
            <v>229819.19999999998</v>
          </cell>
        </row>
        <row r="251">
          <cell r="E251">
            <v>305822.39999999997</v>
          </cell>
        </row>
        <row r="252">
          <cell r="E252">
            <v>214368</v>
          </cell>
        </row>
        <row r="253">
          <cell r="E253">
            <v>255153.59999999998</v>
          </cell>
        </row>
        <row r="254">
          <cell r="E254">
            <v>286195.20000000001</v>
          </cell>
        </row>
        <row r="255">
          <cell r="E255">
            <v>298444.79999999999</v>
          </cell>
        </row>
        <row r="256">
          <cell r="E256">
            <v>307771.2</v>
          </cell>
        </row>
        <row r="257">
          <cell r="E257">
            <v>360388.8</v>
          </cell>
        </row>
        <row r="258">
          <cell r="E258">
            <v>394632</v>
          </cell>
        </row>
        <row r="259">
          <cell r="E259">
            <v>412496</v>
          </cell>
        </row>
        <row r="260">
          <cell r="E260">
            <v>423980</v>
          </cell>
        </row>
        <row r="261">
          <cell r="E261">
            <v>431984</v>
          </cell>
        </row>
        <row r="262">
          <cell r="E262">
            <v>456228</v>
          </cell>
        </row>
        <row r="263">
          <cell r="E263">
            <v>499960</v>
          </cell>
        </row>
        <row r="264">
          <cell r="E264">
            <v>539168</v>
          </cell>
        </row>
        <row r="265">
          <cell r="E265">
            <v>347814.40000000002</v>
          </cell>
        </row>
        <row r="266">
          <cell r="E266">
            <v>371756.79999999999</v>
          </cell>
        </row>
        <row r="267">
          <cell r="E267">
            <v>404793.60000000003</v>
          </cell>
        </row>
        <row r="268">
          <cell r="E268">
            <v>425209.60000000003</v>
          </cell>
        </row>
        <row r="269">
          <cell r="E269">
            <v>464742.40000000002</v>
          </cell>
        </row>
        <row r="270">
          <cell r="E270">
            <v>492860.8</v>
          </cell>
        </row>
        <row r="271">
          <cell r="E271">
            <v>532764.80000000005</v>
          </cell>
        </row>
        <row r="272">
          <cell r="E272">
            <v>33648</v>
          </cell>
        </row>
        <row r="273">
          <cell r="E273">
            <v>4250</v>
          </cell>
        </row>
        <row r="274">
          <cell r="E274">
            <v>49227</v>
          </cell>
        </row>
        <row r="275">
          <cell r="E275">
            <v>94840</v>
          </cell>
        </row>
        <row r="276">
          <cell r="E276">
            <v>111483</v>
          </cell>
        </row>
        <row r="277">
          <cell r="E277">
            <v>124560</v>
          </cell>
        </row>
        <row r="278">
          <cell r="E278">
            <v>133690</v>
          </cell>
        </row>
        <row r="279">
          <cell r="E279">
            <v>6260</v>
          </cell>
        </row>
        <row r="280">
          <cell r="E280">
            <v>57530</v>
          </cell>
        </row>
        <row r="281">
          <cell r="E281">
            <v>74556</v>
          </cell>
        </row>
        <row r="282">
          <cell r="E282">
            <v>123257</v>
          </cell>
        </row>
        <row r="283">
          <cell r="E283">
            <v>220799</v>
          </cell>
        </row>
        <row r="284">
          <cell r="E284">
            <v>380754</v>
          </cell>
        </row>
        <row r="285">
          <cell r="E285">
            <v>41522</v>
          </cell>
        </row>
        <row r="286">
          <cell r="E286">
            <v>312850</v>
          </cell>
        </row>
        <row r="287">
          <cell r="E287">
            <v>245768</v>
          </cell>
        </row>
        <row r="288">
          <cell r="E288">
            <v>224550</v>
          </cell>
        </row>
        <row r="289">
          <cell r="E289">
            <v>115656</v>
          </cell>
        </row>
        <row r="290">
          <cell r="E290">
            <v>129130</v>
          </cell>
        </row>
        <row r="291">
          <cell r="E291">
            <v>6264</v>
          </cell>
        </row>
        <row r="292">
          <cell r="E292">
            <v>7192</v>
          </cell>
        </row>
        <row r="293">
          <cell r="E293">
            <v>42688</v>
          </cell>
        </row>
        <row r="294">
          <cell r="E294">
            <v>6217.6</v>
          </cell>
        </row>
        <row r="295">
          <cell r="E295">
            <v>10115.200000000001</v>
          </cell>
        </row>
        <row r="296">
          <cell r="E296">
            <v>12342.4</v>
          </cell>
        </row>
        <row r="297">
          <cell r="E297">
            <v>15683.2</v>
          </cell>
        </row>
        <row r="298">
          <cell r="E298">
            <v>18374.400000000001</v>
          </cell>
        </row>
        <row r="299">
          <cell r="E299">
            <v>20416</v>
          </cell>
        </row>
        <row r="300">
          <cell r="E300">
            <v>32364</v>
          </cell>
        </row>
        <row r="301">
          <cell r="E301">
            <v>38280</v>
          </cell>
        </row>
        <row r="302">
          <cell r="E302">
            <v>40832</v>
          </cell>
        </row>
        <row r="303">
          <cell r="E303">
            <v>48488</v>
          </cell>
        </row>
        <row r="304">
          <cell r="E304">
            <v>64960</v>
          </cell>
        </row>
        <row r="305">
          <cell r="E305">
            <v>67628</v>
          </cell>
        </row>
        <row r="306">
          <cell r="E306">
            <v>84216</v>
          </cell>
        </row>
        <row r="307">
          <cell r="E307">
            <v>107184</v>
          </cell>
        </row>
        <row r="308">
          <cell r="E308">
            <v>114840</v>
          </cell>
        </row>
        <row r="309">
          <cell r="E309">
            <v>134606.39999999999</v>
          </cell>
        </row>
        <row r="310">
          <cell r="E310">
            <v>135302.39999999999</v>
          </cell>
        </row>
        <row r="311">
          <cell r="E311">
            <v>136694.39999999999</v>
          </cell>
        </row>
        <row r="312">
          <cell r="E312">
            <v>185460.80000000002</v>
          </cell>
        </row>
        <row r="313">
          <cell r="E313">
            <v>191469.6</v>
          </cell>
        </row>
        <row r="314">
          <cell r="E314">
            <v>212581.6</v>
          </cell>
        </row>
        <row r="315">
          <cell r="E315">
            <v>228334.40000000002</v>
          </cell>
        </row>
        <row r="316">
          <cell r="E316">
            <v>247822.40000000002</v>
          </cell>
        </row>
        <row r="317">
          <cell r="E317">
            <v>267635.20000000001</v>
          </cell>
        </row>
        <row r="318">
          <cell r="E318">
            <v>263575.2</v>
          </cell>
        </row>
        <row r="319">
          <cell r="E319">
            <v>365075.20000000001</v>
          </cell>
        </row>
        <row r="320">
          <cell r="E320">
            <v>387532.79999999999</v>
          </cell>
        </row>
        <row r="321">
          <cell r="E321">
            <v>400710.40000000002</v>
          </cell>
        </row>
        <row r="322">
          <cell r="E322">
            <v>436345.60000000003</v>
          </cell>
        </row>
        <row r="323">
          <cell r="E323">
            <v>340204.79999999999</v>
          </cell>
        </row>
        <row r="324">
          <cell r="E324">
            <v>389017.60000000003</v>
          </cell>
        </row>
        <row r="325">
          <cell r="E325">
            <v>410547.20000000001</v>
          </cell>
        </row>
        <row r="326">
          <cell r="E326">
            <v>466598.40000000002</v>
          </cell>
        </row>
        <row r="327">
          <cell r="E327">
            <v>487200</v>
          </cell>
        </row>
        <row r="328">
          <cell r="E328">
            <v>498521.60000000003</v>
          </cell>
        </row>
        <row r="329">
          <cell r="E329">
            <v>4060.0000000000005</v>
          </cell>
        </row>
        <row r="330">
          <cell r="E330">
            <v>5927.6</v>
          </cell>
        </row>
        <row r="331">
          <cell r="E331">
            <v>8363.6</v>
          </cell>
        </row>
        <row r="332">
          <cell r="E332">
            <v>20601.600000000002</v>
          </cell>
        </row>
        <row r="333">
          <cell r="E333">
            <v>38976</v>
          </cell>
        </row>
        <row r="334">
          <cell r="E334">
            <v>90480</v>
          </cell>
        </row>
        <row r="335">
          <cell r="E335">
            <v>108112</v>
          </cell>
        </row>
        <row r="336">
          <cell r="E336">
            <v>170172</v>
          </cell>
        </row>
        <row r="337">
          <cell r="E337">
            <v>278400</v>
          </cell>
        </row>
        <row r="338">
          <cell r="E338">
            <v>348000</v>
          </cell>
        </row>
        <row r="341">
          <cell r="E341">
            <v>2833.2415999999998</v>
          </cell>
        </row>
        <row r="342">
          <cell r="E342">
            <v>7416</v>
          </cell>
        </row>
        <row r="343">
          <cell r="E343">
            <v>10674.92</v>
          </cell>
        </row>
        <row r="344">
          <cell r="E344">
            <v>16519.552</v>
          </cell>
        </row>
        <row r="345">
          <cell r="E345">
            <v>22743.223999999998</v>
          </cell>
        </row>
        <row r="349">
          <cell r="E349">
            <v>7492</v>
          </cell>
        </row>
        <row r="350">
          <cell r="E350">
            <v>20104</v>
          </cell>
        </row>
        <row r="351">
          <cell r="E351">
            <v>23800</v>
          </cell>
        </row>
        <row r="352">
          <cell r="E352">
            <v>21448</v>
          </cell>
        </row>
        <row r="353">
          <cell r="E353">
            <v>27507.200000000001</v>
          </cell>
        </row>
        <row r="354">
          <cell r="E354">
            <v>36937.599999999999</v>
          </cell>
        </row>
        <row r="355">
          <cell r="E355">
            <v>55230</v>
          </cell>
        </row>
        <row r="356">
          <cell r="E356">
            <v>53999.68</v>
          </cell>
        </row>
        <row r="357">
          <cell r="E357">
            <v>4590</v>
          </cell>
        </row>
        <row r="358">
          <cell r="E358">
            <v>6639.36</v>
          </cell>
        </row>
        <row r="359">
          <cell r="E359">
            <v>7515.2</v>
          </cell>
        </row>
        <row r="360">
          <cell r="E360">
            <v>8142.4</v>
          </cell>
        </row>
        <row r="361">
          <cell r="E361">
            <v>10203.200000000001</v>
          </cell>
        </row>
        <row r="362">
          <cell r="E362">
            <v>30867.200000000001</v>
          </cell>
        </row>
        <row r="363">
          <cell r="E363">
            <v>34223.839999999997</v>
          </cell>
        </row>
        <row r="364">
          <cell r="E364">
            <v>35817.599999999999</v>
          </cell>
        </row>
        <row r="365">
          <cell r="E365">
            <v>3472</v>
          </cell>
        </row>
        <row r="366">
          <cell r="E366">
            <v>89510</v>
          </cell>
        </row>
        <row r="367">
          <cell r="E367">
            <v>409248</v>
          </cell>
        </row>
        <row r="370">
          <cell r="E370">
            <v>2321160</v>
          </cell>
        </row>
        <row r="371">
          <cell r="E371">
            <v>3094081.5625</v>
          </cell>
        </row>
        <row r="372">
          <cell r="E372">
            <v>1421550</v>
          </cell>
        </row>
        <row r="373">
          <cell r="E373">
            <v>4642321</v>
          </cell>
        </row>
        <row r="374">
          <cell r="E374">
            <v>4487577.0000000009</v>
          </cell>
        </row>
        <row r="375">
          <cell r="E375">
            <v>5909404</v>
          </cell>
        </row>
        <row r="376">
          <cell r="E376">
            <v>1764082</v>
          </cell>
        </row>
        <row r="377">
          <cell r="E377">
            <v>1421550</v>
          </cell>
        </row>
        <row r="378">
          <cell r="E378">
            <v>3758645</v>
          </cell>
        </row>
        <row r="379">
          <cell r="E379">
            <v>1390180</v>
          </cell>
        </row>
        <row r="380">
          <cell r="E380">
            <v>37216</v>
          </cell>
        </row>
        <row r="381">
          <cell r="E381">
            <v>219240</v>
          </cell>
        </row>
        <row r="382">
          <cell r="E382">
            <v>185832</v>
          </cell>
        </row>
        <row r="383">
          <cell r="E383">
            <v>237753.59999999998</v>
          </cell>
        </row>
        <row r="384">
          <cell r="E384">
            <v>1241000</v>
          </cell>
        </row>
        <row r="385">
          <cell r="E385">
            <v>960000</v>
          </cell>
        </row>
        <row r="386">
          <cell r="E386">
            <v>61934.399999999994</v>
          </cell>
        </row>
        <row r="387">
          <cell r="E387">
            <v>47899.840000000004</v>
          </cell>
        </row>
        <row r="388">
          <cell r="E388">
            <v>84500</v>
          </cell>
        </row>
        <row r="389">
          <cell r="E389">
            <v>49416</v>
          </cell>
        </row>
        <row r="390">
          <cell r="E390">
            <v>5859.1019999999999</v>
          </cell>
        </row>
        <row r="391">
          <cell r="E391">
            <v>5859.1019999999999</v>
          </cell>
        </row>
        <row r="392">
          <cell r="E392">
            <v>89320</v>
          </cell>
        </row>
        <row r="393">
          <cell r="E393">
            <v>62199.199999999997</v>
          </cell>
        </row>
        <row r="394">
          <cell r="E394">
            <v>123257</v>
          </cell>
        </row>
        <row r="395">
          <cell r="E395">
            <v>131381.6</v>
          </cell>
        </row>
        <row r="396">
          <cell r="E396">
            <v>59700</v>
          </cell>
        </row>
        <row r="397">
          <cell r="E397">
            <v>150800</v>
          </cell>
        </row>
        <row r="398">
          <cell r="E398">
            <v>21250</v>
          </cell>
        </row>
        <row r="399">
          <cell r="E399">
            <v>27640</v>
          </cell>
        </row>
        <row r="402">
          <cell r="E402">
            <v>7000.1359999999995</v>
          </cell>
        </row>
        <row r="403">
          <cell r="E403">
            <v>10576.763999999999</v>
          </cell>
        </row>
        <row r="404">
          <cell r="E404">
            <v>15028.728000000001</v>
          </cell>
        </row>
        <row r="405">
          <cell r="E405">
            <v>24796.508000000002</v>
          </cell>
        </row>
        <row r="406">
          <cell r="E406">
            <v>53822.955999999991</v>
          </cell>
        </row>
        <row r="407">
          <cell r="E407">
            <v>92261.18</v>
          </cell>
        </row>
        <row r="408">
          <cell r="E408">
            <v>144374.296</v>
          </cell>
        </row>
        <row r="409">
          <cell r="E409">
            <v>200811.77599999998</v>
          </cell>
        </row>
        <row r="410">
          <cell r="E410">
            <v>263038.46799999999</v>
          </cell>
        </row>
        <row r="411">
          <cell r="E411">
            <v>345242.21600000001</v>
          </cell>
        </row>
        <row r="412">
          <cell r="E412">
            <v>437641.20399999997</v>
          </cell>
        </row>
        <row r="413">
          <cell r="E413">
            <v>525663.51199999999</v>
          </cell>
        </row>
        <row r="414">
          <cell r="E414">
            <v>18067</v>
          </cell>
        </row>
        <row r="415">
          <cell r="E415">
            <v>29417.367999999999</v>
          </cell>
        </row>
        <row r="416">
          <cell r="E416">
            <v>50441.207999999991</v>
          </cell>
        </row>
        <row r="417">
          <cell r="E417">
            <v>117333.30399999997</v>
          </cell>
        </row>
        <row r="418">
          <cell r="E418">
            <v>215735.81399999998</v>
          </cell>
        </row>
        <row r="419">
          <cell r="E419">
            <v>368476.14599999989</v>
          </cell>
        </row>
        <row r="420">
          <cell r="E420">
            <v>674530.42999999982</v>
          </cell>
        </row>
        <row r="421">
          <cell r="E421">
            <v>61000.92</v>
          </cell>
        </row>
        <row r="422">
          <cell r="E422">
            <v>70151</v>
          </cell>
        </row>
        <row r="423">
          <cell r="E423">
            <v>83607</v>
          </cell>
        </row>
        <row r="424">
          <cell r="E424">
            <v>88091.56</v>
          </cell>
        </row>
        <row r="425">
          <cell r="E425">
            <v>97063</v>
          </cell>
        </row>
        <row r="426">
          <cell r="E426">
            <v>101638.04</v>
          </cell>
        </row>
        <row r="427">
          <cell r="E427">
            <v>101638.04</v>
          </cell>
        </row>
        <row r="428">
          <cell r="E428">
            <v>279410.36</v>
          </cell>
        </row>
        <row r="429">
          <cell r="E429">
            <v>474458.55999999994</v>
          </cell>
        </row>
        <row r="430">
          <cell r="E430">
            <v>137878.75999999998</v>
          </cell>
        </row>
        <row r="431">
          <cell r="E431">
            <v>212604.79999999999</v>
          </cell>
        </row>
        <row r="432">
          <cell r="E432">
            <v>521105.63999999996</v>
          </cell>
        </row>
        <row r="433">
          <cell r="E433">
            <v>920928.6399999999</v>
          </cell>
        </row>
        <row r="434">
          <cell r="E434">
            <v>150976.31999999998</v>
          </cell>
        </row>
        <row r="435">
          <cell r="E435">
            <v>232699.47999999998</v>
          </cell>
        </row>
        <row r="436">
          <cell r="E436">
            <v>232699.47999999998</v>
          </cell>
        </row>
        <row r="437">
          <cell r="E437">
            <v>521105.63999999996</v>
          </cell>
        </row>
        <row r="438">
          <cell r="E438">
            <v>521105.63999999996</v>
          </cell>
        </row>
        <row r="439">
          <cell r="E439">
            <v>879663.96</v>
          </cell>
        </row>
        <row r="440">
          <cell r="E440">
            <v>900295.72</v>
          </cell>
        </row>
        <row r="441">
          <cell r="E441">
            <v>54092.365999999995</v>
          </cell>
        </row>
        <row r="442">
          <cell r="E442">
            <v>54092.365999999995</v>
          </cell>
        </row>
        <row r="443">
          <cell r="E443">
            <v>63328.981999999989</v>
          </cell>
        </row>
        <row r="444">
          <cell r="E444">
            <v>92314.134000000005</v>
          </cell>
        </row>
        <row r="445">
          <cell r="E445">
            <v>97715.5</v>
          </cell>
        </row>
        <row r="446">
          <cell r="E446">
            <v>108028.65399999997</v>
          </cell>
        </row>
        <row r="447">
          <cell r="E447">
            <v>17707.515999999996</v>
          </cell>
        </row>
        <row r="448">
          <cell r="E448">
            <v>20264.793999999994</v>
          </cell>
        </row>
        <row r="449">
          <cell r="E449">
            <v>32040.011999999995</v>
          </cell>
        </row>
        <row r="450">
          <cell r="E450">
            <v>64537.585999999988</v>
          </cell>
        </row>
        <row r="451">
          <cell r="E451">
            <v>177808.86</v>
          </cell>
        </row>
        <row r="452">
          <cell r="E452">
            <v>386082.27799999993</v>
          </cell>
        </row>
        <row r="453">
          <cell r="E453">
            <v>826829.20799999987</v>
          </cell>
        </row>
        <row r="454">
          <cell r="E454">
            <v>1160626.6899999997</v>
          </cell>
        </row>
        <row r="455">
          <cell r="E455">
            <v>17810</v>
          </cell>
        </row>
        <row r="456">
          <cell r="E456">
            <v>22945</v>
          </cell>
        </row>
        <row r="457">
          <cell r="E457">
            <v>41548</v>
          </cell>
        </row>
        <row r="458">
          <cell r="E458">
            <v>79776</v>
          </cell>
        </row>
        <row r="459">
          <cell r="E459">
            <v>212494</v>
          </cell>
        </row>
        <row r="460">
          <cell r="E460">
            <v>505315</v>
          </cell>
        </row>
        <row r="461">
          <cell r="E461">
            <v>1099037.3600000001</v>
          </cell>
        </row>
        <row r="462">
          <cell r="E462">
            <v>1491817.84</v>
          </cell>
        </row>
        <row r="463">
          <cell r="E463">
            <v>15613.135999999997</v>
          </cell>
        </row>
        <row r="464">
          <cell r="E464">
            <v>21896.275999999998</v>
          </cell>
        </row>
        <row r="465">
          <cell r="E465">
            <v>31522.419999999995</v>
          </cell>
        </row>
        <row r="466">
          <cell r="E466">
            <v>57932.95199999999</v>
          </cell>
        </row>
        <row r="467">
          <cell r="E467">
            <v>141998.96399999998</v>
          </cell>
        </row>
        <row r="468">
          <cell r="E468">
            <v>300454.15199999994</v>
          </cell>
        </row>
        <row r="469">
          <cell r="E469">
            <v>673244.45400000003</v>
          </cell>
        </row>
        <row r="470">
          <cell r="E470">
            <v>906610.41199999989</v>
          </cell>
        </row>
        <row r="471">
          <cell r="E471">
            <v>18009</v>
          </cell>
        </row>
        <row r="472">
          <cell r="E472">
            <v>20705.013999999996</v>
          </cell>
        </row>
        <row r="473">
          <cell r="E473">
            <v>28730.357999999997</v>
          </cell>
        </row>
        <row r="474">
          <cell r="E474">
            <v>55043.507999999994</v>
          </cell>
        </row>
        <row r="475">
          <cell r="E475">
            <v>126972.78799999997</v>
          </cell>
        </row>
        <row r="476">
          <cell r="E476">
            <v>257995.59999999998</v>
          </cell>
        </row>
        <row r="477">
          <cell r="E477">
            <v>550772.58199999994</v>
          </cell>
        </row>
        <row r="478">
          <cell r="E478">
            <v>729032.33400000003</v>
          </cell>
        </row>
        <row r="479">
          <cell r="E479">
            <v>30091.037999999997</v>
          </cell>
        </row>
        <row r="480">
          <cell r="E480">
            <v>65076.52199999999</v>
          </cell>
        </row>
        <row r="481">
          <cell r="E481">
            <v>45519.56</v>
          </cell>
        </row>
        <row r="482">
          <cell r="E482">
            <v>22241.84</v>
          </cell>
        </row>
        <row r="483">
          <cell r="E483">
            <v>18692.007999999998</v>
          </cell>
        </row>
        <row r="484">
          <cell r="E484">
            <v>12509.44</v>
          </cell>
        </row>
        <row r="485">
          <cell r="E485">
            <v>22727.88</v>
          </cell>
        </row>
        <row r="486">
          <cell r="E486">
            <v>21171</v>
          </cell>
        </row>
        <row r="489">
          <cell r="E489">
            <v>13584.48</v>
          </cell>
        </row>
        <row r="490">
          <cell r="E490">
            <v>37676.800000000003</v>
          </cell>
        </row>
        <row r="491">
          <cell r="E491">
            <v>60317.599999999999</v>
          </cell>
        </row>
        <row r="492">
          <cell r="E492">
            <v>69585.600000000006</v>
          </cell>
        </row>
        <row r="493">
          <cell r="E493">
            <v>147206.07999999999</v>
          </cell>
        </row>
        <row r="494">
          <cell r="E494">
            <v>42293.440000000002</v>
          </cell>
        </row>
        <row r="495">
          <cell r="E495">
            <v>251305.60000000001</v>
          </cell>
        </row>
        <row r="496">
          <cell r="E496">
            <v>259280</v>
          </cell>
        </row>
        <row r="497">
          <cell r="E497">
            <v>256088</v>
          </cell>
        </row>
        <row r="498">
          <cell r="E498">
            <v>269960.32000000001</v>
          </cell>
        </row>
        <row r="499">
          <cell r="E499">
            <v>290460.79999999999</v>
          </cell>
        </row>
        <row r="500">
          <cell r="E500">
            <v>671230</v>
          </cell>
        </row>
        <row r="501">
          <cell r="E501">
            <v>90190</v>
          </cell>
        </row>
        <row r="502">
          <cell r="E502">
            <v>132440</v>
          </cell>
        </row>
        <row r="503">
          <cell r="E503">
            <v>136124.79999999999</v>
          </cell>
        </row>
        <row r="504">
          <cell r="E504">
            <v>173252.8</v>
          </cell>
        </row>
        <row r="505">
          <cell r="E505">
            <v>203156.8</v>
          </cell>
        </row>
        <row r="506">
          <cell r="E506">
            <v>334364.79999999999</v>
          </cell>
        </row>
        <row r="507">
          <cell r="E507">
            <v>342241.76</v>
          </cell>
        </row>
        <row r="508">
          <cell r="E508">
            <v>358220.79999999999</v>
          </cell>
        </row>
        <row r="509">
          <cell r="E509">
            <v>32903.360000000001</v>
          </cell>
        </row>
        <row r="510">
          <cell r="E510">
            <v>539999.04</v>
          </cell>
        </row>
        <row r="511">
          <cell r="E511">
            <v>447552</v>
          </cell>
        </row>
        <row r="512">
          <cell r="E512">
            <v>2622354</v>
          </cell>
        </row>
        <row r="513">
          <cell r="E513">
            <v>39060.68</v>
          </cell>
        </row>
        <row r="514">
          <cell r="E514">
            <v>39060.68</v>
          </cell>
        </row>
        <row r="517">
          <cell r="E517">
            <v>1445700</v>
          </cell>
        </row>
        <row r="518">
          <cell r="E518">
            <v>209670</v>
          </cell>
        </row>
        <row r="519">
          <cell r="E519">
            <v>383530</v>
          </cell>
        </row>
        <row r="520">
          <cell r="E520">
            <v>482560</v>
          </cell>
        </row>
        <row r="521">
          <cell r="E521">
            <v>871160</v>
          </cell>
        </row>
        <row r="522">
          <cell r="E522">
            <v>1288760</v>
          </cell>
        </row>
        <row r="523">
          <cell r="E523">
            <v>2679600</v>
          </cell>
        </row>
        <row r="524">
          <cell r="E524">
            <v>3350100</v>
          </cell>
        </row>
        <row r="525">
          <cell r="E525">
            <v>365400</v>
          </cell>
        </row>
        <row r="526">
          <cell r="E526">
            <v>487200</v>
          </cell>
        </row>
        <row r="527">
          <cell r="E527">
            <v>646120</v>
          </cell>
        </row>
        <row r="528">
          <cell r="E528">
            <v>1339800</v>
          </cell>
        </row>
        <row r="529">
          <cell r="E529">
            <v>1827000</v>
          </cell>
        </row>
        <row r="530">
          <cell r="E530">
            <v>415221</v>
          </cell>
        </row>
        <row r="531">
          <cell r="E531">
            <v>62640</v>
          </cell>
        </row>
        <row r="532">
          <cell r="E532">
            <v>74240</v>
          </cell>
        </row>
        <row r="533">
          <cell r="E533">
            <v>116000</v>
          </cell>
        </row>
        <row r="534">
          <cell r="E534">
            <v>118320</v>
          </cell>
        </row>
        <row r="535">
          <cell r="E535">
            <v>148480</v>
          </cell>
        </row>
        <row r="536">
          <cell r="E536">
            <v>150800</v>
          </cell>
        </row>
        <row r="537">
          <cell r="E537">
            <v>348000</v>
          </cell>
        </row>
        <row r="538">
          <cell r="E538">
            <v>382800</v>
          </cell>
        </row>
        <row r="539">
          <cell r="E539">
            <v>467480</v>
          </cell>
        </row>
        <row r="540">
          <cell r="E540">
            <v>518520</v>
          </cell>
        </row>
        <row r="541">
          <cell r="E541">
            <v>14300</v>
          </cell>
        </row>
        <row r="542">
          <cell r="E542">
            <v>58000</v>
          </cell>
        </row>
        <row r="543">
          <cell r="E543">
            <v>84680</v>
          </cell>
        </row>
        <row r="544">
          <cell r="E544">
            <v>119480</v>
          </cell>
        </row>
        <row r="545">
          <cell r="E545">
            <v>257520</v>
          </cell>
        </row>
        <row r="546">
          <cell r="E546">
            <v>487200</v>
          </cell>
        </row>
        <row r="547">
          <cell r="E547">
            <v>904800</v>
          </cell>
        </row>
        <row r="548">
          <cell r="E548">
            <v>1081120</v>
          </cell>
        </row>
        <row r="549">
          <cell r="E549">
            <v>1701720</v>
          </cell>
        </row>
        <row r="550">
          <cell r="E550">
            <v>2320000</v>
          </cell>
        </row>
        <row r="551">
          <cell r="E551">
            <v>2900000</v>
          </cell>
        </row>
        <row r="552">
          <cell r="E552">
            <v>30160</v>
          </cell>
        </row>
        <row r="553">
          <cell r="E553">
            <v>31320</v>
          </cell>
        </row>
        <row r="554">
          <cell r="E554">
            <v>63800</v>
          </cell>
        </row>
        <row r="555">
          <cell r="E555">
            <v>168200</v>
          </cell>
        </row>
        <row r="556">
          <cell r="E556">
            <v>308560</v>
          </cell>
        </row>
        <row r="557">
          <cell r="E557">
            <v>440800</v>
          </cell>
        </row>
        <row r="558">
          <cell r="E558">
            <v>533600</v>
          </cell>
        </row>
        <row r="559">
          <cell r="E559">
            <v>831720</v>
          </cell>
        </row>
        <row r="560">
          <cell r="E560">
            <v>1334000</v>
          </cell>
        </row>
        <row r="561">
          <cell r="E561">
            <v>1491760</v>
          </cell>
        </row>
        <row r="562">
          <cell r="E562">
            <v>55680</v>
          </cell>
        </row>
        <row r="563">
          <cell r="E563">
            <v>76560</v>
          </cell>
        </row>
        <row r="564">
          <cell r="E564">
            <v>102080</v>
          </cell>
        </row>
        <row r="565">
          <cell r="E565">
            <v>121800</v>
          </cell>
        </row>
        <row r="566">
          <cell r="E566">
            <v>133400</v>
          </cell>
        </row>
        <row r="567">
          <cell r="E567">
            <v>140360</v>
          </cell>
        </row>
        <row r="568">
          <cell r="E568">
            <v>208800</v>
          </cell>
        </row>
        <row r="569">
          <cell r="E569">
            <v>227360</v>
          </cell>
        </row>
        <row r="570">
          <cell r="E570">
            <v>267960</v>
          </cell>
        </row>
        <row r="571">
          <cell r="E571">
            <v>319000</v>
          </cell>
        </row>
        <row r="572">
          <cell r="E572">
            <v>446600</v>
          </cell>
        </row>
        <row r="573">
          <cell r="E573">
            <v>510400</v>
          </cell>
        </row>
        <row r="574">
          <cell r="E574">
            <v>535920</v>
          </cell>
        </row>
        <row r="575">
          <cell r="E575">
            <v>574200</v>
          </cell>
        </row>
        <row r="576">
          <cell r="E576">
            <v>701800</v>
          </cell>
        </row>
        <row r="577">
          <cell r="E577">
            <v>727320</v>
          </cell>
        </row>
        <row r="578">
          <cell r="E578">
            <v>765600</v>
          </cell>
        </row>
        <row r="579">
          <cell r="E579">
            <v>893200</v>
          </cell>
        </row>
        <row r="580">
          <cell r="E580">
            <v>986000</v>
          </cell>
        </row>
        <row r="581">
          <cell r="E581">
            <v>1020800</v>
          </cell>
        </row>
        <row r="582">
          <cell r="E582">
            <v>1046320</v>
          </cell>
        </row>
        <row r="583">
          <cell r="E583">
            <v>1276000</v>
          </cell>
        </row>
        <row r="584">
          <cell r="E584">
            <v>1403600</v>
          </cell>
        </row>
        <row r="585">
          <cell r="E585">
            <v>1658800</v>
          </cell>
        </row>
        <row r="586">
          <cell r="E586">
            <v>1914000</v>
          </cell>
        </row>
        <row r="587">
          <cell r="E587">
            <v>1410560</v>
          </cell>
        </row>
        <row r="588">
          <cell r="E588">
            <v>1467400</v>
          </cell>
        </row>
        <row r="589">
          <cell r="E589">
            <v>1614720</v>
          </cell>
        </row>
        <row r="590">
          <cell r="E590">
            <v>1673880</v>
          </cell>
        </row>
        <row r="591">
          <cell r="E591">
            <v>1722600</v>
          </cell>
        </row>
        <row r="592">
          <cell r="E592">
            <v>1786400</v>
          </cell>
        </row>
        <row r="593">
          <cell r="E593">
            <v>2143680</v>
          </cell>
        </row>
        <row r="594">
          <cell r="E594">
            <v>1973160</v>
          </cell>
        </row>
        <row r="595">
          <cell r="E595">
            <v>2118160</v>
          </cell>
        </row>
        <row r="596">
          <cell r="E596">
            <v>2244600</v>
          </cell>
        </row>
        <row r="597">
          <cell r="E597">
            <v>2307240</v>
          </cell>
        </row>
        <row r="598">
          <cell r="E598">
            <v>2549680</v>
          </cell>
        </row>
        <row r="599">
          <cell r="E599">
            <v>2792120</v>
          </cell>
        </row>
        <row r="600">
          <cell r="E600">
            <v>2988160</v>
          </cell>
        </row>
        <row r="601">
          <cell r="E601">
            <v>4341880</v>
          </cell>
        </row>
        <row r="602">
          <cell r="E602">
            <v>4520520</v>
          </cell>
        </row>
        <row r="603">
          <cell r="E603">
            <v>4662040</v>
          </cell>
        </row>
        <row r="604">
          <cell r="E604">
            <v>4826760</v>
          </cell>
        </row>
        <row r="605">
          <cell r="E605">
            <v>5028600</v>
          </cell>
        </row>
        <row r="606">
          <cell r="E606">
            <v>5450840</v>
          </cell>
        </row>
        <row r="607">
          <cell r="E607">
            <v>5800000</v>
          </cell>
        </row>
        <row r="608">
          <cell r="E608">
            <v>4710760</v>
          </cell>
        </row>
        <row r="609">
          <cell r="E609">
            <v>4759480</v>
          </cell>
        </row>
        <row r="610">
          <cell r="E610">
            <v>5323240</v>
          </cell>
        </row>
        <row r="611">
          <cell r="E611">
            <v>5597000</v>
          </cell>
        </row>
        <row r="612">
          <cell r="E612">
            <v>6248920</v>
          </cell>
        </row>
        <row r="613">
          <cell r="E613">
            <v>6558640</v>
          </cell>
        </row>
        <row r="614">
          <cell r="E614">
            <v>7065559.9999999991</v>
          </cell>
        </row>
        <row r="615">
          <cell r="E615">
            <v>5447360</v>
          </cell>
        </row>
        <row r="616">
          <cell r="E616">
            <v>5962400</v>
          </cell>
        </row>
        <row r="617">
          <cell r="E617">
            <v>6357960</v>
          </cell>
        </row>
        <row r="618">
          <cell r="E618">
            <v>7252319.9999999991</v>
          </cell>
        </row>
        <row r="619">
          <cell r="E619">
            <v>8122319.9999999991</v>
          </cell>
        </row>
        <row r="620">
          <cell r="E620">
            <v>9070040</v>
          </cell>
        </row>
        <row r="621">
          <cell r="E621">
            <v>9952800</v>
          </cell>
        </row>
        <row r="622">
          <cell r="E622">
            <v>5447360</v>
          </cell>
        </row>
        <row r="623">
          <cell r="E623">
            <v>5962400</v>
          </cell>
        </row>
        <row r="624">
          <cell r="E624">
            <v>6107400</v>
          </cell>
        </row>
        <row r="625">
          <cell r="E625">
            <v>6334760</v>
          </cell>
        </row>
        <row r="626">
          <cell r="E626">
            <v>7252319.9999999991</v>
          </cell>
        </row>
        <row r="627">
          <cell r="E627">
            <v>8122319.9999999991</v>
          </cell>
        </row>
        <row r="628">
          <cell r="E628">
            <v>9070040</v>
          </cell>
        </row>
        <row r="629">
          <cell r="E629">
            <v>9952800</v>
          </cell>
        </row>
        <row r="630">
          <cell r="E630">
            <v>92800</v>
          </cell>
        </row>
        <row r="631">
          <cell r="E631">
            <v>104400</v>
          </cell>
        </row>
        <row r="632">
          <cell r="E632">
            <v>122960</v>
          </cell>
        </row>
        <row r="633">
          <cell r="E633">
            <v>125280</v>
          </cell>
        </row>
        <row r="634">
          <cell r="E634">
            <v>148480</v>
          </cell>
        </row>
        <row r="635">
          <cell r="E635">
            <v>187920</v>
          </cell>
        </row>
        <row r="636">
          <cell r="E636">
            <v>227360</v>
          </cell>
        </row>
        <row r="637">
          <cell r="E637">
            <v>236640</v>
          </cell>
        </row>
        <row r="638">
          <cell r="E638">
            <v>284200</v>
          </cell>
        </row>
        <row r="639">
          <cell r="E639">
            <v>382800</v>
          </cell>
        </row>
        <row r="640">
          <cell r="E640">
            <v>455880</v>
          </cell>
        </row>
        <row r="641">
          <cell r="E641">
            <v>502280</v>
          </cell>
        </row>
        <row r="642">
          <cell r="E642">
            <v>603200</v>
          </cell>
        </row>
        <row r="643">
          <cell r="E643">
            <v>708760</v>
          </cell>
        </row>
        <row r="644">
          <cell r="E644">
            <v>755160</v>
          </cell>
        </row>
        <row r="645">
          <cell r="E645">
            <v>786480</v>
          </cell>
        </row>
        <row r="646">
          <cell r="E646">
            <v>853760</v>
          </cell>
        </row>
        <row r="647">
          <cell r="E647">
            <v>1121720</v>
          </cell>
        </row>
        <row r="648">
          <cell r="E648">
            <v>1431440</v>
          </cell>
        </row>
        <row r="649">
          <cell r="E649">
            <v>969760</v>
          </cell>
        </row>
        <row r="650">
          <cell r="E650">
            <v>1050960</v>
          </cell>
        </row>
        <row r="651">
          <cell r="E651">
            <v>1132160</v>
          </cell>
        </row>
        <row r="652">
          <cell r="E652">
            <v>1271360</v>
          </cell>
        </row>
        <row r="653">
          <cell r="E653">
            <v>1593840</v>
          </cell>
        </row>
        <row r="654">
          <cell r="E654">
            <v>1995200</v>
          </cell>
        </row>
        <row r="655">
          <cell r="E655">
            <v>1367640</v>
          </cell>
        </row>
        <row r="656">
          <cell r="E656">
            <v>1385040</v>
          </cell>
        </row>
        <row r="657">
          <cell r="E657">
            <v>1538160</v>
          </cell>
        </row>
        <row r="658">
          <cell r="E658">
            <v>1666920</v>
          </cell>
        </row>
        <row r="659">
          <cell r="E659">
            <v>1727240</v>
          </cell>
        </row>
        <row r="660">
          <cell r="E660">
            <v>1915160</v>
          </cell>
        </row>
        <row r="661">
          <cell r="E661">
            <v>2548520</v>
          </cell>
        </row>
        <row r="662">
          <cell r="E662">
            <v>1786400</v>
          </cell>
        </row>
        <row r="663">
          <cell r="E663">
            <v>2126280</v>
          </cell>
        </row>
        <row r="664">
          <cell r="E664">
            <v>2384960</v>
          </cell>
        </row>
        <row r="665">
          <cell r="E665">
            <v>2487040</v>
          </cell>
        </row>
        <row r="666">
          <cell r="E666">
            <v>2564760</v>
          </cell>
        </row>
        <row r="667">
          <cell r="E667">
            <v>3003240</v>
          </cell>
        </row>
        <row r="668">
          <cell r="E668">
            <v>3288600</v>
          </cell>
        </row>
        <row r="669">
          <cell r="E669">
            <v>4124960</v>
          </cell>
        </row>
        <row r="670">
          <cell r="E670">
            <v>4239800</v>
          </cell>
        </row>
        <row r="671">
          <cell r="E671">
            <v>4319840</v>
          </cell>
        </row>
        <row r="672">
          <cell r="E672">
            <v>4562280</v>
          </cell>
        </row>
        <row r="673">
          <cell r="E673">
            <v>4999600</v>
          </cell>
        </row>
        <row r="674">
          <cell r="E674">
            <v>5391680</v>
          </cell>
        </row>
        <row r="675">
          <cell r="E675">
            <v>4347680</v>
          </cell>
        </row>
        <row r="676">
          <cell r="E676">
            <v>4646960</v>
          </cell>
        </row>
        <row r="677">
          <cell r="E677">
            <v>5059920</v>
          </cell>
        </row>
        <row r="678">
          <cell r="E678">
            <v>5315120</v>
          </cell>
        </row>
        <row r="679">
          <cell r="E679">
            <v>5809280</v>
          </cell>
        </row>
        <row r="680">
          <cell r="E680">
            <v>6160760</v>
          </cell>
        </row>
        <row r="681">
          <cell r="E681">
            <v>6659560</v>
          </cell>
        </row>
        <row r="682">
          <cell r="E682">
            <v>77720</v>
          </cell>
        </row>
        <row r="683">
          <cell r="E683">
            <v>126440</v>
          </cell>
        </row>
        <row r="684">
          <cell r="E684">
            <v>154280</v>
          </cell>
        </row>
        <row r="685">
          <cell r="E685">
            <v>196040</v>
          </cell>
        </row>
        <row r="686">
          <cell r="E686">
            <v>229680</v>
          </cell>
        </row>
        <row r="687">
          <cell r="E687">
            <v>255200</v>
          </cell>
        </row>
        <row r="688">
          <cell r="E688">
            <v>323640</v>
          </cell>
        </row>
        <row r="689">
          <cell r="E689">
            <v>382800</v>
          </cell>
        </row>
        <row r="690">
          <cell r="E690">
            <v>408320</v>
          </cell>
        </row>
        <row r="691">
          <cell r="E691">
            <v>484880</v>
          </cell>
        </row>
        <row r="692">
          <cell r="E692">
            <v>649600</v>
          </cell>
        </row>
        <row r="693">
          <cell r="E693">
            <v>676280</v>
          </cell>
        </row>
        <row r="694">
          <cell r="E694">
            <v>701800</v>
          </cell>
        </row>
        <row r="695">
          <cell r="E695">
            <v>893200</v>
          </cell>
        </row>
        <row r="696">
          <cell r="E696">
            <v>957000</v>
          </cell>
        </row>
        <row r="697">
          <cell r="E697">
            <v>1121720</v>
          </cell>
        </row>
        <row r="698">
          <cell r="E698">
            <v>1127520</v>
          </cell>
        </row>
        <row r="699">
          <cell r="E699">
            <v>1139120</v>
          </cell>
        </row>
        <row r="700">
          <cell r="E700">
            <v>1324720</v>
          </cell>
        </row>
        <row r="701">
          <cell r="E701">
            <v>1367640</v>
          </cell>
        </row>
        <row r="702">
          <cell r="E702">
            <v>1518440</v>
          </cell>
        </row>
        <row r="703">
          <cell r="E703">
            <v>1630960</v>
          </cell>
        </row>
        <row r="704">
          <cell r="E704">
            <v>1770160</v>
          </cell>
        </row>
        <row r="705">
          <cell r="E705">
            <v>1911680</v>
          </cell>
        </row>
        <row r="706">
          <cell r="E706">
            <v>1882680</v>
          </cell>
        </row>
        <row r="707">
          <cell r="E707">
            <v>2281720</v>
          </cell>
        </row>
        <row r="708">
          <cell r="E708">
            <v>2422080</v>
          </cell>
        </row>
        <row r="709">
          <cell r="E709">
            <v>2504440</v>
          </cell>
        </row>
        <row r="710">
          <cell r="E710">
            <v>2727160</v>
          </cell>
        </row>
        <row r="711">
          <cell r="E711">
            <v>2126280</v>
          </cell>
        </row>
        <row r="712">
          <cell r="E712">
            <v>2431360</v>
          </cell>
        </row>
        <row r="713">
          <cell r="E713">
            <v>2565920</v>
          </cell>
        </row>
        <row r="714">
          <cell r="E714">
            <v>2916240</v>
          </cell>
        </row>
        <row r="715">
          <cell r="E715">
            <v>3045000</v>
          </cell>
        </row>
        <row r="716">
          <cell r="E716">
            <v>3115760</v>
          </cell>
        </row>
        <row r="717">
          <cell r="E717">
            <v>269150</v>
          </cell>
        </row>
        <row r="718">
          <cell r="E718">
            <v>3283325</v>
          </cell>
        </row>
        <row r="719">
          <cell r="E719">
            <v>28920</v>
          </cell>
        </row>
        <row r="720">
          <cell r="E720">
            <v>1244680</v>
          </cell>
        </row>
        <row r="721">
          <cell r="E721">
            <v>1557880</v>
          </cell>
        </row>
        <row r="722">
          <cell r="E722">
            <v>1183200</v>
          </cell>
        </row>
        <row r="723">
          <cell r="E723">
            <v>2850000</v>
          </cell>
        </row>
        <row r="724">
          <cell r="E724">
            <v>3000000</v>
          </cell>
        </row>
        <row r="725">
          <cell r="E725">
            <v>3250000</v>
          </cell>
        </row>
        <row r="726">
          <cell r="E726">
            <v>66352</v>
          </cell>
        </row>
        <row r="727">
          <cell r="E727">
            <v>99702</v>
          </cell>
        </row>
        <row r="728">
          <cell r="E728">
            <v>280720</v>
          </cell>
        </row>
        <row r="729">
          <cell r="E729">
            <v>2010700</v>
          </cell>
        </row>
        <row r="730">
          <cell r="E730">
            <v>1548600</v>
          </cell>
        </row>
        <row r="731">
          <cell r="E731">
            <v>1771280</v>
          </cell>
        </row>
        <row r="732">
          <cell r="E732">
            <v>516120</v>
          </cell>
        </row>
        <row r="733">
          <cell r="E733">
            <v>299374</v>
          </cell>
        </row>
        <row r="734">
          <cell r="E734">
            <v>630000</v>
          </cell>
        </row>
        <row r="735">
          <cell r="E735">
            <v>731200</v>
          </cell>
        </row>
        <row r="736">
          <cell r="E736">
            <v>344288</v>
          </cell>
        </row>
        <row r="737">
          <cell r="E737">
            <v>938439.99999999988</v>
          </cell>
        </row>
        <row r="738">
          <cell r="E738">
            <v>89900</v>
          </cell>
        </row>
        <row r="739">
          <cell r="E739">
            <v>692520</v>
          </cell>
        </row>
        <row r="740">
          <cell r="E740">
            <v>272600</v>
          </cell>
        </row>
        <row r="741">
          <cell r="E741">
            <v>444280</v>
          </cell>
        </row>
        <row r="742">
          <cell r="E742">
            <v>174000</v>
          </cell>
        </row>
        <row r="743">
          <cell r="E743">
            <v>1508000</v>
          </cell>
        </row>
        <row r="744">
          <cell r="E744">
            <v>250500</v>
          </cell>
        </row>
        <row r="745">
          <cell r="E745">
            <v>83607</v>
          </cell>
        </row>
        <row r="746">
          <cell r="E746">
            <v>45240</v>
          </cell>
        </row>
        <row r="747">
          <cell r="E747">
            <v>59900</v>
          </cell>
        </row>
        <row r="748">
          <cell r="E748">
            <v>151960</v>
          </cell>
        </row>
        <row r="749">
          <cell r="E749">
            <v>71200</v>
          </cell>
        </row>
        <row r="753">
          <cell r="E753">
            <v>16790</v>
          </cell>
        </row>
        <row r="754">
          <cell r="E754">
            <v>259561.37400000001</v>
          </cell>
        </row>
        <row r="755">
          <cell r="E755">
            <v>168863.01949999999</v>
          </cell>
        </row>
        <row r="756">
          <cell r="E756">
            <v>135616.39350000001</v>
          </cell>
        </row>
        <row r="757">
          <cell r="E757">
            <v>14834</v>
          </cell>
        </row>
        <row r="758">
          <cell r="E758">
            <v>405534</v>
          </cell>
        </row>
        <row r="759">
          <cell r="E759">
            <v>705458</v>
          </cell>
        </row>
        <row r="760">
          <cell r="E760">
            <v>1020250</v>
          </cell>
        </row>
        <row r="761">
          <cell r="E761">
            <v>1496213</v>
          </cell>
        </row>
        <row r="762">
          <cell r="E762">
            <v>2032154</v>
          </cell>
        </row>
        <row r="763">
          <cell r="E763">
            <v>2430158</v>
          </cell>
        </row>
        <row r="764">
          <cell r="E764">
            <v>3921870</v>
          </cell>
        </row>
        <row r="765">
          <cell r="E765">
            <v>402878</v>
          </cell>
        </row>
        <row r="766">
          <cell r="E766">
            <v>4800</v>
          </cell>
        </row>
        <row r="767">
          <cell r="E767">
            <v>45341</v>
          </cell>
        </row>
        <row r="768">
          <cell r="E768">
            <v>177443</v>
          </cell>
        </row>
        <row r="769">
          <cell r="E769">
            <v>53500</v>
          </cell>
        </row>
        <row r="770">
          <cell r="E770">
            <v>64200</v>
          </cell>
        </row>
        <row r="771">
          <cell r="E771">
            <v>5831</v>
          </cell>
        </row>
        <row r="772">
          <cell r="E772">
            <v>137790</v>
          </cell>
        </row>
        <row r="773">
          <cell r="E773">
            <v>63389</v>
          </cell>
        </row>
        <row r="776">
          <cell r="E776">
            <v>4212</v>
          </cell>
        </row>
        <row r="777">
          <cell r="E777">
            <v>5831</v>
          </cell>
        </row>
        <row r="778">
          <cell r="E778">
            <v>7423</v>
          </cell>
        </row>
        <row r="779">
          <cell r="E779">
            <v>11521</v>
          </cell>
        </row>
        <row r="780">
          <cell r="E780">
            <v>14120</v>
          </cell>
        </row>
        <row r="781">
          <cell r="E781">
            <v>15885</v>
          </cell>
        </row>
        <row r="782">
          <cell r="E782">
            <v>18464</v>
          </cell>
        </row>
        <row r="783">
          <cell r="E783">
            <v>20140</v>
          </cell>
        </row>
        <row r="784">
          <cell r="E784">
            <v>25264.113280000001</v>
          </cell>
        </row>
        <row r="785">
          <cell r="E785">
            <v>33852.896000000001</v>
          </cell>
        </row>
        <row r="786">
          <cell r="E786">
            <v>37574.293120000002</v>
          </cell>
        </row>
        <row r="787">
          <cell r="E787">
            <v>46815.372800000005</v>
          </cell>
        </row>
        <row r="788">
          <cell r="E788">
            <v>69114.062080000003</v>
          </cell>
        </row>
        <row r="789">
          <cell r="E789">
            <v>83694.074240000002</v>
          </cell>
        </row>
        <row r="790">
          <cell r="E790">
            <v>90077.953280000002</v>
          </cell>
        </row>
        <row r="791">
          <cell r="E791">
            <v>95458.97984</v>
          </cell>
        </row>
        <row r="792">
          <cell r="E792">
            <v>103040.46144</v>
          </cell>
        </row>
        <row r="793">
          <cell r="E793">
            <v>127456.45696000001</v>
          </cell>
        </row>
        <row r="794">
          <cell r="E794">
            <v>134015.0784</v>
          </cell>
        </row>
        <row r="795">
          <cell r="E795">
            <v>141676.72064000001</v>
          </cell>
        </row>
        <row r="796">
          <cell r="E796">
            <v>34023</v>
          </cell>
        </row>
        <row r="797">
          <cell r="E797">
            <v>6572.0325000000003</v>
          </cell>
        </row>
        <row r="798">
          <cell r="E798">
            <v>7558.1064999999999</v>
          </cell>
        </row>
        <row r="799">
          <cell r="E799">
            <v>8691.6610000000001</v>
          </cell>
        </row>
        <row r="800">
          <cell r="E800">
            <v>22570</v>
          </cell>
        </row>
        <row r="801">
          <cell r="E801">
            <v>172545</v>
          </cell>
        </row>
        <row r="802">
          <cell r="E802">
            <v>196012.74000000002</v>
          </cell>
        </row>
        <row r="803">
          <cell r="E803">
            <v>297649.66000000003</v>
          </cell>
        </row>
        <row r="804">
          <cell r="E804">
            <v>4552950</v>
          </cell>
        </row>
        <row r="805">
          <cell r="E805">
            <v>3035300</v>
          </cell>
        </row>
        <row r="806">
          <cell r="E806">
            <v>8910</v>
          </cell>
        </row>
        <row r="807">
          <cell r="E807">
            <v>10390</v>
          </cell>
        </row>
        <row r="808">
          <cell r="E808">
            <v>14330</v>
          </cell>
        </row>
        <row r="809">
          <cell r="E809">
            <v>20500</v>
          </cell>
        </row>
        <row r="810">
          <cell r="E810">
            <v>21430</v>
          </cell>
        </row>
        <row r="811">
          <cell r="E811">
            <v>28800</v>
          </cell>
        </row>
        <row r="812">
          <cell r="E812">
            <v>35200</v>
          </cell>
        </row>
        <row r="813">
          <cell r="E813">
            <v>46662.5</v>
          </cell>
        </row>
        <row r="814">
          <cell r="E814">
            <v>3900</v>
          </cell>
        </row>
        <row r="815">
          <cell r="E815">
            <v>3200</v>
          </cell>
        </row>
        <row r="818">
          <cell r="E818">
            <v>22204.627199999999</v>
          </cell>
        </row>
        <row r="819">
          <cell r="E819">
            <v>32459.212800000005</v>
          </cell>
        </row>
        <row r="820">
          <cell r="E820">
            <v>47186.943999999996</v>
          </cell>
        </row>
        <row r="821">
          <cell r="E821">
            <v>69767.039999999994</v>
          </cell>
        </row>
        <row r="822">
          <cell r="E822">
            <v>80624.454400000002</v>
          </cell>
        </row>
        <row r="823">
          <cell r="E823">
            <v>108062.25919999999</v>
          </cell>
        </row>
        <row r="824">
          <cell r="E824">
            <v>142128.58239999998</v>
          </cell>
        </row>
        <row r="825">
          <cell r="E825">
            <v>176418.36800000005</v>
          </cell>
        </row>
        <row r="826">
          <cell r="E826">
            <v>227196.30080000003</v>
          </cell>
        </row>
        <row r="827">
          <cell r="E827">
            <v>272950.22720000002</v>
          </cell>
        </row>
        <row r="828">
          <cell r="E828">
            <v>340793.15200000006</v>
          </cell>
        </row>
        <row r="829">
          <cell r="E829">
            <v>296105.86880000005</v>
          </cell>
        </row>
        <row r="830">
          <cell r="E830">
            <v>496519.16160000005</v>
          </cell>
        </row>
        <row r="831">
          <cell r="E831">
            <v>535401.61920000007</v>
          </cell>
        </row>
        <row r="832">
          <cell r="E832">
            <v>574628.36479999998</v>
          </cell>
        </row>
        <row r="833">
          <cell r="E833">
            <v>591867.44960000005</v>
          </cell>
        </row>
        <row r="834">
          <cell r="E834">
            <v>609623.61599999992</v>
          </cell>
        </row>
        <row r="835">
          <cell r="E835">
            <v>628768.62719999999</v>
          </cell>
        </row>
        <row r="836">
          <cell r="E836">
            <v>669876.61440000008</v>
          </cell>
        </row>
        <row r="837">
          <cell r="E837">
            <v>676687.02080000006</v>
          </cell>
        </row>
        <row r="838">
          <cell r="E838">
            <v>721971.9360000001</v>
          </cell>
        </row>
        <row r="839">
          <cell r="E839">
            <v>82261</v>
          </cell>
        </row>
        <row r="840">
          <cell r="E840">
            <v>157894</v>
          </cell>
        </row>
        <row r="841">
          <cell r="E841">
            <v>225476</v>
          </cell>
        </row>
        <row r="842">
          <cell r="E842">
            <v>22548.915199999999</v>
          </cell>
        </row>
        <row r="843">
          <cell r="E843">
            <v>31009.305600000003</v>
          </cell>
        </row>
        <row r="844">
          <cell r="E844">
            <v>83300.806400000001</v>
          </cell>
        </row>
        <row r="845">
          <cell r="E845">
            <v>135128.49280000001</v>
          </cell>
        </row>
        <row r="846">
          <cell r="E846">
            <v>224830.57920000001</v>
          </cell>
        </row>
        <row r="847">
          <cell r="E847">
            <v>248830.57919999998</v>
          </cell>
        </row>
        <row r="848">
          <cell r="E848">
            <v>275687.64159999997</v>
          </cell>
        </row>
        <row r="849">
          <cell r="E849">
            <v>294062.22720000008</v>
          </cell>
        </row>
        <row r="850">
          <cell r="E850">
            <v>322930.45120000001</v>
          </cell>
        </row>
        <row r="851">
          <cell r="E851">
            <v>330630.80959999998</v>
          </cell>
        </row>
        <row r="852">
          <cell r="E852">
            <v>430988.81280000001</v>
          </cell>
        </row>
        <row r="853">
          <cell r="E853">
            <v>296105.86880000005</v>
          </cell>
        </row>
        <row r="854">
          <cell r="E854">
            <v>496519.16160000005</v>
          </cell>
        </row>
        <row r="855">
          <cell r="E855">
            <v>535401.61920000007</v>
          </cell>
        </row>
        <row r="856">
          <cell r="E856">
            <v>574628.36479999998</v>
          </cell>
        </row>
        <row r="857">
          <cell r="E857">
            <v>591867.44960000005</v>
          </cell>
        </row>
        <row r="858">
          <cell r="E858">
            <v>609623.61599999992</v>
          </cell>
        </row>
        <row r="859">
          <cell r="E859">
            <v>628768.62719999999</v>
          </cell>
        </row>
        <row r="860">
          <cell r="E860">
            <v>669876.61440000008</v>
          </cell>
        </row>
        <row r="861">
          <cell r="E861">
            <v>676687.02080000006</v>
          </cell>
        </row>
        <row r="862">
          <cell r="E862">
            <v>721971.9360000001</v>
          </cell>
        </row>
        <row r="863">
          <cell r="E863">
            <v>2662.0607999999997</v>
          </cell>
        </row>
        <row r="864">
          <cell r="E864">
            <v>4812.2368000000006</v>
          </cell>
        </row>
        <row r="865">
          <cell r="E865">
            <v>8734.5216</v>
          </cell>
        </row>
        <row r="866">
          <cell r="E866">
            <v>17628.844799999999</v>
          </cell>
        </row>
        <row r="867">
          <cell r="E867">
            <v>19773.824000000001</v>
          </cell>
        </row>
        <row r="868">
          <cell r="E868">
            <v>35900.793599999997</v>
          </cell>
        </row>
        <row r="869">
          <cell r="E869">
            <v>51893.945599999999</v>
          </cell>
        </row>
        <row r="870">
          <cell r="E870">
            <v>58379.552000000003</v>
          </cell>
        </row>
        <row r="871">
          <cell r="E871">
            <v>65310.784000000007</v>
          </cell>
        </row>
        <row r="872">
          <cell r="E872">
            <v>97863.539199999999</v>
          </cell>
        </row>
        <row r="873">
          <cell r="E873">
            <v>117504.51999999999</v>
          </cell>
        </row>
        <row r="874">
          <cell r="E874">
            <v>77646.687999999995</v>
          </cell>
        </row>
        <row r="875">
          <cell r="E875">
            <v>87443.955199999997</v>
          </cell>
        </row>
        <row r="876">
          <cell r="E876">
            <v>94124.441600000006</v>
          </cell>
        </row>
        <row r="877">
          <cell r="E877">
            <v>105358.624</v>
          </cell>
        </row>
        <row r="878">
          <cell r="E878">
            <v>109280.9088</v>
          </cell>
        </row>
        <row r="879">
          <cell r="E879">
            <v>109280.90880000002</v>
          </cell>
        </row>
        <row r="880">
          <cell r="E880">
            <v>112851.11040000001</v>
          </cell>
        </row>
        <row r="881">
          <cell r="E881">
            <v>121636.30080000001</v>
          </cell>
        </row>
        <row r="882">
          <cell r="E882">
            <v>134267.1232</v>
          </cell>
        </row>
        <row r="883">
          <cell r="E883">
            <v>102886.2464</v>
          </cell>
        </row>
        <row r="884">
          <cell r="E884">
            <v>111483.05279999999</v>
          </cell>
        </row>
        <row r="885">
          <cell r="E885">
            <v>272600</v>
          </cell>
        </row>
        <row r="886">
          <cell r="E886">
            <v>159597.6</v>
          </cell>
        </row>
        <row r="887">
          <cell r="E887">
            <v>2800182</v>
          </cell>
        </row>
        <row r="888">
          <cell r="E888">
            <v>4252138</v>
          </cell>
        </row>
        <row r="889">
          <cell r="E889">
            <v>272600</v>
          </cell>
        </row>
        <row r="890">
          <cell r="E890">
            <v>103100</v>
          </cell>
        </row>
        <row r="891">
          <cell r="E891">
            <v>120524</v>
          </cell>
        </row>
        <row r="892">
          <cell r="E892">
            <v>166228</v>
          </cell>
        </row>
        <row r="893">
          <cell r="E893">
            <v>232580</v>
          </cell>
        </row>
        <row r="894">
          <cell r="E894">
            <v>246280</v>
          </cell>
        </row>
        <row r="895">
          <cell r="E895">
            <v>270625</v>
          </cell>
        </row>
        <row r="896">
          <cell r="E896">
            <v>350200</v>
          </cell>
        </row>
        <row r="897">
          <cell r="E897">
            <v>466625</v>
          </cell>
        </row>
        <row r="898">
          <cell r="E898">
            <v>4950</v>
          </cell>
        </row>
        <row r="899">
          <cell r="E899">
            <v>4105</v>
          </cell>
        </row>
        <row r="900">
          <cell r="E900">
            <v>502181.4</v>
          </cell>
        </row>
        <row r="901">
          <cell r="E901">
            <v>562443.4</v>
          </cell>
        </row>
        <row r="902">
          <cell r="E902">
            <v>1680109</v>
          </cell>
        </row>
        <row r="906">
          <cell r="E906">
            <v>14834</v>
          </cell>
        </row>
        <row r="907">
          <cell r="E907">
            <v>405534</v>
          </cell>
        </row>
        <row r="908">
          <cell r="E908">
            <v>705458</v>
          </cell>
        </row>
        <row r="909">
          <cell r="E909">
            <v>1020250</v>
          </cell>
        </row>
        <row r="910">
          <cell r="E910">
            <v>1496213</v>
          </cell>
        </row>
        <row r="911">
          <cell r="E911">
            <v>2032154</v>
          </cell>
        </row>
        <row r="912">
          <cell r="E912">
            <v>2430158</v>
          </cell>
        </row>
        <row r="913">
          <cell r="E913">
            <v>3921870</v>
          </cell>
        </row>
        <row r="914">
          <cell r="E914">
            <v>4800</v>
          </cell>
        </row>
        <row r="915">
          <cell r="E915">
            <v>402878</v>
          </cell>
        </row>
        <row r="916">
          <cell r="E916">
            <v>45341</v>
          </cell>
        </row>
        <row r="917">
          <cell r="E917">
            <v>285760</v>
          </cell>
        </row>
        <row r="918">
          <cell r="E918">
            <v>1072500</v>
          </cell>
        </row>
        <row r="919">
          <cell r="E919">
            <v>1020120</v>
          </cell>
        </row>
        <row r="920">
          <cell r="E920">
            <v>48250</v>
          </cell>
        </row>
        <row r="921">
          <cell r="E921">
            <v>63389</v>
          </cell>
        </row>
        <row r="922">
          <cell r="E922">
            <v>3960</v>
          </cell>
        </row>
        <row r="925">
          <cell r="E925">
            <v>7423</v>
          </cell>
        </row>
        <row r="926">
          <cell r="E926">
            <v>11521</v>
          </cell>
        </row>
        <row r="927">
          <cell r="E927">
            <v>14120</v>
          </cell>
        </row>
        <row r="928">
          <cell r="E928">
            <v>15885</v>
          </cell>
        </row>
        <row r="929">
          <cell r="E929">
            <v>18464</v>
          </cell>
        </row>
        <row r="930">
          <cell r="E930">
            <v>20140</v>
          </cell>
        </row>
        <row r="931">
          <cell r="E931">
            <v>25264.113280000001</v>
          </cell>
        </row>
        <row r="932">
          <cell r="E932">
            <v>33852.896000000001</v>
          </cell>
        </row>
        <row r="933">
          <cell r="E933">
            <v>37574.293120000002</v>
          </cell>
        </row>
        <row r="934">
          <cell r="E934">
            <v>46815.372800000005</v>
          </cell>
        </row>
        <row r="935">
          <cell r="E935">
            <v>69114.062080000003</v>
          </cell>
        </row>
        <row r="936">
          <cell r="E936">
            <v>83694.074240000002</v>
          </cell>
        </row>
        <row r="937">
          <cell r="E937">
            <v>90077.953280000002</v>
          </cell>
        </row>
        <row r="938">
          <cell r="E938">
            <v>95458.97984</v>
          </cell>
        </row>
        <row r="939">
          <cell r="E939">
            <v>103040.46144</v>
          </cell>
        </row>
        <row r="940">
          <cell r="E940">
            <v>127456.45696000001</v>
          </cell>
        </row>
        <row r="941">
          <cell r="E941">
            <v>134015.0784</v>
          </cell>
        </row>
        <row r="942">
          <cell r="E942">
            <v>141676.72064000001</v>
          </cell>
        </row>
        <row r="943">
          <cell r="E943">
            <v>63389</v>
          </cell>
        </row>
        <row r="944">
          <cell r="E944">
            <v>273600</v>
          </cell>
        </row>
        <row r="945">
          <cell r="E945">
            <v>291000</v>
          </cell>
        </row>
        <row r="946">
          <cell r="E946">
            <v>328248</v>
          </cell>
        </row>
        <row r="947">
          <cell r="E947">
            <v>373776</v>
          </cell>
        </row>
        <row r="948">
          <cell r="E948">
            <v>401520</v>
          </cell>
        </row>
        <row r="949">
          <cell r="E949">
            <v>409200</v>
          </cell>
        </row>
        <row r="950">
          <cell r="E950">
            <v>452280</v>
          </cell>
        </row>
        <row r="953">
          <cell r="E953">
            <v>47186.943999999996</v>
          </cell>
        </row>
        <row r="954">
          <cell r="E954">
            <v>69767.039999999994</v>
          </cell>
        </row>
        <row r="955">
          <cell r="E955">
            <v>80624.454400000002</v>
          </cell>
        </row>
        <row r="956">
          <cell r="E956">
            <v>108062.25919999999</v>
          </cell>
        </row>
        <row r="957">
          <cell r="E957">
            <v>142128.58239999998</v>
          </cell>
        </row>
        <row r="958">
          <cell r="E958">
            <v>176418.36800000005</v>
          </cell>
        </row>
        <row r="959">
          <cell r="E959">
            <v>227196.30080000003</v>
          </cell>
        </row>
        <row r="960">
          <cell r="E960">
            <v>272950.22720000002</v>
          </cell>
        </row>
        <row r="961">
          <cell r="E961">
            <v>340793.15200000006</v>
          </cell>
        </row>
        <row r="962">
          <cell r="E962">
            <v>296105.86880000005</v>
          </cell>
        </row>
        <row r="963">
          <cell r="E963">
            <v>496519.16160000005</v>
          </cell>
        </row>
        <row r="964">
          <cell r="E964">
            <v>535401.61920000007</v>
          </cell>
        </row>
        <row r="965">
          <cell r="E965">
            <v>574628.36479999998</v>
          </cell>
        </row>
        <row r="966">
          <cell r="E966">
            <v>591867.44960000005</v>
          </cell>
        </row>
        <row r="967">
          <cell r="E967">
            <v>609623.61599999992</v>
          </cell>
        </row>
        <row r="968">
          <cell r="E968">
            <v>628768.62719999999</v>
          </cell>
        </row>
        <row r="969">
          <cell r="E969">
            <v>669876.61440000008</v>
          </cell>
        </row>
        <row r="970">
          <cell r="E970">
            <v>676687.02080000006</v>
          </cell>
        </row>
        <row r="971">
          <cell r="E971">
            <v>721971.9360000001</v>
          </cell>
        </row>
        <row r="972">
          <cell r="E972">
            <v>83300.806400000001</v>
          </cell>
        </row>
        <row r="973">
          <cell r="E973">
            <v>135128.49280000001</v>
          </cell>
        </row>
        <row r="974">
          <cell r="E974">
            <v>224830.57920000001</v>
          </cell>
        </row>
        <row r="975">
          <cell r="E975">
            <v>248830.57919999998</v>
          </cell>
        </row>
        <row r="976">
          <cell r="E976">
            <v>275687.64159999997</v>
          </cell>
        </row>
        <row r="977">
          <cell r="E977">
            <v>294062.22720000008</v>
          </cell>
        </row>
        <row r="978">
          <cell r="E978">
            <v>322930.45120000001</v>
          </cell>
        </row>
        <row r="979">
          <cell r="E979">
            <v>330630.80959999998</v>
          </cell>
        </row>
        <row r="980">
          <cell r="E980">
            <v>430988.81280000001</v>
          </cell>
        </row>
        <row r="981">
          <cell r="E981">
            <v>296105.86880000005</v>
          </cell>
        </row>
        <row r="982">
          <cell r="E982">
            <v>496519.16160000005</v>
          </cell>
        </row>
        <row r="983">
          <cell r="E983">
            <v>535401.61920000007</v>
          </cell>
        </row>
        <row r="984">
          <cell r="E984">
            <v>574628.36479999998</v>
          </cell>
        </row>
        <row r="985">
          <cell r="E985">
            <v>591867.44960000005</v>
          </cell>
        </row>
        <row r="986">
          <cell r="E986">
            <v>609623.61599999992</v>
          </cell>
        </row>
        <row r="987">
          <cell r="E987">
            <v>628768.62719999999</v>
          </cell>
        </row>
        <row r="988">
          <cell r="E988">
            <v>669876.61440000008</v>
          </cell>
        </row>
        <row r="989">
          <cell r="E989">
            <v>676687.02080000006</v>
          </cell>
        </row>
        <row r="990">
          <cell r="E990">
            <v>721971.9360000001</v>
          </cell>
        </row>
        <row r="991">
          <cell r="E991">
            <v>8734.5216</v>
          </cell>
        </row>
        <row r="992">
          <cell r="E992">
            <v>17628.844799999999</v>
          </cell>
        </row>
        <row r="993">
          <cell r="E993">
            <v>19773.824000000001</v>
          </cell>
        </row>
        <row r="994">
          <cell r="E994">
            <v>35900.793599999997</v>
          </cell>
        </row>
        <row r="995">
          <cell r="E995">
            <v>51893.945599999999</v>
          </cell>
        </row>
        <row r="996">
          <cell r="E996">
            <v>58379.552000000003</v>
          </cell>
        </row>
        <row r="997">
          <cell r="E997">
            <v>65310.784000000007</v>
          </cell>
        </row>
        <row r="998">
          <cell r="E998">
            <v>97863.539199999999</v>
          </cell>
        </row>
        <row r="999">
          <cell r="E999">
            <v>117504.51999999999</v>
          </cell>
        </row>
        <row r="1000">
          <cell r="E1000">
            <v>77646.687999999995</v>
          </cell>
        </row>
        <row r="1001">
          <cell r="E1001">
            <v>87443.955199999997</v>
          </cell>
        </row>
        <row r="1002">
          <cell r="E1002">
            <v>94124.441600000006</v>
          </cell>
        </row>
        <row r="1003">
          <cell r="E1003">
            <v>105358.624</v>
          </cell>
        </row>
        <row r="1004">
          <cell r="E1004">
            <v>109280.9088</v>
          </cell>
        </row>
        <row r="1005">
          <cell r="E1005">
            <v>109280.90880000002</v>
          </cell>
        </row>
        <row r="1006">
          <cell r="E1006">
            <v>112851.11040000001</v>
          </cell>
        </row>
        <row r="1007">
          <cell r="E1007">
            <v>121636.30080000001</v>
          </cell>
        </row>
        <row r="1008">
          <cell r="E1008">
            <v>134267.1232</v>
          </cell>
        </row>
        <row r="1009">
          <cell r="E1009">
            <v>420000</v>
          </cell>
        </row>
        <row r="1010">
          <cell r="E1010">
            <v>272600</v>
          </cell>
        </row>
        <row r="1011">
          <cell r="E1011">
            <v>82261</v>
          </cell>
        </row>
        <row r="1012">
          <cell r="E1012">
            <v>157894</v>
          </cell>
        </row>
        <row r="1013">
          <cell r="E1013">
            <v>225476</v>
          </cell>
        </row>
        <row r="1014">
          <cell r="E1014">
            <v>4950</v>
          </cell>
        </row>
        <row r="1015">
          <cell r="E1015">
            <v>22800000</v>
          </cell>
        </row>
        <row r="1016">
          <cell r="E1016">
            <v>24250000</v>
          </cell>
        </row>
        <row r="1017">
          <cell r="E1017">
            <v>27354000</v>
          </cell>
        </row>
        <row r="1018">
          <cell r="E1018">
            <v>31148000</v>
          </cell>
        </row>
        <row r="1019">
          <cell r="E1019">
            <v>33460000</v>
          </cell>
        </row>
        <row r="1020">
          <cell r="E1020">
            <v>34100000</v>
          </cell>
        </row>
        <row r="1021">
          <cell r="E1021">
            <v>37690000</v>
          </cell>
        </row>
        <row r="1023">
          <cell r="E1023">
            <v>502181.4</v>
          </cell>
        </row>
        <row r="1024">
          <cell r="E1024">
            <v>562443.4</v>
          </cell>
        </row>
        <row r="1029">
          <cell r="E1029">
            <v>61220</v>
          </cell>
        </row>
        <row r="1030">
          <cell r="E1030">
            <v>53300</v>
          </cell>
        </row>
        <row r="1031">
          <cell r="E1031">
            <v>82251</v>
          </cell>
        </row>
        <row r="1032">
          <cell r="E1032">
            <v>83324</v>
          </cell>
        </row>
        <row r="1033">
          <cell r="E1033">
            <v>85120</v>
          </cell>
        </row>
        <row r="1034">
          <cell r="E1034">
            <v>143610</v>
          </cell>
        </row>
        <row r="1035">
          <cell r="E1035">
            <v>36544</v>
          </cell>
        </row>
        <row r="1036">
          <cell r="E1036">
            <v>35820</v>
          </cell>
        </row>
        <row r="1037">
          <cell r="E1037">
            <v>38451</v>
          </cell>
        </row>
        <row r="1038">
          <cell r="E1038">
            <v>620780</v>
          </cell>
        </row>
        <row r="1039">
          <cell r="E1039">
            <v>85000</v>
          </cell>
        </row>
        <row r="1040">
          <cell r="E1040">
            <v>48250</v>
          </cell>
        </row>
        <row r="1041">
          <cell r="E1041">
            <v>53700</v>
          </cell>
        </row>
        <row r="1042">
          <cell r="E1042">
            <v>280703</v>
          </cell>
        </row>
        <row r="1043">
          <cell r="E1043">
            <v>4300</v>
          </cell>
        </row>
        <row r="1044">
          <cell r="E1044">
            <v>3900</v>
          </cell>
        </row>
        <row r="1045">
          <cell r="E1045">
            <v>40770</v>
          </cell>
        </row>
        <row r="1046">
          <cell r="E1046">
            <v>48250</v>
          </cell>
        </row>
        <row r="1047">
          <cell r="E1047">
            <v>49720</v>
          </cell>
        </row>
        <row r="1048">
          <cell r="E1048">
            <v>97654</v>
          </cell>
        </row>
        <row r="1049">
          <cell r="E1049">
            <v>76369</v>
          </cell>
        </row>
        <row r="1050">
          <cell r="E1050">
            <v>312850</v>
          </cell>
        </row>
        <row r="1051">
          <cell r="E1051">
            <v>2176400</v>
          </cell>
        </row>
        <row r="1052">
          <cell r="E1052">
            <v>588000</v>
          </cell>
        </row>
        <row r="1053">
          <cell r="E1053">
            <v>74171</v>
          </cell>
        </row>
        <row r="1054">
          <cell r="E1054">
            <v>10102</v>
          </cell>
        </row>
        <row r="1061">
          <cell r="E1061">
            <v>3750</v>
          </cell>
        </row>
        <row r="1062">
          <cell r="E1062">
            <v>46700</v>
          </cell>
        </row>
        <row r="1063">
          <cell r="E1063">
            <v>330000</v>
          </cell>
        </row>
        <row r="1064">
          <cell r="E1064">
            <v>450000</v>
          </cell>
        </row>
        <row r="1065">
          <cell r="E1065">
            <v>87253</v>
          </cell>
        </row>
        <row r="1066">
          <cell r="E1066">
            <v>16785</v>
          </cell>
        </row>
        <row r="1067">
          <cell r="E1067">
            <v>335500</v>
          </cell>
        </row>
        <row r="1068">
          <cell r="E1068">
            <v>455600</v>
          </cell>
        </row>
        <row r="1069">
          <cell r="E1069">
            <v>717675</v>
          </cell>
        </row>
        <row r="1070">
          <cell r="E1070">
            <v>724600</v>
          </cell>
        </row>
        <row r="1071">
          <cell r="E1071">
            <v>567250</v>
          </cell>
        </row>
        <row r="1072">
          <cell r="E1072">
            <v>471500</v>
          </cell>
        </row>
        <row r="1073">
          <cell r="E1073">
            <v>31200</v>
          </cell>
        </row>
        <row r="1074">
          <cell r="E1074">
            <v>3915</v>
          </cell>
        </row>
        <row r="1075">
          <cell r="E1075">
            <v>41570</v>
          </cell>
        </row>
        <row r="1076">
          <cell r="E1076">
            <v>44520</v>
          </cell>
        </row>
        <row r="1077">
          <cell r="E1077">
            <v>39640</v>
          </cell>
        </row>
        <row r="1078">
          <cell r="E1078">
            <v>23450</v>
          </cell>
        </row>
        <row r="1079">
          <cell r="E1079">
            <v>29600</v>
          </cell>
        </row>
        <row r="1080">
          <cell r="E1080">
            <v>1150</v>
          </cell>
        </row>
        <row r="1081">
          <cell r="E1081">
            <v>663500</v>
          </cell>
        </row>
        <row r="1082">
          <cell r="E1082">
            <v>12297</v>
          </cell>
        </row>
        <row r="1083">
          <cell r="E1083">
            <v>25785</v>
          </cell>
        </row>
        <row r="1084">
          <cell r="E1084">
            <v>173560</v>
          </cell>
        </row>
        <row r="1085">
          <cell r="E1085">
            <v>1435000</v>
          </cell>
        </row>
        <row r="1086">
          <cell r="E1086">
            <v>3805563</v>
          </cell>
        </row>
        <row r="1087">
          <cell r="E1087">
            <v>1847730</v>
          </cell>
        </row>
        <row r="1088">
          <cell r="E1088">
            <v>34832</v>
          </cell>
        </row>
        <row r="1089">
          <cell r="E1089">
            <v>48250</v>
          </cell>
        </row>
        <row r="1090">
          <cell r="E1090">
            <v>53300</v>
          </cell>
        </row>
        <row r="1091">
          <cell r="E1091">
            <v>61220</v>
          </cell>
        </row>
        <row r="1092">
          <cell r="E1092">
            <v>12625</v>
          </cell>
        </row>
        <row r="1093">
          <cell r="E1093">
            <v>9350</v>
          </cell>
        </row>
        <row r="1094">
          <cell r="E1094">
            <v>10020</v>
          </cell>
        </row>
        <row r="1095">
          <cell r="E1095">
            <v>76370</v>
          </cell>
        </row>
        <row r="1096">
          <cell r="E1096">
            <v>36544</v>
          </cell>
        </row>
        <row r="1097">
          <cell r="E1097">
            <v>35820</v>
          </cell>
        </row>
        <row r="1098">
          <cell r="E1098">
            <v>105511</v>
          </cell>
        </row>
        <row r="1099">
          <cell r="E1099">
            <v>3960</v>
          </cell>
        </row>
      </sheetData>
      <sheetData sheetId="3" refreshError="1">
        <row r="4">
          <cell r="A4">
            <v>100</v>
          </cell>
        </row>
        <row r="5">
          <cell r="D5">
            <v>5500000</v>
          </cell>
        </row>
        <row r="6">
          <cell r="D6">
            <v>4500000</v>
          </cell>
        </row>
        <row r="7">
          <cell r="D7">
            <v>3500000</v>
          </cell>
        </row>
        <row r="8">
          <cell r="D8">
            <v>2500000</v>
          </cell>
        </row>
        <row r="9">
          <cell r="D9">
            <v>4500000</v>
          </cell>
        </row>
        <row r="10">
          <cell r="D10">
            <v>4500000</v>
          </cell>
        </row>
        <row r="11">
          <cell r="D11">
            <v>4500000</v>
          </cell>
        </row>
        <row r="12">
          <cell r="D12">
            <v>3500000</v>
          </cell>
        </row>
        <row r="13">
          <cell r="D13">
            <v>3500000</v>
          </cell>
        </row>
        <row r="14">
          <cell r="D14">
            <v>3500000</v>
          </cell>
        </row>
        <row r="15">
          <cell r="D15">
            <v>3500000</v>
          </cell>
        </row>
        <row r="16">
          <cell r="D16">
            <v>5000000</v>
          </cell>
        </row>
        <row r="19">
          <cell r="D19">
            <v>3200000</v>
          </cell>
        </row>
        <row r="20">
          <cell r="D20">
            <v>1100000</v>
          </cell>
        </row>
        <row r="21">
          <cell r="D21">
            <v>2730000</v>
          </cell>
        </row>
        <row r="22">
          <cell r="D22">
            <v>910000</v>
          </cell>
        </row>
        <row r="23">
          <cell r="D23">
            <v>910000</v>
          </cell>
        </row>
        <row r="24">
          <cell r="D24">
            <v>1250000</v>
          </cell>
        </row>
        <row r="25">
          <cell r="D25">
            <v>1500000</v>
          </cell>
        </row>
        <row r="26">
          <cell r="D26">
            <v>910000</v>
          </cell>
        </row>
        <row r="29">
          <cell r="D29">
            <v>650000</v>
          </cell>
        </row>
        <row r="31">
          <cell r="D31">
            <v>150000</v>
          </cell>
        </row>
        <row r="32">
          <cell r="D32">
            <v>425000</v>
          </cell>
        </row>
        <row r="33">
          <cell r="D33">
            <v>750000</v>
          </cell>
        </row>
        <row r="34">
          <cell r="D34">
            <v>75000</v>
          </cell>
        </row>
        <row r="35">
          <cell r="D35">
            <v>850000</v>
          </cell>
        </row>
        <row r="36">
          <cell r="D36">
            <v>650000</v>
          </cell>
        </row>
        <row r="37">
          <cell r="D37">
            <v>770000</v>
          </cell>
        </row>
        <row r="38">
          <cell r="D38">
            <v>1250000</v>
          </cell>
        </row>
        <row r="39">
          <cell r="D39">
            <v>50000</v>
          </cell>
        </row>
        <row r="40">
          <cell r="D40">
            <v>10000000</v>
          </cell>
        </row>
        <row r="41">
          <cell r="D41">
            <v>650000</v>
          </cell>
        </row>
        <row r="42">
          <cell r="D42">
            <v>250000</v>
          </cell>
        </row>
        <row r="43">
          <cell r="D43">
            <v>1000000</v>
          </cell>
        </row>
        <row r="44">
          <cell r="D44">
            <v>2000000</v>
          </cell>
        </row>
        <row r="45">
          <cell r="D45">
            <v>1250000</v>
          </cell>
        </row>
        <row r="46">
          <cell r="D46">
            <v>2000000</v>
          </cell>
        </row>
        <row r="47">
          <cell r="D47">
            <v>9500000</v>
          </cell>
        </row>
        <row r="48">
          <cell r="D48">
            <v>150000</v>
          </cell>
        </row>
        <row r="49">
          <cell r="D49">
            <v>150000</v>
          </cell>
        </row>
        <row r="50">
          <cell r="D50">
            <v>725000</v>
          </cell>
        </row>
        <row r="51">
          <cell r="D51">
            <v>450000</v>
          </cell>
        </row>
        <row r="52">
          <cell r="D52">
            <v>75000</v>
          </cell>
        </row>
        <row r="53">
          <cell r="D53">
            <v>425000</v>
          </cell>
        </row>
        <row r="54">
          <cell r="D54">
            <v>350000</v>
          </cell>
        </row>
        <row r="55">
          <cell r="D55">
            <v>200000</v>
          </cell>
        </row>
        <row r="56">
          <cell r="D56">
            <v>250000</v>
          </cell>
        </row>
        <row r="57">
          <cell r="D57">
            <v>400000</v>
          </cell>
        </row>
        <row r="58">
          <cell r="D58">
            <v>200000</v>
          </cell>
        </row>
        <row r="59">
          <cell r="D59">
            <v>2400000</v>
          </cell>
        </row>
        <row r="60">
          <cell r="D60">
            <v>2500000</v>
          </cell>
        </row>
        <row r="61">
          <cell r="D61">
            <v>1000000</v>
          </cell>
        </row>
        <row r="64">
          <cell r="D64">
            <v>1200000</v>
          </cell>
        </row>
        <row r="65">
          <cell r="D65">
            <v>2400000</v>
          </cell>
        </row>
        <row r="66">
          <cell r="D66">
            <v>50000</v>
          </cell>
        </row>
        <row r="67">
          <cell r="D67">
            <v>10000000</v>
          </cell>
        </row>
        <row r="68">
          <cell r="D68">
            <v>650000</v>
          </cell>
        </row>
        <row r="69">
          <cell r="D69">
            <v>250000</v>
          </cell>
        </row>
        <row r="70">
          <cell r="D70">
            <v>425000</v>
          </cell>
        </row>
        <row r="71">
          <cell r="D71">
            <v>350000</v>
          </cell>
        </row>
        <row r="72">
          <cell r="D72">
            <v>200000</v>
          </cell>
        </row>
        <row r="73">
          <cell r="D73">
            <v>250000</v>
          </cell>
        </row>
        <row r="74">
          <cell r="D74">
            <v>2000000</v>
          </cell>
        </row>
        <row r="75">
          <cell r="D75">
            <v>1000000</v>
          </cell>
        </row>
        <row r="76">
          <cell r="D76">
            <v>1800000</v>
          </cell>
        </row>
        <row r="77">
          <cell r="D77">
            <v>7250000</v>
          </cell>
        </row>
        <row r="78">
          <cell r="D78">
            <v>9625000</v>
          </cell>
        </row>
        <row r="79">
          <cell r="D79">
            <v>21250000</v>
          </cell>
        </row>
        <row r="82">
          <cell r="D82">
            <v>1250000</v>
          </cell>
        </row>
        <row r="87">
          <cell r="D87">
            <v>1500000</v>
          </cell>
        </row>
        <row r="91">
          <cell r="D91">
            <v>93250000</v>
          </cell>
        </row>
        <row r="92">
          <cell r="D92">
            <v>47250000</v>
          </cell>
        </row>
        <row r="93">
          <cell r="D93">
            <v>650000</v>
          </cell>
        </row>
        <row r="94">
          <cell r="D94">
            <v>18000000</v>
          </cell>
        </row>
        <row r="95">
          <cell r="D95">
            <v>57500000</v>
          </cell>
        </row>
        <row r="96">
          <cell r="D96">
            <v>20400000</v>
          </cell>
        </row>
        <row r="97">
          <cell r="D97">
            <v>62400000</v>
          </cell>
        </row>
        <row r="98">
          <cell r="D98">
            <v>17200000</v>
          </cell>
        </row>
        <row r="99">
          <cell r="D99">
            <v>15500000</v>
          </cell>
        </row>
        <row r="100">
          <cell r="D100">
            <v>1550000</v>
          </cell>
        </row>
        <row r="101">
          <cell r="D101">
            <v>25800000</v>
          </cell>
        </row>
        <row r="102">
          <cell r="D102">
            <v>17500000</v>
          </cell>
        </row>
        <row r="103">
          <cell r="D103">
            <v>12500000</v>
          </cell>
        </row>
        <row r="104">
          <cell r="D104">
            <v>25000000</v>
          </cell>
        </row>
        <row r="105">
          <cell r="D105">
            <v>36750000</v>
          </cell>
        </row>
        <row r="106">
          <cell r="D106">
            <v>28711</v>
          </cell>
        </row>
        <row r="107">
          <cell r="D107">
            <v>5230</v>
          </cell>
        </row>
        <row r="108">
          <cell r="D108">
            <v>14696</v>
          </cell>
        </row>
        <row r="109">
          <cell r="D109">
            <v>11757</v>
          </cell>
        </row>
        <row r="110">
          <cell r="D110">
            <v>53300</v>
          </cell>
        </row>
        <row r="111">
          <cell r="D111">
            <v>76369</v>
          </cell>
        </row>
        <row r="112">
          <cell r="D112">
            <v>36544</v>
          </cell>
        </row>
        <row r="113">
          <cell r="D113">
            <v>35820</v>
          </cell>
        </row>
        <row r="114">
          <cell r="D114">
            <v>12565</v>
          </cell>
        </row>
        <row r="115">
          <cell r="D115">
            <v>725000</v>
          </cell>
        </row>
        <row r="116">
          <cell r="D116">
            <v>1250000</v>
          </cell>
        </row>
        <row r="117">
          <cell r="D117">
            <v>82500000</v>
          </cell>
        </row>
        <row r="118">
          <cell r="D118">
            <v>475000</v>
          </cell>
        </row>
        <row r="119">
          <cell r="D119">
            <v>75000000</v>
          </cell>
        </row>
        <row r="120">
          <cell r="D120">
            <v>17500000</v>
          </cell>
        </row>
        <row r="121">
          <cell r="D121">
            <v>350000</v>
          </cell>
        </row>
        <row r="122">
          <cell r="D122">
            <v>1250000</v>
          </cell>
        </row>
        <row r="123">
          <cell r="D123">
            <v>93250000</v>
          </cell>
        </row>
        <row r="124">
          <cell r="D124">
            <v>47250000</v>
          </cell>
        </row>
        <row r="125">
          <cell r="D125">
            <v>650000</v>
          </cell>
        </row>
        <row r="126">
          <cell r="D126">
            <v>18000000</v>
          </cell>
        </row>
        <row r="127">
          <cell r="D127">
            <v>57500000</v>
          </cell>
        </row>
        <row r="128">
          <cell r="D128">
            <v>575000</v>
          </cell>
        </row>
        <row r="129">
          <cell r="D129">
            <v>17500</v>
          </cell>
        </row>
        <row r="130">
          <cell r="D130">
            <v>82500000</v>
          </cell>
        </row>
        <row r="131">
          <cell r="D131">
            <v>475000</v>
          </cell>
        </row>
        <row r="132">
          <cell r="D132">
            <v>75000000</v>
          </cell>
        </row>
        <row r="133">
          <cell r="D133">
            <v>17500000</v>
          </cell>
        </row>
        <row r="134">
          <cell r="D134">
            <v>350000</v>
          </cell>
        </row>
        <row r="135">
          <cell r="D135">
            <v>1250000</v>
          </cell>
        </row>
        <row r="136">
          <cell r="D136">
            <v>21480000</v>
          </cell>
        </row>
        <row r="137">
          <cell r="D137">
            <v>36750000</v>
          </cell>
        </row>
        <row r="138">
          <cell r="D138">
            <v>17200000</v>
          </cell>
        </row>
        <row r="139">
          <cell r="D139">
            <v>15500000</v>
          </cell>
        </row>
        <row r="140">
          <cell r="D140">
            <v>15250000</v>
          </cell>
        </row>
        <row r="144">
          <cell r="D144">
            <v>650000</v>
          </cell>
        </row>
        <row r="145">
          <cell r="D145">
            <v>125000</v>
          </cell>
        </row>
        <row r="146">
          <cell r="D146">
            <v>150000</v>
          </cell>
        </row>
        <row r="147">
          <cell r="D147">
            <v>425000</v>
          </cell>
        </row>
        <row r="148">
          <cell r="D148">
            <v>750000</v>
          </cell>
        </row>
        <row r="149">
          <cell r="D149">
            <v>75000</v>
          </cell>
        </row>
        <row r="150">
          <cell r="D150">
            <v>850000</v>
          </cell>
        </row>
        <row r="151">
          <cell r="D151">
            <v>650000</v>
          </cell>
        </row>
        <row r="152">
          <cell r="D152">
            <v>770000</v>
          </cell>
        </row>
        <row r="153">
          <cell r="D153">
            <v>1250000</v>
          </cell>
        </row>
        <row r="154">
          <cell r="D154">
            <v>50000</v>
          </cell>
        </row>
        <row r="155">
          <cell r="D155">
            <v>10000000</v>
          </cell>
        </row>
        <row r="156">
          <cell r="D156">
            <v>650000</v>
          </cell>
        </row>
        <row r="157">
          <cell r="D157">
            <v>250000</v>
          </cell>
        </row>
        <row r="158">
          <cell r="D158">
            <v>1000000</v>
          </cell>
        </row>
        <row r="159">
          <cell r="D159">
            <v>2000000</v>
          </cell>
        </row>
        <row r="160">
          <cell r="D160">
            <v>1250000</v>
          </cell>
        </row>
        <row r="161">
          <cell r="D161">
            <v>2000000</v>
          </cell>
        </row>
        <row r="162">
          <cell r="D162">
            <v>9500000</v>
          </cell>
        </row>
        <row r="163">
          <cell r="D163">
            <v>150000</v>
          </cell>
        </row>
        <row r="164">
          <cell r="D164">
            <v>150000</v>
          </cell>
        </row>
        <row r="165">
          <cell r="D165">
            <v>725000</v>
          </cell>
        </row>
        <row r="166">
          <cell r="D166">
            <v>450000</v>
          </cell>
        </row>
        <row r="167">
          <cell r="D167">
            <v>75000</v>
          </cell>
        </row>
        <row r="168">
          <cell r="D168">
            <v>425000</v>
          </cell>
        </row>
        <row r="169">
          <cell r="D169">
            <v>350000</v>
          </cell>
        </row>
        <row r="170">
          <cell r="D170">
            <v>200000</v>
          </cell>
        </row>
        <row r="171">
          <cell r="D171">
            <v>250000</v>
          </cell>
        </row>
        <row r="172">
          <cell r="D172">
            <v>400000</v>
          </cell>
        </row>
        <row r="173">
          <cell r="D173">
            <v>200000</v>
          </cell>
        </row>
        <row r="174">
          <cell r="D174">
            <v>2400000</v>
          </cell>
        </row>
        <row r="175">
          <cell r="D175">
            <v>2000000</v>
          </cell>
        </row>
        <row r="176">
          <cell r="D176">
            <v>1000000</v>
          </cell>
        </row>
        <row r="177">
          <cell r="D177">
            <v>1800000</v>
          </cell>
        </row>
        <row r="178">
          <cell r="D178">
            <v>650000</v>
          </cell>
        </row>
        <row r="179">
          <cell r="D179">
            <v>3600000</v>
          </cell>
        </row>
        <row r="180">
          <cell r="D180">
            <v>250000</v>
          </cell>
        </row>
        <row r="181">
          <cell r="D181">
            <v>1000000</v>
          </cell>
        </row>
        <row r="182">
          <cell r="D182">
            <v>1000000</v>
          </cell>
        </row>
        <row r="183">
          <cell r="D183">
            <v>1250000</v>
          </cell>
        </row>
        <row r="184">
          <cell r="D184">
            <v>2000000</v>
          </cell>
        </row>
        <row r="185">
          <cell r="D185">
            <v>7200000</v>
          </cell>
        </row>
        <row r="186">
          <cell r="D186">
            <v>650000</v>
          </cell>
        </row>
        <row r="187">
          <cell r="D187">
            <v>3600000</v>
          </cell>
        </row>
        <row r="188">
          <cell r="D188">
            <v>150000</v>
          </cell>
        </row>
        <row r="189">
          <cell r="D189">
            <v>2000000</v>
          </cell>
        </row>
        <row r="190">
          <cell r="D190">
            <v>1665783.9080459771</v>
          </cell>
        </row>
        <row r="191">
          <cell r="D191">
            <v>1250000</v>
          </cell>
        </row>
        <row r="192">
          <cell r="D192">
            <v>2400000</v>
          </cell>
        </row>
        <row r="193">
          <cell r="D193">
            <v>12000000</v>
          </cell>
        </row>
        <row r="197">
          <cell r="D197">
            <v>3418</v>
          </cell>
        </row>
        <row r="198">
          <cell r="D198">
            <v>137500</v>
          </cell>
        </row>
        <row r="199">
          <cell r="D199">
            <v>72750</v>
          </cell>
        </row>
        <row r="200">
          <cell r="D200">
            <v>44250</v>
          </cell>
        </row>
        <row r="201">
          <cell r="D201">
            <v>6836</v>
          </cell>
        </row>
        <row r="202">
          <cell r="D202">
            <v>14224</v>
          </cell>
        </row>
        <row r="203">
          <cell r="D203">
            <v>13920</v>
          </cell>
        </row>
        <row r="206">
          <cell r="D206">
            <v>7250000</v>
          </cell>
        </row>
        <row r="207">
          <cell r="D207">
            <v>9625000</v>
          </cell>
        </row>
        <row r="208">
          <cell r="D208">
            <v>21250000</v>
          </cell>
        </row>
        <row r="211">
          <cell r="D211">
            <v>4500000</v>
          </cell>
        </row>
        <row r="212">
          <cell r="D212">
            <v>3000000</v>
          </cell>
        </row>
        <row r="213">
          <cell r="D213">
            <v>1500000</v>
          </cell>
        </row>
        <row r="214">
          <cell r="D214">
            <v>500000</v>
          </cell>
        </row>
        <row r="215">
          <cell r="D215">
            <v>1000000</v>
          </cell>
        </row>
        <row r="216">
          <cell r="D216">
            <v>750000</v>
          </cell>
        </row>
        <row r="217">
          <cell r="D217">
            <v>4500000</v>
          </cell>
        </row>
        <row r="218">
          <cell r="D218">
            <v>2500000</v>
          </cell>
        </row>
        <row r="219">
          <cell r="D219">
            <v>2500000</v>
          </cell>
        </row>
        <row r="220">
          <cell r="D220">
            <v>2500000</v>
          </cell>
        </row>
        <row r="221">
          <cell r="D221">
            <v>450000</v>
          </cell>
        </row>
        <row r="222">
          <cell r="D222">
            <v>2700000</v>
          </cell>
        </row>
        <row r="223">
          <cell r="D223">
            <v>1000000</v>
          </cell>
        </row>
        <row r="224">
          <cell r="D224">
            <v>600000</v>
          </cell>
        </row>
        <row r="225">
          <cell r="D225">
            <v>2500000</v>
          </cell>
        </row>
        <row r="226">
          <cell r="D226">
            <v>2500000</v>
          </cell>
        </row>
        <row r="227">
          <cell r="D227">
            <v>1000000</v>
          </cell>
        </row>
        <row r="228">
          <cell r="D228">
            <v>2750000</v>
          </cell>
        </row>
        <row r="229">
          <cell r="D229">
            <v>2750000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tallado"/>
      <sheetName val="FACTOR PRESTACIONAL"/>
      <sheetName val="AIU SUMINISTRO"/>
      <sheetName val="AIU OBRA"/>
      <sheetName val="INTERVENTORIA"/>
      <sheetName val="RESUMEN DE COSTOS"/>
      <sheetName val="CANTIDADES PTAP"/>
      <sheetName val="AMPLIACION PTAP"/>
      <sheetName val="1.1"/>
      <sheetName val="1.2"/>
      <sheetName val="1.3"/>
      <sheetName val="1.4"/>
      <sheetName val="1.5"/>
      <sheetName val="1.6"/>
      <sheetName val="1.7"/>
      <sheetName val="1.8"/>
      <sheetName val="1.9"/>
      <sheetName val="1.10"/>
      <sheetName val="2.1"/>
      <sheetName val="2.2"/>
      <sheetName val="2.4"/>
      <sheetName val="2.3"/>
      <sheetName val="3.1"/>
      <sheetName val="3.2"/>
      <sheetName val="3.4"/>
      <sheetName val="3.3"/>
      <sheetName val="3.6"/>
      <sheetName val="3.5"/>
      <sheetName val="3.7"/>
      <sheetName val="3.8"/>
      <sheetName val="3.9"/>
      <sheetName val="3.10"/>
      <sheetName val="3.11.1"/>
      <sheetName val="3.12.1"/>
      <sheetName val="3.13.1"/>
      <sheetName val="3.14.1"/>
      <sheetName val="3.15.1"/>
      <sheetName val="3.16.1"/>
      <sheetName val="3.17.1"/>
      <sheetName val="3.18.1"/>
      <sheetName val="3.19.1"/>
      <sheetName val="3.20.1"/>
      <sheetName val="3.21.1"/>
      <sheetName val="4.1"/>
      <sheetName val="5.1"/>
      <sheetName val="5.2"/>
      <sheetName val="5.3"/>
      <sheetName val="5.4"/>
      <sheetName val="5.5"/>
      <sheetName val="5.6"/>
      <sheetName val="5.7"/>
      <sheetName val="5.8"/>
      <sheetName val="5.9"/>
      <sheetName val="5.10"/>
      <sheetName val="6.1"/>
      <sheetName val="6.2"/>
      <sheetName val="6.3"/>
      <sheetName val="6.4"/>
      <sheetName val="6.5"/>
      <sheetName val="7.1.1"/>
      <sheetName val="7.2.1"/>
      <sheetName val="7.3.1"/>
      <sheetName val="7.4.1"/>
      <sheetName val="7.5.1"/>
      <sheetName val="7.6.1"/>
      <sheetName val="7.7.1"/>
      <sheetName val="7.8.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8"/>
      <sheetName val="8.1.19"/>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1.39"/>
      <sheetName val="8.1.40"/>
      <sheetName val="8.1.41"/>
      <sheetName val="8.1.42"/>
      <sheetName val="8.1.43"/>
      <sheetName val="8.1.44"/>
      <sheetName val="8.1.45"/>
      <sheetName val="8.1.46"/>
      <sheetName val="8.1.47"/>
      <sheetName val="8.1.48"/>
      <sheetName val="8.1.4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19"/>
      <sheetName val="10.1.1"/>
      <sheetName val="10.1.2"/>
      <sheetName val="10.1.3"/>
      <sheetName val="10.1.4"/>
      <sheetName val="10.1.5"/>
      <sheetName val="10.1.6"/>
      <sheetName val="10.1.7"/>
      <sheetName val="10.1.8"/>
      <sheetName val="10.1.9"/>
      <sheetName val="11.1.1"/>
      <sheetName val="11.1.2"/>
      <sheetName val="12.1.1"/>
      <sheetName val="12.1.2"/>
      <sheetName val="12.1.3"/>
      <sheetName val="12.1.4"/>
      <sheetName val="LECHOS SECADO"/>
      <sheetName val="CANTI. LECHOS"/>
      <sheetName val="AUTOMATIZACIÓN PTAP"/>
      <sheetName val="CANT. AUTOMATIZACIÓN"/>
      <sheetName val="1.1.2"/>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7.1"/>
      <sheetName val="7.2"/>
      <sheetName val="7.3"/>
      <sheetName val="7.4"/>
      <sheetName val="7.5"/>
      <sheetName val="7.6"/>
      <sheetName val="7.7"/>
      <sheetName val="7.8"/>
      <sheetName val="7.9"/>
      <sheetName val="7.10"/>
      <sheetName val="8.1"/>
      <sheetName val="8.2"/>
      <sheetName val="8.3"/>
      <sheetName val="8.4"/>
      <sheetName val="3.41"/>
      <sheetName val="3.42"/>
      <sheetName val="3.43"/>
      <sheetName val="3.44"/>
      <sheetName val="3.45"/>
      <sheetName val="5.21"/>
      <sheetName val="5.22"/>
      <sheetName val="6.21"/>
      <sheetName val="6.22"/>
      <sheetName val="6.23"/>
      <sheetName val="6.24"/>
      <sheetName val="7.21"/>
      <sheetName val="7.22"/>
      <sheetName val="7.23"/>
      <sheetName val="7.24"/>
      <sheetName val="7.25"/>
      <sheetName val="7.26"/>
      <sheetName val="7.27"/>
      <sheetName val="7.28"/>
      <sheetName val="8.21"/>
      <sheetName val="8.22"/>
      <sheetName val="8.23"/>
      <sheetName val="8.25"/>
      <sheetName val="8.26"/>
      <sheetName val="9.21"/>
      <sheetName val="9.22"/>
      <sheetName val="9.23"/>
      <sheetName val="9.24"/>
      <sheetName val="11.1"/>
      <sheetName val="11.2"/>
      <sheetName val="1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cell r="E5">
            <v>40179</v>
          </cell>
          <cell r="L5" t="str">
            <v>ESTACION DE BOMBEO No 5</v>
          </cell>
          <cell r="M5" t="str">
            <v>ESTACIÓN DE BOMBEO 5 Y REDES D.VI</v>
          </cell>
          <cell r="N5" t="str">
            <v>CONSULTORÍA ALCANTARILLADO</v>
          </cell>
          <cell r="O5" t="str">
            <v>OPTIMIZACION DISEÑOS ESTACION 5 Y REDES DISTRITO VI</v>
          </cell>
          <cell r="S5">
            <v>50000</v>
          </cell>
          <cell r="U5" t="e">
            <v>#REF!</v>
          </cell>
        </row>
        <row r="6">
          <cell r="B6">
            <v>2</v>
          </cell>
          <cell r="E6">
            <v>40179</v>
          </cell>
          <cell r="L6" t="str">
            <v>ESTACIONES DE BOMBEO 5 Y 6</v>
          </cell>
          <cell r="M6" t="str">
            <v>ESTACIÓN DE BOMBEO 5 Y 6</v>
          </cell>
          <cell r="N6" t="str">
            <v>CONSULTORÍA ALCANTARILLADO</v>
          </cell>
          <cell r="O6" t="str">
            <v>ESTUDIO DE IMPACTO AMBIENTAL Y SERVIDUMBRES NUEVAS IMPULSIONES</v>
          </cell>
          <cell r="S6">
            <v>50000</v>
          </cell>
          <cell r="U6">
            <v>113431840.62</v>
          </cell>
        </row>
        <row r="7">
          <cell r="B7">
            <v>3</v>
          </cell>
          <cell r="E7">
            <v>40179</v>
          </cell>
          <cell r="L7" t="str">
            <v>CASCO URBANO DE RIIOHACHA</v>
          </cell>
          <cell r="M7" t="str">
            <v xml:space="preserve"> RED COLECTORA URBANA</v>
          </cell>
          <cell r="N7" t="str">
            <v>CONSULTORÍA ALCANTARILLADO</v>
          </cell>
          <cell r="O7" t="str">
            <v>INSPECCION INTERNA DE COLECTORES MEDIANTE CAMARAS INTERNAS</v>
          </cell>
          <cell r="S7">
            <v>160000</v>
          </cell>
          <cell r="U7" t="e">
            <v>#REF!</v>
          </cell>
        </row>
        <row r="8">
          <cell r="B8">
            <v>4</v>
          </cell>
          <cell r="E8">
            <v>40179</v>
          </cell>
          <cell r="L8" t="str">
            <v>CASCO URBANO DE RIIOHACHA</v>
          </cell>
          <cell r="M8" t="str">
            <v xml:space="preserve"> RED COLECTORA URBANA</v>
          </cell>
          <cell r="N8" t="str">
            <v>CONSULTORÍA ALCANTARILLADO</v>
          </cell>
          <cell r="O8" t="str">
            <v>OPTIMIZACIÓN Y COMPLEMENTO PLAN MAESTRO ZONA URBANA</v>
          </cell>
          <cell r="S8">
            <v>160000</v>
          </cell>
          <cell r="U8">
            <v>483037679.88</v>
          </cell>
        </row>
        <row r="9">
          <cell r="B9">
            <v>5</v>
          </cell>
          <cell r="E9">
            <v>40179</v>
          </cell>
          <cell r="L9" t="str">
            <v>ESTACIONES DE BOMBEO 1, 2 Y 3</v>
          </cell>
          <cell r="M9" t="str">
            <v>ESTACIÓN DE BOMBEO 1, 2, 3</v>
          </cell>
          <cell r="N9" t="str">
            <v>CONSULTORÍA ALCANTARILLADO</v>
          </cell>
          <cell r="O9" t="str">
            <v>CONSULTORIA OBRAS PROTECCION ESTACIONES BOMBEO 1, 2 Y 3</v>
          </cell>
          <cell r="S9">
            <v>80000</v>
          </cell>
          <cell r="U9" t="e">
            <v>#REF!</v>
          </cell>
        </row>
        <row r="10">
          <cell r="B10">
            <v>6</v>
          </cell>
          <cell r="E10">
            <v>40179</v>
          </cell>
          <cell r="L10" t="str">
            <v>CARRERA 1a CALLE 7</v>
          </cell>
          <cell r="M10" t="str">
            <v>ESTACIÓN DE BOMBEO No 1</v>
          </cell>
          <cell r="N10" t="str">
            <v xml:space="preserve">OPTIMIZACIÓN ESTACIONES </v>
          </cell>
          <cell r="O10" t="str">
            <v>BOMBA AUTOCEBANTE PROPULSADA A GAS ESTACION No 1</v>
          </cell>
          <cell r="S10">
            <v>125000</v>
          </cell>
          <cell r="U10" t="e">
            <v>#REF!</v>
          </cell>
          <cell r="V10" t="str">
            <v>MEDIA</v>
          </cell>
        </row>
        <row r="11">
          <cell r="B11">
            <v>7</v>
          </cell>
          <cell r="E11">
            <v>40179</v>
          </cell>
          <cell r="L11" t="str">
            <v>CASCO URBANO DE RIIOHACHA</v>
          </cell>
          <cell r="M11" t="str">
            <v xml:space="preserve"> RED COLECTORA URBANA</v>
          </cell>
          <cell r="N11" t="str">
            <v>ESTACIONES DE BOMBEO</v>
          </cell>
          <cell r="O11" t="str">
            <v>ADQUISICION DE UN EQUIPO PARA INSPECCION DE COLECTORES POR MONITOREO INTERNO DE DUCTOS</v>
          </cell>
          <cell r="S11">
            <v>125000</v>
          </cell>
          <cell r="U11" t="e">
            <v>#REF!</v>
          </cell>
          <cell r="V11" t="str">
            <v>ALTA</v>
          </cell>
        </row>
        <row r="12">
          <cell r="B12">
            <v>8</v>
          </cell>
          <cell r="E12">
            <v>40179</v>
          </cell>
          <cell r="L12" t="str">
            <v>CASCO URBANO DE RIIOHACHA</v>
          </cell>
          <cell r="M12" t="str">
            <v xml:space="preserve"> RED COLECTORA URBANA</v>
          </cell>
          <cell r="N12" t="str">
            <v xml:space="preserve">OPTIMIZACIÓN ESTACIONES </v>
          </cell>
          <cell r="O12" t="str">
            <v xml:space="preserve">ADQUISICION DE UN EQUIPO PARA LIMPIEZA DE COLECTORES URBANOS </v>
          </cell>
          <cell r="S12">
            <v>125000</v>
          </cell>
          <cell r="U12" t="e">
            <v>#REF!</v>
          </cell>
          <cell r="V12" t="str">
            <v>ALTA</v>
          </cell>
        </row>
        <row r="13">
          <cell r="B13">
            <v>9</v>
          </cell>
          <cell r="E13">
            <v>40179</v>
          </cell>
          <cell r="L13" t="str">
            <v xml:space="preserve">ESTACIONES DE BOMBEO 1, 2 </v>
          </cell>
          <cell r="M13" t="str">
            <v>ESTACIÓN DE BOMBEO 1, 2</v>
          </cell>
          <cell r="N13" t="str">
            <v xml:space="preserve">OPTIMIZACIÓN ESTACIONES </v>
          </cell>
          <cell r="O13" t="str">
            <v xml:space="preserve">REPOSICIÓN TRAMOS CRÍTICOS LÍNEAS DE IMPULSIÓN ESTACIONES 1 Y 2  </v>
          </cell>
          <cell r="S13">
            <v>80000</v>
          </cell>
          <cell r="U13">
            <v>489695017.59897596</v>
          </cell>
          <cell r="V13" t="str">
            <v>ALTA</v>
          </cell>
        </row>
        <row r="14">
          <cell r="B14">
            <v>10</v>
          </cell>
          <cell r="E14">
            <v>40179</v>
          </cell>
          <cell r="L14" t="str">
            <v>ESTACIONES DE BOMBEO 1,2</v>
          </cell>
          <cell r="M14" t="str">
            <v>ESTACIÓN DE BOMBEO 1, 2</v>
          </cell>
          <cell r="N14" t="str">
            <v xml:space="preserve">OPTIMIZACIÓN ESTACIONES </v>
          </cell>
          <cell r="O14" t="str">
            <v>OBRAS DE PROTECCION Y ALIVIADEROS ESTACIONES DE BOMBEO 1 Y 2</v>
          </cell>
          <cell r="S14">
            <v>80000</v>
          </cell>
          <cell r="U14">
            <v>360826379.36640006</v>
          </cell>
          <cell r="V14" t="str">
            <v>ALTA</v>
          </cell>
        </row>
        <row r="15">
          <cell r="B15">
            <v>11</v>
          </cell>
          <cell r="E15">
            <v>40179</v>
          </cell>
          <cell r="L15" t="str">
            <v>CARRERA 1 ENTRE CALLES 11 Y 12 EB No 2</v>
          </cell>
          <cell r="M15" t="str">
            <v>BARRIO "ARRIBA"</v>
          </cell>
          <cell r="N15" t="str">
            <v xml:space="preserve">OPTIMIZACIÓN ESTACIONES </v>
          </cell>
          <cell r="O15" t="str">
            <v>REPOSICION DEL MULTIPLE DE IMPULSION CARRERA 1 ENTRE CALLES 11 Y 12 ESTACIÓN DE BOMBEO No 2</v>
          </cell>
          <cell r="S15">
            <v>25000</v>
          </cell>
          <cell r="U15" t="e">
            <v>#REF!</v>
          </cell>
          <cell r="V15" t="str">
            <v>ALTA</v>
          </cell>
          <cell r="W15" t="str">
            <v>El actual múltiple de impulsión de la estación 2 ha cumplido su vida útil y viene presentando escapes considerables de fluido que han producido emergencias de dificil manejo afectando la comunidad aledaña a la estación y sobrecarga de la estación 1 la cual no tiene la capacidad de evacuar estos flujos.</v>
          </cell>
          <cell r="Y15" t="str">
            <v>Adquisición y montaje de accesorios para un nuevo múltiple de bombeo. Incluye la reubicación de cheques y válvulas a sitio accesible para posibilitar un mejor mantenimiento; se considera adicionalmente la optimización del sistema y la reposición de un equipo de bombeo irreparable.</v>
          </cell>
          <cell r="Z15" t="str">
            <v>Cesarán las emergencias en la zona de la estación y la afectación a los moradores de la zona, además de permitir la funcionalidad contínua de la operación que requiere el sistema.</v>
          </cell>
          <cell r="AA15" t="str">
            <v xml:space="preserve">  - Disminuir el número de contingencias al 1%</v>
          </cell>
        </row>
        <row r="16">
          <cell r="B16">
            <v>12</v>
          </cell>
          <cell r="E16">
            <v>40179</v>
          </cell>
          <cell r="L16" t="str">
            <v>CALLE 11A ENTRE CARRERAS 18A Y 20 ESTACION No 3</v>
          </cell>
          <cell r="M16" t="str">
            <v>BARRIO "JOSÉ ANTONIO GALÁN"</v>
          </cell>
          <cell r="N16" t="str">
            <v xml:space="preserve">OPTIMIZACIÓN ESTACIONES </v>
          </cell>
          <cell r="O16" t="str">
            <v>ADQUISICION EQUIPO RESPALDO OPERATIVO CALLE 11A ENTRE CARRERAS 18A Y 20 ESTACION No3</v>
          </cell>
          <cell r="S16">
            <v>160000</v>
          </cell>
          <cell r="U16" t="e">
            <v>#REF!</v>
          </cell>
          <cell r="V16" t="str">
            <v>MEDIA</v>
          </cell>
          <cell r="W16" t="str">
            <v>Las frecuentes fallas de fluido eléctrico aunadas a fallas del sistema de generación eléctrica de emergencia han producido parálisis ocasional de la operación y vertimientos de aguas negras considerables en zona cercana a la estación afectando a los moradores del sitio.</v>
          </cell>
          <cell r="Y16" t="str">
            <v>Adquisición de equipos de bombeo autónomo  tipo By-Pass en acuerdo a la actual práctica europea de manejo de bombeo de emergencia. Incluye la adquisicion y montaje de equipos especiales de bombeo en superficie propulsados por gas natural y ACPM.</v>
          </cell>
          <cell r="Z16" t="str">
            <v>Se asegura la continuidad operativa de esta estación, en la cual converge actualmente el 100% de las aguas servidas urbanas, evitando la afectación de comunidades aledañas en todo tiempo incluso durante fallas prolongadas del servicio de energía pública.</v>
          </cell>
          <cell r="AA16" t="str">
            <v xml:space="preserve">  - Aumentar la cobertura de alcantarillado en un 0,4%</v>
          </cell>
        </row>
        <row r="17">
          <cell r="B17">
            <v>13</v>
          </cell>
          <cell r="E17">
            <v>40179</v>
          </cell>
          <cell r="L17" t="str">
            <v xml:space="preserve">DISTRITO SANITARIO VI </v>
          </cell>
          <cell r="N17" t="str">
            <v xml:space="preserve">EXPANSIÓN ESTACIONES </v>
          </cell>
          <cell r="O17" t="str">
            <v xml:space="preserve">CONSTRUCCION ESTACION DE BOMBEO Nº 5 DISTRITO SANITARIO VI </v>
          </cell>
          <cell r="S17">
            <v>25000</v>
          </cell>
          <cell r="U17">
            <v>2615231218.4611382</v>
          </cell>
          <cell r="V17" t="str">
            <v>BAJA</v>
          </cell>
        </row>
        <row r="18">
          <cell r="B18">
            <v>14</v>
          </cell>
          <cell r="E18">
            <v>40179</v>
          </cell>
          <cell r="L18" t="str">
            <v>DISTRITO SANITARIO VI CALLE 41 CON K 11A</v>
          </cell>
          <cell r="M18" t="str">
            <v>BARRIO "31 DE OCTUBRE"</v>
          </cell>
          <cell r="N18" t="str">
            <v xml:space="preserve">EXPANSIÓN ESTACIONES </v>
          </cell>
          <cell r="O18" t="str">
            <v>CONSTRUCCION NUEVA ESTACION DE BOMBEO Nº 6</v>
          </cell>
          <cell r="S18">
            <v>25000</v>
          </cell>
          <cell r="U18">
            <v>3417922172.056428</v>
          </cell>
          <cell r="V18" t="str">
            <v>ALTA</v>
          </cell>
          <cell r="W18"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18" t="str">
            <v>Construcción de una estación de bombeo del alcantarillado sanitariom completa. Incluye todas las obras civiles necesarias, equipos, infraestructura eléctrica y mecánica para el proceso y disocisión de aguas servidas colectadas en todo el Distrito sanitario. Incluye los elementos necesarios para recibo de aguas de la estación de bombeo Nº 5 que también está pendiente en la zona suroriental.</v>
          </cell>
          <cell r="Z18" t="str">
            <v>Este proyecto permitirá adelantar las obras de expansión de redes de toda la comuna 10 permitiendo a mediano plazo la prestación del servicio.</v>
          </cell>
        </row>
        <row r="19">
          <cell r="B19">
            <v>15</v>
          </cell>
          <cell r="E19">
            <v>40179</v>
          </cell>
          <cell r="L19" t="str">
            <v>CASCO URBANO DE RIIOHACHA</v>
          </cell>
          <cell r="M19" t="str">
            <v>EQUIPO DE SUCCIÓN PRESIÓN B - 10</v>
          </cell>
          <cell r="N19" t="str">
            <v>OPTIMIZACIÓN EQUIPOS</v>
          </cell>
          <cell r="O19" t="str">
            <v>OPTIMIZACION EQUIPO DE SUCCIÓN PRESIÓN "AQUATECH" B-10</v>
          </cell>
          <cell r="S19">
            <v>150000</v>
          </cell>
          <cell r="U19" t="e">
            <v>#REF!</v>
          </cell>
          <cell r="V19" t="str">
            <v>ALTA</v>
          </cell>
        </row>
        <row r="20">
          <cell r="B20">
            <v>16</v>
          </cell>
          <cell r="E20">
            <v>40179</v>
          </cell>
          <cell r="L20" t="str">
            <v xml:space="preserve">DISTRITO SANITARIO VI </v>
          </cell>
          <cell r="N20" t="str">
            <v xml:space="preserve">EXPANSIÓN ESTACIONES </v>
          </cell>
          <cell r="O20" t="str">
            <v xml:space="preserve">CONSTRUCCION ESTACION DE BOMBEO Nº 5 DISTRITO SANITARIO VI </v>
          </cell>
          <cell r="S20">
            <v>25000</v>
          </cell>
          <cell r="U20">
            <v>3091840224.3307323</v>
          </cell>
          <cell r="V20" t="str">
            <v>NORMAL</v>
          </cell>
        </row>
        <row r="21">
          <cell r="B21">
            <v>17</v>
          </cell>
          <cell r="E21">
            <v>40179</v>
          </cell>
          <cell r="L21" t="str">
            <v>DISTRITO SANITARIO VI CALLE 41 CON K 11A - LAGUNAS DE OXIDACION</v>
          </cell>
          <cell r="M21" t="str">
            <v>BARRIO "31 DE OCTUBRE"</v>
          </cell>
          <cell r="N21" t="str">
            <v>EXPANSION  ALCANTARILLADO</v>
          </cell>
          <cell r="O21" t="str">
            <v>CONSTRUCCION NUEVA IMPULSION PARA LA ESTACION DE BOMBEO Nº 6</v>
          </cell>
          <cell r="S21">
            <v>25000</v>
          </cell>
          <cell r="U21">
            <v>6832627541.6557074</v>
          </cell>
          <cell r="V21" t="str">
            <v>NORMAL</v>
          </cell>
          <cell r="W21"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21" t="str">
            <v>Construcción de una línea de impulsión de 27" en tubería GRP PN 10 para bombeo de aguas servidas hasta las lagunas de oxidación. Incluye las válvulas de purga y venteo necesarias.</v>
          </cell>
          <cell r="Z21" t="str">
            <v>Este proyecto permitirá adelantar las obras de expansión de redes de toda la comuna 10 permitiendo a mediano plazo la prestación del servicio.</v>
          </cell>
        </row>
        <row r="22">
          <cell r="B22">
            <v>18</v>
          </cell>
          <cell r="E22">
            <v>40179</v>
          </cell>
          <cell r="L22" t="str">
            <v>CALLE 5 A 7 ENTRE CARRERAS 1 Y 2</v>
          </cell>
          <cell r="M22" t="str">
            <v>BARRIO "ARRIBA"</v>
          </cell>
          <cell r="N22" t="str">
            <v>OPTIMIZACIÓN ALCANTARILLADO</v>
          </cell>
          <cell r="O22" t="str">
            <v>OPTIMIZACIÓN REDES ALCANTARILLADO SANITARIO CALLE 5 A 7 ENTRE CARRERAS 1 Y 2</v>
          </cell>
          <cell r="S22">
            <v>350</v>
          </cell>
          <cell r="U22">
            <v>868138888.77218401</v>
          </cell>
          <cell r="V22" t="str">
            <v>MEDIA</v>
          </cell>
        </row>
        <row r="23">
          <cell r="B23">
            <v>19</v>
          </cell>
          <cell r="E23">
            <v>40179</v>
          </cell>
          <cell r="L23" t="str">
            <v>CALLE 3 BIS A 6 ENTRE CARRERAS 1C Y 4</v>
          </cell>
          <cell r="M23" t="str">
            <v>BARRIO "ARRIBA"</v>
          </cell>
          <cell r="N23" t="str">
            <v>OPTIMIZACIÓN ALCANTARILLADO</v>
          </cell>
          <cell r="O23" t="str">
            <v>OPTIMIZACIÓN REDES ALCANTARILLADO SANITARIO CALLE 3 BIS A 6 ENTRE CARRERAS 1C Y 4</v>
          </cell>
          <cell r="S23">
            <v>300</v>
          </cell>
          <cell r="U23">
            <v>708078271.58395004</v>
          </cell>
          <cell r="V23" t="str">
            <v>MEDIA</v>
          </cell>
        </row>
        <row r="24">
          <cell r="B24">
            <v>20</v>
          </cell>
          <cell r="E24">
            <v>40179</v>
          </cell>
          <cell r="L24" t="str">
            <v>CARRERA 1C ENTRE CALLES 2 Y 4</v>
          </cell>
          <cell r="M24" t="str">
            <v>BARRIO "ARRIBA"</v>
          </cell>
          <cell r="N24" t="str">
            <v>OPTIMIZACIÓN ALCANTARILLADO</v>
          </cell>
          <cell r="O24" t="str">
            <v>OPTIMIZACIÓN REDES ALCANTARILLADO SANITARIO CARRERA 1C ENTRE CALLES 2 Y 4</v>
          </cell>
          <cell r="S24">
            <v>150</v>
          </cell>
          <cell r="U24">
            <v>417796599.505041</v>
          </cell>
          <cell r="V24" t="str">
            <v>MEDIA</v>
          </cell>
        </row>
        <row r="25">
          <cell r="B25">
            <v>21</v>
          </cell>
          <cell r="E25">
            <v>40179</v>
          </cell>
          <cell r="L25" t="str">
            <v>CALLES 3 A 3 BIS ENTRE CARRERAS 1C A 4</v>
          </cell>
          <cell r="M25" t="str">
            <v>BARRIO "ARRIBA"</v>
          </cell>
          <cell r="N25" t="str">
            <v>OPTIMIZACIÓN ALCANTARILLADO</v>
          </cell>
          <cell r="O25" t="str">
            <v>OPTIMIZACIÓN REDES ALCANTARILLADO SANITARIO CALLES 3 A 3 BIS ENTRE CARRERAS 1C A 4</v>
          </cell>
          <cell r="S25">
            <v>535</v>
          </cell>
          <cell r="U25">
            <v>1034081419.4526778</v>
          </cell>
          <cell r="V25" t="str">
            <v>MEDIA</v>
          </cell>
        </row>
        <row r="26">
          <cell r="B26">
            <v>22</v>
          </cell>
          <cell r="E26">
            <v>40179</v>
          </cell>
          <cell r="L26" t="str">
            <v>CARRERA 4 A 5  ENTRE CALLES 1 Y 3</v>
          </cell>
          <cell r="M26" t="str">
            <v>BARRIO "ARRIBA"</v>
          </cell>
          <cell r="N26" t="str">
            <v>OPTIMIZACIÓN ALCANTARILLADO</v>
          </cell>
          <cell r="O26" t="str">
            <v>OPTIMIZACIÓN REDES ALCANTARILLADO SANITARIO CARRERA 4 A 5 ENTRE CALLES 1 Y 3</v>
          </cell>
          <cell r="S26">
            <v>250</v>
          </cell>
          <cell r="U26">
            <v>372659573.26450002</v>
          </cell>
          <cell r="V26" t="str">
            <v>MEDIA</v>
          </cell>
        </row>
        <row r="27">
          <cell r="B27">
            <v>23</v>
          </cell>
          <cell r="E27">
            <v>40179</v>
          </cell>
          <cell r="L27" t="str">
            <v>CALLE 1 ENTRE CARRERAS 4 y 11</v>
          </cell>
          <cell r="M27" t="str">
            <v>BARRIO "CENTRO"</v>
          </cell>
          <cell r="N27" t="str">
            <v>OPTIMIZACIÓN ALCANTARILLADO</v>
          </cell>
          <cell r="O27" t="str">
            <v>OPTIMIZACIÓN REDES ALCANTARILLADO SANITARIO CALLE 1 ENTRE CARRERAS 4 y 11</v>
          </cell>
          <cell r="S27">
            <v>450</v>
          </cell>
          <cell r="U27">
            <v>1168924624.4479861</v>
          </cell>
          <cell r="V27" t="str">
            <v>MEDIA</v>
          </cell>
        </row>
        <row r="28">
          <cell r="B28">
            <v>24</v>
          </cell>
          <cell r="E28">
            <v>40179</v>
          </cell>
          <cell r="L28" t="str">
            <v>CALLE 5 ENTRE CARRERAS 8 y 9 CARRERA 9 ENTRE CALLES 4 Y 5</v>
          </cell>
          <cell r="M28" t="str">
            <v>BARRIO "CENTRO"</v>
          </cell>
          <cell r="N28" t="str">
            <v>OPTIMIZACIÓN ALCANTARILLADO</v>
          </cell>
          <cell r="O28" t="str">
            <v>OPTIMIZACIÓN REDES ALCANTARILLADO SANITARIO CALLE 5 ENTRE CARRERAS 8 y 9 CARRERA 9 ENTRE CALLES 4 Y 5</v>
          </cell>
          <cell r="S28">
            <v>125</v>
          </cell>
          <cell r="U28">
            <v>209792113.44333002</v>
          </cell>
          <cell r="V28" t="str">
            <v>MEDIA</v>
          </cell>
        </row>
        <row r="29">
          <cell r="B29">
            <v>25</v>
          </cell>
          <cell r="E29">
            <v>40179</v>
          </cell>
          <cell r="L29" t="str">
            <v>CALLE 7 Y 11 ENTRE CARRERAS 9 y 12</v>
          </cell>
          <cell r="M29" t="str">
            <v>BARRIO "ABAJO"</v>
          </cell>
          <cell r="N29" t="str">
            <v>OPTIMIZACIÓN ALCANTARILLADO</v>
          </cell>
          <cell r="O29" t="str">
            <v>OPTIMIZACIÓN REDES ALCANTARILLADO SANITARIO CALLE 7 A 11 ENTRE CARRERAS 6 y 9</v>
          </cell>
          <cell r="S29">
            <v>840</v>
          </cell>
          <cell r="U29">
            <v>1678771741.1340799</v>
          </cell>
          <cell r="V29" t="str">
            <v>NORMAL</v>
          </cell>
        </row>
        <row r="30">
          <cell r="B30">
            <v>26</v>
          </cell>
          <cell r="E30">
            <v>40179</v>
          </cell>
          <cell r="L30" t="str">
            <v>CALLE 5 ENTRE CARRERAS 9 y 11</v>
          </cell>
          <cell r="M30" t="str">
            <v>BARRIO "EL FARO"</v>
          </cell>
          <cell r="N30" t="str">
            <v>OPTIMIZACIÓN ALCANTARILLADO</v>
          </cell>
          <cell r="O30" t="str">
            <v>OPTIMIZACIÓN REDES ALCANTARILLADO SANITARIO CALLE 5 ENTRE CARRERAS 9 y 11</v>
          </cell>
          <cell r="S30">
            <v>255</v>
          </cell>
          <cell r="U30" t="e">
            <v>#REF!</v>
          </cell>
          <cell r="V30" t="str">
            <v>MEDIA</v>
          </cell>
        </row>
        <row r="31">
          <cell r="B31">
            <v>27</v>
          </cell>
          <cell r="E31">
            <v>40179</v>
          </cell>
          <cell r="L31" t="str">
            <v>CALLE 4 ENTRE CARRERAS 4 y 5</v>
          </cell>
          <cell r="M31" t="str">
            <v>BARRIO "CENTRO"</v>
          </cell>
          <cell r="N31" t="str">
            <v>OPTIMIZACIÓN ALCANTARILLADO</v>
          </cell>
          <cell r="O31" t="str">
            <v>OPTIMIZACIÓN REDES ALCANTARILLADO SANITARIO CALLE 4 ENTRE CARRERAS 4 y 5</v>
          </cell>
          <cell r="S31">
            <v>300</v>
          </cell>
          <cell r="U31">
            <v>178861191.81994799</v>
          </cell>
          <cell r="V31" t="str">
            <v>MEDIA</v>
          </cell>
        </row>
        <row r="32">
          <cell r="B32">
            <v>28</v>
          </cell>
          <cell r="E32">
            <v>40179</v>
          </cell>
          <cell r="L32" t="str">
            <v>CALLE 4 ENTRE CARRERAS 4 y 7</v>
          </cell>
          <cell r="M32" t="str">
            <v>BARRIO "CENTRO"</v>
          </cell>
          <cell r="N32" t="str">
            <v>OPTIMIZACIÓN ALCANTARILLADO</v>
          </cell>
          <cell r="O32" t="str">
            <v>OPTIMIZACIÓN REDES ALCANTARILLADO SANITARIO CALLE 4 ENTRE CARRERAS 4 y 7</v>
          </cell>
          <cell r="S32">
            <v>225</v>
          </cell>
          <cell r="U32">
            <v>375669181.36422396</v>
          </cell>
          <cell r="V32" t="str">
            <v>MEDIA</v>
          </cell>
        </row>
        <row r="33">
          <cell r="B33">
            <v>29</v>
          </cell>
          <cell r="E33">
            <v>40179</v>
          </cell>
          <cell r="L33" t="str">
            <v>CALLE 7 ENTRE CARRERAS 1B y 1C</v>
          </cell>
          <cell r="M33" t="str">
            <v>BARRIO "ARRIBA"</v>
          </cell>
          <cell r="N33" t="str">
            <v>OPTIMIZACIÓN ALCANTARILLADO</v>
          </cell>
          <cell r="O33" t="str">
            <v>OPTIMIZACIÓN REDES ALCANTARILLADO SANITARIO CALLE 7 ENTRE CARRERAS 1B y 1C</v>
          </cell>
          <cell r="S33">
            <v>100</v>
          </cell>
          <cell r="U33">
            <v>266840280.88014701</v>
          </cell>
          <cell r="V33" t="str">
            <v>MEDIA</v>
          </cell>
        </row>
        <row r="34">
          <cell r="B34">
            <v>30</v>
          </cell>
          <cell r="E34">
            <v>40179</v>
          </cell>
          <cell r="L34" t="str">
            <v>CARRERA 1B ENTRE CALLES 7 Y 9</v>
          </cell>
          <cell r="M34" t="str">
            <v>BARRIO "ARRIBA"</v>
          </cell>
          <cell r="N34" t="str">
            <v>OPTIMIZACIÓN ALCANTARILLADO</v>
          </cell>
          <cell r="O34" t="str">
            <v>OPTIMIZACIÓN REDES ALCANTARILLADO SANITARIO CARRERA 1B ENTRE CALLES 7 Y 9</v>
          </cell>
          <cell r="S34">
            <v>25</v>
          </cell>
          <cell r="U34">
            <v>96750352.452839956</v>
          </cell>
          <cell r="V34" t="str">
            <v>MEDIA</v>
          </cell>
        </row>
        <row r="35">
          <cell r="B35">
            <v>31</v>
          </cell>
          <cell r="E35">
            <v>40179</v>
          </cell>
          <cell r="L35" t="str">
            <v>CALLE 9 Y 10 ENTRE CARRERAS 2 y 3</v>
          </cell>
          <cell r="M35" t="str">
            <v>BARRIO "CENTRO"</v>
          </cell>
          <cell r="N35" t="str">
            <v>OPTIMIZACIÓN ALCANTARILLADO</v>
          </cell>
          <cell r="O35" t="str">
            <v>OPTIMIZACIÓN REDES ALCANTARILLADO SANITARIO CALLE 9 Y 10 ENTRE CARRERAS 2 y 3</v>
          </cell>
          <cell r="S35">
            <v>150</v>
          </cell>
          <cell r="U35">
            <v>399446665.3696</v>
          </cell>
          <cell r="V35" t="str">
            <v>MEDIA</v>
          </cell>
        </row>
        <row r="36">
          <cell r="B36">
            <v>32</v>
          </cell>
          <cell r="E36">
            <v>40179</v>
          </cell>
          <cell r="L36" t="str">
            <v>CARRERA 2 ENTRE CALLES 7 Y 9</v>
          </cell>
          <cell r="M36" t="str">
            <v>BARRIO "ARRIBA"</v>
          </cell>
          <cell r="N36" t="str">
            <v>OPTIMIZACIÓN ALCANTARILLADO</v>
          </cell>
          <cell r="O36" t="str">
            <v>OPTIMIZACIÓN REDES ALCANTARILLADO SANITARIO CARRERA 2 ENTRE CALLES 7 Y 9</v>
          </cell>
          <cell r="S36">
            <v>50</v>
          </cell>
          <cell r="U36">
            <v>136281268.08815202</v>
          </cell>
          <cell r="V36" t="str">
            <v>MEDIA</v>
          </cell>
        </row>
        <row r="37">
          <cell r="B37">
            <v>33</v>
          </cell>
          <cell r="E37">
            <v>40179</v>
          </cell>
          <cell r="L37" t="str">
            <v>CALLE 10 Y 11 ENTRE CARRERAS 3 y 5</v>
          </cell>
          <cell r="M37" t="str">
            <v>BARRIO "CENTRO"</v>
          </cell>
          <cell r="N37" t="str">
            <v>OPTIMIZACIÓN ALCANTARILLADO</v>
          </cell>
          <cell r="O37" t="str">
            <v>OPTIMIZACIÓN REDES ALCANTARILLADO SANITARIO CALLE 10 Y 11 ENTRE CARRERAS 3 y 5</v>
          </cell>
          <cell r="S37">
            <v>250</v>
          </cell>
          <cell r="U37">
            <v>638553484.71993613</v>
          </cell>
          <cell r="V37" t="str">
            <v>MEDIA</v>
          </cell>
        </row>
        <row r="38">
          <cell r="B38">
            <v>34</v>
          </cell>
          <cell r="E38">
            <v>40179</v>
          </cell>
          <cell r="L38" t="str">
            <v>CALLE 7 ENTRE CARRERAS 7 A 15</v>
          </cell>
          <cell r="M38" t="str">
            <v>BARRIO "CENTRO"</v>
          </cell>
          <cell r="N38" t="str">
            <v>OPTIMIZACIÓN ALCANTARILLADO</v>
          </cell>
          <cell r="O38" t="str">
            <v>OPTIMIZACIÓN REDES ALCANTARILLADO SANITARIO CALLE 7 ENTRE CARRERAS 7 A 15</v>
          </cell>
          <cell r="S38">
            <v>380</v>
          </cell>
          <cell r="U38">
            <v>1793705644.1080799</v>
          </cell>
        </row>
        <row r="39">
          <cell r="B39">
            <v>35</v>
          </cell>
          <cell r="E39">
            <v>40179</v>
          </cell>
          <cell r="L39" t="str">
            <v>CALLE 7 ENTRE CARRERAS 4 A 7</v>
          </cell>
          <cell r="M39" t="str">
            <v>BARRIO "CENTRO"</v>
          </cell>
          <cell r="N39" t="str">
            <v>OPTIMIZACIÓN ALCANTARILLADO</v>
          </cell>
          <cell r="O39" t="str">
            <v>OPTIMIZACIÓN REDES ALCANTARILLADO SANITARIO CALLE 7 ENTRE CARRERAS 4 A 7</v>
          </cell>
          <cell r="S39">
            <v>155</v>
          </cell>
          <cell r="U39">
            <v>529815259.64996445</v>
          </cell>
        </row>
        <row r="40">
          <cell r="B40">
            <v>36</v>
          </cell>
          <cell r="E40">
            <v>40179</v>
          </cell>
          <cell r="L40" t="str">
            <v>CALLE 12 ENTRE CARRERAS 7 Y 10</v>
          </cell>
          <cell r="M40" t="str">
            <v>BARRIO "ABAJO"</v>
          </cell>
          <cell r="N40" t="str">
            <v>OPTIMIZACIÓN ALCANTARILLADO</v>
          </cell>
          <cell r="O40" t="str">
            <v>OPTIMIZACIÓN REDES ALCANTARILLADO SANITARIO CALLE 12 ENTRE CARRERAS 7 Y 10</v>
          </cell>
          <cell r="S40">
            <v>260</v>
          </cell>
          <cell r="U40" t="e">
            <v>#REF!</v>
          </cell>
        </row>
        <row r="41">
          <cell r="B41">
            <v>37</v>
          </cell>
          <cell r="E41">
            <v>40179</v>
          </cell>
          <cell r="L41" t="str">
            <v>CARRERA 8 ENTRE CALLES 14 Y 15</v>
          </cell>
          <cell r="M41" t="str">
            <v>BARRIO "ACUEDUCTO"</v>
          </cell>
          <cell r="N41" t="str">
            <v>OPTIMIZACIÓN ALCANTARILLADO</v>
          </cell>
          <cell r="O41" t="str">
            <v>OPTIMIZACIÓN REDES ALCANTARILLADO SANITARIO CARRERA 8 ENTRE 14 Y 15</v>
          </cell>
          <cell r="S41">
            <v>100</v>
          </cell>
          <cell r="U41">
            <v>514593410.93150318</v>
          </cell>
        </row>
        <row r="42">
          <cell r="B42">
            <v>38</v>
          </cell>
          <cell r="E42">
            <v>40179</v>
          </cell>
          <cell r="L42" t="str">
            <v>CALLE 12 ENTRE CARRERAS 1C A 6</v>
          </cell>
          <cell r="M42" t="str">
            <v>BARRIO "ARRIBA"</v>
          </cell>
          <cell r="N42" t="str">
            <v>OPTIMIZACIÓN ALCANTARILLADO</v>
          </cell>
          <cell r="O42" t="str">
            <v>OPTIMIZACIÓN REDES ALCANTARILLADO SANITARIO CALLE 12 ENTRE CARRERAS 1C A 6</v>
          </cell>
          <cell r="S42">
            <v>300</v>
          </cell>
          <cell r="U42">
            <v>822151842.67147398</v>
          </cell>
        </row>
        <row r="43">
          <cell r="B43">
            <v>39</v>
          </cell>
          <cell r="E43">
            <v>40179</v>
          </cell>
          <cell r="L43" t="str">
            <v>CALLE 11A A 14 ENTRE CARRERAS 10 Y 15</v>
          </cell>
          <cell r="M43" t="str">
            <v>BARRIO "ARRIBA"</v>
          </cell>
          <cell r="N43" t="str">
            <v>OPTIMIZACIÓN ALCANTARILLADO</v>
          </cell>
          <cell r="O43" t="str">
            <v>OPTIMIZACIÓN REDES ALCANTARILLADO SANITARIO CALLE 11A A 14 ENTRE CARRERAS 10 Y 15</v>
          </cell>
          <cell r="S43">
            <v>1025</v>
          </cell>
          <cell r="U43">
            <v>2348927436.8494716</v>
          </cell>
        </row>
        <row r="44">
          <cell r="B44">
            <v>40</v>
          </cell>
          <cell r="E44">
            <v>40179</v>
          </cell>
          <cell r="L44" t="str">
            <v>CARRERAS 15 ENTRE CALLES 10 Y 14A</v>
          </cell>
          <cell r="M44" t="str">
            <v>BARRIO "LIBERTADOR"</v>
          </cell>
          <cell r="N44" t="str">
            <v>OPTIMIZACIÓN ALCANTARILLADO</v>
          </cell>
          <cell r="O44" t="str">
            <v>OPTIMIZACIÓN REDES ALCANTARILLADO SANITARIO CARRERAS 15 ENTRE 10 Y 14A</v>
          </cell>
          <cell r="S44">
            <v>250</v>
          </cell>
          <cell r="U44">
            <v>1536323370.925472</v>
          </cell>
        </row>
        <row r="45">
          <cell r="B45">
            <v>41</v>
          </cell>
          <cell r="E45">
            <v>40179</v>
          </cell>
          <cell r="L45" t="str">
            <v>CALLE 15 ENTRE CARRERAS 7 Y 8</v>
          </cell>
          <cell r="M45" t="str">
            <v>BARRIO "ACUEDUCTO"</v>
          </cell>
          <cell r="N45" t="str">
            <v>OPTIMIZACIÓN ALCANTARILLADO</v>
          </cell>
          <cell r="O45" t="str">
            <v>OPTIMIZACIÓN REDES ALCANTARILLADO SANITARIO CALLE 15 ENTRE CARRERAS 7 Y 8</v>
          </cell>
          <cell r="S45">
            <v>130</v>
          </cell>
          <cell r="U45">
            <v>437292254.05440223</v>
          </cell>
        </row>
        <row r="46">
          <cell r="B46">
            <v>42</v>
          </cell>
          <cell r="E46">
            <v>40179</v>
          </cell>
          <cell r="L46" t="str">
            <v>CARRERA 7A ENTRE CALLES 22A Y 26</v>
          </cell>
          <cell r="M46" t="str">
            <v>BARRIO "CUELLAR"</v>
          </cell>
          <cell r="N46" t="str">
            <v>OPTIMIZACIÓN ALCANTARILLADO</v>
          </cell>
          <cell r="O46" t="str">
            <v>OPTIMIZACIÓN REDES ALCANTARILLADO SANITARIO CARRERA 7A ENTRE CALLES 22A Y 26</v>
          </cell>
          <cell r="S46">
            <v>500</v>
          </cell>
          <cell r="U46" t="e">
            <v>#REF!</v>
          </cell>
        </row>
        <row r="47">
          <cell r="B47">
            <v>43</v>
          </cell>
          <cell r="E47">
            <v>40179</v>
          </cell>
          <cell r="L47" t="str">
            <v>CALLE 1 Y 3 ENTRE CARRERAS 1E y 9E</v>
          </cell>
          <cell r="M47" t="str">
            <v>BARRIO "VILLA FÁTIMA 1ª ETAPA"</v>
          </cell>
          <cell r="N47" t="str">
            <v>OPTIMIZACIÓN ALCANTARILLADO</v>
          </cell>
          <cell r="O47" t="str">
            <v>OPTIMIZACIÓN REDES ALCANTARILLADO SANITARIO CALLE 1 Y 3 ENTRE CARRERAS 1E y 9E</v>
          </cell>
          <cell r="S47">
            <v>700</v>
          </cell>
          <cell r="U47">
            <v>4130499989.1560721</v>
          </cell>
        </row>
        <row r="48">
          <cell r="B48">
            <v>44</v>
          </cell>
          <cell r="E48">
            <v>40179</v>
          </cell>
          <cell r="L48" t="str">
            <v>CALLE 3 Y 6 ENTRE CARRERAS 2E y 8E</v>
          </cell>
          <cell r="M48" t="str">
            <v>BARRIO "VILLA FÁTIMA 2ª ETAPA"</v>
          </cell>
          <cell r="N48" t="str">
            <v>OPTIMIZACIÓN ALCANTARILLADO</v>
          </cell>
          <cell r="O48" t="str">
            <v>OPTIMIZACIÓN REDES ALCANTARILLADO SANITARIO CALLE 3 Y 6 ENTRE CARRERAS 2E y 8E</v>
          </cell>
          <cell r="S48">
            <v>610</v>
          </cell>
          <cell r="U48">
            <v>1563107592.35131</v>
          </cell>
        </row>
        <row r="49">
          <cell r="B49">
            <v>45</v>
          </cell>
          <cell r="E49">
            <v>40179</v>
          </cell>
          <cell r="L49" t="str">
            <v>CALLE 41 A 44 ENTRE CARRERAS 10 Y 11A</v>
          </cell>
          <cell r="M49" t="str">
            <v>BARRIO "31 DE OCTUBRE"</v>
          </cell>
          <cell r="N49" t="str">
            <v>OPTIMIZACIÓN ALCANTARILLADO</v>
          </cell>
          <cell r="O49" t="str">
            <v>OPTIMIZACIÓN REDES ALCANTARILLADO SANITARIO CALLE 41 A 44 ENTRE CARRERAS 10 Y 11A</v>
          </cell>
          <cell r="S49">
            <v>650</v>
          </cell>
          <cell r="U49">
            <v>914616407.6121521</v>
          </cell>
        </row>
        <row r="50">
          <cell r="B50">
            <v>46</v>
          </cell>
          <cell r="E50">
            <v>40179</v>
          </cell>
          <cell r="L50" t="str">
            <v>CALLE 43 A 47A ENTRE CARRERAS 10 Y 12A</v>
          </cell>
          <cell r="M50" t="str">
            <v>URB. "SAN JUDAS"</v>
          </cell>
          <cell r="N50" t="str">
            <v>OPTIMIZACIÓN ALCANTARILLADO</v>
          </cell>
          <cell r="O50" t="str">
            <v>OPTIMIZACIÓN REDES ALCANTARILLADO SANITARIO CALLE 43 A 47A ENTRE CARRERAS 10 Y 12A</v>
          </cell>
          <cell r="S50">
            <v>665</v>
          </cell>
          <cell r="U50">
            <v>1286996532.3645959</v>
          </cell>
        </row>
        <row r="51">
          <cell r="B51">
            <v>47</v>
          </cell>
          <cell r="E51">
            <v>40179</v>
          </cell>
          <cell r="L51" t="str">
            <v>CALLE 41 A 48 ENTRE CARRERAS 11Y 12A</v>
          </cell>
          <cell r="M51" t="str">
            <v>BARRIO "31 DE OCTUBRE"</v>
          </cell>
          <cell r="N51" t="str">
            <v>OPTIMIZACIÓN ALCANTARILLADO</v>
          </cell>
          <cell r="O51" t="str">
            <v>OPTIMIZACIÓN REDES ALCANTARILLADO SANITARIO CALLE 41 A 48 ENTRE CARRERAS 11Y 12A</v>
          </cell>
          <cell r="S51">
            <v>325</v>
          </cell>
          <cell r="U51">
            <v>921159494.64111614</v>
          </cell>
        </row>
        <row r="52">
          <cell r="B52">
            <v>48</v>
          </cell>
          <cell r="E52">
            <v>40179</v>
          </cell>
          <cell r="L52" t="str">
            <v>CALLE 41 A 60 ENTRE CARRERAS 12 Y 14</v>
          </cell>
          <cell r="M52" t="str">
            <v>BARRIO "DIVI DIVI"</v>
          </cell>
          <cell r="N52" t="str">
            <v>OPTIMIZACIÓN ALCANTARILLADO</v>
          </cell>
          <cell r="O52" t="str">
            <v>OPTIMIZACIÓN REDES ALCANTARILLADO SANITARIO CALLE 41 A 60 ENTRE CARRERAS 12 Y 14</v>
          </cell>
          <cell r="S52">
            <v>270</v>
          </cell>
          <cell r="U52">
            <v>1956947482.1402857</v>
          </cell>
        </row>
        <row r="53">
          <cell r="B53">
            <v>49</v>
          </cell>
          <cell r="E53">
            <v>40179</v>
          </cell>
          <cell r="L53" t="str">
            <v>CARRERA 16 ENTRE CALLES 18 Y 19</v>
          </cell>
          <cell r="M53" t="str">
            <v>BARRIO "CHE GUEVARA"</v>
          </cell>
          <cell r="N53" t="str">
            <v xml:space="preserve">OPTIMIZACIÓN ACUEDUCTO Y ALCANTARILLADO </v>
          </cell>
          <cell r="O53" t="str">
            <v>OPTIMIZACIÓN ACUEDUCTO Y ALCANTARILLADO SANITARIO CARRERA 16 ENTRE CALLES 18 Y 19</v>
          </cell>
          <cell r="S53">
            <v>135</v>
          </cell>
          <cell r="U53" t="e">
            <v>#REF!</v>
          </cell>
          <cell r="V53" t="str">
            <v>ALTA</v>
          </cell>
        </row>
        <row r="54">
          <cell r="B54">
            <v>50</v>
          </cell>
          <cell r="E54">
            <v>40179</v>
          </cell>
          <cell r="L54" t="str">
            <v>CARRERA  7 ENTRE CARRERAS 18 Y 22</v>
          </cell>
          <cell r="M54" t="str">
            <v>BARRIO "LUIS E. CUELLAR"</v>
          </cell>
          <cell r="N54" t="str">
            <v>OPTIMIZACIÓN ALCANTARILLADO SANITARIO Y PLUVIAL</v>
          </cell>
          <cell r="O54" t="str">
            <v>OPTIMIZACIÓN ALCANTARILLADO SANITARIO Y PLUVIAL CARRERA  7 ENTRE CARRERAS 18 Y 22</v>
          </cell>
          <cell r="S54">
            <v>225</v>
          </cell>
          <cell r="U54">
            <v>1410809232.85236</v>
          </cell>
        </row>
        <row r="55">
          <cell r="B55">
            <v>51</v>
          </cell>
          <cell r="E55">
            <v>40179</v>
          </cell>
          <cell r="L55" t="str">
            <v>CALLE 41 Y 42 ENTRE CARRERAS 7D Y 7F</v>
          </cell>
          <cell r="M55" t="str">
            <v>BARRIO "2 DE MARZO"</v>
          </cell>
          <cell r="N55" t="str">
            <v>AMPLIACIÓN RED DE ALCANTARILLADO</v>
          </cell>
          <cell r="O55" t="str">
            <v>AMPLIACIÓN RED DE ALCANTARILLADO CALLE 41-42 ENTRE CARRERAS 7D Y 7F</v>
          </cell>
          <cell r="S55">
            <v>425</v>
          </cell>
          <cell r="U55" t="e">
            <v>#REF!</v>
          </cell>
          <cell r="V55" t="str">
            <v>NORMAL (Moderada)</v>
          </cell>
          <cell r="W55" t="str">
            <v>No existe infraestructura de redes de alcantarillado en la zona, mientras barrios aledaños como villa sharin I etapa e Iguarata poseen el servicio.</v>
          </cell>
          <cell r="Y55" t="str">
            <v>Proyecto de construcción de redes de alcantarillado sanitario convencionales en tubería tipo novafort PVC de 8". Incluye 370 Ml de manija en tubería PVC de 8".</v>
          </cell>
          <cell r="Z55" t="str">
            <v>Se dotará de la infraestructura necesaria a la zona para la efectiva prestación del servicio de alcantarillado sanitario mejorando la calidad de vida de los habitantes del sector.</v>
          </cell>
          <cell r="AA55" t="str">
            <v xml:space="preserve"> - Mejorar la calidad del servicio de alcantarillado en un 0,30%.</v>
          </cell>
        </row>
        <row r="56">
          <cell r="B56">
            <v>52</v>
          </cell>
          <cell r="E56">
            <v>40179</v>
          </cell>
          <cell r="L56" t="str">
            <v>CALLE 15 ENTRE CARRERAS 12C Y 15</v>
          </cell>
          <cell r="M56" t="str">
            <v>BARRIO "SAN FRANCISCO"</v>
          </cell>
          <cell r="N56" t="str">
            <v>OPTMIZACIÓN  ALCANTARILLADO</v>
          </cell>
          <cell r="O56" t="str">
            <v>OPTIMIZACIÓN ALCANTARILLADO SANITARIO CALLE 15 - K 12C a 15</v>
          </cell>
          <cell r="S56">
            <v>4000</v>
          </cell>
          <cell r="U56">
            <v>597189792.93755591</v>
          </cell>
          <cell r="V56" t="str">
            <v>NORMAL</v>
          </cell>
          <cell r="W56" t="str">
            <v>Los colectores de alcantarillado ubicados en el costado sur de la vía son antiguos y presentan problemas ocasionales de funcionmiento que se traducen en rebosamientos ocasionales de aguas servidas, afectando los moradores de la zona.</v>
          </cell>
          <cell r="Y56" t="str">
            <v>Reforma general del sistema de alcantarillado sanitario del costado sur entre carreras 12C y 15. Incluye la reparación de andenes, bordillos, pavimento afectados por la obra.</v>
          </cell>
          <cell r="Z56" t="str">
            <v xml:space="preserve">El proyecto normalizará el servicio de alcantarillado en la zona, evitando los rebosamientos, el deterioro de la vía y las molestias a la comunidad en la zona. </v>
          </cell>
        </row>
        <row r="57">
          <cell r="B57">
            <v>53</v>
          </cell>
          <cell r="E57">
            <v>40179</v>
          </cell>
          <cell r="L57" t="str">
            <v>CALLE 15 ENTRE CARRERAS 15 a 17</v>
          </cell>
          <cell r="M57" t="str">
            <v>BARRIO "EL PARAISO"</v>
          </cell>
          <cell r="N57" t="str">
            <v>OPTMIZACIÓN  ALCANTARILLADO</v>
          </cell>
          <cell r="O57" t="str">
            <v>OPTIMIZACIÓN ALCANTARILLADO SANITARIO CALLE 15 - K 15 a 17</v>
          </cell>
          <cell r="S57">
            <v>4000</v>
          </cell>
          <cell r="U57">
            <v>833405246.52119291</v>
          </cell>
          <cell r="V57" t="str">
            <v>ALTA</v>
          </cell>
          <cell r="W57" t="str">
            <v>Los colectores de alcantarillado ubicados en los dos costados de la vía son antiguos y presentan problemas funcionales que se traducen en rebosamientos ocasionales de aguas servidas. Estos colectores trabajan ahogados en forma constante lo cual dificulta las labores de mantenimiento periódico.</v>
          </cell>
          <cell r="Y57" t="str">
            <v>Reforma general del sistema de alcantarillado de los costados sur  y norte entre carreras 15 y 17. Incluye la reparación de andenes, bordillos, pavimento y redes de acueducto afectadas por la obra.</v>
          </cell>
          <cell r="Z57" t="str">
            <v>El proyecto normalizará el servicio de alcantarillado en la zona, evitando los rebosamientos, el deterioro de la vía y las molestias a la comunidad en la zona. El acueducto reemplazado quedará en zona de andén lo cual facilitará las reparaciones y labores de mantenimiento.</v>
          </cell>
        </row>
        <row r="58">
          <cell r="B58">
            <v>54</v>
          </cell>
          <cell r="E58">
            <v>40179</v>
          </cell>
          <cell r="L58" t="str">
            <v xml:space="preserve">CALLES 43 A 45 ENTRE CARRERAS 7C Y 7H </v>
          </cell>
          <cell r="M58" t="str">
            <v>BARRIO "VILLA SHARIN"</v>
          </cell>
          <cell r="N58" t="str">
            <v>AMPLIACIÓN RED DE ALCANTARILLADO</v>
          </cell>
          <cell r="O58" t="str">
            <v xml:space="preserve">AMPLIACIÓN TRAMOS ALCANTARILLADO SANITARIO CALLES 43 A 45 ENTRE CARRERAS 7C Y 7H </v>
          </cell>
          <cell r="S58">
            <v>1500</v>
          </cell>
          <cell r="U58" t="e">
            <v>#REF!</v>
          </cell>
          <cell r="V58" t="str">
            <v>NORMAL (Moderada)</v>
          </cell>
          <cell r="W58" t="str">
            <v>No existe infraestructura  de redes de alcantarillado en la zona donde se construirá la segunda etapa del proyecto de urbanización de vivienda de interés social del departamento.</v>
          </cell>
          <cell r="Y58" t="str">
            <v>Proyecto de construcción de redes colectoras de alcantarillado sanitario convencionales en tubería tipo novafort PVC de 8". Incluye todas las domiciliarias de las viviendas de interés social de la nueva etapa del proyecto.</v>
          </cell>
          <cell r="Z58" t="str">
            <v>Se dotará de la infraestructura necesaria a la zona para la efectiva prestación del servicio de alcantarillado sanitario con los beneficios inherentes de una mejora en la calidad de vida de los beneficiarios del proyecto.</v>
          </cell>
          <cell r="AA58" t="str">
            <v xml:space="preserve"> - Mejorar la calidad del servicio de alcantarillado.</v>
          </cell>
        </row>
        <row r="59">
          <cell r="B59">
            <v>55</v>
          </cell>
          <cell r="E59">
            <v>40179</v>
          </cell>
          <cell r="L59" t="str">
            <v>CASCO URBANO DE RIIOHACHA</v>
          </cell>
          <cell r="M59" t="str">
            <v>PUNTOS CRÍTICOS</v>
          </cell>
          <cell r="N59" t="str">
            <v>OPTMIZACIÓN  ALCANTARILLADO</v>
          </cell>
          <cell r="O59" t="str">
            <v>REPOSICION TAPAS EN MAL ESTADO</v>
          </cell>
          <cell r="S59">
            <v>2500</v>
          </cell>
          <cell r="U59">
            <v>139434907.85100001</v>
          </cell>
          <cell r="V59" t="str">
            <v>NORMAL</v>
          </cell>
        </row>
        <row r="60">
          <cell r="B60">
            <v>56</v>
          </cell>
          <cell r="E60">
            <v>40179</v>
          </cell>
          <cell r="L60" t="str">
            <v>CALLE 14 F A 14G ENTRE CARRERAS 32 Y 33</v>
          </cell>
          <cell r="M60" t="str">
            <v>BARRIO "NUEVO HORIZONTE"</v>
          </cell>
          <cell r="N60" t="str">
            <v>OPTIMIZACIÓN ALCANTARILLADO</v>
          </cell>
          <cell r="O60" t="str">
            <v>OPTIMIZACIÓN  DE REDES ALCANTARILLADO SANITARIO CALLE 14F A 14G ENTRE CARRERAS 32 Y 33</v>
          </cell>
          <cell r="S60">
            <v>125</v>
          </cell>
          <cell r="U60" t="e">
            <v>#REF!</v>
          </cell>
          <cell r="V60" t="str">
            <v>NORMAL</v>
          </cell>
          <cell r="W60" t="str">
            <v xml:space="preserve">Las redes de alcantariullado Sanitario son insuficientes para la población cohabitada en los ultimos años y se encuentran solo colectores orientados en sentido sur a norte </v>
          </cell>
        </row>
        <row r="61">
          <cell r="B61">
            <v>57</v>
          </cell>
          <cell r="E61">
            <v>40179</v>
          </cell>
          <cell r="L61" t="str">
            <v>CALLE 15  ENTRE CARRERAS 12C Y 15</v>
          </cell>
          <cell r="M61" t="str">
            <v>BARRIO "LIBERTADOR"</v>
          </cell>
          <cell r="N61" t="str">
            <v>EXPANSIÓN  ALC. PLUVIAL</v>
          </cell>
          <cell r="O61" t="str">
            <v>CONSTRUCCIÓN CRUCE PLUVIAL CALLE 15 ENTRE CARRERAS 12C Y 15</v>
          </cell>
          <cell r="S61">
            <v>4000</v>
          </cell>
          <cell r="U61" t="e">
            <v>#REF!</v>
          </cell>
          <cell r="V61" t="str">
            <v>NORMAL</v>
          </cell>
          <cell r="W61" t="str">
            <v>Uno de los sistemas pluviales más críticos que requiere su construcción a corto plazo es el sistema colector de la zona popularmente conocida como "la granjita guajira" ya que a este sitio convergen todas las aguas lluvias del sector, lo cual aboca a los moradores a abrir las tapas de los manholes, para mitigar la inundación de las calles, lo cual genera daños severos por taponamiento del alcantarillado sanitario. Ha sido necesario reponer en dos oportunidades el alcantarillado de la calle 18 por este motivo y por la falta de esta obra no se ha podido pavimentar la K12C entre calles 14C y 15.</v>
          </cell>
          <cell r="Y61" t="str">
            <v>Construcción del cruce de la troncal calle 15 del pluvial y del ramal con sumideros hasta la K 14 por la margen sur</v>
          </cell>
          <cell r="Z61" t="str">
            <v>La construcción de este proyecto prevendrá las inundaciones y aguas retenidas del sector protegiendo también al alcantarillado sanitario.</v>
          </cell>
        </row>
        <row r="62">
          <cell r="B62">
            <v>58</v>
          </cell>
          <cell r="E62">
            <v>40179</v>
          </cell>
          <cell r="L62" t="str">
            <v>CALLE 15  CRUCE CARRERAS 6, 11, 14, 17, 32</v>
          </cell>
          <cell r="M62" t="str">
            <v>PUNTOS CRÍTICOS</v>
          </cell>
          <cell r="N62" t="str">
            <v>EXPANSIÓN  ALC. PLUVIAL</v>
          </cell>
          <cell r="O62" t="str">
            <v>CONSTRUCCIÓN SUMIDEROS TRANSVERSALES Y TRAMPAS DE ARENA CALLE 15 CRUCE CARRERAS 6, 11, 14, 17, 32</v>
          </cell>
          <cell r="S62">
            <v>4000</v>
          </cell>
          <cell r="U62" t="e">
            <v>#REF!</v>
          </cell>
          <cell r="V62" t="str">
            <v>ALTA</v>
          </cell>
          <cell r="W62" t="str">
            <v>En cada episodio de lluvia se empozan grandes cantidades de agua en las intersecciones viales, afectando el tránsito de la calle 15. Moradores del sitio abren las tapas de los manholes para drenar las aguas, afectando al alcantarillado sanitario y creando situaciones de riesgo para las personas y vehículos.</v>
          </cell>
          <cell r="Y62" t="str">
            <v>Construcción de 6 sumideros con trampas de arena y rejillas transversales para recolección y manejo de aguas lluvias.</v>
          </cell>
          <cell r="Z62" t="str">
            <v>Con este proyecto se suprimirán los empozamientos considerables que allí se forman y los peligros para el tránsito.</v>
          </cell>
        </row>
        <row r="63">
          <cell r="B63">
            <v>59</v>
          </cell>
          <cell r="E63">
            <v>40179</v>
          </cell>
          <cell r="M63" t="str">
            <v>BARRIO "20 DE JULIO"</v>
          </cell>
          <cell r="N63" t="str">
            <v>EXPANSIÓN  ALC. PLUVIAL</v>
          </cell>
          <cell r="O63" t="str">
            <v>CONSTRUCCIÓN COLECTOR PLUVIAL 20 DE JULIO</v>
          </cell>
          <cell r="S63">
            <v>4500</v>
          </cell>
          <cell r="U63">
            <v>2865581179.9657378</v>
          </cell>
          <cell r="V63" t="str">
            <v>NORMAL</v>
          </cell>
        </row>
        <row r="64">
          <cell r="B64">
            <v>60</v>
          </cell>
          <cell r="E64">
            <v>40179</v>
          </cell>
          <cell r="M64" t="str">
            <v>BARRIO "12 DE OCTUBRE"</v>
          </cell>
          <cell r="N64" t="str">
            <v>EXPANSIÓN  ALC. PLUVIAL</v>
          </cell>
          <cell r="O64" t="str">
            <v xml:space="preserve">CONSTRUCCIÓN COLECTOR PRINCIPAL 12 DE OCTUBRE </v>
          </cell>
          <cell r="S64">
            <v>6000</v>
          </cell>
          <cell r="U64">
            <v>2084472846.1824117</v>
          </cell>
          <cell r="V64" t="str">
            <v>NORMAL</v>
          </cell>
        </row>
        <row r="65">
          <cell r="B65">
            <v>61</v>
          </cell>
          <cell r="E65">
            <v>40179</v>
          </cell>
          <cell r="M65" t="str">
            <v>BARRIO "CENTRO"</v>
          </cell>
          <cell r="N65" t="str">
            <v>EXPANSIÓN  ALC. PLUVIAL</v>
          </cell>
          <cell r="O65" t="str">
            <v>CONSTRUCCIÓN COLECTOR PRINCIPAL CENTRO</v>
          </cell>
          <cell r="S65">
            <v>6000</v>
          </cell>
          <cell r="V65" t="str">
            <v>NORMAL</v>
          </cell>
        </row>
        <row r="66">
          <cell r="B66">
            <v>62</v>
          </cell>
          <cell r="E66">
            <v>40179</v>
          </cell>
          <cell r="L66" t="str">
            <v>CARRERA 7 ENTRE CALLES 18 Y 27</v>
          </cell>
          <cell r="M66" t="str">
            <v>BARRIO "CUELLAR"</v>
          </cell>
          <cell r="N66" t="str">
            <v>EXPANSIÓN  ALC. PLUVIAL</v>
          </cell>
          <cell r="O66" t="str">
            <v>CONSTRUCCIÓN COLECTOR PRINCIPAL CARRERA 7 ENTRE CALLES 18 Y 27</v>
          </cell>
          <cell r="S66">
            <v>6000</v>
          </cell>
          <cell r="U66" t="e">
            <v>#REF!</v>
          </cell>
          <cell r="V66" t="str">
            <v>NORMAL</v>
          </cell>
        </row>
      </sheetData>
      <sheetData sheetId="1"/>
      <sheetData sheetId="2">
        <row r="5">
          <cell r="B5" t="str">
            <v>Cortes y Demoliciones</v>
          </cell>
        </row>
        <row r="6">
          <cell r="B6" t="str">
            <v>EXCAVACIONES, RELLENOS Y OTROS MOVIMIENTOS DE MATERIAL</v>
          </cell>
        </row>
        <row r="7">
          <cell r="B7" t="str">
            <v>Excavaciones Generales</v>
          </cell>
        </row>
        <row r="8">
          <cell r="B8" t="str">
            <v>Rellenos y Acarreos</v>
          </cell>
        </row>
        <row r="9">
          <cell r="B9" t="str">
            <v>Manejo de agua</v>
          </cell>
        </row>
        <row r="10">
          <cell r="B10" t="str">
            <v>RED DE ACUEDUCTO</v>
          </cell>
        </row>
        <row r="11">
          <cell r="B11" t="str">
            <v>Instalación Tuberías red de acueducto PVC</v>
          </cell>
        </row>
        <row r="12">
          <cell r="B12" t="str">
            <v>Instalación Tuberías red de acueducto en HF</v>
          </cell>
        </row>
        <row r="13">
          <cell r="B13" t="str">
            <v>Instalación Tuberías red de acueducto en PEAD</v>
          </cell>
        </row>
        <row r="14">
          <cell r="B14" t="str">
            <v>Instalación Accesorios Acueducto en PVC</v>
          </cell>
        </row>
        <row r="15">
          <cell r="B15" t="str">
            <v>Instalación Accesorios Acueducto en HF</v>
          </cell>
        </row>
        <row r="16">
          <cell r="B16" t="str">
            <v>Instalación Accesorios Acueducto en PEAD</v>
          </cell>
        </row>
        <row r="17">
          <cell r="B17" t="str">
            <v>Suministro Acueducto tuberias y accesorios PVC</v>
          </cell>
        </row>
        <row r="18">
          <cell r="B18" t="str">
            <v>Suministro Acueducto tuberias y accesorios PEAD</v>
          </cell>
        </row>
        <row r="19">
          <cell r="B19" t="str">
            <v>Suministro Acueducto Accesorios HF</v>
          </cell>
        </row>
        <row r="20">
          <cell r="B20" t="str">
            <v>ALCANTARILLADO SANITARIO</v>
          </cell>
        </row>
        <row r="21">
          <cell r="B21" t="str">
            <v>Estructura de Alcanterillado Sanitario</v>
          </cell>
        </row>
        <row r="22">
          <cell r="B22" t="str">
            <v>Instalación tubería y accesorios</v>
          </cell>
        </row>
        <row r="23">
          <cell r="B23" t="str">
            <v>Suministro tubería y accesorios</v>
          </cell>
        </row>
        <row r="24">
          <cell r="B24" t="str">
            <v>ALCANTARILLADO PLUVIAL</v>
          </cell>
        </row>
        <row r="25">
          <cell r="B25" t="str">
            <v>Estructura de Alcanterillado Pluvial</v>
          </cell>
        </row>
        <row r="26">
          <cell r="B26" t="str">
            <v>Instalación tubería y accesorios</v>
          </cell>
        </row>
        <row r="27">
          <cell r="B27" t="str">
            <v>Suministro tubería y accesorios</v>
          </cell>
        </row>
        <row r="28">
          <cell r="B28" t="str">
            <v>OBRAS DE URBANISMO</v>
          </cell>
        </row>
        <row r="29">
          <cell r="B29" t="str">
            <v>Obra civil complementaria</v>
          </cell>
        </row>
        <row r="32">
          <cell r="A32" t="str">
            <v>CODIGO</v>
          </cell>
          <cell r="B32" t="str">
            <v>DESCRIPCIÓN</v>
          </cell>
          <cell r="C32" t="str">
            <v>UND</v>
          </cell>
        </row>
        <row r="33">
          <cell r="B33" t="str">
            <v>PRELIMINARES</v>
          </cell>
        </row>
        <row r="34">
          <cell r="A34">
            <v>1000</v>
          </cell>
          <cell r="B34" t="str">
            <v>Generales</v>
          </cell>
        </row>
        <row r="35">
          <cell r="A35">
            <v>1001</v>
          </cell>
          <cell r="B35" t="str">
            <v xml:space="preserve">VALLA PUBLICITARIA EN ESTRUCTURA METÁLICA, MARCO 2.5 X 4.0 M </v>
          </cell>
          <cell r="C35" t="str">
            <v>UN</v>
          </cell>
        </row>
        <row r="36">
          <cell r="A36">
            <v>1002</v>
          </cell>
          <cell r="B36" t="str">
            <v xml:space="preserve">LOCALIZACIÓN Y REPLANTEO </v>
          </cell>
          <cell r="C36" t="str">
            <v>M</v>
          </cell>
        </row>
        <row r="37">
          <cell r="A37">
            <v>1003</v>
          </cell>
          <cell r="B37" t="str">
            <v>DESMONTE Y DESCAPOTE E=0.20</v>
          </cell>
          <cell r="C37" t="str">
            <v>M2</v>
          </cell>
        </row>
        <row r="38">
          <cell r="A38">
            <v>1004</v>
          </cell>
          <cell r="B38" t="str">
            <v>CAMPAMENTO Y ALMACÉN PARA MATERIALES</v>
          </cell>
          <cell r="C38" t="str">
            <v>GLB</v>
          </cell>
        </row>
        <row r="39">
          <cell r="A39">
            <v>1005</v>
          </cell>
          <cell r="B39" t="str">
            <v>APIQUES PARA VERIFICACIÓN DE REDES HASTA 1M3</v>
          </cell>
          <cell r="C39" t="str">
            <v>UN</v>
          </cell>
        </row>
        <row r="40">
          <cell r="A40">
            <v>1006</v>
          </cell>
          <cell r="B40" t="str">
            <v>DESMONTE, DESCAPOTE DESENRAICE Y LIMPIEZA</v>
          </cell>
          <cell r="C40" t="str">
            <v>M2</v>
          </cell>
        </row>
        <row r="41">
          <cell r="A41">
            <v>1007</v>
          </cell>
          <cell r="B41" t="str">
            <v>LIMPIEZA MANUAL INTERNA DE CÁMARAS DE INSPECCIÓN</v>
          </cell>
          <cell r="C41" t="str">
            <v>UND</v>
          </cell>
        </row>
        <row r="43">
          <cell r="A43">
            <v>1100</v>
          </cell>
          <cell r="B43" t="str">
            <v>Cortes y Demolisiones</v>
          </cell>
        </row>
        <row r="44">
          <cell r="A44">
            <v>1101</v>
          </cell>
          <cell r="B44" t="str">
            <v>CORTE DE PAVIMENTO</v>
          </cell>
          <cell r="C44" t="str">
            <v>M</v>
          </cell>
        </row>
        <row r="45">
          <cell r="A45">
            <v>1102</v>
          </cell>
          <cell r="B45" t="str">
            <v>DEMOLICION DE PAVIMENTO FLEXIBLE INCLUYE RETIRO</v>
          </cell>
          <cell r="C45" t="str">
            <v>M2</v>
          </cell>
        </row>
        <row r="46">
          <cell r="A46">
            <v>1103</v>
          </cell>
          <cell r="B46" t="str">
            <v>DEMOLICION DE PAVIMENTO RIGIDO INCLUYE RETIRO</v>
          </cell>
          <cell r="C46" t="str">
            <v>M2</v>
          </cell>
        </row>
        <row r="47">
          <cell r="A47">
            <v>1104</v>
          </cell>
          <cell r="B47" t="str">
            <v>DEMOLICION DE PAVIMENTO FLEXIBLE O RÍGIDO INCLUYE RETIRO</v>
          </cell>
          <cell r="C47" t="str">
            <v>M2</v>
          </cell>
        </row>
        <row r="48">
          <cell r="A48">
            <v>1105</v>
          </cell>
          <cell r="B48" t="str">
            <v xml:space="preserve">DEMOLICION DE ANDENES </v>
          </cell>
          <cell r="C48" t="str">
            <v>M2</v>
          </cell>
        </row>
        <row r="49">
          <cell r="A49">
            <v>1106</v>
          </cell>
          <cell r="B49" t="str">
            <v xml:space="preserve">DEMOLICION DE SARDINELES </v>
          </cell>
          <cell r="C49" t="str">
            <v>M</v>
          </cell>
        </row>
        <row r="50">
          <cell r="A50">
            <v>1107</v>
          </cell>
          <cell r="B50" t="str">
            <v xml:space="preserve">DEMOLICION DE ESCALERA SOBRE PISO </v>
          </cell>
          <cell r="C50" t="str">
            <v>M3</v>
          </cell>
        </row>
        <row r="51">
          <cell r="A51">
            <v>1108</v>
          </cell>
          <cell r="B51" t="str">
            <v>DEMOLICION DE POZOS EXISTENTES EN CONCRETO O LADRILLO</v>
          </cell>
          <cell r="C51" t="str">
            <v>UN</v>
          </cell>
        </row>
        <row r="52">
          <cell r="A52">
            <v>1109</v>
          </cell>
          <cell r="B52" t="str">
            <v>DEMOLICION DE CAÑUELA D=1,20</v>
          </cell>
          <cell r="C52" t="str">
            <v>UN</v>
          </cell>
        </row>
        <row r="53">
          <cell r="A53">
            <v>1110</v>
          </cell>
          <cell r="B53" t="str">
            <v>DEMOLICIÓN DE SEPARADOR INCLUYE RETIRO DE ESCOMBROS</v>
          </cell>
          <cell r="C53" t="str">
            <v>M2</v>
          </cell>
        </row>
        <row r="54">
          <cell r="A54">
            <v>1111</v>
          </cell>
          <cell r="B54" t="str">
            <v>SEÑALIZACIÓN (AISLAMIENTO A LADO Y LADO DE LAS ZANJAS)</v>
          </cell>
          <cell r="C54" t="str">
            <v>ML</v>
          </cell>
        </row>
        <row r="56">
          <cell r="B56" t="str">
            <v>EXCAVACIONES, RELLENOS Y OTROS MOVIMIENTOS DE MATERIAL</v>
          </cell>
        </row>
        <row r="57">
          <cell r="A57">
            <v>1200</v>
          </cell>
          <cell r="B57" t="str">
            <v>Excavaciones Generales</v>
          </cell>
        </row>
        <row r="58">
          <cell r="A58">
            <v>1201</v>
          </cell>
          <cell r="B58" t="str">
            <v>EXCAVACIÓN EN MATERIAL COMÚN COLECTOR DOMICILIARIAS H (0 - 2M) SIN ENTIBADO</v>
          </cell>
          <cell r="C58" t="str">
            <v>M3</v>
          </cell>
        </row>
        <row r="59">
          <cell r="A59">
            <v>1202</v>
          </cell>
          <cell r="B59" t="str">
            <v xml:space="preserve">EXCAVACIÓN MATERIALCOMÚN COLECTOR H (2-4)M CON ENTIBADO </v>
          </cell>
          <cell r="C59" t="str">
            <v>M3</v>
          </cell>
        </row>
        <row r="60">
          <cell r="A60">
            <v>1203</v>
          </cell>
          <cell r="B60" t="str">
            <v xml:space="preserve">EXCAVACIÓN MATERIALCOMÚN COLECTOR  (H&gt;4)M CON ENTIBADO </v>
          </cell>
          <cell r="C60" t="str">
            <v>M3</v>
          </cell>
        </row>
        <row r="62">
          <cell r="A62">
            <v>1300</v>
          </cell>
          <cell r="B62" t="str">
            <v>Rellenos y Acarreos</v>
          </cell>
        </row>
        <row r="63">
          <cell r="A63">
            <v>1301</v>
          </cell>
          <cell r="B63" t="str">
            <v xml:space="preserve">RELLENO EN MATERIAL GRANULAR PARA CIMENTACIÓN DE TUBERÍAS </v>
          </cell>
          <cell r="C63" t="str">
            <v>M3</v>
          </cell>
        </row>
        <row r="64">
          <cell r="A64">
            <v>1302</v>
          </cell>
          <cell r="B64" t="str">
            <v>RELLENO CONFORMADO Y VIBROCOMPACTADO EN CAPAS DE 10 CM CON MATERIAL DE PRÉSTAMO</v>
          </cell>
          <cell r="C64" t="str">
            <v>M3</v>
          </cell>
        </row>
        <row r="65">
          <cell r="A65">
            <v>1303</v>
          </cell>
          <cell r="B65" t="str">
            <v xml:space="preserve">RELLENO CONFORMADO Y VIBROCOMPACTADO EN CAPAS DE 10 CM CON MATERIAL COMUN DE EXCAVACIÓN </v>
          </cell>
          <cell r="C65" t="str">
            <v>M3</v>
          </cell>
        </row>
        <row r="66">
          <cell r="A66">
            <v>1304</v>
          </cell>
          <cell r="B66" t="str">
            <v>RETIRO Y DISPOSICIÓN DE MATERIAL SOBRANTE Y/O ESCOMBRO</v>
          </cell>
          <cell r="C66" t="str">
            <v>M3</v>
          </cell>
        </row>
        <row r="67">
          <cell r="A67">
            <v>1305</v>
          </cell>
          <cell r="B67" t="str">
            <v xml:space="preserve">REMOCION DE DERRUMBES PARA ESTABILIZACIÓN DEL TALUD </v>
          </cell>
          <cell r="C67" t="str">
            <v>M3</v>
          </cell>
        </row>
        <row r="68">
          <cell r="A68">
            <v>1306</v>
          </cell>
          <cell r="B68" t="str">
            <v>TERRAPLENES COMFORMADOS CON MATERIAL PRESTAMO</v>
          </cell>
          <cell r="C68" t="str">
            <v>M3</v>
          </cell>
        </row>
        <row r="69">
          <cell r="A69">
            <v>1307</v>
          </cell>
          <cell r="B69" t="str">
            <v>LLENOS LATERALES ZANJA Y LECHOS CON ARENA</v>
          </cell>
          <cell r="C69" t="str">
            <v>M3</v>
          </cell>
        </row>
        <row r="71">
          <cell r="A71">
            <v>1400</v>
          </cell>
          <cell r="B71" t="str">
            <v>Manejo de agua</v>
          </cell>
        </row>
        <row r="72">
          <cell r="A72">
            <v>1401</v>
          </cell>
          <cell r="B72" t="str">
            <v>MANEJO DE AGUAS PLUVIALES DE ESCORRENTIA Y SUBSUPERFICIALES INCLUYE OPERARIO</v>
          </cell>
          <cell r="C72" t="str">
            <v>ML</v>
          </cell>
        </row>
        <row r="73">
          <cell r="A73">
            <v>1402</v>
          </cell>
          <cell r="B73" t="str">
            <v>MANEJO DE ELEVADOS VOLUMENES DE AGUA , INCLUYE OPERARIO</v>
          </cell>
          <cell r="C73" t="str">
            <v>DIA</v>
          </cell>
        </row>
        <row r="75">
          <cell r="B75" t="str">
            <v>RED DE ACUEDUCTO</v>
          </cell>
        </row>
        <row r="76">
          <cell r="A76">
            <v>2000</v>
          </cell>
          <cell r="B76" t="str">
            <v>Instalación Tuberías red de acueducto en PVC</v>
          </cell>
        </row>
        <row r="77">
          <cell r="A77">
            <v>2001</v>
          </cell>
          <cell r="B77" t="str">
            <v>INSTALACIÓN TUBERIA PVC 2" PRESION UM RDE 21</v>
          </cell>
          <cell r="C77" t="str">
            <v>ML</v>
          </cell>
        </row>
        <row r="78">
          <cell r="A78">
            <v>2002</v>
          </cell>
          <cell r="B78" t="str">
            <v>INSTALACIÓN TUBERIA PVC 2½" PRESION UM RDE 21</v>
          </cell>
          <cell r="C78" t="str">
            <v>ML</v>
          </cell>
        </row>
        <row r="79">
          <cell r="A79">
            <v>2003</v>
          </cell>
          <cell r="B79" t="str">
            <v>INSTALACIÓN TUBERIA PVC 3" PRESION UM RDE 21</v>
          </cell>
          <cell r="C79" t="str">
            <v>ML</v>
          </cell>
        </row>
        <row r="80">
          <cell r="A80">
            <v>2004</v>
          </cell>
          <cell r="B80" t="str">
            <v>REPOSICIÓN DE TRAMOS PARCIALES DE (1 A 6M) EN TUBERIA PVC 3" PRESION UM RDE 21 INCLUYE EXCAVACIONES, RELLENOS, REMOCIÓN Y M.O EN GENERAL</v>
          </cell>
          <cell r="C80" t="str">
            <v>ML</v>
          </cell>
        </row>
        <row r="81">
          <cell r="A81">
            <v>2005</v>
          </cell>
          <cell r="B81" t="str">
            <v>INSTALACIÓN TUBERIA PVC 4" PRESION UM RDE 21</v>
          </cell>
          <cell r="C81" t="str">
            <v>ML</v>
          </cell>
        </row>
        <row r="82">
          <cell r="A82">
            <v>2006</v>
          </cell>
          <cell r="B82" t="str">
            <v>INSTALACIÓN TUBERIA PVC 6" PRESION UM RDE 21</v>
          </cell>
          <cell r="C82" t="str">
            <v>ML</v>
          </cell>
        </row>
        <row r="83">
          <cell r="A83">
            <v>2007</v>
          </cell>
          <cell r="B83" t="str">
            <v>INSTALACIÓN TUBERIA PVC 8" PRESION UM RDE 21</v>
          </cell>
          <cell r="C83" t="str">
            <v>ML</v>
          </cell>
        </row>
        <row r="84">
          <cell r="A84">
            <v>2008</v>
          </cell>
          <cell r="B84" t="str">
            <v>INSTALACIÓN TUBERIA PVC 10" PRESION UM RDE 21</v>
          </cell>
          <cell r="C84" t="str">
            <v>ML</v>
          </cell>
        </row>
        <row r="85">
          <cell r="A85">
            <v>2009</v>
          </cell>
          <cell r="B85" t="str">
            <v>INSTALACIÓN TUBERIA PVC 12" PRESION UM RDE 21</v>
          </cell>
          <cell r="C85" t="str">
            <v>ML</v>
          </cell>
        </row>
        <row r="86">
          <cell r="A86">
            <v>2010</v>
          </cell>
          <cell r="B86" t="str">
            <v>INSTALACIÓN TUBERIA PVC 14" PRESION UM RDE 21</v>
          </cell>
          <cell r="C86" t="str">
            <v>ML</v>
          </cell>
        </row>
        <row r="87">
          <cell r="A87">
            <v>2011</v>
          </cell>
          <cell r="B87" t="str">
            <v>INSTALACIÓN TUBERIA PVC 16" PRESION UM RDE 21</v>
          </cell>
          <cell r="C87" t="str">
            <v>ML</v>
          </cell>
        </row>
        <row r="88">
          <cell r="A88">
            <v>2012</v>
          </cell>
          <cell r="B88" t="str">
            <v>INSTALACIÓN TUBERIA PVC 18" PRESION UM RDE 21</v>
          </cell>
          <cell r="C88" t="str">
            <v>ML</v>
          </cell>
        </row>
        <row r="89">
          <cell r="A89">
            <v>2013</v>
          </cell>
          <cell r="B89" t="str">
            <v>INSTALACIÓN TUBERIA PVC 20" PRESION UM RDE 21</v>
          </cell>
          <cell r="C89" t="str">
            <v>ML</v>
          </cell>
        </row>
        <row r="92">
          <cell r="A92">
            <v>2100</v>
          </cell>
          <cell r="B92" t="str">
            <v>Instalación Accesorios red de acueducto en PVC</v>
          </cell>
        </row>
        <row r="93">
          <cell r="A93">
            <v>2101</v>
          </cell>
          <cell r="B93" t="str">
            <v>INSTALACION TEE PVC 3x3x3"</v>
          </cell>
          <cell r="C93" t="str">
            <v>UN</v>
          </cell>
        </row>
        <row r="94">
          <cell r="A94">
            <v>2102</v>
          </cell>
          <cell r="B94" t="str">
            <v>INSTALACION TEE PVC 4x3x4"</v>
          </cell>
          <cell r="C94" t="str">
            <v>UN</v>
          </cell>
        </row>
        <row r="95">
          <cell r="A95">
            <v>2103</v>
          </cell>
          <cell r="B95" t="str">
            <v>INSTALACIÓN TEE PVC DE 3x3" UM RDE 21</v>
          </cell>
          <cell r="C95" t="str">
            <v>UN</v>
          </cell>
        </row>
        <row r="96">
          <cell r="A96">
            <v>2104</v>
          </cell>
          <cell r="B96" t="str">
            <v>INSTALACIÓN TEE PVC DE 4x3" UM RDE 21</v>
          </cell>
          <cell r="C96" t="str">
            <v>UN</v>
          </cell>
        </row>
        <row r="97">
          <cell r="A97">
            <v>2105</v>
          </cell>
          <cell r="B97" t="str">
            <v>INSTALACIÓN TEE PVC DE 4x4" UM RDE 21</v>
          </cell>
          <cell r="C97" t="str">
            <v>UN</v>
          </cell>
        </row>
        <row r="98">
          <cell r="A98">
            <v>2106</v>
          </cell>
          <cell r="B98" t="str">
            <v>INSTALACIÓN TEE PVC DE 6x3" UM RDE 21</v>
          </cell>
          <cell r="C98" t="str">
            <v>UN</v>
          </cell>
        </row>
        <row r="99">
          <cell r="A99">
            <v>2107</v>
          </cell>
          <cell r="B99" t="str">
            <v>INSTALACIÓN TEE PVC DE 8x6" UM RDE 21</v>
          </cell>
          <cell r="C99" t="str">
            <v>UN</v>
          </cell>
        </row>
        <row r="100">
          <cell r="A100">
            <v>2108</v>
          </cell>
          <cell r="B100" t="str">
            <v>INSTALACION CODO GRAN RADIO 11¼° PVC 3" UNIÓN MECÁNICA RDE 21</v>
          </cell>
          <cell r="C100" t="str">
            <v>UN</v>
          </cell>
        </row>
        <row r="101">
          <cell r="A101">
            <v>2109</v>
          </cell>
          <cell r="B101" t="str">
            <v>INSTALACION CODO GRAN RADIO 11¼° PVC 4" UNIÓN MECÁNICA RDE 21</v>
          </cell>
          <cell r="C101" t="str">
            <v>UN</v>
          </cell>
        </row>
        <row r="102">
          <cell r="A102">
            <v>2110</v>
          </cell>
          <cell r="B102" t="str">
            <v>INSTALACION CODO GRAN RADIO 22,05º PVC 3" UNIÓN MECÁNICA RDE 21</v>
          </cell>
          <cell r="C102" t="str">
            <v>UN</v>
          </cell>
        </row>
        <row r="103">
          <cell r="A103">
            <v>2111</v>
          </cell>
          <cell r="B103" t="str">
            <v>INSTALACION CODO GRAN RADIO 22,05° PVC 4" UNIÓN MECÁNICA RDE 21</v>
          </cell>
          <cell r="C103" t="str">
            <v>UN</v>
          </cell>
        </row>
        <row r="104">
          <cell r="A104">
            <v>2112</v>
          </cell>
          <cell r="B104" t="str">
            <v>INSTALACIÓN CODO GRAN RADIO DE 45º PVC PRESIÓN 3"</v>
          </cell>
          <cell r="C104" t="str">
            <v>UN</v>
          </cell>
        </row>
        <row r="105">
          <cell r="A105">
            <v>2113</v>
          </cell>
          <cell r="B105" t="str">
            <v>INSTALACIÓN CODO GRAN RADIO DE 45º PVC PRESIÓN 4"</v>
          </cell>
          <cell r="C105" t="str">
            <v>UN</v>
          </cell>
        </row>
        <row r="106">
          <cell r="A106">
            <v>2114</v>
          </cell>
          <cell r="B106" t="str">
            <v>INSTALACION CODO GRAN RADIO 90° PVC 3" UNIÓN MECÁNICA RDE 21</v>
          </cell>
          <cell r="C106" t="str">
            <v>UN</v>
          </cell>
        </row>
        <row r="107">
          <cell r="A107">
            <v>2115</v>
          </cell>
          <cell r="B107" t="str">
            <v>INSTALACION CODO GRAN RADIO 90° PVC 4" UNIÓN MECÁNICA RDE 21</v>
          </cell>
          <cell r="C107" t="str">
            <v>UN</v>
          </cell>
        </row>
        <row r="108">
          <cell r="A108">
            <v>2116</v>
          </cell>
          <cell r="B108" t="str">
            <v>INSTALACIÓN REDUCCIÓN PVC 4x3"</v>
          </cell>
          <cell r="C108" t="str">
            <v>UN</v>
          </cell>
        </row>
        <row r="109">
          <cell r="A109">
            <v>2117</v>
          </cell>
          <cell r="B109" t="str">
            <v xml:space="preserve">INSTALACION DE ACCESORIOS DE 2" a 4" </v>
          </cell>
          <cell r="C109" t="str">
            <v>UN</v>
          </cell>
        </row>
        <row r="110">
          <cell r="A110">
            <v>2118</v>
          </cell>
          <cell r="B110" t="str">
            <v xml:space="preserve">INSTALACION DE ACCESORIOS DE 6" a 8" </v>
          </cell>
          <cell r="C110" t="str">
            <v>UN</v>
          </cell>
        </row>
        <row r="111">
          <cell r="A111">
            <v>2119</v>
          </cell>
          <cell r="B111" t="str">
            <v xml:space="preserve">INSTALACION DE ACCESORIOS  DE 10" a 12" </v>
          </cell>
          <cell r="C111" t="str">
            <v>UN</v>
          </cell>
        </row>
        <row r="112">
          <cell r="A112">
            <v>2120</v>
          </cell>
          <cell r="B112" t="str">
            <v xml:space="preserve">INSTALACION DE ACCESORIOS  DE 14" a 16" </v>
          </cell>
          <cell r="C112" t="str">
            <v>UN</v>
          </cell>
        </row>
        <row r="113">
          <cell r="A113">
            <v>2121</v>
          </cell>
          <cell r="B113" t="str">
            <v xml:space="preserve">INSTALACION DE ACCESORIOS DE 16" a 18" </v>
          </cell>
          <cell r="C113" t="str">
            <v>UN</v>
          </cell>
        </row>
        <row r="114">
          <cell r="A114">
            <v>2122</v>
          </cell>
          <cell r="B114" t="str">
            <v xml:space="preserve">INSTALACION DE ACCESORIOS DE 18" a 20" </v>
          </cell>
          <cell r="C114" t="str">
            <v>UN</v>
          </cell>
        </row>
        <row r="115">
          <cell r="A115">
            <v>2123</v>
          </cell>
          <cell r="B115" t="str">
            <v>INSTALACION DE TAPÓN DE 3" PVC</v>
          </cell>
          <cell r="C115" t="str">
            <v>UN</v>
          </cell>
        </row>
        <row r="116">
          <cell r="A116">
            <v>2124</v>
          </cell>
          <cell r="B116" t="str">
            <v>INSTALACION DE TAPÓN DE 4" PVC</v>
          </cell>
          <cell r="C116" t="str">
            <v>UN</v>
          </cell>
        </row>
        <row r="117">
          <cell r="A117">
            <v>2125</v>
          </cell>
          <cell r="B117" t="str">
            <v>INSTALACION DE TAPÓN DE 6" PVC</v>
          </cell>
          <cell r="C117" t="str">
            <v>UN</v>
          </cell>
        </row>
        <row r="118">
          <cell r="A118">
            <v>2126</v>
          </cell>
          <cell r="B118" t="str">
            <v>INSTALACION CODO GRAN RADIO DE 45º PVC PRESIÓN 2"</v>
          </cell>
          <cell r="C118" t="str">
            <v>UN</v>
          </cell>
        </row>
        <row r="119">
          <cell r="A119">
            <v>2127</v>
          </cell>
          <cell r="B119" t="str">
            <v>INSTALACION CODO GRAN RADIO DE 45º PVC PRESIÓN 2½"</v>
          </cell>
          <cell r="C119" t="str">
            <v>UN</v>
          </cell>
        </row>
        <row r="120">
          <cell r="A120">
            <v>2128</v>
          </cell>
          <cell r="B120" t="str">
            <v>INSTALACION CODO GRAN RADIO DE 45º PVC PRESIÓN 3"</v>
          </cell>
          <cell r="C120" t="str">
            <v>UN</v>
          </cell>
        </row>
        <row r="121">
          <cell r="A121">
            <v>2129</v>
          </cell>
          <cell r="B121" t="str">
            <v>INSTALACION CODO GRAN RADIO DE 45º PVC PRESIÓN 4"</v>
          </cell>
          <cell r="C121" t="str">
            <v>UN</v>
          </cell>
        </row>
        <row r="122">
          <cell r="A122">
            <v>2130</v>
          </cell>
          <cell r="B122" t="str">
            <v>INSTALACION CODO GRAN RADIO DE 45º PVC PRESIÓN 6"</v>
          </cell>
          <cell r="C122" t="str">
            <v>UN</v>
          </cell>
        </row>
        <row r="123">
          <cell r="A123">
            <v>2131</v>
          </cell>
          <cell r="B123" t="str">
            <v>INSTALACION CODO GRAN RADIO DE 45º PVC PRESIÓN 8"</v>
          </cell>
          <cell r="C123" t="str">
            <v>UN</v>
          </cell>
        </row>
        <row r="124">
          <cell r="A124">
            <v>2132</v>
          </cell>
          <cell r="B124" t="str">
            <v>INSTALACION CODO GRAN RADIO DE 45º PVC PRESIÓN 10"</v>
          </cell>
          <cell r="C124" t="str">
            <v>UN</v>
          </cell>
        </row>
        <row r="125">
          <cell r="A125">
            <v>2133</v>
          </cell>
          <cell r="B125" t="str">
            <v>INSTALACION CODO GRAN RADIO DE 45º PVC PRESIÓN 12"</v>
          </cell>
          <cell r="C125" t="str">
            <v>UN</v>
          </cell>
        </row>
        <row r="126">
          <cell r="A126">
            <v>2134</v>
          </cell>
          <cell r="B126" t="str">
            <v>INSTALACION CODO GRAN RADIO 90° PVC 2" UNIÓN MECÁNICA RDE 21</v>
          </cell>
          <cell r="C126" t="str">
            <v>UN</v>
          </cell>
        </row>
        <row r="127">
          <cell r="A127">
            <v>2135</v>
          </cell>
          <cell r="B127" t="str">
            <v>INSTALACION CODO GRAN RADIO 90° PVC 2½" UNIÓN MECÁNICA RDE 21</v>
          </cell>
          <cell r="C127" t="str">
            <v>UN</v>
          </cell>
        </row>
        <row r="128">
          <cell r="A128">
            <v>2136</v>
          </cell>
          <cell r="B128" t="str">
            <v>INSTALACION CODO GRAN RADIO 90° PVC 3" UNIÓN MECÁNICA RDE 21</v>
          </cell>
          <cell r="C128" t="str">
            <v>UN</v>
          </cell>
        </row>
        <row r="129">
          <cell r="A129">
            <v>2137</v>
          </cell>
          <cell r="B129" t="str">
            <v>INSTALACION CODO GRAN RADIO 90° PVC 4" UNIÓN MECÁNICA RDE 21</v>
          </cell>
          <cell r="C129" t="str">
            <v>UN</v>
          </cell>
        </row>
        <row r="130">
          <cell r="A130">
            <v>2138</v>
          </cell>
          <cell r="B130" t="str">
            <v>INSTALACION CODO GRAN RADIO 90° PVC 6" UNIÓN MECÁNICA RDE 21</v>
          </cell>
          <cell r="C130" t="str">
            <v>UN</v>
          </cell>
        </row>
        <row r="131">
          <cell r="A131">
            <v>2139</v>
          </cell>
          <cell r="B131" t="str">
            <v>INSTALACION CODO GRAN RADIO 90° PVC 8" UNIÓN MECÁNICA RDE 21</v>
          </cell>
          <cell r="C131" t="str">
            <v>UN</v>
          </cell>
        </row>
        <row r="132">
          <cell r="A132">
            <v>2140</v>
          </cell>
          <cell r="B132" t="str">
            <v>INSTALACION CODO GRAN RADIO 90° PVC 10" UNIÓN MECÁNICA RDE 21</v>
          </cell>
          <cell r="C132" t="str">
            <v>UN</v>
          </cell>
        </row>
        <row r="133">
          <cell r="A133">
            <v>2141</v>
          </cell>
          <cell r="B133" t="str">
            <v>INSTALACION CODO GRAN RADIO 90° PVC 12" UNIÓN MECÁNICA RDE 21</v>
          </cell>
          <cell r="C133" t="str">
            <v>UN</v>
          </cell>
        </row>
        <row r="134">
          <cell r="A134">
            <v>2142</v>
          </cell>
          <cell r="B134" t="str">
            <v>INSTALACION CODO GRAN RADIO 22½° PVC 2" UNIÓN MECÁNICA RDE 21</v>
          </cell>
          <cell r="C134" t="str">
            <v>UN</v>
          </cell>
        </row>
        <row r="135">
          <cell r="A135">
            <v>2143</v>
          </cell>
          <cell r="B135" t="str">
            <v>INSTALACION CODO GRAN RADIO 22½° PVC 2½" UNIÓN MECÁNICA RDE 21</v>
          </cell>
          <cell r="C135" t="str">
            <v>UN</v>
          </cell>
        </row>
        <row r="136">
          <cell r="A136">
            <v>2144</v>
          </cell>
          <cell r="B136" t="str">
            <v>INSTALACION CODO GRAN RADIO 22½° PVC 3" UNIÓN MECÁNICA RDE 21</v>
          </cell>
          <cell r="C136" t="str">
            <v>UN</v>
          </cell>
        </row>
        <row r="137">
          <cell r="A137">
            <v>2145</v>
          </cell>
          <cell r="B137" t="str">
            <v>INSTALACION CODO GRAN RADIO 22½° PVC 4" UNIÓN MECÁNICA RDE 21</v>
          </cell>
          <cell r="C137" t="str">
            <v>UN</v>
          </cell>
        </row>
        <row r="138">
          <cell r="A138">
            <v>2146</v>
          </cell>
          <cell r="B138" t="str">
            <v>INSTALACION CODO GRAN RADIO 22½° PVC 6" UNIÓN MECÁNICA RDE 21</v>
          </cell>
          <cell r="C138" t="str">
            <v>UN</v>
          </cell>
        </row>
        <row r="139">
          <cell r="A139">
            <v>2147</v>
          </cell>
          <cell r="B139" t="str">
            <v>INSTALACION CODO GRAN RADIO 22½° PVC 8" UNIÓN MECÁNICA RDE 21</v>
          </cell>
          <cell r="C139" t="str">
            <v>UN</v>
          </cell>
        </row>
        <row r="140">
          <cell r="A140">
            <v>2148</v>
          </cell>
          <cell r="B140" t="str">
            <v>INSTALACION CODO GRAN RADIO 22½° PVC 10" UNIÓN MECÁNICA RDE 21</v>
          </cell>
          <cell r="C140" t="str">
            <v>UN</v>
          </cell>
        </row>
        <row r="141">
          <cell r="A141">
            <v>2149</v>
          </cell>
          <cell r="B141" t="str">
            <v>INSTALACION CODO GRAN RADIO 22½° PVC 12" UNIÓN MECÁNICA RDE 21</v>
          </cell>
          <cell r="C141" t="str">
            <v>UN</v>
          </cell>
        </row>
        <row r="142">
          <cell r="A142">
            <v>2150</v>
          </cell>
          <cell r="B142" t="str">
            <v>INSTALACION CODO GRAN RADIO 11¼° PVC 2" UNIÓN MECÁNICA RDE 21</v>
          </cell>
          <cell r="C142" t="str">
            <v>UN</v>
          </cell>
        </row>
        <row r="143">
          <cell r="A143">
            <v>2151</v>
          </cell>
          <cell r="B143" t="str">
            <v>INSTALACION CODO GRAN RADIO 11¼° PVC 2½" UNIÓN MECÁNICA RDE 21</v>
          </cell>
          <cell r="C143" t="str">
            <v>UN</v>
          </cell>
        </row>
        <row r="144">
          <cell r="A144">
            <v>2152</v>
          </cell>
          <cell r="B144" t="str">
            <v>INSTALACION CODO GRAN RADIO 11¼° PVC 3" UNIÓN MECÁNICA RDE 21</v>
          </cell>
          <cell r="C144" t="str">
            <v>UN</v>
          </cell>
        </row>
        <row r="145">
          <cell r="A145">
            <v>2153</v>
          </cell>
          <cell r="B145" t="str">
            <v>INSTALACION CODO GRAN RADIO 11¼° PVC 4" UNIÓN MECÁNICA RDE 21</v>
          </cell>
          <cell r="C145" t="str">
            <v>UN</v>
          </cell>
        </row>
        <row r="146">
          <cell r="A146">
            <v>2154</v>
          </cell>
          <cell r="B146" t="str">
            <v>INSTALACION CODO GRAN RADIO 11¼° PVC 6" UNIÓN MECÁNICA RDE 21</v>
          </cell>
          <cell r="C146" t="str">
            <v>UN</v>
          </cell>
        </row>
        <row r="147">
          <cell r="A147">
            <v>2155</v>
          </cell>
          <cell r="B147" t="str">
            <v>INSTALACION CODO GRAN RADIO 11¼° PVC 8" UNIÓN MECÁNICA RDE 21</v>
          </cell>
          <cell r="C147" t="str">
            <v>UN</v>
          </cell>
        </row>
        <row r="148">
          <cell r="A148">
            <v>2156</v>
          </cell>
          <cell r="B148" t="str">
            <v>INSTALACION CODO GRAN RADIO 11¼° PVC 10" UNIÓN MECÁNICA RDE 21</v>
          </cell>
          <cell r="C148" t="str">
            <v>UN</v>
          </cell>
        </row>
        <row r="149">
          <cell r="A149">
            <v>2157</v>
          </cell>
          <cell r="B149" t="str">
            <v>INSTALACION CODO GRAN RADIO 11¼° PVC 12" UNIÓN MECÁNICA RDE 21</v>
          </cell>
          <cell r="C149" t="str">
            <v>UN</v>
          </cell>
        </row>
        <row r="150">
          <cell r="A150">
            <v>2158</v>
          </cell>
          <cell r="B150" t="str">
            <v>INSTALACION CODO GRAN RADIO 6° PVC 8" UNIÓN MECÁNICA RDE 21</v>
          </cell>
          <cell r="C150" t="str">
            <v>UN</v>
          </cell>
        </row>
        <row r="152">
          <cell r="A152">
            <v>2200</v>
          </cell>
          <cell r="B152" t="str">
            <v>Instalación Accesorios red de acueducto en HF</v>
          </cell>
        </row>
        <row r="153">
          <cell r="A153">
            <v>2201</v>
          </cell>
          <cell r="B153" t="str">
            <v>INSTALACIÓN TEE 3X2" HF EXL- PVC</v>
          </cell>
          <cell r="C153" t="str">
            <v>UN</v>
          </cell>
        </row>
        <row r="154">
          <cell r="A154">
            <v>2202</v>
          </cell>
          <cell r="B154" t="str">
            <v>INSTALACIÓN TEE 3X3" HF EXL- PVC</v>
          </cell>
          <cell r="C154" t="str">
            <v>UN</v>
          </cell>
        </row>
        <row r="155">
          <cell r="A155">
            <v>2203</v>
          </cell>
          <cell r="B155" t="str">
            <v>INSTALACIÓN TEE 4X2" HF EXL- PVC</v>
          </cell>
          <cell r="C155" t="str">
            <v>UN</v>
          </cell>
        </row>
        <row r="156">
          <cell r="A156">
            <v>2204</v>
          </cell>
          <cell r="B156" t="str">
            <v>INSTALACIÓN TEE 4X3" HF EXL- PVC</v>
          </cell>
          <cell r="C156" t="str">
            <v>UN</v>
          </cell>
        </row>
        <row r="157">
          <cell r="A157">
            <v>2205</v>
          </cell>
          <cell r="B157" t="str">
            <v>INSTALACIÓN TEE 4X4" HF EXL- PVC</v>
          </cell>
          <cell r="C157" t="str">
            <v>UN</v>
          </cell>
        </row>
        <row r="158">
          <cell r="A158">
            <v>2206</v>
          </cell>
          <cell r="B158" t="str">
            <v>INSTALACIÓN TEE 6X2" HF EXL- PVC</v>
          </cell>
          <cell r="C158" t="str">
            <v>UN</v>
          </cell>
        </row>
        <row r="159">
          <cell r="A159">
            <v>2207</v>
          </cell>
          <cell r="B159" t="str">
            <v>INSTALACIÓN TEE 6X3" HF EXL- PVC</v>
          </cell>
          <cell r="C159" t="str">
            <v>UN</v>
          </cell>
        </row>
        <row r="160">
          <cell r="A160">
            <v>2208</v>
          </cell>
          <cell r="B160" t="str">
            <v>INSTALACIÓN TEE 6X4" HF EXL- PVC</v>
          </cell>
          <cell r="C160" t="str">
            <v>UN</v>
          </cell>
        </row>
        <row r="161">
          <cell r="A161">
            <v>2209</v>
          </cell>
          <cell r="B161" t="str">
            <v>INSTALACIÓN TEE 6X6" HF EXL- PVC</v>
          </cell>
          <cell r="C161" t="str">
            <v>UN</v>
          </cell>
        </row>
        <row r="162">
          <cell r="A162">
            <v>2210</v>
          </cell>
          <cell r="B162" t="str">
            <v>INSTALACIÓN TEE 8X3" HF EXL- PVC</v>
          </cell>
          <cell r="C162" t="str">
            <v>UN</v>
          </cell>
        </row>
        <row r="163">
          <cell r="A163">
            <v>2211</v>
          </cell>
          <cell r="B163" t="str">
            <v>INSTALACIÓN TEE 8X4" HF EXL- PVC</v>
          </cell>
          <cell r="C163" t="str">
            <v>UN</v>
          </cell>
        </row>
        <row r="164">
          <cell r="A164">
            <v>2212</v>
          </cell>
          <cell r="B164" t="str">
            <v>INSTALACIÓN TEE 8X6" HF EXL- PVC</v>
          </cell>
          <cell r="C164" t="str">
            <v>UN</v>
          </cell>
        </row>
        <row r="165">
          <cell r="A165">
            <v>2213</v>
          </cell>
          <cell r="B165" t="str">
            <v>INSTALACIÓN TEE 8X8" HF EXL- PVC</v>
          </cell>
          <cell r="C165" t="str">
            <v>UN</v>
          </cell>
        </row>
        <row r="166">
          <cell r="A166">
            <v>2214</v>
          </cell>
          <cell r="B166" t="str">
            <v>INSTALACIÓN TEE 10X3" HF EXL- PVC</v>
          </cell>
          <cell r="C166" t="str">
            <v>UN</v>
          </cell>
        </row>
        <row r="167">
          <cell r="A167">
            <v>2215</v>
          </cell>
          <cell r="B167" t="str">
            <v>INSTALACIÓN TEE 10X4" HF EXL- PVC</v>
          </cell>
          <cell r="C167" t="str">
            <v>UN</v>
          </cell>
        </row>
        <row r="168">
          <cell r="A168">
            <v>2216</v>
          </cell>
          <cell r="B168" t="str">
            <v>INSTALACIÓN TEE 10X6" HF EXL- PVC</v>
          </cell>
          <cell r="C168" t="str">
            <v>UN</v>
          </cell>
        </row>
        <row r="169">
          <cell r="A169">
            <v>2217</v>
          </cell>
          <cell r="B169" t="str">
            <v>INSTALACIÓN TEE 10X8" HF EXL- PVC</v>
          </cell>
          <cell r="C169" t="str">
            <v>UN</v>
          </cell>
        </row>
        <row r="170">
          <cell r="A170">
            <v>2218</v>
          </cell>
          <cell r="B170" t="str">
            <v>INSTALACIÓN TEE 10X10" HF EXL- PVC</v>
          </cell>
          <cell r="C170" t="str">
            <v>UN</v>
          </cell>
        </row>
        <row r="171">
          <cell r="A171">
            <v>2219</v>
          </cell>
          <cell r="B171" t="str">
            <v>INSTALACIÓN TEE 12X3" HF EXL- PVC</v>
          </cell>
          <cell r="C171" t="str">
            <v>UN</v>
          </cell>
        </row>
        <row r="172">
          <cell r="A172">
            <v>2220</v>
          </cell>
          <cell r="B172" t="str">
            <v>INSTALACIÓN TEE 12X4" HF EXL- PVC</v>
          </cell>
          <cell r="C172" t="str">
            <v>UN</v>
          </cell>
        </row>
        <row r="173">
          <cell r="A173">
            <v>2221</v>
          </cell>
          <cell r="B173" t="str">
            <v>INSTALACIÓN TEE 12X6" HF EXL- PVC</v>
          </cell>
          <cell r="C173" t="str">
            <v>UN</v>
          </cell>
        </row>
        <row r="174">
          <cell r="A174">
            <v>2222</v>
          </cell>
          <cell r="B174" t="str">
            <v>INSTALACIÓN TEE 12X8" HF EXL- PVC</v>
          </cell>
          <cell r="C174" t="str">
            <v>UN</v>
          </cell>
        </row>
        <row r="175">
          <cell r="A175">
            <v>2223</v>
          </cell>
          <cell r="B175" t="str">
            <v>INSTALACIÓN TEE 12X10" HF EXL- PVC</v>
          </cell>
          <cell r="C175" t="str">
            <v>UN</v>
          </cell>
        </row>
        <row r="176">
          <cell r="A176">
            <v>2224</v>
          </cell>
          <cell r="B176" t="str">
            <v>INSTALACIÓN TEE 12X12" HF EXL- PVC</v>
          </cell>
          <cell r="C176" t="str">
            <v>UN</v>
          </cell>
        </row>
        <row r="177">
          <cell r="A177">
            <v>2225</v>
          </cell>
          <cell r="B177" t="str">
            <v>INSTALACIÓN TEE 14X3" HF EXL- PVC</v>
          </cell>
          <cell r="C177" t="str">
            <v>UN</v>
          </cell>
        </row>
        <row r="178">
          <cell r="A178">
            <v>2226</v>
          </cell>
          <cell r="B178" t="str">
            <v>INSTALACIÓN TEE 14X4" HF EXL- PVC</v>
          </cell>
          <cell r="C178" t="str">
            <v>UN</v>
          </cell>
        </row>
        <row r="179">
          <cell r="A179">
            <v>2227</v>
          </cell>
          <cell r="B179" t="str">
            <v>INSTALACIÓN TEE 14X6" HF EXL- PVC</v>
          </cell>
          <cell r="C179" t="str">
            <v>UN</v>
          </cell>
        </row>
        <row r="180">
          <cell r="A180">
            <v>2228</v>
          </cell>
          <cell r="B180" t="str">
            <v>INSTALACIÓN TEE 14X8" HF EXL- PVC</v>
          </cell>
          <cell r="C180" t="str">
            <v>UN</v>
          </cell>
        </row>
        <row r="181">
          <cell r="A181">
            <v>2229</v>
          </cell>
          <cell r="B181" t="str">
            <v>INSTALACIÓN TEE 14x10" HF EXL- PVC</v>
          </cell>
          <cell r="C181" t="str">
            <v>UN</v>
          </cell>
        </row>
        <row r="182">
          <cell r="A182">
            <v>2230</v>
          </cell>
          <cell r="B182" t="str">
            <v>INSTALACIÓN TEE 14x12" HF EXL- PVC</v>
          </cell>
          <cell r="C182" t="str">
            <v>UN</v>
          </cell>
        </row>
        <row r="183">
          <cell r="A183">
            <v>2231</v>
          </cell>
          <cell r="B183" t="str">
            <v>INSTALACIÓN TEE 14x14" HF EXL- PVC</v>
          </cell>
          <cell r="C183" t="str">
            <v>UN</v>
          </cell>
        </row>
        <row r="184">
          <cell r="A184">
            <v>2232</v>
          </cell>
          <cell r="B184" t="str">
            <v>INSTALACIÓN TEE 16x4" HF EXL- PVC</v>
          </cell>
          <cell r="C184" t="str">
            <v>UN</v>
          </cell>
        </row>
        <row r="185">
          <cell r="A185">
            <v>2233</v>
          </cell>
          <cell r="B185" t="str">
            <v>INSTALACIÓN TEE 16x6" HF EXL- PVC</v>
          </cell>
          <cell r="C185" t="str">
            <v>UN</v>
          </cell>
        </row>
        <row r="186">
          <cell r="A186">
            <v>2234</v>
          </cell>
          <cell r="B186" t="str">
            <v>INSTALACIÓN TEE 16x8" HF EXL- PVC</v>
          </cell>
          <cell r="C186" t="str">
            <v>UN</v>
          </cell>
        </row>
        <row r="187">
          <cell r="A187">
            <v>2235</v>
          </cell>
          <cell r="B187" t="str">
            <v>INSTALACIÓN TEE 16x10" HF EXL- PVC</v>
          </cell>
          <cell r="C187" t="str">
            <v>UN</v>
          </cell>
        </row>
        <row r="188">
          <cell r="A188">
            <v>2236</v>
          </cell>
          <cell r="B188" t="str">
            <v>INSTALACIÓN TEE 16x12" HF EXL- PVC</v>
          </cell>
          <cell r="C188" t="str">
            <v>UN</v>
          </cell>
        </row>
        <row r="189">
          <cell r="A189">
            <v>2237</v>
          </cell>
          <cell r="B189" t="str">
            <v>INSTALACIÓN TEE 16x14" HF EXL- PVC</v>
          </cell>
          <cell r="C189" t="str">
            <v>UN</v>
          </cell>
        </row>
        <row r="190">
          <cell r="A190">
            <v>2238</v>
          </cell>
          <cell r="B190" t="str">
            <v>INSTALACIÓN TEE 16x16" HF EXL- PVC</v>
          </cell>
          <cell r="C190" t="str">
            <v>UN</v>
          </cell>
        </row>
        <row r="191">
          <cell r="A191">
            <v>2239</v>
          </cell>
          <cell r="B191" t="str">
            <v>INSTALACIÓN TEE 18x6" HF EXL- PVC</v>
          </cell>
          <cell r="C191" t="str">
            <v>UN</v>
          </cell>
        </row>
        <row r="192">
          <cell r="A192">
            <v>2240</v>
          </cell>
          <cell r="B192" t="str">
            <v>INSTALACIÓN TEE 18x8" HF EXL- PVC</v>
          </cell>
          <cell r="C192" t="str">
            <v>UN</v>
          </cell>
        </row>
        <row r="193">
          <cell r="A193">
            <v>2241</v>
          </cell>
          <cell r="B193" t="str">
            <v>INSTALACIÓN TEE 18x10" HF EXL- PVC</v>
          </cell>
          <cell r="C193" t="str">
            <v>UN</v>
          </cell>
        </row>
        <row r="194">
          <cell r="A194">
            <v>2242</v>
          </cell>
          <cell r="B194" t="str">
            <v>INSTALACIÓN TEE 18x12" HF EXL- PVC</v>
          </cell>
          <cell r="C194" t="str">
            <v>UN</v>
          </cell>
        </row>
        <row r="195">
          <cell r="A195">
            <v>2243</v>
          </cell>
          <cell r="B195" t="str">
            <v>INSTALACIÓN TEE 18x14" HF EXL- PVC</v>
          </cell>
          <cell r="C195" t="str">
            <v>UN</v>
          </cell>
        </row>
        <row r="196">
          <cell r="A196">
            <v>2244</v>
          </cell>
          <cell r="B196" t="str">
            <v>INSTALACIÓN TEE 18x16" HF EXL- PVC</v>
          </cell>
          <cell r="C196" t="str">
            <v>UN</v>
          </cell>
        </row>
        <row r="197">
          <cell r="A197">
            <v>2245</v>
          </cell>
          <cell r="B197" t="str">
            <v>INSTALACIÓN TEE 18x18" HF EXL- PVC</v>
          </cell>
          <cell r="C197" t="str">
            <v>UN</v>
          </cell>
        </row>
        <row r="198">
          <cell r="A198">
            <v>2246</v>
          </cell>
          <cell r="B198" t="str">
            <v>INSTALACIÓN TEE 20x8" HF EXL- PVC</v>
          </cell>
          <cell r="C198" t="str">
            <v>UN</v>
          </cell>
        </row>
        <row r="199">
          <cell r="A199">
            <v>2247</v>
          </cell>
          <cell r="B199" t="str">
            <v>INSTALACIÓN TEE 20x10" HF EXL- PVC</v>
          </cell>
          <cell r="C199" t="str">
            <v>UN</v>
          </cell>
        </row>
        <row r="200">
          <cell r="A200">
            <v>2248</v>
          </cell>
          <cell r="B200" t="str">
            <v>INSTALACIÓN TEE 20x12" HF EXL- PVC</v>
          </cell>
          <cell r="C200" t="str">
            <v>UN</v>
          </cell>
        </row>
        <row r="201">
          <cell r="A201">
            <v>2249</v>
          </cell>
          <cell r="B201" t="str">
            <v>INSTALACIÓN TEE 20x14" HF EXL- PVC</v>
          </cell>
          <cell r="C201" t="str">
            <v>UN</v>
          </cell>
        </row>
        <row r="202">
          <cell r="A202">
            <v>2250</v>
          </cell>
          <cell r="B202" t="str">
            <v>INSTALACIÓN TEE 20x16" HF EXL- PVC</v>
          </cell>
          <cell r="C202" t="str">
            <v>UN</v>
          </cell>
        </row>
        <row r="203">
          <cell r="A203">
            <v>2251</v>
          </cell>
          <cell r="B203" t="str">
            <v>INSTALACIÓN TEE 20x18" HF EXL- PVC</v>
          </cell>
          <cell r="C203" t="str">
            <v>UN</v>
          </cell>
        </row>
        <row r="204">
          <cell r="A204">
            <v>2252</v>
          </cell>
          <cell r="B204" t="str">
            <v>INSTALACIÓN TEE 20x20" HF EXL- PVC</v>
          </cell>
          <cell r="C204" t="str">
            <v>UN</v>
          </cell>
        </row>
        <row r="205">
          <cell r="A205">
            <v>2253</v>
          </cell>
          <cell r="B205" t="str">
            <v>INSTALACIÓN TEE 20x8" HF EXL- PVC</v>
          </cell>
          <cell r="C205" t="str">
            <v>UN</v>
          </cell>
        </row>
        <row r="206">
          <cell r="A206">
            <v>2254</v>
          </cell>
          <cell r="B206" t="str">
            <v>INSTALACIÓN TEE 20x10" HF EXL- PVC</v>
          </cell>
          <cell r="C206" t="str">
            <v>UN</v>
          </cell>
        </row>
        <row r="207">
          <cell r="A207">
            <v>2255</v>
          </cell>
          <cell r="B207" t="str">
            <v>INSTALACIÓN TEE 20x12" HF EXL- PVC</v>
          </cell>
          <cell r="C207" t="str">
            <v>UN</v>
          </cell>
        </row>
        <row r="208">
          <cell r="A208">
            <v>2256</v>
          </cell>
          <cell r="B208" t="str">
            <v>INSTALACIÓN TEE 20x14" HF EXL- PVC</v>
          </cell>
          <cell r="C208" t="str">
            <v>UN</v>
          </cell>
        </row>
        <row r="209">
          <cell r="A209">
            <v>2257</v>
          </cell>
          <cell r="B209" t="str">
            <v>INSTALACIÓN TEE 20x16" HF EXL- PVC</v>
          </cell>
          <cell r="C209" t="str">
            <v>UN</v>
          </cell>
        </row>
        <row r="210">
          <cell r="A210">
            <v>2258</v>
          </cell>
          <cell r="B210" t="str">
            <v>INSTALACIÓN TEE 20x18" HF EXL- PVC</v>
          </cell>
          <cell r="C210" t="str">
            <v>UN</v>
          </cell>
        </row>
        <row r="211">
          <cell r="A211">
            <v>2259</v>
          </cell>
          <cell r="B211" t="str">
            <v>INSTALACIÓN TEE 20x20" HF EXL- PVC</v>
          </cell>
          <cell r="C211" t="str">
            <v>UN</v>
          </cell>
        </row>
        <row r="212">
          <cell r="A212">
            <v>2260</v>
          </cell>
          <cell r="B212" t="str">
            <v>INSTALACIÓN TEE 24x8" HF EXL- PVC</v>
          </cell>
          <cell r="C212" t="str">
            <v>UN</v>
          </cell>
        </row>
        <row r="213">
          <cell r="A213">
            <v>2261</v>
          </cell>
          <cell r="B213" t="str">
            <v>INSTALACIÓN TEE 24x10" HF EXL- PVC</v>
          </cell>
          <cell r="C213" t="str">
            <v>UN</v>
          </cell>
        </row>
        <row r="214">
          <cell r="A214">
            <v>2262</v>
          </cell>
          <cell r="B214" t="str">
            <v>INSTALACIÓN TEE 24x12" HF EXL- PVC</v>
          </cell>
          <cell r="C214" t="str">
            <v>UN</v>
          </cell>
        </row>
        <row r="215">
          <cell r="A215">
            <v>2263</v>
          </cell>
          <cell r="B215" t="str">
            <v>INSTALACIÓN TEE 24x14" HF EXL- PVC</v>
          </cell>
          <cell r="C215" t="str">
            <v>UN</v>
          </cell>
        </row>
        <row r="216">
          <cell r="A216">
            <v>2264</v>
          </cell>
          <cell r="B216" t="str">
            <v>INSTALACIÓN TEE 24x16" HF EXL- PVC</v>
          </cell>
          <cell r="C216" t="str">
            <v>UN</v>
          </cell>
        </row>
        <row r="217">
          <cell r="A217">
            <v>2265</v>
          </cell>
          <cell r="B217" t="str">
            <v>INSTALACIÓN TEE 24x18" HF EXL- PVC</v>
          </cell>
          <cell r="C217" t="str">
            <v>UN</v>
          </cell>
        </row>
        <row r="218">
          <cell r="A218">
            <v>2266</v>
          </cell>
          <cell r="B218" t="str">
            <v>INSTALACIÓN TEE 24x20" HF EXL- PVC</v>
          </cell>
          <cell r="C218" t="str">
            <v>UN</v>
          </cell>
        </row>
        <row r="219">
          <cell r="A219">
            <v>2267</v>
          </cell>
          <cell r="B219" t="str">
            <v>INSTALACIÓN TEE 24x24" HF EXL- PVC</v>
          </cell>
          <cell r="C219" t="str">
            <v>UN</v>
          </cell>
        </row>
        <row r="220">
          <cell r="A220">
            <v>2268</v>
          </cell>
          <cell r="B220" t="str">
            <v>INSTALACIÓN CRUZ 2X2" HF EXL- PVC</v>
          </cell>
          <cell r="C220" t="str">
            <v>UN</v>
          </cell>
        </row>
        <row r="221">
          <cell r="A221">
            <v>2269</v>
          </cell>
          <cell r="B221" t="str">
            <v>INSTALACIÓN CRUZ 3X2" HF EXL- PVC</v>
          </cell>
          <cell r="C221" t="str">
            <v>UN</v>
          </cell>
        </row>
        <row r="222">
          <cell r="A222">
            <v>2270</v>
          </cell>
          <cell r="B222" t="str">
            <v>INSTALACIÓN CRUZ 3X3" HF EXL- PVC</v>
          </cell>
          <cell r="C222" t="str">
            <v>UN</v>
          </cell>
        </row>
        <row r="223">
          <cell r="A223">
            <v>2271</v>
          </cell>
          <cell r="B223" t="str">
            <v>INSTALACIÓN CRUZ 4X2" HF EXL- PVC</v>
          </cell>
          <cell r="C223" t="str">
            <v>UN</v>
          </cell>
        </row>
        <row r="224">
          <cell r="A224">
            <v>2272</v>
          </cell>
          <cell r="B224" t="str">
            <v>INSTALACIÓN CRUZ 4X3" HF EXL- PVC</v>
          </cell>
          <cell r="C224" t="str">
            <v>UN</v>
          </cell>
        </row>
        <row r="225">
          <cell r="A225">
            <v>2273</v>
          </cell>
          <cell r="B225" t="str">
            <v>INSTALACIÓN CRUZ 4X4" HF EXL- PVC</v>
          </cell>
          <cell r="C225" t="str">
            <v>UN</v>
          </cell>
        </row>
        <row r="226">
          <cell r="A226">
            <v>2274</v>
          </cell>
          <cell r="B226" t="str">
            <v>INSTALACIÓN CRUZ 6X2" HF EXL- PVC</v>
          </cell>
          <cell r="C226" t="str">
            <v>UN</v>
          </cell>
        </row>
        <row r="227">
          <cell r="A227">
            <v>2275</v>
          </cell>
          <cell r="B227" t="str">
            <v>INSTALACIÓN CRUZ 6X3" HF EXL- PVC</v>
          </cell>
          <cell r="C227" t="str">
            <v>UN</v>
          </cell>
        </row>
        <row r="228">
          <cell r="A228">
            <v>2276</v>
          </cell>
          <cell r="B228" t="str">
            <v>INSTALACIÓN CRUZ 6X4" HF EXL- PVC</v>
          </cell>
          <cell r="C228" t="str">
            <v>UN</v>
          </cell>
        </row>
        <row r="229">
          <cell r="A229">
            <v>2277</v>
          </cell>
          <cell r="B229" t="str">
            <v>INSTALACIÓN CRUZ 6X6" HF EXL- PVC</v>
          </cell>
          <cell r="C229" t="str">
            <v>UN</v>
          </cell>
        </row>
        <row r="230">
          <cell r="A230">
            <v>2278</v>
          </cell>
          <cell r="B230" t="str">
            <v>INSTALACIÓN CRUZ 8X3" HF EXL- PVC</v>
          </cell>
          <cell r="C230" t="str">
            <v>UN</v>
          </cell>
        </row>
        <row r="231">
          <cell r="A231">
            <v>2279</v>
          </cell>
          <cell r="B231" t="str">
            <v>INSTALACIÓN CRUZ 8X4" HF EXL- PVC</v>
          </cell>
          <cell r="C231" t="str">
            <v>UN</v>
          </cell>
        </row>
        <row r="232">
          <cell r="A232">
            <v>2280</v>
          </cell>
          <cell r="B232" t="str">
            <v>INSTALACIÓN CRUZ 8X6" HF EXL- PVC</v>
          </cell>
          <cell r="C232" t="str">
            <v>UN</v>
          </cell>
        </row>
        <row r="233">
          <cell r="A233">
            <v>2281</v>
          </cell>
          <cell r="B233" t="str">
            <v>INSTALACIÓN CRUZ 8X8" HF EXL- PVC</v>
          </cell>
          <cell r="C233" t="str">
            <v>UN</v>
          </cell>
        </row>
        <row r="234">
          <cell r="A234">
            <v>2282</v>
          </cell>
          <cell r="B234" t="str">
            <v>INSTALACIÓN CRUZ 10x3" HF EXL- PVC</v>
          </cell>
          <cell r="C234" t="str">
            <v>UN</v>
          </cell>
        </row>
        <row r="235">
          <cell r="A235">
            <v>2283</v>
          </cell>
          <cell r="B235" t="str">
            <v>INSTALACIÓN CRUZ 10x4" HF EXL- PVC</v>
          </cell>
          <cell r="C235" t="str">
            <v>UN</v>
          </cell>
        </row>
        <row r="236">
          <cell r="A236">
            <v>2284</v>
          </cell>
          <cell r="B236" t="str">
            <v>INSTALACIÓN CRUZ 10x6" HF EXL- PVC</v>
          </cell>
          <cell r="C236" t="str">
            <v>UN</v>
          </cell>
        </row>
        <row r="237">
          <cell r="A237">
            <v>2285</v>
          </cell>
          <cell r="B237" t="str">
            <v>INSTALACIÓN CRUZ 10x8" HF EXL- PVC</v>
          </cell>
          <cell r="C237" t="str">
            <v>UN</v>
          </cell>
        </row>
        <row r="238">
          <cell r="A238">
            <v>2286</v>
          </cell>
          <cell r="B238" t="str">
            <v>INSTALACIÓN CRUZ 10x10" HF EXL- PVC</v>
          </cell>
          <cell r="C238" t="str">
            <v>UN</v>
          </cell>
        </row>
        <row r="239">
          <cell r="A239">
            <v>2287</v>
          </cell>
          <cell r="B239" t="str">
            <v>INSTALACIÓN CRUZ 12x3" HF EXL- PVC</v>
          </cell>
          <cell r="C239" t="str">
            <v>UN</v>
          </cell>
        </row>
        <row r="240">
          <cell r="A240">
            <v>2288</v>
          </cell>
          <cell r="B240" t="str">
            <v>INSTALACIÓN CRUZ 12x4" HF EXL- PVC</v>
          </cell>
          <cell r="C240" t="str">
            <v>UN</v>
          </cell>
        </row>
        <row r="241">
          <cell r="A241">
            <v>2289</v>
          </cell>
          <cell r="B241" t="str">
            <v>INSTALACIÓN CRUZ 12x6" HF EXL- PVC</v>
          </cell>
          <cell r="C241" t="str">
            <v>UN</v>
          </cell>
        </row>
        <row r="242">
          <cell r="A242">
            <v>2290</v>
          </cell>
          <cell r="B242" t="str">
            <v>INSTALACIÓN CRUZ 12x8" HF EXL- PVC</v>
          </cell>
          <cell r="C242" t="str">
            <v>UN</v>
          </cell>
        </row>
        <row r="243">
          <cell r="A243">
            <v>2291</v>
          </cell>
          <cell r="B243" t="str">
            <v>INSTALACIÓN CRUZ 12x10" HF EXL- PVC</v>
          </cell>
          <cell r="C243" t="str">
            <v>UN</v>
          </cell>
        </row>
        <row r="244">
          <cell r="A244">
            <v>2292</v>
          </cell>
          <cell r="B244" t="str">
            <v>INSTALACIÓN CRUZ 12x12" HF EXL- PVC</v>
          </cell>
          <cell r="C244" t="str">
            <v>UN</v>
          </cell>
        </row>
        <row r="245">
          <cell r="A245">
            <v>2293</v>
          </cell>
          <cell r="B245" t="str">
            <v>INSTALACIÓN CRUZ 14x3" HF EXL- PVC</v>
          </cell>
          <cell r="C245" t="str">
            <v>UN</v>
          </cell>
        </row>
        <row r="246">
          <cell r="A246">
            <v>2294</v>
          </cell>
          <cell r="B246" t="str">
            <v>INSTALACIÓN CRUZ 14x4" HF EXL- PVC</v>
          </cell>
          <cell r="C246" t="str">
            <v>UN</v>
          </cell>
        </row>
        <row r="247">
          <cell r="A247">
            <v>2295</v>
          </cell>
          <cell r="B247" t="str">
            <v>INSTALACIÓN CRUZ 14x6" HF EXL- PVC</v>
          </cell>
          <cell r="C247" t="str">
            <v>UN</v>
          </cell>
        </row>
        <row r="248">
          <cell r="A248">
            <v>2296</v>
          </cell>
          <cell r="B248" t="str">
            <v>INSTALACIÓN CRUZ 14x8" HF EXL- PVC</v>
          </cell>
          <cell r="C248" t="str">
            <v>UN</v>
          </cell>
        </row>
        <row r="249">
          <cell r="A249">
            <v>2297</v>
          </cell>
          <cell r="B249" t="str">
            <v>INSTALACIÓN CRUZ 14x10" HF EXL- PVC</v>
          </cell>
          <cell r="C249" t="str">
            <v>UN</v>
          </cell>
        </row>
        <row r="250">
          <cell r="A250">
            <v>2298</v>
          </cell>
          <cell r="B250" t="str">
            <v>INSTALACIÓN CRUZ 14x12" HF EXL- PVC</v>
          </cell>
          <cell r="C250" t="str">
            <v>UN</v>
          </cell>
        </row>
        <row r="251">
          <cell r="A251">
            <v>2299</v>
          </cell>
          <cell r="B251" t="str">
            <v>INSTALACIÓN CRUZ 14x14" HF EXL- PVC</v>
          </cell>
          <cell r="C251" t="str">
            <v>UN</v>
          </cell>
        </row>
        <row r="252">
          <cell r="A252">
            <v>2300</v>
          </cell>
          <cell r="B252" t="str">
            <v>INSTALACIÓN CRUZ 16x4" HF EXL- PVC</v>
          </cell>
          <cell r="C252" t="str">
            <v>UN</v>
          </cell>
        </row>
        <row r="253">
          <cell r="A253">
            <v>2301</v>
          </cell>
          <cell r="B253" t="str">
            <v>INSTALACIÓN CRUZ 16x6" HF EXL- PVC</v>
          </cell>
          <cell r="C253" t="str">
            <v>UN</v>
          </cell>
        </row>
        <row r="254">
          <cell r="A254">
            <v>2302</v>
          </cell>
          <cell r="B254" t="str">
            <v>INSTALACIÓN CRUZ 16x8" HF EXL- PVC</v>
          </cell>
          <cell r="C254" t="str">
            <v>UN</v>
          </cell>
        </row>
        <row r="255">
          <cell r="A255">
            <v>2303</v>
          </cell>
          <cell r="B255" t="str">
            <v>INSTALACIÓN CRUZ 16x10" HF EXL- PVC</v>
          </cell>
          <cell r="C255" t="str">
            <v>UN</v>
          </cell>
        </row>
        <row r="256">
          <cell r="A256">
            <v>2304</v>
          </cell>
          <cell r="B256" t="str">
            <v>INSTALACIÓN CRUZ 16x12" HF EXL- PVC</v>
          </cell>
          <cell r="C256" t="str">
            <v>UN</v>
          </cell>
        </row>
        <row r="257">
          <cell r="A257">
            <v>2305</v>
          </cell>
          <cell r="B257" t="str">
            <v>INSTALACIÓN CRUZ 16x14" HF EXL- PVC</v>
          </cell>
          <cell r="C257" t="str">
            <v>UN</v>
          </cell>
        </row>
        <row r="258">
          <cell r="A258">
            <v>2306</v>
          </cell>
          <cell r="B258" t="str">
            <v>INSTALACIÓN CRUZ 16x16" HF EXL- PVC</v>
          </cell>
          <cell r="C258" t="str">
            <v>UN</v>
          </cell>
        </row>
        <row r="259">
          <cell r="A259">
            <v>2307</v>
          </cell>
          <cell r="B259" t="str">
            <v>INSTALACIÓN CRUZ 18x8" HF EXL- PVC</v>
          </cell>
          <cell r="C259" t="str">
            <v>UN</v>
          </cell>
        </row>
        <row r="260">
          <cell r="A260">
            <v>2308</v>
          </cell>
          <cell r="B260" t="str">
            <v>INSTALACIÓN CRUZ 18x10" HF EXL- PVC</v>
          </cell>
          <cell r="C260" t="str">
            <v>UN</v>
          </cell>
        </row>
        <row r="261">
          <cell r="A261">
            <v>2309</v>
          </cell>
          <cell r="B261" t="str">
            <v>INSTALACIÓN CRUZ 18x12" HF EXL- PVC</v>
          </cell>
          <cell r="C261" t="str">
            <v>UN</v>
          </cell>
        </row>
        <row r="262">
          <cell r="A262">
            <v>2310</v>
          </cell>
          <cell r="B262" t="str">
            <v>INSTALACIÓN CRUZ 18x14" HF EXL- PVC</v>
          </cell>
          <cell r="C262" t="str">
            <v>UN</v>
          </cell>
        </row>
        <row r="263">
          <cell r="A263">
            <v>2311</v>
          </cell>
          <cell r="B263" t="str">
            <v>INSTALACIÓN CRUZ 18x16" HF EXL- PVC</v>
          </cell>
          <cell r="C263" t="str">
            <v>UN</v>
          </cell>
        </row>
        <row r="264">
          <cell r="A264">
            <v>2312</v>
          </cell>
          <cell r="B264" t="str">
            <v>INSTALACIÓN CRUZ 18x18" HF EXL- PVC</v>
          </cell>
          <cell r="C264" t="str">
            <v>UN</v>
          </cell>
        </row>
        <row r="265">
          <cell r="A265">
            <v>2313</v>
          </cell>
          <cell r="B265" t="str">
            <v>INSTALACIÓN CRUZ 20x8" HF EXL- PVC</v>
          </cell>
          <cell r="C265" t="str">
            <v>UN</v>
          </cell>
        </row>
        <row r="266">
          <cell r="A266">
            <v>2314</v>
          </cell>
          <cell r="B266" t="str">
            <v>INSTALACIÓN CRUZ 20x10" HF EXL- PVC</v>
          </cell>
          <cell r="C266" t="str">
            <v>UN</v>
          </cell>
        </row>
        <row r="267">
          <cell r="A267">
            <v>2315</v>
          </cell>
          <cell r="B267" t="str">
            <v>INSTALACIÓN CRUZ 20x12" HF EXL- PVC</v>
          </cell>
          <cell r="C267" t="str">
            <v>UN</v>
          </cell>
        </row>
        <row r="268">
          <cell r="A268">
            <v>2316</v>
          </cell>
          <cell r="B268" t="str">
            <v>INSTALACIÓN CRUZ 20x14" HF EXL- PVC</v>
          </cell>
          <cell r="C268" t="str">
            <v>UN</v>
          </cell>
        </row>
        <row r="269">
          <cell r="A269">
            <v>2317</v>
          </cell>
          <cell r="B269" t="str">
            <v>INSTALACIÓN CRUZ 20x16" HF EXL- PVC</v>
          </cell>
          <cell r="C269" t="str">
            <v>UN</v>
          </cell>
        </row>
        <row r="270">
          <cell r="A270">
            <v>2318</v>
          </cell>
          <cell r="B270" t="str">
            <v>INSTALACIÓN CRUZ 20x18" HF EXL- PVC</v>
          </cell>
          <cell r="C270" t="str">
            <v>UN</v>
          </cell>
        </row>
        <row r="271">
          <cell r="A271">
            <v>2319</v>
          </cell>
          <cell r="B271" t="str">
            <v>INSTALACIÓN CRUZ 20x20" HF EXL- PVC</v>
          </cell>
          <cell r="C271" t="str">
            <v>UN</v>
          </cell>
        </row>
        <row r="272">
          <cell r="A272">
            <v>2320</v>
          </cell>
          <cell r="B272" t="str">
            <v>INSTALACIÓN REDUCCIÓN CONCENTRICA HF DE 6x3" EXL PVC</v>
          </cell>
          <cell r="C272" t="str">
            <v>UN</v>
          </cell>
        </row>
        <row r="273">
          <cell r="A273">
            <v>2321</v>
          </cell>
          <cell r="B273" t="str">
            <v>INSTALACIÓN TAPONES LISOS HF</v>
          </cell>
          <cell r="C273" t="str">
            <v>UN</v>
          </cell>
        </row>
        <row r="274">
          <cell r="A274">
            <v>2322</v>
          </cell>
          <cell r="B274" t="str">
            <v>INSTALACIÓN VÁLVULA DE 2" A 4" INCLUYE ACCESORIOS DE ACOPLE AL SISTEMA</v>
          </cell>
          <cell r="C274" t="str">
            <v>UN</v>
          </cell>
        </row>
        <row r="275">
          <cell r="A275">
            <v>2323</v>
          </cell>
          <cell r="B275" t="str">
            <v>INSTALACIÓN VÁLVULA DE 6" A 8" INCLUYE ACCESORIOS DE ACOPLE AL SISTEMA</v>
          </cell>
          <cell r="C275" t="str">
            <v>UN</v>
          </cell>
        </row>
        <row r="276">
          <cell r="A276">
            <v>2324</v>
          </cell>
          <cell r="B276" t="str">
            <v>INSTALACIÓN VÁLVULA DE 10" A 12" INCLUYE ACCESORIOS DE ACOPLE AL SISTEMA</v>
          </cell>
          <cell r="C276" t="str">
            <v>UN</v>
          </cell>
        </row>
        <row r="277">
          <cell r="A277">
            <v>2325</v>
          </cell>
          <cell r="B277" t="str">
            <v>INSTALACIÓN VÁLVULA DE 14" A 16" INCLUYE ACCESORIOS DE ACOPLE AL SISTEMA</v>
          </cell>
          <cell r="C277" t="str">
            <v>UN</v>
          </cell>
        </row>
        <row r="278">
          <cell r="A278">
            <v>2326</v>
          </cell>
          <cell r="B278" t="str">
            <v>INSTALACIÓN VÁLVULA DE 18" A 20" INCLUYE ACCESORIOS DE ACOPLE AL SISTEMA</v>
          </cell>
          <cell r="C278" t="str">
            <v>UN</v>
          </cell>
        </row>
        <row r="279">
          <cell r="A279">
            <v>2327</v>
          </cell>
          <cell r="B279" t="str">
            <v>INSTALACIÓN UNIÓN UNIVERSAL HF 3"</v>
          </cell>
          <cell r="C279" t="str">
            <v>UN</v>
          </cell>
        </row>
        <row r="280">
          <cell r="A280">
            <v>2328</v>
          </cell>
          <cell r="B280" t="str">
            <v>INSTALACION DE VÁLVULA DE 3" HF COMPUERTA ELÁSTICA VNA INOXIDABLE ExE</v>
          </cell>
          <cell r="C280" t="str">
            <v>UN</v>
          </cell>
        </row>
        <row r="281">
          <cell r="A281">
            <v>2329</v>
          </cell>
          <cell r="B281" t="str">
            <v>INSTALACION DE VÁLVULA DE 4" HF COMPUERTA ELÁSTICA VNA INOXIDABLE ExE</v>
          </cell>
          <cell r="C281" t="str">
            <v>UN</v>
          </cell>
        </row>
        <row r="282">
          <cell r="A282">
            <v>2330</v>
          </cell>
          <cell r="B282" t="str">
            <v>INSTALACION DE VÁLVULA DE 6" HF COMPUERTA ELÁSTICA VNA INOXIDABLE ExE</v>
          </cell>
          <cell r="C282" t="str">
            <v>UN</v>
          </cell>
        </row>
        <row r="283">
          <cell r="A283">
            <v>2331</v>
          </cell>
          <cell r="B283" t="str">
            <v>INSTALACION DE VÁLVULA DE 10" HF COMPUERTA ELÁSTICA VNA INOXIDABLE ExE</v>
          </cell>
          <cell r="C283" t="str">
            <v>UN</v>
          </cell>
        </row>
        <row r="284">
          <cell r="A284">
            <v>2332</v>
          </cell>
          <cell r="B284" t="str">
            <v>INSTALACION DE VÁLVULA DE 12" HF COMPUERTA ELÁSTICA VNA INOXIDABLE ExE</v>
          </cell>
          <cell r="C284" t="str">
            <v>UN</v>
          </cell>
        </row>
        <row r="285">
          <cell r="A285">
            <v>2333</v>
          </cell>
          <cell r="B285" t="str">
            <v>INSTALACION DE TAPAVÁLVULAS DE SEGURIDAD TIPO PESADO</v>
          </cell>
          <cell r="C285" t="str">
            <v>UN</v>
          </cell>
        </row>
        <row r="286">
          <cell r="A286">
            <v>2334</v>
          </cell>
          <cell r="B286" t="str">
            <v>CONCRETO ATRAQUE DE ACCESORIOS Y OBRAS VARIAS</v>
          </cell>
          <cell r="C286" t="str">
            <v>M3</v>
          </cell>
        </row>
        <row r="287">
          <cell r="A287">
            <v>2335</v>
          </cell>
          <cell r="B287" t="str">
            <v>DOMICILIARIA ACUEDUCTO COMPLETA INCLUYE ACCESORIOS,  MEDIDOR PLÁSTICO CHORRO MULTIPLE CLASE "C" ,2 LLAVE CORTE ANTIFRAUDE ,TAPA HF, COLLARIN, VASO EN CONCRETO + ANILLO FIJACIÓN E INSTALACIÓN</v>
          </cell>
          <cell r="C287" t="str">
            <v>UN</v>
          </cell>
        </row>
        <row r="288">
          <cell r="A288">
            <v>2336</v>
          </cell>
          <cell r="B288" t="str">
            <v>DOMICILIARIA COMPLETA ACUEDUCTO INCLUYE EXCAVACIÓN, RELLENOS Y SUMINISTROS DE ACCESORIOS, MEDIDOR ,2 LLAVE CORTE ANTIFRAUDE ,TAPA HF, COLLARIN, DEMOLICIONES, CAJILLA, PLACA DE CONCRETO FIJACIÓN E INSTALACION A TODO COSTO</v>
          </cell>
          <cell r="C288" t="str">
            <v>UN</v>
          </cell>
        </row>
        <row r="289">
          <cell r="A289">
            <v>2337</v>
          </cell>
          <cell r="B289" t="str">
            <v>INSTALACION DE HIDRANTE TIPO MILAN DN 3" EXL PVC</v>
          </cell>
          <cell r="C289" t="str">
            <v>UN</v>
          </cell>
        </row>
        <row r="290">
          <cell r="A290">
            <v>2338</v>
          </cell>
          <cell r="B290" t="str">
            <v>INSTALACIÓN CRUZ HF DE 3x3" JUNTA HIDRAULICA</v>
          </cell>
          <cell r="C290" t="str">
            <v>UN</v>
          </cell>
        </row>
        <row r="291">
          <cell r="A291">
            <v>2339</v>
          </cell>
          <cell r="B291" t="str">
            <v>INSTALACIÓN TAPON LISO HF 3</v>
          </cell>
          <cell r="C291" t="str">
            <v>UN</v>
          </cell>
        </row>
        <row r="292">
          <cell r="A292">
            <v>2340</v>
          </cell>
          <cell r="B292" t="str">
            <v>INSTALACIÓN TAPON LISO HF 4</v>
          </cell>
          <cell r="C292" t="str">
            <v>UN</v>
          </cell>
        </row>
        <row r="293">
          <cell r="A293">
            <v>2341</v>
          </cell>
          <cell r="B293" t="str">
            <v>INSTALACIÓN TAPON LISO HF 12"</v>
          </cell>
          <cell r="C293" t="str">
            <v>UN</v>
          </cell>
        </row>
        <row r="294">
          <cell r="A294">
            <v>2342</v>
          </cell>
          <cell r="B294" t="str">
            <v>INSTALACIÓN REDUCCIÓN HF 4x3" EXL PVC</v>
          </cell>
          <cell r="C294" t="str">
            <v>UN</v>
          </cell>
        </row>
        <row r="295">
          <cell r="A295">
            <v>2343</v>
          </cell>
          <cell r="B295" t="str">
            <v>INSTALACIÓN REDUCCIÓN HF 6x3" EXL PVC</v>
          </cell>
          <cell r="C295" t="str">
            <v>UN</v>
          </cell>
        </row>
        <row r="296">
          <cell r="A296">
            <v>2344</v>
          </cell>
          <cell r="B296" t="str">
            <v>INSTALACIÓN REDUCCIÓN HF 6x4" EXL PVC</v>
          </cell>
          <cell r="C296" t="str">
            <v>UN</v>
          </cell>
        </row>
        <row r="297">
          <cell r="A297">
            <v>2345</v>
          </cell>
          <cell r="B297" t="str">
            <v>INSTALACIÓN REDUCCIÓN HF 8x3" EXL PVC</v>
          </cell>
          <cell r="C297" t="str">
            <v>UN</v>
          </cell>
        </row>
        <row r="298">
          <cell r="A298">
            <v>2346</v>
          </cell>
          <cell r="B298" t="str">
            <v>INSTALACIÓN REDUCCIÓN HF 8x4" EXL PVC</v>
          </cell>
          <cell r="C298" t="str">
            <v>UN</v>
          </cell>
        </row>
        <row r="299">
          <cell r="A299">
            <v>2347</v>
          </cell>
          <cell r="B299" t="str">
            <v>INSTALACIÓN REDUCCIÓN HF 8x6" EXL PVC</v>
          </cell>
          <cell r="C299" t="str">
            <v>UN</v>
          </cell>
        </row>
        <row r="300">
          <cell r="A300">
            <v>2348</v>
          </cell>
          <cell r="B300" t="str">
            <v>INSTALACIÓN REDUCCIÓN HF 10x3" EXL PVC</v>
          </cell>
          <cell r="C300" t="str">
            <v>UN</v>
          </cell>
        </row>
        <row r="301">
          <cell r="A301">
            <v>2349</v>
          </cell>
          <cell r="B301" t="str">
            <v>INSTALACIÓN REDUCCIÓN HF 10x4" EXL PVC</v>
          </cell>
          <cell r="C301" t="str">
            <v>UN</v>
          </cell>
        </row>
        <row r="302">
          <cell r="A302">
            <v>2350</v>
          </cell>
          <cell r="B302" t="str">
            <v>INSTALACIÓN REDUCCIÓN HF 10x6" EXL  PVC</v>
          </cell>
          <cell r="C302" t="str">
            <v>UN</v>
          </cell>
        </row>
        <row r="303">
          <cell r="A303">
            <v>2351</v>
          </cell>
          <cell r="B303" t="str">
            <v>INSTALACIÓN REDUCCIÓN HF 10x8" EXL PVC</v>
          </cell>
          <cell r="C303" t="str">
            <v>UN</v>
          </cell>
        </row>
        <row r="304">
          <cell r="A304">
            <v>2352</v>
          </cell>
          <cell r="B304" t="str">
            <v>INSTALACIÓN REDUCCIÓN HF 12x3" EXL PVC</v>
          </cell>
          <cell r="C304" t="str">
            <v>UN</v>
          </cell>
        </row>
        <row r="305">
          <cell r="A305">
            <v>2353</v>
          </cell>
          <cell r="B305" t="str">
            <v>INSTALACIÓN REDUCCIÓN HF 12x4" EXL PVC</v>
          </cell>
          <cell r="C305" t="str">
            <v>UN</v>
          </cell>
        </row>
        <row r="306">
          <cell r="A306">
            <v>2354</v>
          </cell>
          <cell r="B306" t="str">
            <v>INSTALACIÓN REDUCCIÓN HF 12x6" EXL PVC</v>
          </cell>
          <cell r="C306" t="str">
            <v>UN</v>
          </cell>
        </row>
        <row r="307">
          <cell r="A307">
            <v>2355</v>
          </cell>
          <cell r="B307" t="str">
            <v>INSTALACIÓN REDUCCIÓN HF 12x8" EXL PVC</v>
          </cell>
          <cell r="C307" t="str">
            <v>UN</v>
          </cell>
        </row>
        <row r="308">
          <cell r="A308">
            <v>2356</v>
          </cell>
          <cell r="B308" t="str">
            <v>INSTALACIÓN REDUCCIÓN HF 12x10" EXL PVC</v>
          </cell>
          <cell r="C308" t="str">
            <v>UN</v>
          </cell>
        </row>
        <row r="309">
          <cell r="A309">
            <v>2357</v>
          </cell>
          <cell r="B309" t="str">
            <v>INSTALACIÓN REDUCCIÓN HF 14x4" EXL PVC</v>
          </cell>
          <cell r="C309" t="str">
            <v>UN</v>
          </cell>
        </row>
        <row r="310">
          <cell r="A310">
            <v>2358</v>
          </cell>
          <cell r="B310" t="str">
            <v>INSTALACIÓN REDUCCIÓN HF 14x6" EXL PVC</v>
          </cell>
          <cell r="C310" t="str">
            <v>UN</v>
          </cell>
        </row>
        <row r="311">
          <cell r="A311">
            <v>2359</v>
          </cell>
          <cell r="B311" t="str">
            <v>INSTALACIÓN REDUCCIÓN HF 14x8" EXL PVC</v>
          </cell>
          <cell r="C311" t="str">
            <v>UN</v>
          </cell>
        </row>
        <row r="312">
          <cell r="A312">
            <v>2360</v>
          </cell>
          <cell r="B312" t="str">
            <v>INSTALACIÓN REDUCCIÓN HF 14x10" EXL PVC</v>
          </cell>
          <cell r="C312" t="str">
            <v>UN</v>
          </cell>
        </row>
        <row r="313">
          <cell r="A313">
            <v>2361</v>
          </cell>
          <cell r="B313" t="str">
            <v>INSTALACIÓN REDUCCIÓN HF 14x12" EXL PVC</v>
          </cell>
          <cell r="C313" t="str">
            <v>UN</v>
          </cell>
        </row>
        <row r="314">
          <cell r="A314">
            <v>2362</v>
          </cell>
          <cell r="B314" t="str">
            <v>INSTALACIÓN REDUCCIÓN HF 16x6" EXL PVC</v>
          </cell>
          <cell r="C314" t="str">
            <v>UN</v>
          </cell>
        </row>
        <row r="315">
          <cell r="A315">
            <v>2363</v>
          </cell>
          <cell r="B315" t="str">
            <v>INSTALACIÓN REDUCCIÓN HF 16x8" EXL PVC</v>
          </cell>
          <cell r="C315" t="str">
            <v>UN</v>
          </cell>
        </row>
        <row r="316">
          <cell r="A316">
            <v>2364</v>
          </cell>
          <cell r="B316" t="str">
            <v>INSTALACIÓN REDUCCIÓN HF 16x10" EXL PVC</v>
          </cell>
          <cell r="C316" t="str">
            <v>UN</v>
          </cell>
        </row>
        <row r="317">
          <cell r="A317">
            <v>2365</v>
          </cell>
          <cell r="B317" t="str">
            <v>INSTALACIÓN REDUCCIÓN HF 16x12" EXL PVC</v>
          </cell>
          <cell r="C317" t="str">
            <v>UN</v>
          </cell>
        </row>
        <row r="318">
          <cell r="A318">
            <v>2366</v>
          </cell>
          <cell r="B318" t="str">
            <v>INSTALACIÓN REDUCCIÓN HF 16x14" EXL PVC</v>
          </cell>
          <cell r="C318" t="str">
            <v>UN</v>
          </cell>
        </row>
        <row r="319">
          <cell r="A319">
            <v>2367</v>
          </cell>
          <cell r="B319" t="str">
            <v>INSTALACIÓN REDUCCIÓN HF 18x10" EXL PVC</v>
          </cell>
          <cell r="C319" t="str">
            <v>UN</v>
          </cell>
        </row>
        <row r="320">
          <cell r="A320">
            <v>2368</v>
          </cell>
          <cell r="B320" t="str">
            <v>INSTALACIÓN REDUCCIÓN HF 18x12" EXL PVC</v>
          </cell>
          <cell r="C320" t="str">
            <v>UN</v>
          </cell>
        </row>
        <row r="321">
          <cell r="A321">
            <v>2369</v>
          </cell>
          <cell r="B321" t="str">
            <v>INSTALACIÓN REDUCCIÓN HF 18x14" EXL PVC</v>
          </cell>
          <cell r="C321" t="str">
            <v>UN</v>
          </cell>
        </row>
        <row r="322">
          <cell r="A322">
            <v>2370</v>
          </cell>
          <cell r="B322" t="str">
            <v>INSTALACIÓN REDUCCIÓN HF 18x16" EXL PVC</v>
          </cell>
          <cell r="C322" t="str">
            <v>UN</v>
          </cell>
        </row>
        <row r="323">
          <cell r="A323">
            <v>2371</v>
          </cell>
          <cell r="B323" t="str">
            <v>INSTALACIÓN REDUCCIÓN HF 20x8" EXL PVC</v>
          </cell>
          <cell r="C323" t="str">
            <v>UN</v>
          </cell>
        </row>
        <row r="324">
          <cell r="A324">
            <v>2372</v>
          </cell>
          <cell r="B324" t="str">
            <v>INSTALACIÓN REDUCCIÓN HF 20x10" EXL PVC</v>
          </cell>
          <cell r="C324" t="str">
            <v>UN</v>
          </cell>
        </row>
        <row r="325">
          <cell r="A325">
            <v>2373</v>
          </cell>
          <cell r="B325" t="str">
            <v>INSTALACIÓN REDUCCIÓN HF 20x12" EXL PVC</v>
          </cell>
          <cell r="C325" t="str">
            <v>UN</v>
          </cell>
        </row>
        <row r="326">
          <cell r="A326">
            <v>2374</v>
          </cell>
          <cell r="B326" t="str">
            <v>INSTALACIÓN REDUCCIÓN HF 20x14" EXL PVC</v>
          </cell>
          <cell r="C326" t="str">
            <v>UN</v>
          </cell>
        </row>
        <row r="327">
          <cell r="A327">
            <v>2375</v>
          </cell>
          <cell r="B327" t="str">
            <v>INSTALACIÓN REDUCCIÓN HF 20x16" EXL PVC</v>
          </cell>
          <cell r="C327" t="str">
            <v>UN</v>
          </cell>
        </row>
        <row r="328">
          <cell r="A328">
            <v>2376</v>
          </cell>
          <cell r="B328" t="str">
            <v>INSTALACIÓN REDUCCIÓN HF 20x18" EXL PVC</v>
          </cell>
          <cell r="C328" t="str">
            <v>UN</v>
          </cell>
        </row>
        <row r="329">
          <cell r="A329">
            <v>2377</v>
          </cell>
          <cell r="B329" t="str">
            <v xml:space="preserve">INSTALACIÓN CODO 90° HF PARA PVC 2" </v>
          </cell>
          <cell r="C329" t="str">
            <v>UN</v>
          </cell>
        </row>
        <row r="330">
          <cell r="A330">
            <v>2378</v>
          </cell>
          <cell r="B330" t="str">
            <v xml:space="preserve">INSTALACIÓN CODO 90° HF PARA PVC 3" </v>
          </cell>
          <cell r="C330" t="str">
            <v>UN</v>
          </cell>
        </row>
        <row r="331">
          <cell r="A331">
            <v>2379</v>
          </cell>
          <cell r="B331" t="str">
            <v xml:space="preserve">INSTALACIÓN CODO 90° HF PARA PVC 4" </v>
          </cell>
          <cell r="C331" t="str">
            <v>UN</v>
          </cell>
        </row>
        <row r="332">
          <cell r="A332">
            <v>2380</v>
          </cell>
          <cell r="B332" t="str">
            <v xml:space="preserve">INSTALACIÓN CODO 90° HF PARA PVC 6" </v>
          </cell>
          <cell r="C332" t="str">
            <v>UN</v>
          </cell>
        </row>
        <row r="333">
          <cell r="A333">
            <v>2381</v>
          </cell>
          <cell r="B333" t="str">
            <v xml:space="preserve">INSTALACIÓN CODO 90° HF PARA PVC 8" </v>
          </cell>
          <cell r="C333" t="str">
            <v>UN</v>
          </cell>
        </row>
        <row r="334">
          <cell r="A334">
            <v>2382</v>
          </cell>
          <cell r="B334" t="str">
            <v xml:space="preserve">INSTALACIÓN CODO 90° HF PARA PVC 10" </v>
          </cell>
          <cell r="C334" t="str">
            <v>UN</v>
          </cell>
        </row>
        <row r="335">
          <cell r="A335">
            <v>2383</v>
          </cell>
          <cell r="B335" t="str">
            <v xml:space="preserve">INSTALACIÓN CODO 90° HF PARA PVC 12" </v>
          </cell>
          <cell r="C335" t="str">
            <v>UN</v>
          </cell>
        </row>
        <row r="336">
          <cell r="A336">
            <v>2384</v>
          </cell>
          <cell r="B336" t="str">
            <v xml:space="preserve">INSTALACIÓN CODO 90° HF PARA PVC 14" </v>
          </cell>
          <cell r="C336" t="str">
            <v>UN</v>
          </cell>
        </row>
        <row r="337">
          <cell r="A337">
            <v>2385</v>
          </cell>
          <cell r="B337" t="str">
            <v xml:space="preserve">INSTALACIÓN CODO 90° HF PARA PVC 16" </v>
          </cell>
          <cell r="C337" t="str">
            <v>UN</v>
          </cell>
        </row>
        <row r="338">
          <cell r="A338">
            <v>2386</v>
          </cell>
          <cell r="B338" t="str">
            <v xml:space="preserve">INSTALACIÓN CODO 90° HF PARA PVC 18" </v>
          </cell>
          <cell r="C338" t="str">
            <v>UN</v>
          </cell>
        </row>
        <row r="340">
          <cell r="A340">
            <v>2400</v>
          </cell>
          <cell r="B340" t="str">
            <v>Instalación Accesorios red de acueducto en PEAD</v>
          </cell>
        </row>
        <row r="341">
          <cell r="A341">
            <v>2401</v>
          </cell>
          <cell r="B341" t="str">
            <v>INSTALACIÓN TUBERÍA PEAD 3" PE 100 PN 10</v>
          </cell>
          <cell r="C341" t="str">
            <v>ML</v>
          </cell>
        </row>
        <row r="342">
          <cell r="A342">
            <v>2402</v>
          </cell>
          <cell r="B342" t="str">
            <v>INSTALACIÓN TUBERÍA PEAD 4" PE 100 PN 10</v>
          </cell>
          <cell r="C342" t="str">
            <v>ML</v>
          </cell>
        </row>
        <row r="343">
          <cell r="A343">
            <v>2403</v>
          </cell>
          <cell r="B343" t="str">
            <v>INSTALACIÓN TUBERÍA PEAD 6" PE 100 PN 10</v>
          </cell>
          <cell r="C343" t="str">
            <v>ML</v>
          </cell>
        </row>
        <row r="344">
          <cell r="A344">
            <v>2404</v>
          </cell>
          <cell r="B344" t="str">
            <v>INSTALACIÓN TUBERÍA PEAD 8" PE 100 PN 10</v>
          </cell>
          <cell r="C344" t="str">
            <v>ML</v>
          </cell>
        </row>
        <row r="345">
          <cell r="A345">
            <v>2405</v>
          </cell>
          <cell r="B345" t="str">
            <v>INSTALACIÓN TUBERÍA PEAD 10" PE 100 PN 10</v>
          </cell>
          <cell r="C345" t="str">
            <v>ML</v>
          </cell>
        </row>
        <row r="346">
          <cell r="A346">
            <v>2406</v>
          </cell>
          <cell r="B346" t="str">
            <v>INSTALACIÓN TUBERIA PEAD 25" PRESION PE 40 PN 10</v>
          </cell>
          <cell r="C346" t="str">
            <v>ML</v>
          </cell>
        </row>
        <row r="347">
          <cell r="A347">
            <v>2407</v>
          </cell>
          <cell r="B347" t="str">
            <v>INSTALACIÓN TUBERIA PEAD 32" PRESION PE 40 PN 10</v>
          </cell>
          <cell r="C347" t="str">
            <v>ML</v>
          </cell>
        </row>
        <row r="348">
          <cell r="A348">
            <v>2408</v>
          </cell>
          <cell r="B348" t="str">
            <v>INSTALACIÓN TUBERIA PEAD 63" PRESION UM  PE 100 PN 10</v>
          </cell>
          <cell r="C348" t="str">
            <v>ML</v>
          </cell>
        </row>
        <row r="349">
          <cell r="A349">
            <v>2409</v>
          </cell>
          <cell r="B349" t="str">
            <v>INSTALACIÓN TEE PEAD 3x3" TERMOENSAMBLADA</v>
          </cell>
          <cell r="C349" t="str">
            <v>UN</v>
          </cell>
        </row>
        <row r="350">
          <cell r="A350">
            <v>2410</v>
          </cell>
          <cell r="B350" t="str">
            <v>INSTALACIÓN TEE PEAD 6x3" TERMOENSAMBLADA</v>
          </cell>
          <cell r="C350" t="str">
            <v>UN</v>
          </cell>
        </row>
        <row r="351">
          <cell r="A351">
            <v>2411</v>
          </cell>
          <cell r="B351" t="str">
            <v>INSTALACIÓN TEE PEAD 6x4" TERMOENSAMBLADA</v>
          </cell>
          <cell r="C351" t="str">
            <v>UN</v>
          </cell>
        </row>
        <row r="352">
          <cell r="A352">
            <v>2412</v>
          </cell>
          <cell r="B352" t="str">
            <v>INSTALACIÓN TEE PEAD 8x3" TERMOENSAMBLADA</v>
          </cell>
          <cell r="C352" t="str">
            <v>UN</v>
          </cell>
        </row>
        <row r="353">
          <cell r="A353">
            <v>2413</v>
          </cell>
          <cell r="B353" t="str">
            <v>INSTALACIÓN TEE PEAD 8x4" TERMOENSAMBLADA</v>
          </cell>
          <cell r="C353" t="str">
            <v>UN</v>
          </cell>
        </row>
        <row r="354">
          <cell r="A354">
            <v>2414</v>
          </cell>
          <cell r="B354" t="str">
            <v>INSTALACIÓN TEE PEAD 8x6" TERMOENSAMBLADA</v>
          </cell>
          <cell r="C354" t="str">
            <v>UN</v>
          </cell>
        </row>
        <row r="355">
          <cell r="A355">
            <v>2415</v>
          </cell>
          <cell r="B355" t="str">
            <v>INSTALACIÓN TEE PEAD 10x10" PE 100 PN 10 TERMOENSAMBLADA</v>
          </cell>
          <cell r="C355" t="str">
            <v>UN</v>
          </cell>
        </row>
        <row r="356">
          <cell r="A356">
            <v>2416</v>
          </cell>
          <cell r="B356" t="str">
            <v>INSTALACIÓN CODO PEAD 90ª 10" TERMOENSAMBLADA</v>
          </cell>
          <cell r="C356" t="str">
            <v>UN</v>
          </cell>
        </row>
        <row r="357">
          <cell r="A357">
            <v>2417</v>
          </cell>
          <cell r="B357" t="str">
            <v>INSTALACIÓN REDUCCIÓN PEAD 4x3" PE 100 PN 10 TERMOFUSION</v>
          </cell>
          <cell r="C357" t="str">
            <v>UN</v>
          </cell>
        </row>
        <row r="358">
          <cell r="A358">
            <v>2418</v>
          </cell>
          <cell r="B358" t="str">
            <v>INSTALACIÓN REDUCCIÓN PEAD 6x3" PE 100 PN 10 TERMOFUSION</v>
          </cell>
          <cell r="C358" t="str">
            <v>UN</v>
          </cell>
        </row>
        <row r="359">
          <cell r="A359">
            <v>2419</v>
          </cell>
          <cell r="B359" t="str">
            <v>INSTALACIÓN REDUCCIÓN PEAD 6x4" PE 100 PN 10 TERMOFUSION</v>
          </cell>
          <cell r="C359" t="str">
            <v>UN</v>
          </cell>
        </row>
        <row r="360">
          <cell r="A360">
            <v>2420</v>
          </cell>
          <cell r="B360" t="str">
            <v>INSTALACIÓN REDUCCIÓN PEAD 8x4" PE 100 PN 10 TERMOFUSION</v>
          </cell>
          <cell r="C360" t="str">
            <v>UN</v>
          </cell>
        </row>
        <row r="361">
          <cell r="A361">
            <v>2421</v>
          </cell>
          <cell r="B361" t="str">
            <v>INSTALACIÓN REDUCCIÓN PEAD 8x6" PE 100 PN 10 TERMOFUSION</v>
          </cell>
          <cell r="C361" t="str">
            <v>UN</v>
          </cell>
        </row>
        <row r="362">
          <cell r="A362">
            <v>2422</v>
          </cell>
          <cell r="B362" t="str">
            <v>INSTALACIÓN REDUCCIÓN PEAD 10x4" TERMOENSAMBLADA</v>
          </cell>
          <cell r="C362" t="str">
            <v>UN</v>
          </cell>
        </row>
        <row r="363">
          <cell r="A363">
            <v>2423</v>
          </cell>
          <cell r="B363" t="str">
            <v>INSTALACIÓN REDUCCIÓN PEAD 10x6" TERMOENSAMBLADA</v>
          </cell>
          <cell r="C363" t="str">
            <v>UN</v>
          </cell>
        </row>
        <row r="364">
          <cell r="A364">
            <v>2424</v>
          </cell>
          <cell r="B364" t="str">
            <v>INSTALACIÓN REDUCCIÓN PEAD 10x8" TERMOENSAMBLADA</v>
          </cell>
          <cell r="C364" t="str">
            <v>UN</v>
          </cell>
        </row>
        <row r="365">
          <cell r="A365">
            <v>2425</v>
          </cell>
          <cell r="B365" t="str">
            <v>INSTALACIÓN TAPÓN PEAD 3" TERMOENSAMBLADA</v>
          </cell>
          <cell r="C365" t="str">
            <v>UN</v>
          </cell>
        </row>
        <row r="366">
          <cell r="A366">
            <v>2426</v>
          </cell>
          <cell r="B366" t="str">
            <v>INSTALACIÓN TUBERÍA ACUEDUCTO GRP 24" DN 600 PN10 SN2500 INCLUYE ACOPLES</v>
          </cell>
          <cell r="C366" t="str">
            <v>M</v>
          </cell>
        </row>
        <row r="367">
          <cell r="A367">
            <v>2427</v>
          </cell>
          <cell r="B367" t="str">
            <v>INSTALACIÓN UNIONES DE TRANSICIÓN EN ACERO AL CARBÓN 24" CCP A GRP</v>
          </cell>
          <cell r="C367" t="str">
            <v>UN</v>
          </cell>
        </row>
        <row r="369">
          <cell r="A369">
            <v>2500</v>
          </cell>
          <cell r="B369" t="str">
            <v>Instalación Accesorios Especiales red de acueducto en HD</v>
          </cell>
        </row>
        <row r="370">
          <cell r="A370">
            <v>2501</v>
          </cell>
          <cell r="B370" t="str">
            <v>SUMINISTRO E INSTALACIÓN DE NIPLE HD DE 12" BxB DE 1,0 M</v>
          </cell>
          <cell r="C370" t="str">
            <v>UN</v>
          </cell>
        </row>
        <row r="371">
          <cell r="A371">
            <v>2502</v>
          </cell>
          <cell r="B371" t="str">
            <v>SUMINISTRO E INSTALACIÓN DE NIPLE AC SCH 40 DE 20" BxB DE 2M</v>
          </cell>
          <cell r="C371" t="str">
            <v>UN</v>
          </cell>
        </row>
        <row r="372">
          <cell r="A372">
            <v>2503</v>
          </cell>
          <cell r="B372" t="str">
            <v>SUMINISTRO E INSTALACIÓN DE NIPLE HD DE 20" BxE DE 0,60 M PASAMURO</v>
          </cell>
          <cell r="C372" t="str">
            <v>UN</v>
          </cell>
        </row>
        <row r="373">
          <cell r="A373">
            <v>2504</v>
          </cell>
          <cell r="B373" t="str">
            <v>SUMINISTRO E INSTALACIÓN DE NIPLE HD DE 20" BxB DE 2M</v>
          </cell>
          <cell r="C373" t="str">
            <v>UN</v>
          </cell>
        </row>
        <row r="374">
          <cell r="A374">
            <v>2505</v>
          </cell>
          <cell r="B374" t="str">
            <v xml:space="preserve">SUMINISTRO E INSTALACIÓN DE NIPLE HD DE 20" BxE DE 2,0 M </v>
          </cell>
          <cell r="C374" t="str">
            <v>UN</v>
          </cell>
        </row>
        <row r="375">
          <cell r="A375">
            <v>2506</v>
          </cell>
          <cell r="B375" t="str">
            <v>SUMINISTRO E INSTALACIÓN DE CODOS HD DE 20" BxB 90º UN</v>
          </cell>
          <cell r="C375" t="str">
            <v>UN</v>
          </cell>
        </row>
        <row r="376">
          <cell r="A376">
            <v>2507</v>
          </cell>
          <cell r="B376" t="str">
            <v>SUMINISTRO E INSTALACIÓN DE NIPLE HD DE 12" BxE DE 1,0 M PASAMURO</v>
          </cell>
          <cell r="C376" t="str">
            <v>UN</v>
          </cell>
        </row>
        <row r="377">
          <cell r="A377">
            <v>2508</v>
          </cell>
          <cell r="B377" t="str">
            <v>SUMINISTRO E INSTALACIÓN DE NIPLE HD DE 20" BxE DE 0,60 M PASAMURO</v>
          </cell>
          <cell r="C377" t="str">
            <v>UN</v>
          </cell>
        </row>
        <row r="378">
          <cell r="A378">
            <v>2509</v>
          </cell>
          <cell r="B378" t="str">
            <v>SUMINISTRO E INSTALACIÓN DE NIPLE HD DE 24" BxB DE 1 M PASAMURO</v>
          </cell>
          <cell r="C378" t="str">
            <v>UN</v>
          </cell>
        </row>
        <row r="379">
          <cell r="A379">
            <v>2510</v>
          </cell>
          <cell r="B379" t="str">
            <v>SUMINISTRO E INSTALACIÓN DE NIPLE DE 14" BxB DE 1,0 M</v>
          </cell>
          <cell r="C379" t="str">
            <v>UN</v>
          </cell>
        </row>
        <row r="380">
          <cell r="A380">
            <v>2511</v>
          </cell>
          <cell r="B380" t="str">
            <v>INSTALACIÓN DE VÁLVULA DE EXPULSIÓN Y ADMISIÓN DE AIRE (VENTOSA) CÁMARA SENCILLA DOBLE ACCIÓN 2"</v>
          </cell>
          <cell r="C380" t="str">
            <v>UN</v>
          </cell>
        </row>
        <row r="381">
          <cell r="A381">
            <v>2512</v>
          </cell>
          <cell r="B381" t="str">
            <v>INSTALACIÓN VÁLVULA DE COMPUERTA SELLO DE BRONCE 8" VÁSTAGO NO ASCENDENTE EXL</v>
          </cell>
          <cell r="C381" t="str">
            <v>UN</v>
          </cell>
        </row>
        <row r="382">
          <cell r="A382">
            <v>2513</v>
          </cell>
          <cell r="B382" t="str">
            <v>INSTALACIÓN FILTRO YEE EXTREMO BRIDA 6"</v>
          </cell>
          <cell r="C382" t="str">
            <v>UN</v>
          </cell>
        </row>
        <row r="383">
          <cell r="A383">
            <v>2514</v>
          </cell>
          <cell r="B383" t="str">
            <v xml:space="preserve">INSTALACIÓN MACROMEDIDOR TIPO WOLMANN 6" CONEXION BRIDA </v>
          </cell>
          <cell r="C383" t="str">
            <v>UN</v>
          </cell>
        </row>
        <row r="384">
          <cell r="A384">
            <v>2515</v>
          </cell>
          <cell r="B384" t="str">
            <v xml:space="preserve">INSTALACIÓN DE NIPLE HD DE 6" BxB DE 0,70 M </v>
          </cell>
          <cell r="C384" t="str">
            <v>UN</v>
          </cell>
        </row>
        <row r="385">
          <cell r="A385">
            <v>2516</v>
          </cell>
          <cell r="B385" t="str">
            <v>JUEGO DE TORNILLERIA EN ACERO INOXIDABLE Y EMPAQUES BRIDA 6"</v>
          </cell>
          <cell r="C385" t="str">
            <v>GLB</v>
          </cell>
        </row>
        <row r="386">
          <cell r="A386">
            <v>2517</v>
          </cell>
          <cell r="B386" t="str">
            <v xml:space="preserve">INSTALACIÓN DE NIPLE HD DE 6" BxB DE 0,60 M </v>
          </cell>
          <cell r="C386" t="str">
            <v>UN</v>
          </cell>
        </row>
        <row r="387">
          <cell r="A387">
            <v>2518</v>
          </cell>
          <cell r="B387" t="str">
            <v xml:space="preserve">INSTALACIÓN DE NIPLE HD DE 2" BxB DE 0,40 M </v>
          </cell>
          <cell r="C387" t="str">
            <v>UN</v>
          </cell>
        </row>
        <row r="388">
          <cell r="A388">
            <v>2519</v>
          </cell>
          <cell r="B388" t="str">
            <v xml:space="preserve">INSTALACIÓN DE NIPLE PASAMURO HD DE 8" BxE DE 0,60 M </v>
          </cell>
          <cell r="C388" t="str">
            <v>UN</v>
          </cell>
        </row>
        <row r="389">
          <cell r="A389">
            <v>2520</v>
          </cell>
          <cell r="B389" t="str">
            <v>INSTALACIÓN TEE 6X2X6" HF SALIDA BRIDADA 2"</v>
          </cell>
          <cell r="C389" t="str">
            <v>UN</v>
          </cell>
        </row>
        <row r="390">
          <cell r="A390">
            <v>2521</v>
          </cell>
          <cell r="B390" t="str">
            <v>INSTALACIÓN CODO PEAD 90° 3" 90 mmTERMOENSAMBLADA</v>
          </cell>
          <cell r="C390" t="str">
            <v>UN</v>
          </cell>
        </row>
        <row r="391">
          <cell r="A391">
            <v>2522</v>
          </cell>
          <cell r="B391" t="str">
            <v>INSTALACIÓN CODO PEAD 45° 3" 90 mmTERMOENSAMBLADA</v>
          </cell>
          <cell r="C391" t="str">
            <v>UN</v>
          </cell>
        </row>
        <row r="392">
          <cell r="A392">
            <v>2523</v>
          </cell>
          <cell r="B392" t="str">
            <v>INSTALACIÓN REDUCCIÓN CONCENTRICA HF DE 12x8" EXL - PVC</v>
          </cell>
          <cell r="C392" t="str">
            <v>UN</v>
          </cell>
        </row>
        <row r="393">
          <cell r="A393">
            <v>2524</v>
          </cell>
          <cell r="B393" t="str">
            <v>INSTALACIÓN REDUCCIÓN CONCENTRICA HF DE 8x6" B x B</v>
          </cell>
          <cell r="C393" t="str">
            <v>UN</v>
          </cell>
        </row>
        <row r="394">
          <cell r="A394">
            <v>2525</v>
          </cell>
          <cell r="B394" t="str">
            <v>INSTALACION DE VÁLVULA DE 6" HF COMPUERTA ELÁSTICA VNA INOXIDABLE BxB</v>
          </cell>
          <cell r="C394" t="str">
            <v>UN</v>
          </cell>
        </row>
        <row r="395">
          <cell r="A395">
            <v>2526</v>
          </cell>
          <cell r="B395" t="str">
            <v>INSTALACIÓN TEE 8X8" HF EXTREMO BRIDA</v>
          </cell>
          <cell r="C395" t="str">
            <v>UN</v>
          </cell>
        </row>
        <row r="396">
          <cell r="A396">
            <v>2527</v>
          </cell>
          <cell r="B396" t="str">
            <v>INSTALACIÓN TEE 8X2" HF ExExB SALIDA BRIDADA 2 "</v>
          </cell>
          <cell r="C396" t="str">
            <v>UN</v>
          </cell>
        </row>
        <row r="397">
          <cell r="A397">
            <v>2528</v>
          </cell>
          <cell r="B397" t="str">
            <v>INSTALACION DE VÁLVULA DE 6" HF COMPUERTA ELÁSTICA VNA INOXIDABLE BxB CON VOLANTA</v>
          </cell>
          <cell r="C397" t="str">
            <v>UN</v>
          </cell>
        </row>
        <row r="398">
          <cell r="A398">
            <v>2529</v>
          </cell>
          <cell r="B398" t="str">
            <v>INSTALACIÓN TEE 4X2" HF ExExB SALIDA BRIDADA 2"</v>
          </cell>
          <cell r="C398" t="str">
            <v>UN</v>
          </cell>
        </row>
        <row r="399">
          <cell r="A399">
            <v>2530</v>
          </cell>
          <cell r="B399" t="str">
            <v>INSTALACIÓN REDUCCIÓN CONCENTRICA HF DE 4x2" EXL PVC</v>
          </cell>
          <cell r="C399" t="str">
            <v>UN</v>
          </cell>
        </row>
        <row r="401">
          <cell r="A401">
            <v>2600</v>
          </cell>
          <cell r="B401" t="str">
            <v>Suministro Acueducto tuberias y accesorios PVC</v>
          </cell>
        </row>
        <row r="402">
          <cell r="A402">
            <v>2601</v>
          </cell>
          <cell r="B402" t="str">
            <v>TUBERIA PVC 2" PRESION UM RDE 21</v>
          </cell>
          <cell r="C402" t="str">
            <v>ML</v>
          </cell>
        </row>
        <row r="403">
          <cell r="A403">
            <v>2602</v>
          </cell>
          <cell r="B403" t="str">
            <v>TUBERIA PVC 2½" PRESION UM RDE 21</v>
          </cell>
          <cell r="C403" t="str">
            <v>ML</v>
          </cell>
        </row>
        <row r="404">
          <cell r="A404">
            <v>2603</v>
          </cell>
          <cell r="B404" t="str">
            <v>TUBERIA PVC 3" PRESION UM RDE 21</v>
          </cell>
          <cell r="C404" t="str">
            <v>ML</v>
          </cell>
        </row>
        <row r="405">
          <cell r="A405">
            <v>2604</v>
          </cell>
          <cell r="B405" t="str">
            <v>TUBERIA PVC 4" PRESION UM RDE 21</v>
          </cell>
          <cell r="C405" t="str">
            <v>ML</v>
          </cell>
        </row>
        <row r="406">
          <cell r="A406">
            <v>2605</v>
          </cell>
          <cell r="B406" t="str">
            <v>TUBERIA PVC 6" PRESION UM RDE 21</v>
          </cell>
          <cell r="C406" t="str">
            <v>ML</v>
          </cell>
        </row>
        <row r="407">
          <cell r="A407">
            <v>2606</v>
          </cell>
          <cell r="B407" t="str">
            <v>TUBERIA PVC 8" PRESION UM RDE 21</v>
          </cell>
          <cell r="C407" t="str">
            <v>ML</v>
          </cell>
        </row>
        <row r="408">
          <cell r="A408">
            <v>2607</v>
          </cell>
          <cell r="B408" t="str">
            <v>TUBERIA PVC 10" PRESION UM RDE 21</v>
          </cell>
          <cell r="C408" t="str">
            <v>ML</v>
          </cell>
        </row>
        <row r="409">
          <cell r="A409">
            <v>2608</v>
          </cell>
          <cell r="B409" t="str">
            <v>TUBERIA PVC 12" PRESION UM RDE 21</v>
          </cell>
          <cell r="C409" t="str">
            <v>ML</v>
          </cell>
        </row>
        <row r="410">
          <cell r="A410">
            <v>2609</v>
          </cell>
          <cell r="B410" t="str">
            <v>TUBERIA PVC 14" PRESION UM RDE 21</v>
          </cell>
          <cell r="C410" t="str">
            <v>ML</v>
          </cell>
        </row>
        <row r="411">
          <cell r="A411">
            <v>2610</v>
          </cell>
          <cell r="B411" t="str">
            <v>TUBERIA PVC 16" PRESION UM RDE 21</v>
          </cell>
          <cell r="C411" t="str">
            <v>ML</v>
          </cell>
        </row>
        <row r="412">
          <cell r="A412">
            <v>2611</v>
          </cell>
          <cell r="B412" t="str">
            <v>TUBERIA PVC 18" PRESION UM RDE 21</v>
          </cell>
          <cell r="C412" t="str">
            <v>ML</v>
          </cell>
        </row>
        <row r="413">
          <cell r="A413">
            <v>2612</v>
          </cell>
          <cell r="B413" t="str">
            <v>TUBERIA PVC 20" PRESION UM RDE 21</v>
          </cell>
          <cell r="C413" t="str">
            <v>ML</v>
          </cell>
        </row>
        <row r="414">
          <cell r="A414">
            <v>2613</v>
          </cell>
          <cell r="B414" t="str">
            <v>SUMINSTRO DE UNION REPARACIÓN PVC PRESIÓN DE 2" UNIÓN MECÁNICA</v>
          </cell>
          <cell r="C414" t="str">
            <v>UN</v>
          </cell>
        </row>
        <row r="415">
          <cell r="A415">
            <v>2614</v>
          </cell>
          <cell r="B415" t="str">
            <v>SUMINSTRO DE UNION REPARACIÓN PVC PRESIÓN DE 3" UNIÓN MECÁNICA</v>
          </cell>
          <cell r="C415" t="str">
            <v>UN</v>
          </cell>
        </row>
        <row r="416">
          <cell r="A416">
            <v>2615</v>
          </cell>
          <cell r="B416" t="str">
            <v>SUMINSTRO DE UNION REPARACIÓN PVC PRESIÓN DE 4" UNIÓN MECÁNICA</v>
          </cell>
          <cell r="C416" t="str">
            <v>UN</v>
          </cell>
        </row>
        <row r="417">
          <cell r="A417">
            <v>2616</v>
          </cell>
          <cell r="B417" t="str">
            <v>SUMINSTRO DE UNION REPARACIÓN PVC PRESIÓN DE 6" UNIÓN MECÁNICA</v>
          </cell>
          <cell r="C417" t="str">
            <v>UN</v>
          </cell>
        </row>
        <row r="418">
          <cell r="A418">
            <v>2617</v>
          </cell>
          <cell r="B418" t="str">
            <v>SUMINSTRO DE UNION REPARACIÓN PVC PRESIÓN DE 8" UNIÓN MECÁNICA</v>
          </cell>
          <cell r="C418" t="str">
            <v>UN</v>
          </cell>
        </row>
        <row r="419">
          <cell r="A419">
            <v>2618</v>
          </cell>
          <cell r="B419" t="str">
            <v>SUMINSTRO DE UNION REPARACIÓN PVC PRESIÓN DE 10" UNIÓN MECÁNICA</v>
          </cell>
          <cell r="C419" t="str">
            <v>UN</v>
          </cell>
        </row>
        <row r="420">
          <cell r="A420">
            <v>2619</v>
          </cell>
          <cell r="B420" t="str">
            <v>SUMINSTRO DE UNION REPARACIÓN PVC PRESIÓN DE 12" UNIÓN MECÁNICA</v>
          </cell>
          <cell r="C420" t="str">
            <v>UN</v>
          </cell>
        </row>
        <row r="421">
          <cell r="A421">
            <v>2620</v>
          </cell>
          <cell r="B421" t="str">
            <v>SUMINISTRO REDUCCIÓN PVC 2x1½</v>
          </cell>
          <cell r="C421" t="str">
            <v>UN</v>
          </cell>
        </row>
        <row r="422">
          <cell r="A422">
            <v>2621</v>
          </cell>
          <cell r="B422" t="str">
            <v>SUMINISTRO REDUCCIÓN PVC 2½x2</v>
          </cell>
          <cell r="C422" t="str">
            <v>UN</v>
          </cell>
        </row>
        <row r="423">
          <cell r="A423">
            <v>2622</v>
          </cell>
          <cell r="B423" t="str">
            <v>SUMINISTRO REDUCCIÓN PVC 3x2</v>
          </cell>
          <cell r="C423" t="str">
            <v>UN</v>
          </cell>
        </row>
        <row r="424">
          <cell r="A424">
            <v>2623</v>
          </cell>
          <cell r="B424" t="str">
            <v>SUMINISTRO REDUCCIÓN PVC 3x2½</v>
          </cell>
          <cell r="C424" t="str">
            <v>UN</v>
          </cell>
        </row>
        <row r="425">
          <cell r="A425">
            <v>2624</v>
          </cell>
          <cell r="B425" t="str">
            <v>SUMINISTRO REDUCCIÓN PVC 4x2</v>
          </cell>
          <cell r="C425" t="str">
            <v>UN</v>
          </cell>
        </row>
        <row r="426">
          <cell r="A426">
            <v>2625</v>
          </cell>
          <cell r="B426" t="str">
            <v>SUMINISTRO REDUCCIÓN PVC 4x2½</v>
          </cell>
          <cell r="C426" t="str">
            <v>UN</v>
          </cell>
        </row>
        <row r="427">
          <cell r="A427">
            <v>2626</v>
          </cell>
          <cell r="B427" t="str">
            <v>SUMINISTRO REDUCCIÓN PVC 4x3</v>
          </cell>
          <cell r="C427" t="str">
            <v>UN</v>
          </cell>
        </row>
        <row r="428">
          <cell r="A428">
            <v>2627</v>
          </cell>
          <cell r="B428" t="str">
            <v>SUMINISTRO REDUCCIÓN PVC 6x4</v>
          </cell>
          <cell r="C428" t="str">
            <v>UN</v>
          </cell>
        </row>
        <row r="429">
          <cell r="A429">
            <v>2628</v>
          </cell>
          <cell r="B429" t="str">
            <v>SUMINISTRO REDUCCIÓN PVC 8x6</v>
          </cell>
          <cell r="C429" t="str">
            <v>UN</v>
          </cell>
        </row>
        <row r="430">
          <cell r="A430">
            <v>2629</v>
          </cell>
          <cell r="B430" t="str">
            <v>SUMINISTRO TEE PVC  3x3" UNIÓN MECÁNICA RDE 21</v>
          </cell>
          <cell r="C430" t="str">
            <v>UN</v>
          </cell>
        </row>
        <row r="431">
          <cell r="A431">
            <v>2630</v>
          </cell>
          <cell r="B431" t="str">
            <v>SUMINISTRO TEE PVC  4x4" UNIÓN MECÁNICA RDE 21</v>
          </cell>
          <cell r="C431" t="str">
            <v>UN</v>
          </cell>
        </row>
        <row r="432">
          <cell r="A432">
            <v>2631</v>
          </cell>
          <cell r="B432" t="str">
            <v>SUMINISTRO TEE PVC  6x6" UNIÓN MECÁNICA RDE 21</v>
          </cell>
          <cell r="C432" t="str">
            <v>UN</v>
          </cell>
        </row>
        <row r="433">
          <cell r="A433">
            <v>2632</v>
          </cell>
          <cell r="B433" t="str">
            <v>SUMINISTRO TEE PVC  8x8" UNIÓN MECÁNICA RDE 21</v>
          </cell>
          <cell r="C433" t="str">
            <v>UN</v>
          </cell>
        </row>
        <row r="434">
          <cell r="A434">
            <v>2633</v>
          </cell>
          <cell r="B434" t="str">
            <v>SUMINISTRO TEE REDUCIDA PVC  3x2" UNIÓN MECÁNICA RDE 21</v>
          </cell>
          <cell r="C434" t="str">
            <v>UN</v>
          </cell>
        </row>
        <row r="435">
          <cell r="A435">
            <v>2634</v>
          </cell>
          <cell r="B435" t="str">
            <v>SUMINISTRO TEE REDUCIDA PVC  4x2" UNIÓN MECÁNICA RDE 21</v>
          </cell>
          <cell r="C435" t="str">
            <v>UN</v>
          </cell>
        </row>
        <row r="436">
          <cell r="A436">
            <v>2635</v>
          </cell>
          <cell r="B436" t="str">
            <v>SUMINISTRO TEE REDUCIDA PVC  4x3" UNIÓN MECÁNICA RDE 21</v>
          </cell>
          <cell r="C436" t="str">
            <v>UN</v>
          </cell>
        </row>
        <row r="437">
          <cell r="A437">
            <v>2636</v>
          </cell>
          <cell r="B437" t="str">
            <v>SUMINISTRO TEE REDUCIDA PVC  6x3" UNIÓN MECÁNICA RDE 21</v>
          </cell>
          <cell r="C437" t="str">
            <v>UN</v>
          </cell>
        </row>
        <row r="438">
          <cell r="A438">
            <v>2637</v>
          </cell>
          <cell r="B438" t="str">
            <v>SUMINISTRO TEE REDUCIDA PVC  6x4" UNIÓN MECÁNICA RDE 21</v>
          </cell>
          <cell r="C438" t="str">
            <v>UN</v>
          </cell>
        </row>
        <row r="439">
          <cell r="A439">
            <v>2638</v>
          </cell>
          <cell r="B439" t="str">
            <v>SUMINISTRO TEE REDUCIDA PVC  8x4" UNIÓN MECÁNICA RDE 21</v>
          </cell>
          <cell r="C439" t="str">
            <v>UN</v>
          </cell>
        </row>
        <row r="440">
          <cell r="A440">
            <v>2639</v>
          </cell>
          <cell r="B440" t="str">
            <v>SUMINISTRO TEE REDUCIDA PVC  8x6" UNIÓN MECÁNICA RDE 21</v>
          </cell>
          <cell r="C440" t="str">
            <v>UN</v>
          </cell>
        </row>
        <row r="441">
          <cell r="A441">
            <v>2640</v>
          </cell>
          <cell r="B441" t="str">
            <v xml:space="preserve">SUMINISTRO TEE ENSAMBLADA PVC  3x2x3" </v>
          </cell>
          <cell r="C441" t="str">
            <v>UN</v>
          </cell>
        </row>
        <row r="442">
          <cell r="A442">
            <v>2641</v>
          </cell>
          <cell r="B442" t="str">
            <v xml:space="preserve">SUMINISTRO TEE ENSAMBLADA PVC  3x3x2" </v>
          </cell>
          <cell r="C442" t="str">
            <v>UN</v>
          </cell>
        </row>
        <row r="443">
          <cell r="A443">
            <v>2642</v>
          </cell>
          <cell r="B443" t="str">
            <v xml:space="preserve">SUMINISTRO TEE ENSAMBLADA PVC  3x3x3" </v>
          </cell>
          <cell r="C443" t="str">
            <v>UN</v>
          </cell>
        </row>
        <row r="444">
          <cell r="A444">
            <v>2643</v>
          </cell>
          <cell r="B444" t="str">
            <v xml:space="preserve">SUMINISTRO TEE ENSAMBLADA PVC  4x3x3" </v>
          </cell>
          <cell r="C444" t="str">
            <v>UN</v>
          </cell>
        </row>
        <row r="445">
          <cell r="A445">
            <v>2644</v>
          </cell>
          <cell r="B445" t="str">
            <v xml:space="preserve">SUMINISTRO TEE ENSAMBLADA PVC  4x4x3" </v>
          </cell>
          <cell r="C445" t="str">
            <v>UN</v>
          </cell>
        </row>
        <row r="446">
          <cell r="A446">
            <v>2645</v>
          </cell>
          <cell r="B446" t="str">
            <v xml:space="preserve">SUMINISTRO TEE ENSAMBLADA PVC  4x4x4" </v>
          </cell>
          <cell r="C446" t="str">
            <v>UN</v>
          </cell>
        </row>
        <row r="447">
          <cell r="A447">
            <v>2646</v>
          </cell>
          <cell r="B447" t="str">
            <v>CODO GRAN RADIO DE 45º PVC PRESIÓN 2"</v>
          </cell>
          <cell r="C447" t="str">
            <v>UN</v>
          </cell>
        </row>
        <row r="448">
          <cell r="A448">
            <v>2647</v>
          </cell>
          <cell r="B448" t="str">
            <v>CODO GRAN RADIO DE 45º PVC PRESIÓN 2½"</v>
          </cell>
          <cell r="C448" t="str">
            <v>UN</v>
          </cell>
        </row>
        <row r="449">
          <cell r="A449">
            <v>2648</v>
          </cell>
          <cell r="B449" t="str">
            <v>CODO GRAN RADIO DE 45º PVC PRESIÓN 3"</v>
          </cell>
          <cell r="C449" t="str">
            <v>UN</v>
          </cell>
        </row>
        <row r="450">
          <cell r="A450">
            <v>2649</v>
          </cell>
          <cell r="B450" t="str">
            <v>CODO GRAN RADIO DE 45º PVC PRESIÓN 4"</v>
          </cell>
          <cell r="C450" t="str">
            <v>UN</v>
          </cell>
        </row>
        <row r="451">
          <cell r="A451">
            <v>2650</v>
          </cell>
          <cell r="B451" t="str">
            <v>CODO GRAN RADIO DE 45º PVC PRESIÓN 6"</v>
          </cell>
          <cell r="C451" t="str">
            <v>UN</v>
          </cell>
        </row>
        <row r="452">
          <cell r="A452">
            <v>2651</v>
          </cell>
          <cell r="B452" t="str">
            <v>CODO GRAN RADIO DE 45º PVC PRESIÓN 8"</v>
          </cell>
          <cell r="C452" t="str">
            <v>UN</v>
          </cell>
        </row>
        <row r="453">
          <cell r="A453">
            <v>2652</v>
          </cell>
          <cell r="B453" t="str">
            <v>CODO GRAN RADIO DE 45º PVC PRESIÓN 10"</v>
          </cell>
          <cell r="C453" t="str">
            <v>UN</v>
          </cell>
        </row>
        <row r="454">
          <cell r="A454">
            <v>2653</v>
          </cell>
          <cell r="B454" t="str">
            <v>CODO GRAN RADIO DE 45º PVC PRESIÓN 12"</v>
          </cell>
          <cell r="C454" t="str">
            <v>UN</v>
          </cell>
        </row>
        <row r="455">
          <cell r="A455">
            <v>2654</v>
          </cell>
          <cell r="B455" t="str">
            <v>CODO GRAN RADIO 90° PVC 2" UNIÓN MECÁNICA RDE 21</v>
          </cell>
          <cell r="C455" t="str">
            <v>UN</v>
          </cell>
        </row>
        <row r="456">
          <cell r="A456">
            <v>2655</v>
          </cell>
          <cell r="B456" t="str">
            <v>CODO GRAN RADIO 90° PVC 2½" UNIÓN MECÁNICA RDE 21</v>
          </cell>
          <cell r="C456" t="str">
            <v>UN</v>
          </cell>
        </row>
        <row r="457">
          <cell r="A457">
            <v>2656</v>
          </cell>
          <cell r="B457" t="str">
            <v>CODO GRAN RADIO 90° PVC 3" UNIÓN MECÁNICA RDE 21</v>
          </cell>
          <cell r="C457" t="str">
            <v>UN</v>
          </cell>
        </row>
        <row r="458">
          <cell r="A458">
            <v>2657</v>
          </cell>
          <cell r="B458" t="str">
            <v>CODO GRAN RADIO 90° PVC 4" UNIÓN MECÁNICA RDE 21</v>
          </cell>
          <cell r="C458" t="str">
            <v>UN</v>
          </cell>
        </row>
        <row r="459">
          <cell r="A459">
            <v>2658</v>
          </cell>
          <cell r="B459" t="str">
            <v>CODO GRAN RADIO 90° PVC 6" UNIÓN MECÁNICA RDE 21</v>
          </cell>
          <cell r="C459" t="str">
            <v>UN</v>
          </cell>
        </row>
        <row r="460">
          <cell r="A460">
            <v>2659</v>
          </cell>
          <cell r="B460" t="str">
            <v>CODO GRAN RADIO 90° PVC 8" UNIÓN MECÁNICA RDE 21</v>
          </cell>
          <cell r="C460" t="str">
            <v>UN</v>
          </cell>
        </row>
        <row r="461">
          <cell r="A461">
            <v>2660</v>
          </cell>
          <cell r="B461" t="str">
            <v>CODO GRAN RADIO 90° PVC 10" UNIÓN MECÁNICA RDE 21</v>
          </cell>
          <cell r="C461" t="str">
            <v>UN</v>
          </cell>
        </row>
        <row r="462">
          <cell r="A462">
            <v>2661</v>
          </cell>
          <cell r="B462" t="str">
            <v>CODO GRAN RADIO 90° PVC 12" UNIÓN MECÁNICA RDE 21</v>
          </cell>
          <cell r="C462" t="str">
            <v>UN</v>
          </cell>
        </row>
        <row r="463">
          <cell r="A463">
            <v>2662</v>
          </cell>
          <cell r="B463" t="str">
            <v>CODO GRAN RADIO 22½° PVC 2" UNIÓN MECÁNICA RDE 21</v>
          </cell>
          <cell r="C463" t="str">
            <v>UN</v>
          </cell>
        </row>
        <row r="464">
          <cell r="A464">
            <v>2663</v>
          </cell>
          <cell r="B464" t="str">
            <v>CODO GRAN RADIO 22½° PVC 2½" UNIÓN MECÁNICA RDE 21</v>
          </cell>
          <cell r="C464" t="str">
            <v>UN</v>
          </cell>
        </row>
        <row r="465">
          <cell r="A465">
            <v>2664</v>
          </cell>
          <cell r="B465" t="str">
            <v>CODO GRAN RADIO 22½° PVC 3" UNIÓN MECÁNICA RDE 21</v>
          </cell>
          <cell r="C465" t="str">
            <v>UN</v>
          </cell>
        </row>
        <row r="466">
          <cell r="A466">
            <v>2665</v>
          </cell>
          <cell r="B466" t="str">
            <v>CODO GRAN RADIO 22½° PVC 4" UNIÓN MECÁNICA RDE 21</v>
          </cell>
          <cell r="C466" t="str">
            <v>UN</v>
          </cell>
        </row>
        <row r="467">
          <cell r="A467">
            <v>2666</v>
          </cell>
          <cell r="B467" t="str">
            <v>CODO GRAN RADIO 22½° PVC 6" UNIÓN MECÁNICA RDE 21</v>
          </cell>
          <cell r="C467" t="str">
            <v>UN</v>
          </cell>
        </row>
        <row r="468">
          <cell r="A468">
            <v>2667</v>
          </cell>
          <cell r="B468" t="str">
            <v>CODO GRAN RADIO 22½° PVC 8" UNIÓN MECÁNICA RDE 21</v>
          </cell>
          <cell r="C468" t="str">
            <v>UN</v>
          </cell>
        </row>
        <row r="469">
          <cell r="A469">
            <v>2668</v>
          </cell>
          <cell r="B469" t="str">
            <v>CODO GRAN RADIO 22½° PVC 10" UNIÓN MECÁNICA RDE 21</v>
          </cell>
          <cell r="C469" t="str">
            <v>UN</v>
          </cell>
        </row>
        <row r="470">
          <cell r="A470">
            <v>2669</v>
          </cell>
          <cell r="B470" t="str">
            <v>CODO GRAN RADIO 22½° PVC 12" UNIÓN MECÁNICA RDE 21</v>
          </cell>
          <cell r="C470" t="str">
            <v>UN</v>
          </cell>
        </row>
        <row r="471">
          <cell r="A471">
            <v>2670</v>
          </cell>
          <cell r="B471" t="str">
            <v>CODO GRAN RADIO 11¼° PVC 2" UNIÓN MECÁNICA RDE 21</v>
          </cell>
          <cell r="C471" t="str">
            <v>UN</v>
          </cell>
        </row>
        <row r="472">
          <cell r="A472">
            <v>2671</v>
          </cell>
          <cell r="B472" t="str">
            <v>CODO GRAN RADIO 11¼° PVC 2½" UNIÓN MECÁNICA RDE 21</v>
          </cell>
          <cell r="C472" t="str">
            <v>UN</v>
          </cell>
        </row>
        <row r="473">
          <cell r="A473">
            <v>2672</v>
          </cell>
          <cell r="B473" t="str">
            <v>CODO GRAN RADIO 11¼° PVC 3" UNIÓN MECÁNICA RDE 21</v>
          </cell>
          <cell r="C473" t="str">
            <v>UN</v>
          </cell>
        </row>
        <row r="474">
          <cell r="A474">
            <v>2673</v>
          </cell>
          <cell r="B474" t="str">
            <v>CODO GRAN RADIO 11¼° PVC 4" UNIÓN MECÁNICA RDE 21</v>
          </cell>
          <cell r="C474" t="str">
            <v>UN</v>
          </cell>
        </row>
        <row r="475">
          <cell r="A475">
            <v>2674</v>
          </cell>
          <cell r="B475" t="str">
            <v>CODO GRAN RADIO 11¼° PVC 6" UNIÓN MECÁNICA RDE 21</v>
          </cell>
          <cell r="C475" t="str">
            <v>UN</v>
          </cell>
        </row>
        <row r="476">
          <cell r="A476">
            <v>2675</v>
          </cell>
          <cell r="B476" t="str">
            <v>CODO GRAN RADIO 11¼° PVC 8" UNIÓN MECÁNICA RDE 21</v>
          </cell>
          <cell r="C476" t="str">
            <v>UN</v>
          </cell>
        </row>
        <row r="477">
          <cell r="A477">
            <v>2676</v>
          </cell>
          <cell r="B477" t="str">
            <v>CODO GRAN RADIO 11¼° PVC 10" UNIÓN MECÁNICA RDE 21</v>
          </cell>
          <cell r="C477" t="str">
            <v>UN</v>
          </cell>
        </row>
        <row r="478">
          <cell r="A478">
            <v>2677</v>
          </cell>
          <cell r="B478" t="str">
            <v>CODO GRAN RADIO 11¼° PVC 12" UNIÓN MECÁNICA RDE 21</v>
          </cell>
          <cell r="C478" t="str">
            <v>UN</v>
          </cell>
        </row>
        <row r="479">
          <cell r="A479">
            <v>2678</v>
          </cell>
          <cell r="B479" t="str">
            <v>SUMINISTRO TEE PVC 3x3" SCH 40</v>
          </cell>
          <cell r="C479" t="str">
            <v>UN</v>
          </cell>
        </row>
        <row r="480">
          <cell r="A480">
            <v>2679</v>
          </cell>
          <cell r="B480" t="str">
            <v>SUMINISTRO TEE PVC 4x4" SCH 40</v>
          </cell>
          <cell r="C480" t="str">
            <v>UN</v>
          </cell>
        </row>
        <row r="481">
          <cell r="A481">
            <v>2680</v>
          </cell>
          <cell r="B481" t="str">
            <v>SUMINISTRO CODO PVC 4" X 90 SCH 40</v>
          </cell>
          <cell r="C481" t="str">
            <v>UN</v>
          </cell>
        </row>
        <row r="482">
          <cell r="A482">
            <v>2681</v>
          </cell>
          <cell r="B482" t="str">
            <v>SUMINISTRO CODO PVC 3" X 45 SCH 40</v>
          </cell>
          <cell r="C482" t="str">
            <v>UN</v>
          </cell>
        </row>
        <row r="483">
          <cell r="A483">
            <v>2682</v>
          </cell>
          <cell r="B483" t="str">
            <v>SUMINISTRO DE BUJE SOLDADO PVC 4x3" SCH 40</v>
          </cell>
          <cell r="C483" t="str">
            <v>UN</v>
          </cell>
        </row>
        <row r="484">
          <cell r="A484">
            <v>2683</v>
          </cell>
          <cell r="B484" t="str">
            <v>SUMINISTRO TAPON PVC 3" SCH 40</v>
          </cell>
          <cell r="C484" t="str">
            <v>UN</v>
          </cell>
        </row>
        <row r="485">
          <cell r="A485">
            <v>2684</v>
          </cell>
          <cell r="B485" t="str">
            <v>SUMINISTRO TAPON PVC 4" SCH 40</v>
          </cell>
          <cell r="C485" t="str">
            <v>UN</v>
          </cell>
        </row>
        <row r="486">
          <cell r="A486">
            <v>2685</v>
          </cell>
          <cell r="B486" t="str">
            <v>SUMINISTRO CODO PVC 3" X 90 SCH 40</v>
          </cell>
          <cell r="C486" t="str">
            <v>UN</v>
          </cell>
        </row>
        <row r="488">
          <cell r="A488">
            <v>2700</v>
          </cell>
          <cell r="B488" t="str">
            <v>Suministro Acueducto tuberias y accesorios PEAD</v>
          </cell>
        </row>
        <row r="489">
          <cell r="A489">
            <v>2701</v>
          </cell>
          <cell r="B489" t="str">
            <v>SUMINISTRO TUBERÍA PEAD 3" PE 100 PN 10</v>
          </cell>
          <cell r="C489" t="str">
            <v>ML</v>
          </cell>
        </row>
        <row r="490">
          <cell r="A490">
            <v>2702</v>
          </cell>
          <cell r="B490" t="str">
            <v>SUMINISTRO TUBERÍA PEAD 4" PE 100 PN 10</v>
          </cell>
          <cell r="C490" t="str">
            <v>ML</v>
          </cell>
        </row>
        <row r="491">
          <cell r="A491">
            <v>2703</v>
          </cell>
          <cell r="B491" t="str">
            <v>SUMINISTRO TUBERÍA PEAD 6" PE 100 PN 10</v>
          </cell>
          <cell r="C491" t="str">
            <v>ML</v>
          </cell>
        </row>
        <row r="492">
          <cell r="A492">
            <v>2704</v>
          </cell>
          <cell r="B492" t="str">
            <v>SUMINISTRO TUBERÍA PEAD 8" PE 100 PN 10</v>
          </cell>
          <cell r="C492" t="str">
            <v>ML</v>
          </cell>
        </row>
        <row r="493">
          <cell r="A493">
            <v>2705</v>
          </cell>
          <cell r="B493" t="str">
            <v>SUMINISTRO TUBERÍA PEAD 10" PE 100 PN 10</v>
          </cell>
          <cell r="C493" t="str">
            <v>UN</v>
          </cell>
        </row>
        <row r="494">
          <cell r="A494">
            <v>2706</v>
          </cell>
          <cell r="B494" t="str">
            <v>SUMINISTRO TEE PEAD 3x3" TERMOENSAMBLADA</v>
          </cell>
          <cell r="C494" t="str">
            <v>UN</v>
          </cell>
        </row>
        <row r="495">
          <cell r="A495">
            <v>2707</v>
          </cell>
          <cell r="B495" t="str">
            <v>SUMINISTRO TEE PEAD 6x3" TERMOENSAMBLADA</v>
          </cell>
          <cell r="C495" t="str">
            <v>UN</v>
          </cell>
        </row>
        <row r="496">
          <cell r="A496">
            <v>2708</v>
          </cell>
          <cell r="B496" t="str">
            <v>SUMINISTRO TEE PEAD 6x4" TERMOENSAMBLADA</v>
          </cell>
          <cell r="C496" t="str">
            <v>UN</v>
          </cell>
        </row>
        <row r="497">
          <cell r="A497">
            <v>2709</v>
          </cell>
          <cell r="B497" t="str">
            <v>SUMINISTRO TEE PEAD 8x3" TERMOENSAMBLADA</v>
          </cell>
          <cell r="C497" t="str">
            <v>UN</v>
          </cell>
        </row>
        <row r="498">
          <cell r="A498">
            <v>2710</v>
          </cell>
          <cell r="B498" t="str">
            <v>SUMINISTRO TEE PEAD 8x4" TERMOENSAMBLADA</v>
          </cell>
          <cell r="C498" t="str">
            <v>UN</v>
          </cell>
        </row>
        <row r="499">
          <cell r="A499">
            <v>2711</v>
          </cell>
          <cell r="B499" t="str">
            <v>SUMINISTRO TEE PEAD 8x6" TERMOENSAMBLADA</v>
          </cell>
          <cell r="C499" t="str">
            <v>UN</v>
          </cell>
        </row>
        <row r="500">
          <cell r="A500">
            <v>2712</v>
          </cell>
          <cell r="B500" t="str">
            <v>SUMINISTRO TEE PEAD 10x10" PE 100 PN 10 TERMOENSAMBLADA</v>
          </cell>
          <cell r="C500" t="str">
            <v>UN</v>
          </cell>
        </row>
        <row r="501">
          <cell r="A501">
            <v>2713</v>
          </cell>
          <cell r="B501" t="str">
            <v>SUMINISTRO REDUCCIÓN PEAD 4x3" PE 100 PN 10 TERMOFUSION</v>
          </cell>
          <cell r="C501" t="str">
            <v>UN</v>
          </cell>
        </row>
        <row r="502">
          <cell r="A502">
            <v>2714</v>
          </cell>
          <cell r="B502" t="str">
            <v>SUMINISTRO REDUCCIÓN PEAD 6x3" PE 100 PN 10 TERMOFUSION</v>
          </cell>
          <cell r="C502" t="str">
            <v>UN</v>
          </cell>
        </row>
        <row r="503">
          <cell r="A503">
            <v>2715</v>
          </cell>
          <cell r="B503" t="str">
            <v>SUMINISTRO REDUCCIÓN PEAD 6x4" PE 100 PN 10 TERMOFUSION</v>
          </cell>
          <cell r="C503" t="str">
            <v>UN</v>
          </cell>
        </row>
        <row r="504">
          <cell r="A504">
            <v>2716</v>
          </cell>
          <cell r="B504" t="str">
            <v>SUMINISTRO REDUCCIÓN PEAD 8x4" PE 100 PN 10 TERMOFUSION</v>
          </cell>
          <cell r="C504" t="str">
            <v>UN</v>
          </cell>
        </row>
        <row r="505">
          <cell r="A505">
            <v>2717</v>
          </cell>
          <cell r="B505" t="str">
            <v>SUMINISTRO REDUCCIÓN PEAD 8x6" PE 100 PN 10 TERMOFUSION</v>
          </cell>
          <cell r="C505" t="str">
            <v>UN</v>
          </cell>
        </row>
        <row r="506">
          <cell r="A506">
            <v>2718</v>
          </cell>
          <cell r="B506" t="str">
            <v>SUMINISTRO REDUCCIÓN PEAD 10x4" TERMOENSAMBLADA</v>
          </cell>
          <cell r="C506" t="str">
            <v>UN</v>
          </cell>
        </row>
        <row r="507">
          <cell r="A507">
            <v>2719</v>
          </cell>
          <cell r="B507" t="str">
            <v>SUMINISTRO REDUCCIÓN PEAD 10x6" TERMOENSAMBLADA</v>
          </cell>
          <cell r="C507" t="str">
            <v>UN</v>
          </cell>
        </row>
        <row r="508">
          <cell r="A508">
            <v>2720</v>
          </cell>
          <cell r="B508" t="str">
            <v>SUMINISTRO REDUCCIÓN PEAD 10x8" TERMOENSAMBLADA</v>
          </cell>
          <cell r="C508" t="str">
            <v>UN</v>
          </cell>
        </row>
        <row r="509">
          <cell r="A509">
            <v>2721</v>
          </cell>
          <cell r="B509" t="str">
            <v>SUMINISTRO TAPÓN PEAD 3" TERMOENSAMBLADA</v>
          </cell>
          <cell r="C509" t="str">
            <v>UN</v>
          </cell>
        </row>
        <row r="510">
          <cell r="A510">
            <v>2722</v>
          </cell>
          <cell r="B510" t="str">
            <v>SUMINISTRO CODO PEAD 90ª 10" TERMOENSAMBLADA</v>
          </cell>
          <cell r="C510" t="str">
            <v>UN</v>
          </cell>
        </row>
        <row r="511">
          <cell r="A511">
            <v>2723</v>
          </cell>
          <cell r="B511" t="str">
            <v xml:space="preserve">SUMINISTRO TUBERIA ACUEDUCTO GRP 24" DN600 PN10 SN2500 INCLUYE ACOPLES </v>
          </cell>
          <cell r="C511" t="str">
            <v>ML</v>
          </cell>
        </row>
        <row r="512">
          <cell r="A512">
            <v>2724</v>
          </cell>
          <cell r="B512" t="str">
            <v>UNIONES DE TRANSICIÓN EN ACERO AL CARBÓN Ø 24" CCP A GRP</v>
          </cell>
          <cell r="C512" t="str">
            <v>UN</v>
          </cell>
        </row>
        <row r="513">
          <cell r="A513">
            <v>2725</v>
          </cell>
          <cell r="B513" t="str">
            <v>SUMINISTRO CODO PEAD 90° 3" 90 mmTERMOENSAMBLADA</v>
          </cell>
          <cell r="C513" t="str">
            <v>UN</v>
          </cell>
        </row>
        <row r="514">
          <cell r="A514">
            <v>2726</v>
          </cell>
          <cell r="B514" t="str">
            <v>SUMINISTRO CODO PEAD 45° 3" 90 mmTERMOENSAMBLADA</v>
          </cell>
          <cell r="C514" t="str">
            <v>UN</v>
          </cell>
        </row>
        <row r="516">
          <cell r="A516">
            <v>2800</v>
          </cell>
          <cell r="B516" t="str">
            <v>Suministro Acueducto tuberias y accesorios HF</v>
          </cell>
        </row>
        <row r="517">
          <cell r="A517">
            <v>2801</v>
          </cell>
          <cell r="B517" t="str">
            <v>SUMINISTRO HIDRANTE TIPO MILÁN DN 3"</v>
          </cell>
          <cell r="C517" t="str">
            <v>UN</v>
          </cell>
        </row>
        <row r="518">
          <cell r="A518">
            <v>2802</v>
          </cell>
          <cell r="B518" t="str">
            <v>SUMINISTRO KIT DE NIVELACIÓN HIDRANTE TIPO MILÁN DN 3"</v>
          </cell>
          <cell r="C518" t="str">
            <v>UN</v>
          </cell>
        </row>
        <row r="519">
          <cell r="A519">
            <v>2803</v>
          </cell>
          <cell r="B519" t="str">
            <v>SUMINISTRO DE VALVULA  HF DE COMPUERTA ELASTICA 3" VNA EN ACERO INOXIDABLE TIPO CUADRANTE EXL</v>
          </cell>
          <cell r="C519" t="str">
            <v>UN</v>
          </cell>
        </row>
        <row r="520">
          <cell r="A520">
            <v>2804</v>
          </cell>
          <cell r="B520" t="str">
            <v>SUMINISTRO DE VALVULA  HF DE COMPUERTA ELASTICA 4" VNA EN ACERO INOXIDABLE TIPO CUADRANTE EXL</v>
          </cell>
          <cell r="C520" t="str">
            <v>UN</v>
          </cell>
        </row>
        <row r="521">
          <cell r="A521">
            <v>2805</v>
          </cell>
          <cell r="B521" t="str">
            <v>SUMINISTRO DE VALVULA  HF DE COMPUERTA ELASTICA 6" VNA EN ACERO INOXIDABLE TIPO CUADRANTE EXL</v>
          </cell>
          <cell r="C521" t="str">
            <v>UN</v>
          </cell>
        </row>
        <row r="522">
          <cell r="A522">
            <v>2806</v>
          </cell>
          <cell r="B522" t="str">
            <v>SUMINISTRO DE VALVULA  HF DE COMPUERTA ELASTICA 8" VNA EN ACERO INOXIDABLE TIPO CUADRANTE EXL</v>
          </cell>
          <cell r="C522" t="str">
            <v>UN</v>
          </cell>
        </row>
        <row r="523">
          <cell r="A523">
            <v>2807</v>
          </cell>
          <cell r="B523" t="str">
            <v>SUMINISTRO DE VALVULA  HF DE COMPUERTA ELASTICA 10" VNA EN ACERO INOXIDABLE TIPO CUADRANTE EXL</v>
          </cell>
          <cell r="C523" t="str">
            <v>UN</v>
          </cell>
        </row>
        <row r="524">
          <cell r="A524">
            <v>2808</v>
          </cell>
          <cell r="B524" t="str">
            <v>SUMINISTRO DE VALVULA  HF DE COMPUERTA ELASTICA 12" VNA EN ACERO INOXIDABLE TIPO CUADRANTE EXL</v>
          </cell>
          <cell r="C524" t="str">
            <v>UN</v>
          </cell>
        </row>
        <row r="525">
          <cell r="A525">
            <v>2809</v>
          </cell>
          <cell r="B525" t="str">
            <v>SUMINISTRO DE VALVULA  HF DE COMPUERTA ELASTICA 14" VNA SELLO DE BRONCE EXL PVC</v>
          </cell>
          <cell r="C525" t="str">
            <v>UN</v>
          </cell>
        </row>
        <row r="526">
          <cell r="A526">
            <v>2810</v>
          </cell>
          <cell r="B526" t="str">
            <v>SUMINISTRO DE VALVULA  HF DE COMPUERTA ELASTICA 16" VNA SELLO DE BRONCE EXL PVC</v>
          </cell>
          <cell r="C526" t="str">
            <v>UN</v>
          </cell>
        </row>
        <row r="527">
          <cell r="A527">
            <v>2811</v>
          </cell>
          <cell r="B527" t="str">
            <v>SUMINISTRO DE VALVULA  HF DE COMPUERTA ELASTICA 18" VNA SELLO DE BRONCE EXL PVC</v>
          </cell>
          <cell r="C527" t="str">
            <v>UN</v>
          </cell>
        </row>
        <row r="528">
          <cell r="A528">
            <v>2812</v>
          </cell>
          <cell r="B528" t="str">
            <v>SUMINISTRO DE VALVULA  HF DE COMPUERTA ELASTICA 20" VNA SELLO DE BRONCE EXL PVC</v>
          </cell>
          <cell r="C528" t="str">
            <v>UN</v>
          </cell>
        </row>
        <row r="529">
          <cell r="A529">
            <v>2813</v>
          </cell>
          <cell r="B529" t="str">
            <v>SUMINISTRO DE VALVULA  HF DE COMPUERTA ELASTICA 24" VNA SELLO DE BRONCE EXL PVC</v>
          </cell>
          <cell r="C529" t="str">
            <v>UN</v>
          </cell>
        </row>
        <row r="530">
          <cell r="A530">
            <v>2814</v>
          </cell>
          <cell r="B530" t="str">
            <v>SUMINISTRO TAPA VALVULAS, TIPO SEGURIDAD INCLUYE INSTALACION, CUELLO PVC Y LOSA CONCRETO</v>
          </cell>
          <cell r="C530" t="str">
            <v>UN</v>
          </cell>
        </row>
        <row r="531">
          <cell r="A531">
            <v>2815</v>
          </cell>
          <cell r="B531" t="str">
            <v>UNION ACOPLE UNIVERSAL 3" HF</v>
          </cell>
          <cell r="C531" t="str">
            <v>UN</v>
          </cell>
        </row>
        <row r="532">
          <cell r="A532">
            <v>2816</v>
          </cell>
          <cell r="B532" t="str">
            <v>UNION ACOPLE UNIVERSAL 4" HF</v>
          </cell>
          <cell r="C532" t="str">
            <v>UN</v>
          </cell>
        </row>
        <row r="533">
          <cell r="A533">
            <v>2817</v>
          </cell>
          <cell r="B533" t="str">
            <v>UNION ACOPLE UNIVERSAL 6" R1 HF</v>
          </cell>
          <cell r="C533" t="str">
            <v>UN</v>
          </cell>
        </row>
        <row r="534">
          <cell r="A534">
            <v>2818</v>
          </cell>
          <cell r="B534" t="str">
            <v>UNION ACOPLE UNIVERSAL 6" R2 HF</v>
          </cell>
          <cell r="C534" t="str">
            <v>UN</v>
          </cell>
        </row>
        <row r="535">
          <cell r="A535">
            <v>2819</v>
          </cell>
          <cell r="B535" t="str">
            <v>UNION ACOPLE UNIVERSAL 8" R1 HF</v>
          </cell>
          <cell r="C535" t="str">
            <v>UN</v>
          </cell>
        </row>
        <row r="536">
          <cell r="A536">
            <v>2820</v>
          </cell>
          <cell r="B536" t="str">
            <v>UNION ACOPLE UNIVERSAL 8" R2 HF</v>
          </cell>
          <cell r="C536" t="str">
            <v>UN</v>
          </cell>
        </row>
        <row r="537">
          <cell r="A537">
            <v>2821</v>
          </cell>
          <cell r="B537" t="str">
            <v>UNION ACOPLE UNIVERSAL 10" R1 HF</v>
          </cell>
          <cell r="C537" t="str">
            <v>UN</v>
          </cell>
        </row>
        <row r="538">
          <cell r="A538">
            <v>2822</v>
          </cell>
          <cell r="B538" t="str">
            <v>UNION ACOPLE UNIVERSAL 10" R2 HF</v>
          </cell>
          <cell r="C538" t="str">
            <v>UN</v>
          </cell>
        </row>
        <row r="539">
          <cell r="A539">
            <v>2823</v>
          </cell>
          <cell r="B539" t="str">
            <v>UNION ACOPLE UNIVERSAL 12" R1 HF</v>
          </cell>
          <cell r="C539" t="str">
            <v>UN</v>
          </cell>
        </row>
        <row r="540">
          <cell r="A540">
            <v>2824</v>
          </cell>
          <cell r="B540" t="str">
            <v>UNION ACOPLE UNIVERSAL 12" R2 HF</v>
          </cell>
          <cell r="C540" t="str">
            <v>UN</v>
          </cell>
        </row>
        <row r="541">
          <cell r="A541">
            <v>2825</v>
          </cell>
          <cell r="B541" t="str">
            <v>UNIÓN AC DE 3" CLASE 25</v>
          </cell>
          <cell r="C541" t="str">
            <v>UN</v>
          </cell>
        </row>
        <row r="542">
          <cell r="A542">
            <v>2826</v>
          </cell>
          <cell r="B542" t="str">
            <v xml:space="preserve">CODO 90° HF PARA PVC 2" </v>
          </cell>
          <cell r="C542" t="str">
            <v>UN</v>
          </cell>
        </row>
        <row r="543">
          <cell r="A543">
            <v>2827</v>
          </cell>
          <cell r="B543" t="str">
            <v xml:space="preserve">CODO 90° HF PARA PVC 3" </v>
          </cell>
          <cell r="C543" t="str">
            <v>UN</v>
          </cell>
        </row>
        <row r="544">
          <cell r="A544">
            <v>2828</v>
          </cell>
          <cell r="B544" t="str">
            <v xml:space="preserve">CODO 90° HF PARA PVC 4" </v>
          </cell>
          <cell r="C544" t="str">
            <v>UN</v>
          </cell>
        </row>
        <row r="545">
          <cell r="A545">
            <v>2829</v>
          </cell>
          <cell r="B545" t="str">
            <v xml:space="preserve">CODO 90° HF PARA PVC 6" </v>
          </cell>
          <cell r="C545" t="str">
            <v>UN</v>
          </cell>
        </row>
        <row r="546">
          <cell r="A546">
            <v>2830</v>
          </cell>
          <cell r="B546" t="str">
            <v xml:space="preserve">CODO 90° HF PARA PVC 8" </v>
          </cell>
          <cell r="C546" t="str">
            <v>UN</v>
          </cell>
        </row>
        <row r="547">
          <cell r="A547">
            <v>2831</v>
          </cell>
          <cell r="B547" t="str">
            <v xml:space="preserve">CODO 90° HF PARA PVC 10" </v>
          </cell>
          <cell r="C547" t="str">
            <v>UN</v>
          </cell>
        </row>
        <row r="548">
          <cell r="A548">
            <v>2832</v>
          </cell>
          <cell r="B548" t="str">
            <v xml:space="preserve">CODO 90° HF PARA PVC 12" </v>
          </cell>
          <cell r="C548" t="str">
            <v>UN</v>
          </cell>
        </row>
        <row r="549">
          <cell r="A549">
            <v>2833</v>
          </cell>
          <cell r="B549" t="str">
            <v xml:space="preserve">CODO 90° HF PARA PVC 14" </v>
          </cell>
          <cell r="C549" t="str">
            <v>UN</v>
          </cell>
        </row>
        <row r="550">
          <cell r="A550">
            <v>2834</v>
          </cell>
          <cell r="B550" t="str">
            <v xml:space="preserve">CODO 90° HF PARA PVC 16" </v>
          </cell>
          <cell r="C550" t="str">
            <v>UN</v>
          </cell>
        </row>
        <row r="551">
          <cell r="A551">
            <v>2835</v>
          </cell>
          <cell r="B551" t="str">
            <v xml:space="preserve">CODO 90° HF PARA PVC 18" </v>
          </cell>
          <cell r="C551" t="str">
            <v>UN</v>
          </cell>
        </row>
        <row r="552">
          <cell r="A552">
            <v>2836</v>
          </cell>
          <cell r="B552" t="str">
            <v>TAPONES LISO HF 2"</v>
          </cell>
          <cell r="C552" t="str">
            <v>UN</v>
          </cell>
        </row>
        <row r="553">
          <cell r="A553">
            <v>2837</v>
          </cell>
          <cell r="B553" t="str">
            <v>TAPONES LISO HF 3"</v>
          </cell>
          <cell r="C553" t="str">
            <v>UN</v>
          </cell>
        </row>
        <row r="554">
          <cell r="A554">
            <v>2838</v>
          </cell>
          <cell r="B554" t="str">
            <v>TAPONES LISO HF 4"</v>
          </cell>
          <cell r="C554" t="str">
            <v>UN</v>
          </cell>
        </row>
        <row r="555">
          <cell r="A555">
            <v>2839</v>
          </cell>
          <cell r="B555" t="str">
            <v>TAPONES LISO HF 6"</v>
          </cell>
          <cell r="C555" t="str">
            <v>UN</v>
          </cell>
        </row>
        <row r="556">
          <cell r="A556">
            <v>2840</v>
          </cell>
          <cell r="B556" t="str">
            <v>TAPONES LISO HF 8"</v>
          </cell>
          <cell r="C556" t="str">
            <v>UN</v>
          </cell>
        </row>
        <row r="557">
          <cell r="A557">
            <v>2841</v>
          </cell>
          <cell r="B557" t="str">
            <v>TAPONES LISO HF 10"</v>
          </cell>
          <cell r="C557" t="str">
            <v>UN</v>
          </cell>
        </row>
        <row r="558">
          <cell r="A558">
            <v>2842</v>
          </cell>
          <cell r="B558" t="str">
            <v>TAPONES LISO HF 12"</v>
          </cell>
          <cell r="C558" t="str">
            <v>UN</v>
          </cell>
        </row>
        <row r="559">
          <cell r="A559">
            <v>2843</v>
          </cell>
          <cell r="B559" t="str">
            <v>TAPONES LISO HF 16"</v>
          </cell>
          <cell r="C559" t="str">
            <v>UN</v>
          </cell>
        </row>
        <row r="560">
          <cell r="A560">
            <v>2844</v>
          </cell>
          <cell r="B560" t="str">
            <v>TAPONES LISO HF 18"</v>
          </cell>
          <cell r="C560" t="str">
            <v>UN</v>
          </cell>
        </row>
        <row r="561">
          <cell r="A561">
            <v>2845</v>
          </cell>
          <cell r="B561" t="str">
            <v>TAPONES LISO HF 20"</v>
          </cell>
          <cell r="C561" t="str">
            <v>UN</v>
          </cell>
        </row>
        <row r="562">
          <cell r="A562">
            <v>2846</v>
          </cell>
          <cell r="B562" t="str">
            <v>SUMINISTRO TEE 2X2" HF EXL</v>
          </cell>
          <cell r="C562" t="str">
            <v>UN</v>
          </cell>
        </row>
        <row r="563">
          <cell r="A563">
            <v>2847</v>
          </cell>
          <cell r="B563" t="str">
            <v>SUMINISTRO TEE 3X2" HF EXL</v>
          </cell>
          <cell r="C563" t="str">
            <v>UN</v>
          </cell>
        </row>
        <row r="564">
          <cell r="A564">
            <v>2848</v>
          </cell>
          <cell r="B564" t="str">
            <v>SUMINISTRO TEE 3X3" HF EXL</v>
          </cell>
          <cell r="C564" t="str">
            <v>UN</v>
          </cell>
        </row>
        <row r="565">
          <cell r="A565">
            <v>2849</v>
          </cell>
          <cell r="B565" t="str">
            <v>SUMINISTRO TEE 4X2" HF EXL</v>
          </cell>
          <cell r="C565" t="str">
            <v>UN</v>
          </cell>
        </row>
        <row r="566">
          <cell r="A566">
            <v>2850</v>
          </cell>
          <cell r="B566" t="str">
            <v>SUMINISTRO TEE 4X3" HF EXL</v>
          </cell>
          <cell r="C566" t="str">
            <v>UN</v>
          </cell>
        </row>
        <row r="567">
          <cell r="A567">
            <v>2851</v>
          </cell>
          <cell r="B567" t="str">
            <v>SUMINISTRO TEE 4X4" HF EXL</v>
          </cell>
          <cell r="C567" t="str">
            <v>UN</v>
          </cell>
        </row>
        <row r="568">
          <cell r="A568">
            <v>2852</v>
          </cell>
          <cell r="B568" t="str">
            <v>SUMINISTRO TEE 6X2" HF EXL</v>
          </cell>
          <cell r="C568" t="str">
            <v>UN</v>
          </cell>
        </row>
        <row r="569">
          <cell r="A569">
            <v>2853</v>
          </cell>
          <cell r="B569" t="str">
            <v>SUMINISTRO TEE 6X3" HF EXL</v>
          </cell>
          <cell r="C569" t="str">
            <v>UN</v>
          </cell>
        </row>
        <row r="570">
          <cell r="A570">
            <v>2854</v>
          </cell>
          <cell r="B570" t="str">
            <v>SUMINISTRO TEE 6X4" HF EXL</v>
          </cell>
          <cell r="C570" t="str">
            <v>UN</v>
          </cell>
        </row>
        <row r="571">
          <cell r="A571">
            <v>2855</v>
          </cell>
          <cell r="B571" t="str">
            <v>SUMINISTRO TEE 6X6" HF EXL</v>
          </cell>
          <cell r="C571" t="str">
            <v>UN</v>
          </cell>
        </row>
        <row r="572">
          <cell r="A572">
            <v>2856</v>
          </cell>
          <cell r="B572" t="str">
            <v>SUMINISTRO TEE 8X3" HF EXL</v>
          </cell>
          <cell r="C572" t="str">
            <v>UN</v>
          </cell>
        </row>
        <row r="573">
          <cell r="A573">
            <v>2857</v>
          </cell>
          <cell r="B573" t="str">
            <v>SUMINISTRO TEE 8X4" HF EXL</v>
          </cell>
          <cell r="C573" t="str">
            <v>UN</v>
          </cell>
        </row>
        <row r="574">
          <cell r="A574">
            <v>2858</v>
          </cell>
          <cell r="B574" t="str">
            <v>SUMINISTRO TEE 8X6" HF EXL</v>
          </cell>
          <cell r="C574" t="str">
            <v>UN</v>
          </cell>
        </row>
        <row r="575">
          <cell r="A575">
            <v>2859</v>
          </cell>
          <cell r="B575" t="str">
            <v>SUMINISTRO TEE 8X8" HF EXL</v>
          </cell>
          <cell r="C575" t="str">
            <v>UN</v>
          </cell>
        </row>
        <row r="576">
          <cell r="A576">
            <v>2860</v>
          </cell>
          <cell r="B576" t="str">
            <v>SUMINISTRO TEE 10X3" HF EXL</v>
          </cell>
          <cell r="C576" t="str">
            <v>UN</v>
          </cell>
        </row>
        <row r="577">
          <cell r="A577">
            <v>2861</v>
          </cell>
          <cell r="B577" t="str">
            <v>SUMINISTRO TEE 10X4" HF EXL</v>
          </cell>
          <cell r="C577" t="str">
            <v>UN</v>
          </cell>
        </row>
        <row r="578">
          <cell r="A578">
            <v>2862</v>
          </cell>
          <cell r="B578" t="str">
            <v>SUMINISTRO TEE 10X6" HF EXL</v>
          </cell>
          <cell r="C578" t="str">
            <v>UN</v>
          </cell>
        </row>
        <row r="579">
          <cell r="A579">
            <v>2863</v>
          </cell>
          <cell r="B579" t="str">
            <v>SUMINISTRO TEE 10X8" HF EXL</v>
          </cell>
          <cell r="C579" t="str">
            <v>UN</v>
          </cell>
        </row>
        <row r="580">
          <cell r="A580">
            <v>2864</v>
          </cell>
          <cell r="B580" t="str">
            <v>SUMINISTRO TEE 10X10" HF EXL</v>
          </cell>
          <cell r="C580" t="str">
            <v>UN</v>
          </cell>
        </row>
        <row r="581">
          <cell r="A581">
            <v>2865</v>
          </cell>
          <cell r="B581" t="str">
            <v>SUMINISTRO TEE 12X3" HF EXL</v>
          </cell>
          <cell r="C581" t="str">
            <v>UN</v>
          </cell>
        </row>
        <row r="582">
          <cell r="A582">
            <v>2866</v>
          </cell>
          <cell r="B582" t="str">
            <v>SUMINISTRO TEE 12X4" HF EXL</v>
          </cell>
          <cell r="C582" t="str">
            <v>UN</v>
          </cell>
        </row>
        <row r="583">
          <cell r="A583">
            <v>2867</v>
          </cell>
          <cell r="B583" t="str">
            <v>SUMINISTRO TEE 12X6" HF EXL</v>
          </cell>
          <cell r="C583" t="str">
            <v>UN</v>
          </cell>
        </row>
        <row r="584">
          <cell r="A584">
            <v>2868</v>
          </cell>
          <cell r="B584" t="str">
            <v>SUMINISTRO TEE 12X8" HF EXL</v>
          </cell>
          <cell r="C584" t="str">
            <v>UN</v>
          </cell>
        </row>
        <row r="585">
          <cell r="A585">
            <v>2869</v>
          </cell>
          <cell r="B585" t="str">
            <v>SUMINISTRO TEE 12X10" HF EXL</v>
          </cell>
          <cell r="C585" t="str">
            <v>UN</v>
          </cell>
        </row>
        <row r="586">
          <cell r="A586">
            <v>2870</v>
          </cell>
          <cell r="B586" t="str">
            <v>SUMINISTRO TEE 12X12" HF EXL</v>
          </cell>
          <cell r="C586" t="str">
            <v>UN</v>
          </cell>
        </row>
        <row r="587">
          <cell r="A587">
            <v>2871</v>
          </cell>
          <cell r="B587" t="str">
            <v>SUMINISTRO TEE 14X3" HF EXL</v>
          </cell>
          <cell r="C587" t="str">
            <v>UN</v>
          </cell>
        </row>
        <row r="588">
          <cell r="A588">
            <v>2872</v>
          </cell>
          <cell r="B588" t="str">
            <v>SUMINISTRO TEE 14X4" HF EXL</v>
          </cell>
          <cell r="C588" t="str">
            <v>UN</v>
          </cell>
        </row>
        <row r="589">
          <cell r="A589">
            <v>2873</v>
          </cell>
          <cell r="B589" t="str">
            <v>SUMINISTRO TEE 14X6" HF EXL</v>
          </cell>
          <cell r="C589" t="str">
            <v>UN</v>
          </cell>
        </row>
        <row r="590">
          <cell r="A590">
            <v>2874</v>
          </cell>
          <cell r="B590" t="str">
            <v>SUMINISTRO TEE 14X8" HF EXL</v>
          </cell>
          <cell r="C590" t="str">
            <v>UN</v>
          </cell>
        </row>
        <row r="591">
          <cell r="A591">
            <v>2875</v>
          </cell>
          <cell r="B591" t="str">
            <v>SUMINISTRO TEE 14x10" HF EXL</v>
          </cell>
          <cell r="C591" t="str">
            <v>UN</v>
          </cell>
        </row>
        <row r="592">
          <cell r="A592">
            <v>2876</v>
          </cell>
          <cell r="B592" t="str">
            <v>SUMINISTRO TEE 14x12" HF EXL</v>
          </cell>
          <cell r="C592" t="str">
            <v>UN</v>
          </cell>
        </row>
        <row r="593">
          <cell r="A593">
            <v>2877</v>
          </cell>
          <cell r="B593" t="str">
            <v>SUMINISTRO TEE 14x14" HF EXL</v>
          </cell>
          <cell r="C593" t="str">
            <v>UN</v>
          </cell>
        </row>
        <row r="594">
          <cell r="A594">
            <v>2878</v>
          </cell>
          <cell r="B594" t="str">
            <v>SUMINISTRO TEE 16x4" HF EXL</v>
          </cell>
          <cell r="C594" t="str">
            <v>UN</v>
          </cell>
        </row>
        <row r="595">
          <cell r="A595">
            <v>2879</v>
          </cell>
          <cell r="B595" t="str">
            <v>SUMINISTRO TEE 16x6" HF EXL</v>
          </cell>
          <cell r="C595" t="str">
            <v>UN</v>
          </cell>
        </row>
        <row r="596">
          <cell r="A596">
            <v>2880</v>
          </cell>
          <cell r="B596" t="str">
            <v>SUMINISTRO TEE 16x8" HF EXL</v>
          </cell>
          <cell r="C596" t="str">
            <v>UN</v>
          </cell>
        </row>
        <row r="597">
          <cell r="A597">
            <v>2881</v>
          </cell>
          <cell r="B597" t="str">
            <v>SUMINISTRO TEE 16x10" HF EXL</v>
          </cell>
          <cell r="C597" t="str">
            <v>UN</v>
          </cell>
        </row>
        <row r="598">
          <cell r="A598">
            <v>2882</v>
          </cell>
          <cell r="B598" t="str">
            <v>SUMINISTRO TEE 16x12" HF EXL</v>
          </cell>
          <cell r="C598" t="str">
            <v>UN</v>
          </cell>
        </row>
        <row r="599">
          <cell r="A599">
            <v>2883</v>
          </cell>
          <cell r="B599" t="str">
            <v>SUMINISTRO TEE 16x14" HF EXL</v>
          </cell>
          <cell r="C599" t="str">
            <v>UN</v>
          </cell>
        </row>
        <row r="600">
          <cell r="A600">
            <v>2884</v>
          </cell>
          <cell r="B600" t="str">
            <v>SUMINISTRO TEE 16x16" HF EXL</v>
          </cell>
          <cell r="C600" t="str">
            <v>UN</v>
          </cell>
        </row>
        <row r="601">
          <cell r="A601">
            <v>2885</v>
          </cell>
          <cell r="B601" t="str">
            <v>SUMINISTRO TEE 18x6" HF EXL</v>
          </cell>
          <cell r="C601" t="str">
            <v>UN</v>
          </cell>
        </row>
        <row r="602">
          <cell r="A602">
            <v>2886</v>
          </cell>
          <cell r="B602" t="str">
            <v>SUMINISTRO TEE 18x8" HF EXL</v>
          </cell>
          <cell r="C602" t="str">
            <v>UN</v>
          </cell>
        </row>
        <row r="603">
          <cell r="A603">
            <v>2887</v>
          </cell>
          <cell r="B603" t="str">
            <v>SUMINISTRO TEE 18x10" HF EXL</v>
          </cell>
          <cell r="C603" t="str">
            <v>UN</v>
          </cell>
        </row>
        <row r="604">
          <cell r="A604">
            <v>2888</v>
          </cell>
          <cell r="B604" t="str">
            <v>SUMINISTRO TEE 18x12" HF EXL</v>
          </cell>
          <cell r="C604" t="str">
            <v>UN</v>
          </cell>
        </row>
        <row r="605">
          <cell r="A605">
            <v>2889</v>
          </cell>
          <cell r="B605" t="str">
            <v>SUMINISTRO TEE 18x14" HF EXL</v>
          </cell>
          <cell r="C605" t="str">
            <v>UN</v>
          </cell>
        </row>
        <row r="606">
          <cell r="A606">
            <v>2890</v>
          </cell>
          <cell r="B606" t="str">
            <v>SUMINISTRO TEE 18x16" HF EXL</v>
          </cell>
          <cell r="C606" t="str">
            <v>UN</v>
          </cell>
        </row>
        <row r="607">
          <cell r="A607">
            <v>2891</v>
          </cell>
          <cell r="B607" t="str">
            <v>SUMINISTRO TEE 18x18" HF EXL</v>
          </cell>
          <cell r="C607" t="str">
            <v>UN</v>
          </cell>
        </row>
        <row r="608">
          <cell r="A608">
            <v>2892</v>
          </cell>
          <cell r="B608" t="str">
            <v>SUMINISTRO TEE 20x8" HF EXL</v>
          </cell>
          <cell r="C608" t="str">
            <v>UN</v>
          </cell>
        </row>
        <row r="609">
          <cell r="A609">
            <v>2893</v>
          </cell>
          <cell r="B609" t="str">
            <v>SUMINISTRO TEE 20x10" HF EXL</v>
          </cell>
          <cell r="C609" t="str">
            <v>UN</v>
          </cell>
        </row>
        <row r="610">
          <cell r="A610">
            <v>2894</v>
          </cell>
          <cell r="B610" t="str">
            <v>SUMINISTRO TEE 20x12" HF EXL</v>
          </cell>
          <cell r="C610" t="str">
            <v>UN</v>
          </cell>
        </row>
        <row r="611">
          <cell r="A611">
            <v>2895</v>
          </cell>
          <cell r="B611" t="str">
            <v>SUMINISTRO TEE 20x14" HF EXL</v>
          </cell>
          <cell r="C611" t="str">
            <v>UN</v>
          </cell>
        </row>
        <row r="612">
          <cell r="A612">
            <v>2896</v>
          </cell>
          <cell r="B612" t="str">
            <v>SUMINISTRO TEE 20x16" HF EXL</v>
          </cell>
          <cell r="C612" t="str">
            <v>UN</v>
          </cell>
        </row>
        <row r="613">
          <cell r="A613">
            <v>2897</v>
          </cell>
          <cell r="B613" t="str">
            <v>SUMINISTRO TEE 20x18" HF EXL</v>
          </cell>
          <cell r="C613" t="str">
            <v>UN</v>
          </cell>
        </row>
        <row r="614">
          <cell r="A614">
            <v>2898</v>
          </cell>
          <cell r="B614" t="str">
            <v>SUMINISTRO TEE 20x20" HF EXL</v>
          </cell>
          <cell r="C614" t="str">
            <v>UN</v>
          </cell>
        </row>
        <row r="615">
          <cell r="A615">
            <v>2899</v>
          </cell>
          <cell r="B615" t="str">
            <v>SUMINISTRO TEE 20x8" HF EXL</v>
          </cell>
          <cell r="C615" t="str">
            <v>UN</v>
          </cell>
        </row>
        <row r="616">
          <cell r="A616">
            <v>2900</v>
          </cell>
          <cell r="B616" t="str">
            <v>SUMINISTRO TEE 20x10" HF EXL</v>
          </cell>
          <cell r="C616" t="str">
            <v>UN</v>
          </cell>
        </row>
        <row r="617">
          <cell r="A617">
            <v>2901</v>
          </cell>
          <cell r="B617" t="str">
            <v>SUMINISTRO TEE 20x12" HF EXL</v>
          </cell>
          <cell r="C617" t="str">
            <v>UN</v>
          </cell>
        </row>
        <row r="618">
          <cell r="A618">
            <v>2902</v>
          </cell>
          <cell r="B618" t="str">
            <v>SUMINISTRO TEE 20x14" HF EXL</v>
          </cell>
          <cell r="C618" t="str">
            <v>UN</v>
          </cell>
        </row>
        <row r="619">
          <cell r="A619">
            <v>2903</v>
          </cell>
          <cell r="B619" t="str">
            <v>SUMINISTRO TEE 20x16" HF EXL</v>
          </cell>
          <cell r="C619" t="str">
            <v>UN</v>
          </cell>
        </row>
        <row r="620">
          <cell r="A620">
            <v>2904</v>
          </cell>
          <cell r="B620" t="str">
            <v>SUMINISTRO TEE 20x18" HF EXL</v>
          </cell>
          <cell r="C620" t="str">
            <v>UN</v>
          </cell>
        </row>
        <row r="621">
          <cell r="A621">
            <v>2905</v>
          </cell>
          <cell r="B621" t="str">
            <v>SUMINISTRO TEE 20x20" HF EXL</v>
          </cell>
          <cell r="C621" t="str">
            <v>UN</v>
          </cell>
        </row>
        <row r="622">
          <cell r="A622">
            <v>2906</v>
          </cell>
          <cell r="B622" t="str">
            <v>SUMINISTRO TEE 24x8" HF EXL</v>
          </cell>
          <cell r="C622" t="str">
            <v>UN</v>
          </cell>
        </row>
        <row r="623">
          <cell r="A623">
            <v>2907</v>
          </cell>
          <cell r="B623" t="str">
            <v>SUMINISTRO TEE 24x10" HF EXL</v>
          </cell>
          <cell r="C623" t="str">
            <v>UN</v>
          </cell>
        </row>
        <row r="624">
          <cell r="A624">
            <v>2908</v>
          </cell>
          <cell r="B624" t="str">
            <v>SUMINISTRO TEE 24x12" HF EXL</v>
          </cell>
          <cell r="C624" t="str">
            <v>UN</v>
          </cell>
        </row>
        <row r="625">
          <cell r="A625">
            <v>2909</v>
          </cell>
          <cell r="B625" t="str">
            <v>SUMINISTRO TEE 24x14" HF EXL</v>
          </cell>
          <cell r="C625" t="str">
            <v>UN</v>
          </cell>
        </row>
        <row r="626">
          <cell r="A626">
            <v>2910</v>
          </cell>
          <cell r="B626" t="str">
            <v>SUMINISTRO TEE 24x16" HF EXL</v>
          </cell>
          <cell r="C626" t="str">
            <v>UN</v>
          </cell>
        </row>
        <row r="627">
          <cell r="A627">
            <v>2911</v>
          </cell>
          <cell r="B627" t="str">
            <v>SUMINISTRO TEE 24x18" HF EXL</v>
          </cell>
          <cell r="C627" t="str">
            <v>UN</v>
          </cell>
        </row>
        <row r="628">
          <cell r="A628">
            <v>2912</v>
          </cell>
          <cell r="B628" t="str">
            <v>SUMINISTRO TEE 24x20" HF EXL</v>
          </cell>
          <cell r="C628" t="str">
            <v>UN</v>
          </cell>
        </row>
        <row r="629">
          <cell r="A629">
            <v>2913</v>
          </cell>
          <cell r="B629" t="str">
            <v>SUMINISTRO TEE 24x24" HF EXL</v>
          </cell>
          <cell r="C629" t="str">
            <v>UN</v>
          </cell>
        </row>
        <row r="630">
          <cell r="A630">
            <v>2914</v>
          </cell>
          <cell r="B630" t="str">
            <v>SUMINISTRO CRUZ 2X2" HF EXL</v>
          </cell>
          <cell r="C630" t="str">
            <v>UN</v>
          </cell>
        </row>
        <row r="631">
          <cell r="A631">
            <v>2915</v>
          </cell>
          <cell r="B631" t="str">
            <v>SUMINISTRO CRUZ 3X2" HF EXL</v>
          </cell>
          <cell r="C631" t="str">
            <v>UN</v>
          </cell>
        </row>
        <row r="632">
          <cell r="A632">
            <v>2916</v>
          </cell>
          <cell r="B632" t="str">
            <v>SUMINISTRO CRUZ 3X3" HF EXL</v>
          </cell>
          <cell r="C632" t="str">
            <v>UN</v>
          </cell>
        </row>
        <row r="633">
          <cell r="A633">
            <v>2917</v>
          </cell>
          <cell r="B633" t="str">
            <v>SUMINISTRO CRUZ 4X2" HF EXL</v>
          </cell>
          <cell r="C633" t="str">
            <v>UN</v>
          </cell>
        </row>
        <row r="634">
          <cell r="A634">
            <v>2918</v>
          </cell>
          <cell r="B634" t="str">
            <v>SUMINISTRO CRUZ 4X3" HF EXL</v>
          </cell>
          <cell r="C634" t="str">
            <v>UN</v>
          </cell>
        </row>
        <row r="635">
          <cell r="A635">
            <v>2919</v>
          </cell>
          <cell r="B635" t="str">
            <v>SUMINISTRO CRUZ 4X4" HF EXL</v>
          </cell>
          <cell r="C635" t="str">
            <v>UN</v>
          </cell>
        </row>
        <row r="636">
          <cell r="A636">
            <v>2920</v>
          </cell>
          <cell r="B636" t="str">
            <v>SUMINISTRO CRUZ 6X2" HF EXL</v>
          </cell>
          <cell r="C636" t="str">
            <v>UN</v>
          </cell>
        </row>
        <row r="637">
          <cell r="A637">
            <v>2921</v>
          </cell>
          <cell r="B637" t="str">
            <v>SUMINISTRO CRUZ 6X3" HF EXL</v>
          </cell>
          <cell r="C637" t="str">
            <v>UN</v>
          </cell>
        </row>
        <row r="638">
          <cell r="A638">
            <v>2922</v>
          </cell>
          <cell r="B638" t="str">
            <v>SUMINISTRO CRUZ 6X4" HF EXL</v>
          </cell>
          <cell r="C638" t="str">
            <v>UN</v>
          </cell>
        </row>
        <row r="639">
          <cell r="A639">
            <v>2923</v>
          </cell>
          <cell r="B639" t="str">
            <v>SUMINISTRO CRUZ 6X6" HF EXL</v>
          </cell>
          <cell r="C639" t="str">
            <v>UN</v>
          </cell>
        </row>
        <row r="640">
          <cell r="A640">
            <v>2924</v>
          </cell>
          <cell r="B640" t="str">
            <v>SUMINISTRO CRUZ 8X3" HF EXL</v>
          </cell>
          <cell r="C640" t="str">
            <v>UN</v>
          </cell>
        </row>
        <row r="641">
          <cell r="A641">
            <v>2925</v>
          </cell>
          <cell r="B641" t="str">
            <v>SUMINISTRO CRUZ 8X4" HF EXL</v>
          </cell>
          <cell r="C641" t="str">
            <v>UN</v>
          </cell>
        </row>
        <row r="642">
          <cell r="A642">
            <v>2926</v>
          </cell>
          <cell r="B642" t="str">
            <v>SUMINISTRO CRUZ 8X6" HF EXL</v>
          </cell>
          <cell r="C642" t="str">
            <v>UN</v>
          </cell>
        </row>
        <row r="643">
          <cell r="A643">
            <v>2927</v>
          </cell>
          <cell r="B643" t="str">
            <v>SUMINISTRO CRUZ 8X8" HF EXL</v>
          </cell>
          <cell r="C643" t="str">
            <v>UN</v>
          </cell>
        </row>
        <row r="644">
          <cell r="A644">
            <v>2928</v>
          </cell>
          <cell r="B644" t="str">
            <v>SUMINISTRO CRUZ 10x3" HF EXL</v>
          </cell>
          <cell r="C644" t="str">
            <v>UN</v>
          </cell>
        </row>
        <row r="645">
          <cell r="A645">
            <v>2929</v>
          </cell>
          <cell r="B645" t="str">
            <v>SUMINISTRO CRUZ 10x4" HF EXL</v>
          </cell>
          <cell r="C645" t="str">
            <v>UN</v>
          </cell>
        </row>
        <row r="646">
          <cell r="A646">
            <v>2930</v>
          </cell>
          <cell r="B646" t="str">
            <v>SUMINISTRO CRUZ 10x6" HF EXL</v>
          </cell>
          <cell r="C646" t="str">
            <v>UN</v>
          </cell>
        </row>
        <row r="647">
          <cell r="A647">
            <v>2931</v>
          </cell>
          <cell r="B647" t="str">
            <v>SUMINISTRO CRUZ 10x8" HF EXL</v>
          </cell>
          <cell r="C647" t="str">
            <v>UN</v>
          </cell>
        </row>
        <row r="648">
          <cell r="A648">
            <v>2932</v>
          </cell>
          <cell r="B648" t="str">
            <v>SUMINISTRO CRUZ 10x10" HF EXL</v>
          </cell>
          <cell r="C648" t="str">
            <v>UN</v>
          </cell>
        </row>
        <row r="649">
          <cell r="A649">
            <v>2933</v>
          </cell>
          <cell r="B649" t="str">
            <v>SUMINISTRO CRUZ 12x3" HF EXL</v>
          </cell>
          <cell r="C649" t="str">
            <v>UN</v>
          </cell>
        </row>
        <row r="650">
          <cell r="A650">
            <v>2934</v>
          </cell>
          <cell r="B650" t="str">
            <v>SUMINISTRO CRUZ 12x4" HF EXL</v>
          </cell>
          <cell r="C650" t="str">
            <v>UN</v>
          </cell>
        </row>
        <row r="651">
          <cell r="A651">
            <v>2935</v>
          </cell>
          <cell r="B651" t="str">
            <v>SUMINISTRO CRUZ 12x6" HF EXL</v>
          </cell>
          <cell r="C651" t="str">
            <v>UN</v>
          </cell>
        </row>
        <row r="652">
          <cell r="A652">
            <v>2936</v>
          </cell>
          <cell r="B652" t="str">
            <v>SUMINISTRO CRUZ 12x8" HF EXL</v>
          </cell>
          <cell r="C652" t="str">
            <v>UN</v>
          </cell>
        </row>
        <row r="653">
          <cell r="A653">
            <v>2937</v>
          </cell>
          <cell r="B653" t="str">
            <v>SUMINISTRO CRUZ 12x10" HF EXL</v>
          </cell>
          <cell r="C653" t="str">
            <v>UN</v>
          </cell>
        </row>
        <row r="654">
          <cell r="A654">
            <v>2938</v>
          </cell>
          <cell r="B654" t="str">
            <v>SUMINISTRO CRUZ 12x12" HF EXL</v>
          </cell>
          <cell r="C654" t="str">
            <v>UN</v>
          </cell>
        </row>
        <row r="655">
          <cell r="A655">
            <v>2939</v>
          </cell>
          <cell r="B655" t="str">
            <v>SUMINISTRO CRUZ 14x3" HF EXL</v>
          </cell>
          <cell r="C655" t="str">
            <v>UN</v>
          </cell>
        </row>
        <row r="656">
          <cell r="A656">
            <v>2940</v>
          </cell>
          <cell r="B656" t="str">
            <v>SUMINISTRO CRUZ 14x4" HF EXL</v>
          </cell>
          <cell r="C656" t="str">
            <v>UN</v>
          </cell>
        </row>
        <row r="657">
          <cell r="A657">
            <v>2941</v>
          </cell>
          <cell r="B657" t="str">
            <v>SUMINISTRO CRUZ 14x6" HF EXL</v>
          </cell>
          <cell r="C657" t="str">
            <v>UN</v>
          </cell>
        </row>
        <row r="658">
          <cell r="A658">
            <v>2942</v>
          </cell>
          <cell r="B658" t="str">
            <v>SUMINISTRO CRUZ 14x8" HF EXL</v>
          </cell>
          <cell r="C658" t="str">
            <v>UN</v>
          </cell>
        </row>
        <row r="659">
          <cell r="A659">
            <v>2943</v>
          </cell>
          <cell r="B659" t="str">
            <v>SUMINISTRO CRUZ 14x10" HF EXL</v>
          </cell>
          <cell r="C659" t="str">
            <v>UN</v>
          </cell>
        </row>
        <row r="660">
          <cell r="A660">
            <v>2944</v>
          </cell>
          <cell r="B660" t="str">
            <v>SUMINISTRO CRUZ 14x12" HF EXL</v>
          </cell>
          <cell r="C660" t="str">
            <v>UN</v>
          </cell>
        </row>
        <row r="661">
          <cell r="A661">
            <v>2945</v>
          </cell>
          <cell r="B661" t="str">
            <v>SUMINISTRO CRUZ 14x14" HF EXL</v>
          </cell>
          <cell r="C661" t="str">
            <v>UN</v>
          </cell>
        </row>
        <row r="662">
          <cell r="A662">
            <v>2946</v>
          </cell>
          <cell r="B662" t="str">
            <v>SUMINISTRO CRUZ 16x4" HF EXL</v>
          </cell>
          <cell r="C662" t="str">
            <v>UN</v>
          </cell>
        </row>
        <row r="663">
          <cell r="A663">
            <v>2947</v>
          </cell>
          <cell r="B663" t="str">
            <v>SUMINISTRO CRUZ 16x6" HF EXL</v>
          </cell>
          <cell r="C663" t="str">
            <v>UN</v>
          </cell>
        </row>
        <row r="664">
          <cell r="A664">
            <v>2948</v>
          </cell>
          <cell r="B664" t="str">
            <v>SUMINISTRO CRUZ 16x8" HF EXL</v>
          </cell>
          <cell r="C664" t="str">
            <v>UN</v>
          </cell>
        </row>
        <row r="665">
          <cell r="A665">
            <v>2949</v>
          </cell>
          <cell r="B665" t="str">
            <v>SUMINISTRO CRUZ 16x10" HF EXL</v>
          </cell>
          <cell r="C665" t="str">
            <v>UN</v>
          </cell>
        </row>
        <row r="666">
          <cell r="A666">
            <v>2950</v>
          </cell>
          <cell r="B666" t="str">
            <v>SUMINISTRO CRUZ 16x12" HF EXL</v>
          </cell>
          <cell r="C666" t="str">
            <v>UN</v>
          </cell>
        </row>
        <row r="667">
          <cell r="A667">
            <v>2951</v>
          </cell>
          <cell r="B667" t="str">
            <v>SUMINISTRO CRUZ 16x14" HF EXL</v>
          </cell>
          <cell r="C667" t="str">
            <v>UN</v>
          </cell>
        </row>
        <row r="668">
          <cell r="A668">
            <v>2952</v>
          </cell>
          <cell r="B668" t="str">
            <v>SUMINISTRO CRUZ 16x16" HF EXL</v>
          </cell>
          <cell r="C668" t="str">
            <v>UN</v>
          </cell>
        </row>
        <row r="669">
          <cell r="A669">
            <v>2953</v>
          </cell>
          <cell r="B669" t="str">
            <v>SUMINISTRO CRUZ 18x8" HF EXL</v>
          </cell>
          <cell r="C669" t="str">
            <v>UN</v>
          </cell>
        </row>
        <row r="670">
          <cell r="A670">
            <v>2954</v>
          </cell>
          <cell r="B670" t="str">
            <v>SUMINISTRO CRUZ 18x10" HF EXL</v>
          </cell>
          <cell r="C670" t="str">
            <v>UN</v>
          </cell>
        </row>
        <row r="671">
          <cell r="A671">
            <v>2955</v>
          </cell>
          <cell r="B671" t="str">
            <v>SUMINISTRO CRUZ 18x12" HF EXL</v>
          </cell>
          <cell r="C671" t="str">
            <v>UN</v>
          </cell>
        </row>
        <row r="672">
          <cell r="A672">
            <v>2956</v>
          </cell>
          <cell r="B672" t="str">
            <v>SUMINISTRO CRUZ 18x14" HF EXL</v>
          </cell>
          <cell r="C672" t="str">
            <v>UN</v>
          </cell>
        </row>
        <row r="673">
          <cell r="A673">
            <v>2957</v>
          </cell>
          <cell r="B673" t="str">
            <v>SUMINISTRO CRUZ 18x16" HF EXL</v>
          </cell>
          <cell r="C673" t="str">
            <v>UN</v>
          </cell>
        </row>
        <row r="674">
          <cell r="A674">
            <v>2958</v>
          </cell>
          <cell r="B674" t="str">
            <v>SUMINISTRO CRUZ 18x18" HF EXL</v>
          </cell>
          <cell r="C674" t="str">
            <v>UN</v>
          </cell>
        </row>
        <row r="675">
          <cell r="A675">
            <v>2959</v>
          </cell>
          <cell r="B675" t="str">
            <v>SUMINISTRO CRUZ 20x8" HF EXL</v>
          </cell>
          <cell r="C675" t="str">
            <v>UN</v>
          </cell>
        </row>
        <row r="676">
          <cell r="A676">
            <v>2960</v>
          </cell>
          <cell r="B676" t="str">
            <v>SUMINISTRO CRUZ 20x10" HF EXL</v>
          </cell>
          <cell r="C676" t="str">
            <v>UN</v>
          </cell>
        </row>
        <row r="677">
          <cell r="A677">
            <v>2961</v>
          </cell>
          <cell r="B677" t="str">
            <v>SUMINISTRO CRUZ 20x12" HF EXL</v>
          </cell>
          <cell r="C677" t="str">
            <v>UN</v>
          </cell>
        </row>
        <row r="678">
          <cell r="A678">
            <v>2962</v>
          </cell>
          <cell r="B678" t="str">
            <v>SUMINISTRO CRUZ 20x14" HF EXL</v>
          </cell>
          <cell r="C678" t="str">
            <v>UN</v>
          </cell>
        </row>
        <row r="679">
          <cell r="A679">
            <v>2963</v>
          </cell>
          <cell r="B679" t="str">
            <v>SUMINISTRO CRUZ 20x16" HF EXL</v>
          </cell>
          <cell r="C679" t="str">
            <v>UN</v>
          </cell>
        </row>
        <row r="680">
          <cell r="A680">
            <v>2964</v>
          </cell>
          <cell r="B680" t="str">
            <v>SUMINISTRO CRUZ 20x18" HF EXL</v>
          </cell>
          <cell r="C680" t="str">
            <v>UN</v>
          </cell>
        </row>
        <row r="681">
          <cell r="A681">
            <v>2965</v>
          </cell>
          <cell r="B681" t="str">
            <v>SUMINISTRO CRUZ 20x20" HF EXL</v>
          </cell>
          <cell r="C681" t="str">
            <v>UN</v>
          </cell>
        </row>
        <row r="682">
          <cell r="A682">
            <v>2966</v>
          </cell>
          <cell r="B682" t="str">
            <v>SUMINISTRO REDUCCIÓN HF 4x3" EXL PVC</v>
          </cell>
          <cell r="C682" t="str">
            <v>UN</v>
          </cell>
        </row>
        <row r="683">
          <cell r="A683">
            <v>2967</v>
          </cell>
          <cell r="B683" t="str">
            <v>SUMINISTRO REDUCCIÓN HF 6x3" EXL PVC</v>
          </cell>
          <cell r="C683" t="str">
            <v>UN</v>
          </cell>
        </row>
        <row r="684">
          <cell r="A684">
            <v>2968</v>
          </cell>
          <cell r="B684" t="str">
            <v>SUMINISTRO REDUCCIÓN HF 6x4" EXL PVC</v>
          </cell>
          <cell r="C684" t="str">
            <v>UN</v>
          </cell>
        </row>
        <row r="685">
          <cell r="A685">
            <v>2969</v>
          </cell>
          <cell r="B685" t="str">
            <v>SUMINISTRO REDUCCIÓN HF 8x3" EXL PVC</v>
          </cell>
          <cell r="C685" t="str">
            <v>UN</v>
          </cell>
        </row>
        <row r="686">
          <cell r="A686">
            <v>2970</v>
          </cell>
          <cell r="B686" t="str">
            <v>SUMINISTRO REDUCCIÓN HF 8x4" EXL PVC</v>
          </cell>
          <cell r="C686" t="str">
            <v>UN</v>
          </cell>
        </row>
        <row r="687">
          <cell r="A687">
            <v>2971</v>
          </cell>
          <cell r="B687" t="str">
            <v>SUMINISTRO REDUCCIÓN HF 8x6" EXL PVC</v>
          </cell>
          <cell r="C687" t="str">
            <v>UN</v>
          </cell>
        </row>
        <row r="688">
          <cell r="A688">
            <v>2972</v>
          </cell>
          <cell r="B688" t="str">
            <v>SUMINISTRO REDUCCIÓN HF 10x3" EXL PVC</v>
          </cell>
          <cell r="C688" t="str">
            <v>UN</v>
          </cell>
        </row>
        <row r="689">
          <cell r="A689">
            <v>2973</v>
          </cell>
          <cell r="B689" t="str">
            <v>SUMINISTRO REDUCCIÓN HF 10x4" EXL PVC</v>
          </cell>
          <cell r="C689" t="str">
            <v>UN</v>
          </cell>
        </row>
        <row r="690">
          <cell r="A690">
            <v>2974</v>
          </cell>
          <cell r="B690" t="str">
            <v>SUMINISTRO REDUCCIÓN HF 10x6" EXL  PVC</v>
          </cell>
          <cell r="C690" t="str">
            <v>UN</v>
          </cell>
        </row>
        <row r="691">
          <cell r="A691">
            <v>2975</v>
          </cell>
          <cell r="B691" t="str">
            <v>SUMINISTRO REDUCCIÓN HF 10x8" EXL PVC</v>
          </cell>
          <cell r="C691" t="str">
            <v>UN</v>
          </cell>
        </row>
        <row r="692">
          <cell r="A692">
            <v>2976</v>
          </cell>
          <cell r="B692" t="str">
            <v>SUMINISTRO REDUCCIÓN HF 12x3" EXL PVC</v>
          </cell>
          <cell r="C692" t="str">
            <v>UN</v>
          </cell>
        </row>
        <row r="693">
          <cell r="A693">
            <v>2977</v>
          </cell>
          <cell r="B693" t="str">
            <v>SUMINISTRO REDUCCIÓN HF 12x4" EXL PVC</v>
          </cell>
          <cell r="C693" t="str">
            <v>UN</v>
          </cell>
        </row>
        <row r="694">
          <cell r="A694">
            <v>2978</v>
          </cell>
          <cell r="B694" t="str">
            <v>SUMINISTRO REDUCCIÓN HF 12x6" EXL PVC</v>
          </cell>
          <cell r="C694" t="str">
            <v>UN</v>
          </cell>
        </row>
        <row r="695">
          <cell r="A695">
            <v>2979</v>
          </cell>
          <cell r="B695" t="str">
            <v>SUMINISTRO REDUCCIÓN HF 12x8" EXL PVC</v>
          </cell>
          <cell r="C695" t="str">
            <v>UN</v>
          </cell>
        </row>
        <row r="696">
          <cell r="A696">
            <v>2980</v>
          </cell>
          <cell r="B696" t="str">
            <v>SUMINISTRO REDUCCIÓN HF 12x10" EXL PVC</v>
          </cell>
          <cell r="C696" t="str">
            <v>UN</v>
          </cell>
        </row>
        <row r="697">
          <cell r="A697">
            <v>2981</v>
          </cell>
          <cell r="B697" t="str">
            <v>SUMINISTRO REDUCCIÓN HF 14x4" EXL PVC</v>
          </cell>
          <cell r="C697" t="str">
            <v>UN</v>
          </cell>
        </row>
        <row r="698">
          <cell r="A698">
            <v>2982</v>
          </cell>
          <cell r="B698" t="str">
            <v>SUMINISTRO REDUCCIÓN HF 14x6" EXL PVC</v>
          </cell>
          <cell r="C698" t="str">
            <v>UN</v>
          </cell>
        </row>
        <row r="699">
          <cell r="A699">
            <v>2983</v>
          </cell>
          <cell r="B699" t="str">
            <v>SUMINISTRO REDUCCIÓN HF 14x8" EXL PVC</v>
          </cell>
          <cell r="C699" t="str">
            <v>UN</v>
          </cell>
        </row>
        <row r="700">
          <cell r="A700">
            <v>2984</v>
          </cell>
          <cell r="B700" t="str">
            <v>SUMINISTRO REDUCCIÓN HF 14x10" EXL PVC</v>
          </cell>
          <cell r="C700" t="str">
            <v>UN</v>
          </cell>
        </row>
        <row r="701">
          <cell r="A701">
            <v>2985</v>
          </cell>
          <cell r="B701" t="str">
            <v>SUMINISTRO REDUCCIÓN HF 14x12" EXL PVC</v>
          </cell>
          <cell r="C701" t="str">
            <v>UN</v>
          </cell>
        </row>
        <row r="702">
          <cell r="A702">
            <v>2986</v>
          </cell>
          <cell r="B702" t="str">
            <v>SUMINISTRO REDUCCIÓN HF 16x6" EXL PVC</v>
          </cell>
          <cell r="C702" t="str">
            <v>UN</v>
          </cell>
        </row>
        <row r="703">
          <cell r="A703">
            <v>2987</v>
          </cell>
          <cell r="B703" t="str">
            <v>SUMINISTRO REDUCCIÓN HF 16x8" EXL PVC</v>
          </cell>
          <cell r="C703" t="str">
            <v>UN</v>
          </cell>
        </row>
        <row r="704">
          <cell r="A704">
            <v>2988</v>
          </cell>
          <cell r="B704" t="str">
            <v>SUMINISTRO REDUCCIÓN HF 16x10" EXL PVC</v>
          </cell>
          <cell r="C704" t="str">
            <v>UN</v>
          </cell>
        </row>
        <row r="705">
          <cell r="A705">
            <v>2989</v>
          </cell>
          <cell r="B705" t="str">
            <v>SUMINISTRO REDUCCIÓN HF 16x12" EXL PVC</v>
          </cell>
          <cell r="C705" t="str">
            <v>UN</v>
          </cell>
        </row>
        <row r="706">
          <cell r="A706">
            <v>2990</v>
          </cell>
          <cell r="B706" t="str">
            <v>SUMINISTRO REDUCCIÓN HF 16x14" EXL PVC</v>
          </cell>
          <cell r="C706" t="str">
            <v>UN</v>
          </cell>
        </row>
        <row r="707">
          <cell r="A707">
            <v>2991</v>
          </cell>
          <cell r="B707" t="str">
            <v>SUMINISTRO REDUCCIÓN HF 18x10" EXL PVC</v>
          </cell>
          <cell r="C707" t="str">
            <v>UN</v>
          </cell>
        </row>
        <row r="708">
          <cell r="A708">
            <v>2992</v>
          </cell>
          <cell r="B708" t="str">
            <v>SUMINISTRO REDUCCIÓN HF 18x12" EXL PVC</v>
          </cell>
          <cell r="C708" t="str">
            <v>UN</v>
          </cell>
        </row>
        <row r="709">
          <cell r="A709">
            <v>2993</v>
          </cell>
          <cell r="B709" t="str">
            <v>SUMINISTRO REDUCCIÓN HF 18x14" EXL PVC</v>
          </cell>
          <cell r="C709" t="str">
            <v>UN</v>
          </cell>
        </row>
        <row r="710">
          <cell r="A710">
            <v>2994</v>
          </cell>
          <cell r="B710" t="str">
            <v>SUMINISTRO REDUCCIÓN HF 18x16" EXL PVC</v>
          </cell>
          <cell r="C710" t="str">
            <v>UN</v>
          </cell>
        </row>
        <row r="711">
          <cell r="A711">
            <v>2995</v>
          </cell>
          <cell r="B711" t="str">
            <v>SUMINISTRO REDUCCIÓN HF 20x8" EXL PVC</v>
          </cell>
          <cell r="C711" t="str">
            <v>UN</v>
          </cell>
        </row>
        <row r="712">
          <cell r="A712">
            <v>2996</v>
          </cell>
          <cell r="B712" t="str">
            <v>SUMINISTRO REDUCCIÓN HF 20x10" EXL PVC</v>
          </cell>
          <cell r="C712" t="str">
            <v>UN</v>
          </cell>
        </row>
        <row r="713">
          <cell r="A713">
            <v>2997</v>
          </cell>
          <cell r="B713" t="str">
            <v>SUMINISTRO REDUCCIÓN HF 20x12" EXL PVC</v>
          </cell>
          <cell r="C713" t="str">
            <v>UN</v>
          </cell>
        </row>
        <row r="714">
          <cell r="A714">
            <v>2998</v>
          </cell>
          <cell r="B714" t="str">
            <v>SUMINISTRO REDUCCIÓN HF 20x14" EXL PVC</v>
          </cell>
          <cell r="C714" t="str">
            <v>UN</v>
          </cell>
        </row>
        <row r="715">
          <cell r="A715">
            <v>2999</v>
          </cell>
          <cell r="B715" t="str">
            <v>SUMINISTRO REDUCCIÓN HF 20x16" EXL PVC</v>
          </cell>
          <cell r="C715" t="str">
            <v>UN</v>
          </cell>
        </row>
        <row r="716">
          <cell r="A716">
            <v>3000</v>
          </cell>
          <cell r="B716" t="str">
            <v>SUMINISTRO REDUCCIÓN HF 20x18" EXL PVC</v>
          </cell>
          <cell r="C716" t="str">
            <v>UN</v>
          </cell>
        </row>
        <row r="717">
          <cell r="A717">
            <v>3001</v>
          </cell>
          <cell r="B717" t="str">
            <v>SUMINISTRO NIPLE DE ACERO 6" BxE L=0,50 M</v>
          </cell>
          <cell r="C717" t="str">
            <v>UN</v>
          </cell>
        </row>
        <row r="718">
          <cell r="A718">
            <v>3002</v>
          </cell>
          <cell r="B718" t="str">
            <v>CINTURON O COLLARÍN PARA TUBERÍA DE 20"</v>
          </cell>
          <cell r="C718" t="str">
            <v>UN</v>
          </cell>
        </row>
        <row r="719">
          <cell r="A719">
            <v>3003</v>
          </cell>
          <cell r="B719" t="str">
            <v>UNIÓN AC DE 4" CLASE 25</v>
          </cell>
          <cell r="C719" t="str">
            <v>UN</v>
          </cell>
        </row>
        <row r="720">
          <cell r="A720">
            <v>3004</v>
          </cell>
          <cell r="B720" t="str">
            <v>UNIÓN TIPO DRESSER 18"</v>
          </cell>
          <cell r="C720" t="str">
            <v>UN</v>
          </cell>
        </row>
        <row r="721">
          <cell r="A721">
            <v>3005</v>
          </cell>
          <cell r="B721" t="str">
            <v>UNIÓN TIPO DRESSER 24"</v>
          </cell>
          <cell r="C721" t="str">
            <v>UN</v>
          </cell>
        </row>
        <row r="722">
          <cell r="A722">
            <v>3006</v>
          </cell>
          <cell r="B722" t="str">
            <v>UNIÓN DE TRANSICIÓN HF 14" PVC-AC CL 25</v>
          </cell>
          <cell r="C722" t="str">
            <v>UN</v>
          </cell>
        </row>
        <row r="723">
          <cell r="A723">
            <v>3007</v>
          </cell>
          <cell r="B723" t="str">
            <v>CINTURON O COLLARÍN PARA TUBERÍA DE 24"</v>
          </cell>
          <cell r="C723" t="str">
            <v>UN</v>
          </cell>
        </row>
        <row r="724">
          <cell r="A724">
            <v>3008</v>
          </cell>
          <cell r="B724" t="str">
            <v>CINTURON O COLLARÍN PARA TUBERÍA DE 28"</v>
          </cell>
          <cell r="C724" t="str">
            <v>UN</v>
          </cell>
        </row>
        <row r="725">
          <cell r="A725">
            <v>3009</v>
          </cell>
          <cell r="B725" t="str">
            <v>CINTURON O COLLARÍN PARA TUBERÍA DE 30"</v>
          </cell>
          <cell r="C725" t="str">
            <v>UN</v>
          </cell>
        </row>
        <row r="726">
          <cell r="A726">
            <v>3010</v>
          </cell>
          <cell r="B726" t="str">
            <v>TAPA PARA VÁLVULA MADERPLAST 34,5cm*39,5cm*6,0cm</v>
          </cell>
          <cell r="C726" t="str">
            <v>UN</v>
          </cell>
        </row>
        <row r="727">
          <cell r="A727">
            <v>3011</v>
          </cell>
          <cell r="B727" t="str">
            <v xml:space="preserve">TAPA PARA VÁLVULA MADERPLAST 34,5cm*39,5cm* 20cms con cajilla plástica </v>
          </cell>
          <cell r="C727" t="str">
            <v>UN</v>
          </cell>
        </row>
        <row r="728">
          <cell r="A728">
            <v>3012</v>
          </cell>
          <cell r="B728" t="str">
            <v>SUMINISTRO DE VÁLVULA DE EXPULSIÓN Y ADMISIÓN DE AIRE (VENTOSA) CÁMARA SENCILLA DOBLE ACCIÓN 2"</v>
          </cell>
          <cell r="C728" t="str">
            <v>UN</v>
          </cell>
        </row>
        <row r="729">
          <cell r="A729">
            <v>3013</v>
          </cell>
          <cell r="B729" t="str">
            <v>SUMINISTRO DE VÁLVULA DE COMPUERTA SELLO DE BRONCE 8" VÁSTAGO NO ASCENDENTE TIPO CUADRANTE  EXL</v>
          </cell>
          <cell r="C729" t="str">
            <v>UN</v>
          </cell>
        </row>
        <row r="730">
          <cell r="A730">
            <v>3014</v>
          </cell>
          <cell r="B730" t="str">
            <v>SUMINISTRO FILTRO YEE EXTREMO BRIDA 6"</v>
          </cell>
          <cell r="C730" t="str">
            <v>UN</v>
          </cell>
        </row>
        <row r="731">
          <cell r="A731">
            <v>3015</v>
          </cell>
          <cell r="B731" t="str">
            <v xml:space="preserve">SUMINISTRO MACROMEDIDOR DE AGUA TIPO WOLMANN  6" CONEXION BRIDA </v>
          </cell>
          <cell r="C731" t="str">
            <v>UN</v>
          </cell>
        </row>
        <row r="732">
          <cell r="A732">
            <v>3016</v>
          </cell>
          <cell r="B732" t="str">
            <v xml:space="preserve">SUMINISTRO DE NIPLE HD DE 6" BxB DE 0,60 M </v>
          </cell>
          <cell r="C732" t="str">
            <v>UN</v>
          </cell>
        </row>
        <row r="733">
          <cell r="A733">
            <v>3017</v>
          </cell>
          <cell r="B733" t="str">
            <v xml:space="preserve">SUMINISTRO DE NIPLE HD DE 2" BxB DE 0,40 M </v>
          </cell>
          <cell r="C733" t="str">
            <v>UN</v>
          </cell>
        </row>
        <row r="734">
          <cell r="A734">
            <v>3018</v>
          </cell>
          <cell r="B734" t="str">
            <v xml:space="preserve">SUMINISTRO DE NIPLE HD DE 8" BxE DE 0,70 M </v>
          </cell>
          <cell r="C734" t="str">
            <v>UN</v>
          </cell>
        </row>
        <row r="735">
          <cell r="A735">
            <v>3019</v>
          </cell>
          <cell r="B735" t="str">
            <v xml:space="preserve">SUMINISTRO DE NIPLE PASAMURO HD DE 8" BxB DE 0,60 M </v>
          </cell>
          <cell r="C735" t="str">
            <v>UN</v>
          </cell>
        </row>
        <row r="736">
          <cell r="A736">
            <v>3020</v>
          </cell>
          <cell r="B736" t="str">
            <v xml:space="preserve">SUMINISTRO DE NIPLE HD DE 6" BxB DE 0,40 M </v>
          </cell>
          <cell r="C736" t="str">
            <v>UN</v>
          </cell>
        </row>
        <row r="737">
          <cell r="A737">
            <v>3021</v>
          </cell>
          <cell r="B737" t="str">
            <v>SUMINISTRO TEE 8X8" HF EXTREMO BRIDA</v>
          </cell>
          <cell r="C737" t="str">
            <v>UN</v>
          </cell>
        </row>
        <row r="738">
          <cell r="A738">
            <v>3022</v>
          </cell>
          <cell r="B738" t="str">
            <v>SUMINISTRO BRIDA UNIVERSAL 6"</v>
          </cell>
          <cell r="C738" t="str">
            <v>UN</v>
          </cell>
        </row>
        <row r="739">
          <cell r="A739">
            <v>3023</v>
          </cell>
          <cell r="B739" t="str">
            <v>SUMINISTRO TEE 8X2" HF ExExB SALIDA BRIDADA 2"</v>
          </cell>
          <cell r="C739" t="str">
            <v>UN</v>
          </cell>
        </row>
        <row r="740">
          <cell r="A740">
            <v>3024</v>
          </cell>
          <cell r="B740" t="str">
            <v>SUMINSTRO TAPA VÁLVULA SEGURIDAD CIERRE PERMANENTE</v>
          </cell>
          <cell r="C740" t="str">
            <v>UN</v>
          </cell>
        </row>
        <row r="741">
          <cell r="A741">
            <v>3025</v>
          </cell>
          <cell r="B741" t="str">
            <v>SUMINISTRO REDUCCIÓN HF 8x6" BxB</v>
          </cell>
          <cell r="C741" t="str">
            <v>UN</v>
          </cell>
        </row>
        <row r="742">
          <cell r="A742">
            <v>3026</v>
          </cell>
          <cell r="B742" t="str">
            <v>SUMINISTRO BRIDA UNIVERSAL 8"</v>
          </cell>
          <cell r="C742" t="str">
            <v>UN</v>
          </cell>
        </row>
        <row r="743">
          <cell r="A743">
            <v>3027</v>
          </cell>
          <cell r="B743" t="str">
            <v>SUMINISTRO DE VALVULA  HF DE COMPUERTA ELASTICA 6" VNA EN ACERO INOXIDABLE BxB CON VOLANTA</v>
          </cell>
          <cell r="C743" t="str">
            <v>UN</v>
          </cell>
        </row>
        <row r="744">
          <cell r="A744">
            <v>3028</v>
          </cell>
          <cell r="B744" t="str">
            <v>SUMINISTRO TEE 4X2" HF ExExB SALIDA BRIDADA 2"</v>
          </cell>
          <cell r="C744" t="str">
            <v>UN</v>
          </cell>
        </row>
        <row r="745">
          <cell r="A745">
            <v>3029</v>
          </cell>
          <cell r="B745" t="str">
            <v>SUMINISTRO REDUCCIÓN PVC 3x2"</v>
          </cell>
          <cell r="C745" t="str">
            <v>UN</v>
          </cell>
        </row>
        <row r="746">
          <cell r="A746">
            <v>3030</v>
          </cell>
          <cell r="B746" t="str">
            <v>UNION ACOPLE UNIVERSAL 2"</v>
          </cell>
          <cell r="C746" t="str">
            <v>UN</v>
          </cell>
        </row>
        <row r="747">
          <cell r="A747">
            <v>3031</v>
          </cell>
          <cell r="B747" t="str">
            <v>SUMINISTRO BRIDA UNIVERSAL 2"</v>
          </cell>
          <cell r="C747" t="str">
            <v>UN</v>
          </cell>
        </row>
        <row r="748">
          <cell r="A748">
            <v>3032</v>
          </cell>
          <cell r="B748" t="str">
            <v>SUMINISTRO TEE 3X2" HF ExExB SALIDA BRIDADA 2"</v>
          </cell>
          <cell r="C748" t="str">
            <v>UN</v>
          </cell>
        </row>
        <row r="749">
          <cell r="A749">
            <v>3033</v>
          </cell>
          <cell r="B749" t="str">
            <v>SUMINISTRO REDUCCIÓN HF 4x2" EXL PVC</v>
          </cell>
          <cell r="C749" t="str">
            <v>UN</v>
          </cell>
        </row>
        <row r="751">
          <cell r="B751" t="str">
            <v>ALCANTARILLADO SANITARIO</v>
          </cell>
        </row>
        <row r="752">
          <cell r="A752">
            <v>3100</v>
          </cell>
          <cell r="B752" t="str">
            <v>Estructura de Alcanterillado Sanitario</v>
          </cell>
        </row>
        <row r="753">
          <cell r="A753">
            <v>3101</v>
          </cell>
          <cell r="B753" t="str">
            <v>DEMOLICIÓN DE BASE Y CAÑUELA FONDO POZO DE INSPECCIÓN EXISTENTE</v>
          </cell>
          <cell r="C753" t="str">
            <v>UN</v>
          </cell>
        </row>
        <row r="754">
          <cell r="A754">
            <v>3102</v>
          </cell>
          <cell r="B754" t="str">
            <v>DEMOLICIÓN CAÑUELA PARA POZO DE INSPECCIÓN EXISTENTE</v>
          </cell>
          <cell r="C754" t="str">
            <v>UN</v>
          </cell>
        </row>
        <row r="755">
          <cell r="A755">
            <v>3103</v>
          </cell>
          <cell r="B755" t="str">
            <v>DEMOLICIÓN Y ADECUACIÓN ANILLO DE CORONA PARA POZO DE INSPECCIÓN EXISTENTE</v>
          </cell>
          <cell r="C755" t="str">
            <v>UN</v>
          </cell>
        </row>
        <row r="756">
          <cell r="A756">
            <v>3104</v>
          </cell>
          <cell r="B756" t="str">
            <v>RESANES Y REPARACIONES POZO DE INSPECCIÓN EXISTENTE PISO Y PAREDES.</v>
          </cell>
          <cell r="C756" t="str">
            <v>UN</v>
          </cell>
        </row>
        <row r="757">
          <cell r="A757">
            <v>3105</v>
          </cell>
          <cell r="B757" t="str">
            <v>SOLADO DE FONDO PARA POZOS 1500PSI e=0.005m</v>
          </cell>
          <cell r="C757" t="str">
            <v>M2</v>
          </cell>
        </row>
        <row r="758">
          <cell r="A758">
            <v>3106</v>
          </cell>
          <cell r="B758" t="str">
            <v xml:space="preserve">BASE REFORZADA POZO INSPECCIÓN D=2.00 M INCLUYE CAÑUELA EN CONCRETO Y EMBOQUILLADO </v>
          </cell>
          <cell r="C758" t="str">
            <v xml:space="preserve"> UN </v>
          </cell>
        </row>
        <row r="759">
          <cell r="A759">
            <v>3107</v>
          </cell>
          <cell r="B759" t="str">
            <v>CUERPO REFORZADO POZO INSPECCIÓN D=1.2 M, H=1.0 a 2.0 M</v>
          </cell>
          <cell r="C759" t="str">
            <v>UN</v>
          </cell>
        </row>
        <row r="760">
          <cell r="A760">
            <v>3108</v>
          </cell>
          <cell r="B760" t="str">
            <v>CUERPO REFORZADO POZO INSPECCIÓN D=1.2 M, H=2.0 a 3.0 M</v>
          </cell>
          <cell r="C760" t="str">
            <v>UN</v>
          </cell>
        </row>
        <row r="761">
          <cell r="A761">
            <v>3109</v>
          </cell>
          <cell r="B761" t="str">
            <v>CUERPO REFORZADO POZO INSPECCIÓN D=1.2 M, H=3,0 a 4.0 M</v>
          </cell>
          <cell r="C761" t="str">
            <v>UN</v>
          </cell>
        </row>
        <row r="762">
          <cell r="A762">
            <v>3110</v>
          </cell>
          <cell r="B762" t="str">
            <v>CUERPO REFORZADO POZO INSPECCIÓN D=1.2 M, H=4,0 a 5.0 M</v>
          </cell>
          <cell r="C762" t="str">
            <v>UN</v>
          </cell>
        </row>
        <row r="763">
          <cell r="A763">
            <v>3111</v>
          </cell>
          <cell r="B763" t="str">
            <v>CUERPO REFORZADO POZO INSPECCIÓN D=1.2 M, H=5,0 a 6.0 M</v>
          </cell>
          <cell r="C763" t="str">
            <v>UN</v>
          </cell>
        </row>
        <row r="764">
          <cell r="A764">
            <v>3112</v>
          </cell>
          <cell r="B764" t="str">
            <v>CUERPO REFORZADO POZO INSPECCIÓN D=1.2 M, H=5,0 a 6.0 M</v>
          </cell>
          <cell r="C764" t="str">
            <v>UN</v>
          </cell>
        </row>
        <row r="765">
          <cell r="A765">
            <v>3113</v>
          </cell>
          <cell r="B765" t="str">
            <v xml:space="preserve">CORONA PARA POZO DE INSPECC. CONCR.  F´C=24 Mpa INST.  TAPA Y ARO </v>
          </cell>
          <cell r="C765" t="str">
            <v>UN</v>
          </cell>
        </row>
        <row r="766">
          <cell r="A766">
            <v>3114</v>
          </cell>
          <cell r="B766" t="str">
            <v>PELDAÑOS PARA POZO DE INSPECCION VAR 3/4 CADA 40CM</v>
          </cell>
          <cell r="C766" t="str">
            <v>UN</v>
          </cell>
        </row>
        <row r="767">
          <cell r="A767">
            <v>3115</v>
          </cell>
          <cell r="B767" t="str">
            <v>CAMBIO DE TAPA Y  ARO EN FERROCONCRETO PARA POZOS DE  INSPECCIÓN D=0.60M</v>
          </cell>
          <cell r="C767" t="str">
            <v>UN</v>
          </cell>
        </row>
        <row r="768">
          <cell r="A768">
            <v>3116</v>
          </cell>
          <cell r="B768" t="str">
            <v>CAJA INSPECCIÓN EN CONCRETO 0,50x 0,50x0,50 e=0,10 INCLUYE TAPA REFORZADA Y CAÑUELA</v>
          </cell>
          <cell r="C768" t="str">
            <v>UN</v>
          </cell>
        </row>
        <row r="769">
          <cell r="A769">
            <v>3117</v>
          </cell>
          <cell r="B769" t="str">
            <v xml:space="preserve">CAMA DE ARENA PARA TUBERIAS </v>
          </cell>
          <cell r="C769" t="str">
            <v>M3</v>
          </cell>
        </row>
        <row r="770">
          <cell r="A770">
            <v>3118</v>
          </cell>
          <cell r="B770" t="str">
            <v>CAMA DE PIEDRA PARA ACOMODAR TUBERÍA</v>
          </cell>
          <cell r="C770" t="str">
            <v>M3</v>
          </cell>
        </row>
        <row r="771">
          <cell r="A771">
            <v>3119</v>
          </cell>
          <cell r="B771" t="str">
            <v>INSTALACIÓN MANIJA ALCANTARILLADO TUBERÍA PVC 8" TIPO NOVAFORT</v>
          </cell>
          <cell r="C771" t="str">
            <v>M</v>
          </cell>
        </row>
        <row r="772">
          <cell r="A772">
            <v>3120</v>
          </cell>
          <cell r="B772" t="str">
            <v>REPARACIÓN DE CAÑUELA D = 1.20</v>
          </cell>
          <cell r="C772" t="str">
            <v>UN</v>
          </cell>
        </row>
        <row r="773">
          <cell r="A773">
            <v>3121</v>
          </cell>
          <cell r="B773" t="str">
            <v>EMPALME DE TUBERIA A POZO EXISTENTE, INCLUYE DEMOLICION Y EMBOQUILLADO</v>
          </cell>
          <cell r="C773" t="str">
            <v>UN</v>
          </cell>
        </row>
        <row r="775">
          <cell r="A775">
            <v>3200</v>
          </cell>
          <cell r="B775" t="str">
            <v>Instalación tubería y accesorios</v>
          </cell>
        </row>
        <row r="776">
          <cell r="A776">
            <v>3201</v>
          </cell>
          <cell r="B776" t="str">
            <v>INSTALACION TUBERIA PVC ALCANTARILLADO  6" TIPO NOVAFORT</v>
          </cell>
          <cell r="C776" t="str">
            <v>M</v>
          </cell>
        </row>
        <row r="777">
          <cell r="A777">
            <v>3202</v>
          </cell>
          <cell r="B777" t="str">
            <v>INSTALACION TUBERIA PVC ALCANTARILLADO  8" TIPO NOVAFORT</v>
          </cell>
          <cell r="C777" t="str">
            <v>M</v>
          </cell>
        </row>
        <row r="778">
          <cell r="A778">
            <v>3203</v>
          </cell>
          <cell r="B778" t="str">
            <v>INSTALACION TUBERIA PVC ALCANTARILLADO 10" TIPO NOVAFORT</v>
          </cell>
          <cell r="C778" t="str">
            <v>M</v>
          </cell>
        </row>
        <row r="779">
          <cell r="A779">
            <v>3204</v>
          </cell>
          <cell r="B779" t="str">
            <v>INSTALACION TUBERIA PVC ALCANTARILLADO 12" TIPO NOVAFORT</v>
          </cell>
          <cell r="C779" t="str">
            <v>M</v>
          </cell>
        </row>
        <row r="780">
          <cell r="A780">
            <v>3205</v>
          </cell>
          <cell r="B780" t="str">
            <v>INSTALACION TUBERIA PVC ALCANTARILLADO 14" TIPO NOVAFORT</v>
          </cell>
          <cell r="C780" t="str">
            <v>M</v>
          </cell>
        </row>
        <row r="781">
          <cell r="A781">
            <v>3206</v>
          </cell>
          <cell r="B781" t="str">
            <v>INSTALACION TUBERIA PVC ALCANTARILLADO 16" TIPO NOVAFORT</v>
          </cell>
          <cell r="C781" t="str">
            <v>M</v>
          </cell>
        </row>
        <row r="782">
          <cell r="A782">
            <v>3207</v>
          </cell>
          <cell r="B782" t="str">
            <v>INSTALACION TUBERIA PVC ALCANTARILLADO 18" TIPO NOVAFORT</v>
          </cell>
          <cell r="C782" t="str">
            <v>M</v>
          </cell>
        </row>
        <row r="783">
          <cell r="A783">
            <v>3208</v>
          </cell>
          <cell r="B783" t="str">
            <v>INSTALACION TUBERIA PVC ALCANTARILLADO 20" TIPO NOVAFORT</v>
          </cell>
          <cell r="C783" t="str">
            <v>M</v>
          </cell>
        </row>
        <row r="784">
          <cell r="A784">
            <v>3209</v>
          </cell>
          <cell r="B784" t="str">
            <v>INSTALACION TUBERIA PVC ALCANTARILLADO 24" TIPO NOVALOC</v>
          </cell>
          <cell r="C784" t="str">
            <v>M</v>
          </cell>
        </row>
        <row r="785">
          <cell r="A785">
            <v>3210</v>
          </cell>
          <cell r="B785" t="str">
            <v>INSTALACION TUBERIA PVC ALCANTARILLADO 27" TIPO NOVALOC</v>
          </cell>
          <cell r="C785" t="str">
            <v>M</v>
          </cell>
        </row>
        <row r="786">
          <cell r="A786">
            <v>3211</v>
          </cell>
          <cell r="B786" t="str">
            <v>INSTALACION TUBERIA PVC ALCANTARILLADO 30" TIPO NOVALOC</v>
          </cell>
          <cell r="C786" t="str">
            <v>M</v>
          </cell>
        </row>
        <row r="787">
          <cell r="A787">
            <v>3212</v>
          </cell>
          <cell r="B787" t="str">
            <v>INSTALACION TUBERIA PVC ALCANTARILLADO 33" TIPO NOVALOC</v>
          </cell>
          <cell r="C787" t="str">
            <v>M</v>
          </cell>
        </row>
        <row r="788">
          <cell r="A788">
            <v>3213</v>
          </cell>
          <cell r="B788" t="str">
            <v>INSTALACION TUBERIA PVC ALCANTARILLADO 36" TIPO NOVALOC</v>
          </cell>
          <cell r="C788" t="str">
            <v>M</v>
          </cell>
        </row>
        <row r="789">
          <cell r="A789">
            <v>3214</v>
          </cell>
          <cell r="B789" t="str">
            <v>INSTALACION TUBERIA PVC ALCANTARILLADO 39" TIPO NOVALOC</v>
          </cell>
          <cell r="C789" t="str">
            <v>M</v>
          </cell>
        </row>
        <row r="790">
          <cell r="A790">
            <v>3215</v>
          </cell>
          <cell r="B790" t="str">
            <v>INSTALACION TUBERIA PVC ALCANTARILLADO 42" TIPO NOVALOC</v>
          </cell>
          <cell r="C790" t="str">
            <v>M</v>
          </cell>
        </row>
        <row r="791">
          <cell r="A791">
            <v>3216</v>
          </cell>
          <cell r="B791" t="str">
            <v>INSTALACION TUBERIA PVC ALCANTARILLADO 45" TIPO NOVALOC</v>
          </cell>
          <cell r="C791" t="str">
            <v>M</v>
          </cell>
        </row>
        <row r="792">
          <cell r="A792">
            <v>3217</v>
          </cell>
          <cell r="B792" t="str">
            <v>INSTALACION TUBERIA PVC ALCANTARILLADO 48" TIPO NOVALOC</v>
          </cell>
          <cell r="C792" t="str">
            <v>M</v>
          </cell>
        </row>
        <row r="793">
          <cell r="A793">
            <v>3218</v>
          </cell>
          <cell r="B793" t="str">
            <v>INSTALACION TUBERIA PVC ALCANTARILLADO 51" TIPO NOVALOC</v>
          </cell>
          <cell r="C793" t="str">
            <v>M</v>
          </cell>
        </row>
        <row r="794">
          <cell r="A794">
            <v>3219</v>
          </cell>
          <cell r="B794" t="str">
            <v>INSTALACION TUBERIA PVC ALCANTARILLADO 54" TIPO NOVALOC</v>
          </cell>
          <cell r="C794" t="str">
            <v>M</v>
          </cell>
        </row>
        <row r="795">
          <cell r="A795">
            <v>3220</v>
          </cell>
          <cell r="B795" t="str">
            <v>INSTALACION TUBERIA PVC ALCANTARILLADO 60" TIPO NOVALOC</v>
          </cell>
          <cell r="C795" t="str">
            <v>M</v>
          </cell>
        </row>
        <row r="796">
          <cell r="A796">
            <v>3221</v>
          </cell>
          <cell r="B796" t="str">
            <v>INSTALACION DE CAMARA DE CAIDA</v>
          </cell>
          <cell r="C796" t="str">
            <v>UN</v>
          </cell>
        </row>
        <row r="797">
          <cell r="A797">
            <v>3222</v>
          </cell>
          <cell r="B797" t="str">
            <v>INSTALACION DE SILLAS YEE 8x6"</v>
          </cell>
          <cell r="C797" t="str">
            <v>UN</v>
          </cell>
        </row>
        <row r="798">
          <cell r="A798">
            <v>3223</v>
          </cell>
          <cell r="B798" t="str">
            <v>INSTALACION DE SILLAS YEE 10x6"</v>
          </cell>
          <cell r="C798" t="str">
            <v>UN</v>
          </cell>
        </row>
        <row r="799">
          <cell r="A799">
            <v>3224</v>
          </cell>
          <cell r="B799" t="str">
            <v>INSTALACION DE SILLAS YEE 12x6"</v>
          </cell>
          <cell r="C799" t="str">
            <v>UN</v>
          </cell>
        </row>
        <row r="800">
          <cell r="A800">
            <v>3225</v>
          </cell>
          <cell r="B800" t="str">
            <v>IMPERMEABILIZACION DE PAREDES EXTERIORES POZOS</v>
          </cell>
          <cell r="C800" t="str">
            <v>M2</v>
          </cell>
        </row>
        <row r="801">
          <cell r="A801">
            <v>3226</v>
          </cell>
          <cell r="B801" t="str">
            <v>REPARACIÓN GENERAL CUERPO DE POZOS</v>
          </cell>
          <cell r="C801" t="str">
            <v>UN</v>
          </cell>
        </row>
        <row r="802">
          <cell r="A802">
            <v>3227</v>
          </cell>
          <cell r="B802" t="str">
            <v>INSTALACION COMPUERTAS DE CHARNELA 16"</v>
          </cell>
          <cell r="C802" t="str">
            <v>UN</v>
          </cell>
        </row>
        <row r="803">
          <cell r="A803">
            <v>3228</v>
          </cell>
          <cell r="B803" t="str">
            <v>INSTALACION COMPUERTAS DE CHARNELA 20"</v>
          </cell>
          <cell r="C803" t="str">
            <v>UN</v>
          </cell>
        </row>
        <row r="804">
          <cell r="A804">
            <v>3229</v>
          </cell>
          <cell r="B804" t="str">
            <v xml:space="preserve">CONSTRUCCION CAJAS COMPUERTAS 6 M3 CONCRETO </v>
          </cell>
          <cell r="C804" t="str">
            <v>UN</v>
          </cell>
        </row>
        <row r="805">
          <cell r="A805">
            <v>3230</v>
          </cell>
          <cell r="B805" t="str">
            <v>CONSTRUCCION CABEZALES CONCRETO TUBOS 4 M3</v>
          </cell>
          <cell r="C805" t="str">
            <v>UN</v>
          </cell>
        </row>
        <row r="806">
          <cell r="A806">
            <v>3231</v>
          </cell>
          <cell r="B806" t="str">
            <v xml:space="preserve">INSTALACIÓN TUBERÍA HD 3" </v>
          </cell>
          <cell r="C806" t="str">
            <v>M</v>
          </cell>
        </row>
        <row r="807">
          <cell r="A807">
            <v>3232</v>
          </cell>
          <cell r="B807" t="str">
            <v xml:space="preserve">INSTALACIÓN TUBERÍA HD 4" </v>
          </cell>
          <cell r="C807" t="str">
            <v>M</v>
          </cell>
        </row>
        <row r="808">
          <cell r="A808">
            <v>3233</v>
          </cell>
          <cell r="B808" t="str">
            <v xml:space="preserve">INSTALACIÓN TUBERÍA HD 6" </v>
          </cell>
          <cell r="C808" t="str">
            <v>M</v>
          </cell>
        </row>
        <row r="809">
          <cell r="A809">
            <v>3234</v>
          </cell>
          <cell r="B809" t="str">
            <v xml:space="preserve">INSTALACIÓN TUBERÍA HD 8" </v>
          </cell>
          <cell r="C809" t="str">
            <v>M</v>
          </cell>
        </row>
        <row r="810">
          <cell r="A810">
            <v>3235</v>
          </cell>
          <cell r="B810" t="str">
            <v xml:space="preserve">INSTALACIÓN TUBERÍA HD 10" </v>
          </cell>
          <cell r="C810" t="str">
            <v>M</v>
          </cell>
        </row>
        <row r="811">
          <cell r="A811">
            <v>3236</v>
          </cell>
          <cell r="B811" t="str">
            <v xml:space="preserve">INSTALACIÓN TUBERÍA HD 12" </v>
          </cell>
          <cell r="C811" t="str">
            <v>M</v>
          </cell>
        </row>
        <row r="812">
          <cell r="A812">
            <v>3237</v>
          </cell>
          <cell r="B812" t="str">
            <v xml:space="preserve">INSTALACIÓN TUBERÍA HD 16" </v>
          </cell>
          <cell r="C812" t="str">
            <v>M</v>
          </cell>
        </row>
        <row r="813">
          <cell r="A813">
            <v>3238</v>
          </cell>
          <cell r="B813" t="str">
            <v xml:space="preserve">INSTALACIÓN TUBERÍA HD  18" </v>
          </cell>
          <cell r="C813" t="str">
            <v>M</v>
          </cell>
        </row>
        <row r="814">
          <cell r="A814">
            <v>3239</v>
          </cell>
          <cell r="B814" t="str">
            <v>INSTALACIÓN GEOTEXTIL POLIPROPILENO A = 3,80 NT 3000</v>
          </cell>
          <cell r="C814" t="str">
            <v>ML</v>
          </cell>
        </row>
        <row r="815">
          <cell r="A815">
            <v>3240</v>
          </cell>
          <cell r="B815" t="str">
            <v>GEOTEXTIL TIPO FORTEX BX-30 O SIMILAR</v>
          </cell>
          <cell r="C815" t="str">
            <v>M2</v>
          </cell>
        </row>
        <row r="817">
          <cell r="A817">
            <v>3300</v>
          </cell>
          <cell r="B817" t="str">
            <v>Suministro tubería y accesorios</v>
          </cell>
        </row>
        <row r="818">
          <cell r="A818">
            <v>3301</v>
          </cell>
          <cell r="B818" t="str">
            <v>SUMINISTRO TUBERIA ALCANTARILLADO PVC 6" TIPO NOVAFORT</v>
          </cell>
          <cell r="C818" t="str">
            <v>ML</v>
          </cell>
        </row>
        <row r="819">
          <cell r="A819">
            <v>3302</v>
          </cell>
          <cell r="B819" t="str">
            <v>SUMINISTRO TUBERIA ALCANTARILLADO PVC 8" TIPO NOVAFORT</v>
          </cell>
          <cell r="C819" t="str">
            <v>ML</v>
          </cell>
        </row>
        <row r="820">
          <cell r="A820">
            <v>3303</v>
          </cell>
          <cell r="B820" t="str">
            <v>SUMINISTRO TUBERIA ALCANTARILLADO PVC 10" TIPO NOVAFORT</v>
          </cell>
          <cell r="C820" t="str">
            <v>ML</v>
          </cell>
        </row>
        <row r="821">
          <cell r="A821">
            <v>3304</v>
          </cell>
          <cell r="B821" t="str">
            <v>SUMINISTRO TUBERIA ALCANTARILLADO PVC 12" TIPO NOVAFORT</v>
          </cell>
          <cell r="C821" t="str">
            <v>ML</v>
          </cell>
        </row>
        <row r="822">
          <cell r="A822">
            <v>3305</v>
          </cell>
          <cell r="B822" t="str">
            <v>SUMINISTRO TUBERIA ALCANTARILLADO PVC 14" TIPO NOVAFORT</v>
          </cell>
          <cell r="C822" t="str">
            <v>ML</v>
          </cell>
        </row>
        <row r="823">
          <cell r="A823">
            <v>3306</v>
          </cell>
          <cell r="B823" t="str">
            <v>SUMINISTRO TUBERIA ALCANTARILLADO PVC 16" TIPO NOVAFORT</v>
          </cell>
          <cell r="C823" t="str">
            <v>ML</v>
          </cell>
        </row>
        <row r="824">
          <cell r="A824">
            <v>3307</v>
          </cell>
          <cell r="B824" t="str">
            <v>SUMINISTRO TUBERIA ALCANTARILLADO PVC 18" TIPO NOVAFORT</v>
          </cell>
          <cell r="C824" t="str">
            <v>ML</v>
          </cell>
        </row>
        <row r="825">
          <cell r="A825">
            <v>3308</v>
          </cell>
          <cell r="B825" t="str">
            <v>SUMINISTRO TUBERIA ALCANTARILLADO PVC 20" TIPO NOVAFORT</v>
          </cell>
          <cell r="C825" t="str">
            <v>ML</v>
          </cell>
        </row>
        <row r="826">
          <cell r="A826">
            <v>3309</v>
          </cell>
          <cell r="B826" t="str">
            <v>SUMINISTRO TUBERIA PVC ALCANTARILLADO 24" TIPO NOVAFORT</v>
          </cell>
          <cell r="C826" t="str">
            <v>ML</v>
          </cell>
        </row>
        <row r="827">
          <cell r="A827">
            <v>3310</v>
          </cell>
          <cell r="B827" t="str">
            <v>SUMINISTRO TUBERIA PVC ALCANTARILLADO 27" TIPO NOVAFORT</v>
          </cell>
          <cell r="C827" t="str">
            <v>ML</v>
          </cell>
        </row>
        <row r="828">
          <cell r="A828">
            <v>3311</v>
          </cell>
          <cell r="B828" t="str">
            <v>SUMINISTRO TUBERIA PVC ALCANTARILLADO 30" TIPO NOVAFORT</v>
          </cell>
          <cell r="C828" t="str">
            <v>ML</v>
          </cell>
        </row>
        <row r="829">
          <cell r="A829">
            <v>3312</v>
          </cell>
          <cell r="B829" t="str">
            <v>SUMINISTRO TUBERIA PVC ALCANTARILLADO 33" TIPO NOVALOC</v>
          </cell>
          <cell r="C829" t="str">
            <v>ML</v>
          </cell>
        </row>
        <row r="830">
          <cell r="A830">
            <v>3313</v>
          </cell>
          <cell r="B830" t="str">
            <v>SUMINISTRO TUBERIA PVC ALCANTARILLADO 36" TIPO NOVALOC</v>
          </cell>
          <cell r="C830" t="str">
            <v>ML</v>
          </cell>
        </row>
        <row r="831">
          <cell r="A831">
            <v>3314</v>
          </cell>
          <cell r="B831" t="str">
            <v>SUMINISTRO TUBERIA PVC ALCANTARILLADO 39" TIPO NOVALOC</v>
          </cell>
          <cell r="C831" t="str">
            <v>ML</v>
          </cell>
        </row>
        <row r="832">
          <cell r="A832">
            <v>3315</v>
          </cell>
          <cell r="B832" t="str">
            <v>SUMINISTRO TUBERIA PVC ALCANTARILLADO 42" TIPO NOVALOC</v>
          </cell>
          <cell r="C832" t="str">
            <v>ML</v>
          </cell>
        </row>
        <row r="833">
          <cell r="A833">
            <v>3316</v>
          </cell>
          <cell r="B833" t="str">
            <v>SUMINISTRO TUBERIA PVC ALCANTARILLADO 45" TIPO NOVALOC</v>
          </cell>
          <cell r="C833" t="str">
            <v>ML</v>
          </cell>
        </row>
        <row r="834">
          <cell r="A834">
            <v>3317</v>
          </cell>
          <cell r="B834" t="str">
            <v>SUMINISTRO TUBERIA PVC ALCANTARILLADO 48" TIPO NOVALOC</v>
          </cell>
          <cell r="C834" t="str">
            <v>ML</v>
          </cell>
        </row>
        <row r="835">
          <cell r="A835">
            <v>3318</v>
          </cell>
          <cell r="B835" t="str">
            <v>SUMINISTRO TUBERIA PVC ALCANTARILLADO 51" TIPO NOVALOC</v>
          </cell>
          <cell r="C835" t="str">
            <v>ML</v>
          </cell>
        </row>
        <row r="836">
          <cell r="A836">
            <v>3319</v>
          </cell>
          <cell r="B836" t="str">
            <v>SUMINISTRO TUBERIA PVC ALCANTARILLADO 54" TIPO NOVALOC</v>
          </cell>
          <cell r="C836" t="str">
            <v>ML</v>
          </cell>
        </row>
        <row r="837">
          <cell r="A837">
            <v>3320</v>
          </cell>
          <cell r="B837" t="str">
            <v>SUMINISTRO TUBERIA PVC ALCANTARILLADO 57" TIPO NOVALOC</v>
          </cell>
          <cell r="C837" t="str">
            <v>ML</v>
          </cell>
        </row>
        <row r="838">
          <cell r="A838">
            <v>3321</v>
          </cell>
          <cell r="B838" t="str">
            <v>SUMINISTRO TUBERIA PVC ALCANTARILLADO 60" TIPO NOVALOC</v>
          </cell>
          <cell r="C838" t="str">
            <v>ML</v>
          </cell>
        </row>
        <row r="839">
          <cell r="A839">
            <v>3322</v>
          </cell>
          <cell r="B839" t="str">
            <v>SUMINISTRO KIT SILLA YEE 8x6" INCLUYE ABRAZADERAS EMPAQUE Y ADHESIVO</v>
          </cell>
          <cell r="C839" t="str">
            <v>UN</v>
          </cell>
        </row>
        <row r="840">
          <cell r="A840">
            <v>3323</v>
          </cell>
          <cell r="B840" t="str">
            <v>SUMINISTRO KIT SILLA YEE 10x6" INCLUYE ABRAZADERAS EMPAQUE Y ADHESIVO</v>
          </cell>
          <cell r="C840" t="str">
            <v>UN</v>
          </cell>
        </row>
        <row r="841">
          <cell r="A841">
            <v>3324</v>
          </cell>
          <cell r="B841" t="str">
            <v>SUMINISTRO KIT SILLA YEE 12x6" INCLUYE ABRAZADERAS EMPAQUE Y ADHESIVO</v>
          </cell>
          <cell r="C841" t="str">
            <v>UN</v>
          </cell>
        </row>
        <row r="842">
          <cell r="A842">
            <v>3325</v>
          </cell>
          <cell r="B842" t="str">
            <v xml:space="preserve">SUMINISTRO DE UNIONES NOVAFORT DE 6" O SIMILAR </v>
          </cell>
          <cell r="C842" t="str">
            <v>UN</v>
          </cell>
        </row>
        <row r="843">
          <cell r="A843">
            <v>3326</v>
          </cell>
          <cell r="B843" t="str">
            <v xml:space="preserve">SUMINISTRO DE UNIONES NOVAFORT DE 8" O SIMILAR </v>
          </cell>
          <cell r="C843" t="str">
            <v>UN</v>
          </cell>
        </row>
        <row r="844">
          <cell r="A844">
            <v>3327</v>
          </cell>
          <cell r="B844" t="str">
            <v xml:space="preserve">SUMINISTRO DE UNIONES NOVAFORT DE 10" O SIMILAR </v>
          </cell>
          <cell r="C844" t="str">
            <v>UN</v>
          </cell>
        </row>
        <row r="845">
          <cell r="A845">
            <v>3328</v>
          </cell>
          <cell r="B845" t="str">
            <v xml:space="preserve">SUMINISTRO DE UNIONES NOVAFORT DE 12" O SIMILAR </v>
          </cell>
          <cell r="C845" t="str">
            <v>UN</v>
          </cell>
        </row>
        <row r="846">
          <cell r="A846">
            <v>3329</v>
          </cell>
          <cell r="B846" t="str">
            <v xml:space="preserve">SUMINISTRO DE UNIONES NOVAFORT DE 14" O SIMILAR </v>
          </cell>
          <cell r="C846" t="str">
            <v>UN</v>
          </cell>
        </row>
        <row r="847">
          <cell r="A847">
            <v>3330</v>
          </cell>
          <cell r="B847" t="str">
            <v xml:space="preserve">SUMINISTRO DE UNIONES NOVAFORT DE 16" O SIMILAR </v>
          </cell>
          <cell r="C847" t="str">
            <v>UN</v>
          </cell>
        </row>
        <row r="848">
          <cell r="A848">
            <v>3331</v>
          </cell>
          <cell r="B848" t="str">
            <v xml:space="preserve">SUMINISTRO DE UNIONES NOVAFORT DE 18" O SIMILAR </v>
          </cell>
          <cell r="C848" t="str">
            <v>UN</v>
          </cell>
        </row>
        <row r="849">
          <cell r="A849">
            <v>3332</v>
          </cell>
          <cell r="B849" t="str">
            <v xml:space="preserve">SUMINISTRO DE UNIONES NOVAFORT DE 20" O SIMILAR </v>
          </cell>
          <cell r="C849" t="str">
            <v>UN</v>
          </cell>
        </row>
        <row r="850">
          <cell r="A850">
            <v>3333</v>
          </cell>
          <cell r="B850" t="str">
            <v xml:space="preserve">SUMINISTRO DE UNIONES NOVAFORT DE 24" O SIMILAR </v>
          </cell>
          <cell r="C850" t="str">
            <v>UN</v>
          </cell>
        </row>
        <row r="851">
          <cell r="A851">
            <v>3334</v>
          </cell>
          <cell r="B851" t="str">
            <v xml:space="preserve">SUMINISTRO DE UNIONES NOVAFORT DE 27" O SIMILAR </v>
          </cell>
          <cell r="C851" t="str">
            <v>UN</v>
          </cell>
        </row>
        <row r="852">
          <cell r="A852">
            <v>3335</v>
          </cell>
          <cell r="B852" t="str">
            <v xml:space="preserve">SUMINISTRO DE UNIONES NOVAFORT DE 30" O SIMILAR </v>
          </cell>
          <cell r="C852" t="str">
            <v>UN</v>
          </cell>
        </row>
        <row r="853">
          <cell r="A853">
            <v>3336</v>
          </cell>
          <cell r="B853" t="str">
            <v xml:space="preserve">SUMINISTRO DE UNIONES NOVALOC DE 33" O SIMILAR </v>
          </cell>
          <cell r="C853" t="str">
            <v>UN</v>
          </cell>
        </row>
        <row r="854">
          <cell r="A854">
            <v>3337</v>
          </cell>
          <cell r="B854" t="str">
            <v xml:space="preserve">SUMINISTRO DE UNIONES NOVALOC DE 36" O SIMILAR </v>
          </cell>
          <cell r="C854" t="str">
            <v>UN</v>
          </cell>
        </row>
        <row r="855">
          <cell r="A855">
            <v>3338</v>
          </cell>
          <cell r="B855" t="str">
            <v xml:space="preserve">SUMINISTRO DE UNIONES NOVALOC DE 39" O SIMILAR </v>
          </cell>
          <cell r="C855" t="str">
            <v>UN</v>
          </cell>
        </row>
        <row r="856">
          <cell r="A856">
            <v>3339</v>
          </cell>
          <cell r="B856" t="str">
            <v xml:space="preserve">SUMINISTRO DE UNIONES NOVALOC DE 42" O SIMILAR </v>
          </cell>
          <cell r="C856" t="str">
            <v>UN</v>
          </cell>
        </row>
        <row r="857">
          <cell r="A857">
            <v>3340</v>
          </cell>
          <cell r="B857" t="str">
            <v xml:space="preserve">SUMINISTRO DE UNIONES NOVALOC DE 45" O SIMILAR </v>
          </cell>
          <cell r="C857" t="str">
            <v>UN</v>
          </cell>
        </row>
        <row r="858">
          <cell r="A858">
            <v>3341</v>
          </cell>
          <cell r="B858" t="str">
            <v xml:space="preserve">SUMINISTRO DE UNIONES NOVALOC DE 48" O SIMILAR </v>
          </cell>
          <cell r="C858" t="str">
            <v>UN</v>
          </cell>
        </row>
        <row r="859">
          <cell r="A859">
            <v>3342</v>
          </cell>
          <cell r="B859" t="str">
            <v xml:space="preserve">SUMINISTRO DE UNIONES NOVALOC DE 51" O SIMILAR </v>
          </cell>
          <cell r="C859" t="str">
            <v>UN</v>
          </cell>
        </row>
        <row r="860">
          <cell r="A860">
            <v>3343</v>
          </cell>
          <cell r="B860" t="str">
            <v xml:space="preserve">SUMINISTRO DE UNIONES NOVALOC DE 54" O SIMILAR </v>
          </cell>
          <cell r="C860" t="str">
            <v>UN</v>
          </cell>
        </row>
        <row r="861">
          <cell r="A861">
            <v>3344</v>
          </cell>
          <cell r="B861" t="str">
            <v xml:space="preserve">SUMINISTRO DE UNIONES NOVALOC DE 57" O SIMILAR </v>
          </cell>
          <cell r="C861" t="str">
            <v>UN</v>
          </cell>
        </row>
        <row r="862">
          <cell r="A862">
            <v>3345</v>
          </cell>
          <cell r="B862" t="str">
            <v xml:space="preserve">SUMINISTRO DE UNIONES NOVALOC DE 60" O SIMILAR </v>
          </cell>
          <cell r="C862" t="str">
            <v>UN</v>
          </cell>
        </row>
        <row r="863">
          <cell r="A863">
            <v>3346</v>
          </cell>
          <cell r="B863" t="str">
            <v xml:space="preserve">SUMINISTRO DE HIDROSELLOS NOVAFORT DE 6" O SIMILAR </v>
          </cell>
          <cell r="C863" t="str">
            <v>UN</v>
          </cell>
        </row>
        <row r="864">
          <cell r="A864">
            <v>3347</v>
          </cell>
          <cell r="B864" t="str">
            <v xml:space="preserve">SUMINISTRO DE HIDROSELLOS NOVAFORT DE 8" O SIMILAR </v>
          </cell>
          <cell r="C864" t="str">
            <v>UN</v>
          </cell>
        </row>
        <row r="865">
          <cell r="A865">
            <v>3348</v>
          </cell>
          <cell r="B865" t="str">
            <v xml:space="preserve">SUMINISTRO DE HIDROSELLOS NOVAFORT DE 10" O SIMILAR </v>
          </cell>
          <cell r="C865" t="str">
            <v>UN</v>
          </cell>
        </row>
        <row r="866">
          <cell r="A866">
            <v>3349</v>
          </cell>
          <cell r="B866" t="str">
            <v xml:space="preserve">SUMINISTRO DE HIDROSELLOS NOVAFORT DE 12" O SIMILAR </v>
          </cell>
          <cell r="C866" t="str">
            <v>UN</v>
          </cell>
        </row>
        <row r="867">
          <cell r="A867">
            <v>3350</v>
          </cell>
          <cell r="B867" t="str">
            <v xml:space="preserve">SUMINISTRO DE HIDROSELLOS NOVAFORT DE 14" O SIMILAR </v>
          </cell>
          <cell r="C867" t="str">
            <v>UN</v>
          </cell>
        </row>
        <row r="868">
          <cell r="A868">
            <v>3351</v>
          </cell>
          <cell r="B868" t="str">
            <v xml:space="preserve">SUMINISTRO DE HIDROSELLOS NOVAFORT DE 16" O SIMILAR </v>
          </cell>
          <cell r="C868" t="str">
            <v>UN</v>
          </cell>
        </row>
        <row r="869">
          <cell r="A869">
            <v>3352</v>
          </cell>
          <cell r="B869" t="str">
            <v xml:space="preserve">SUMINISTRO DE HIDROSELLOS NOVAFORT DE 18" O SIMILAR </v>
          </cell>
          <cell r="C869" t="str">
            <v>UN</v>
          </cell>
        </row>
        <row r="870">
          <cell r="A870">
            <v>3353</v>
          </cell>
          <cell r="B870" t="str">
            <v xml:space="preserve">SUMINISTRO DE HIDROSELLOS NOVAFORT DE 20" O SIMILAR </v>
          </cell>
          <cell r="C870" t="str">
            <v>UN</v>
          </cell>
        </row>
        <row r="871">
          <cell r="A871">
            <v>3354</v>
          </cell>
          <cell r="B871" t="str">
            <v xml:space="preserve">SUMINISTRO DE HIDROSELLOS NOVAFORT DE 24" O SIMILAR </v>
          </cell>
          <cell r="C871" t="str">
            <v>UN</v>
          </cell>
        </row>
        <row r="872">
          <cell r="A872">
            <v>3355</v>
          </cell>
          <cell r="B872" t="str">
            <v xml:space="preserve">SUMINISTRO DE HIDROSELLOS NOVAFORT DE 27" O SIMILAR </v>
          </cell>
          <cell r="C872" t="str">
            <v>UN</v>
          </cell>
        </row>
        <row r="873">
          <cell r="A873">
            <v>3356</v>
          </cell>
          <cell r="B873" t="str">
            <v xml:space="preserve">SUMINISTRO DE HIDROSELLOS NOVAFORT DE 30" O SIMILAR </v>
          </cell>
          <cell r="C873" t="str">
            <v>UN</v>
          </cell>
        </row>
        <row r="874">
          <cell r="A874">
            <v>3357</v>
          </cell>
          <cell r="B874" t="str">
            <v xml:space="preserve">SUMINISTRO DE HIDROSELLOS NOVALOC DE 33" O SIMILAR </v>
          </cell>
          <cell r="C874" t="str">
            <v>UN</v>
          </cell>
        </row>
        <row r="875">
          <cell r="A875">
            <v>3358</v>
          </cell>
          <cell r="B875" t="str">
            <v xml:space="preserve">SUMINISTRO DE HIDROSELLOS NOVALOC DE 36" O SIMILAR </v>
          </cell>
          <cell r="C875" t="str">
            <v>UN</v>
          </cell>
        </row>
        <row r="876">
          <cell r="A876">
            <v>3359</v>
          </cell>
          <cell r="B876" t="str">
            <v xml:space="preserve">SUMINISTRO DE HIDROSELLOS NOVALOC DE 39" O SIMILAR </v>
          </cell>
          <cell r="C876" t="str">
            <v>UN</v>
          </cell>
        </row>
        <row r="877">
          <cell r="A877">
            <v>3360</v>
          </cell>
          <cell r="B877" t="str">
            <v xml:space="preserve">SUMINISTRO DE HIDROSELLOS NOVALOC DE 42" O SIMILAR </v>
          </cell>
          <cell r="C877" t="str">
            <v>UN</v>
          </cell>
        </row>
        <row r="878">
          <cell r="A878">
            <v>3361</v>
          </cell>
          <cell r="B878" t="str">
            <v xml:space="preserve">SUMINISTRO DE HIDROSELLOS NOVALOC DE 45" O SIMILAR </v>
          </cell>
          <cell r="C878" t="str">
            <v>UN</v>
          </cell>
        </row>
        <row r="879">
          <cell r="A879">
            <v>3362</v>
          </cell>
          <cell r="B879" t="str">
            <v xml:space="preserve">SUMINISTRO DE HIDROSELLOS NOVALOC DE 48" O SIMILAR </v>
          </cell>
          <cell r="C879" t="str">
            <v>UN</v>
          </cell>
        </row>
        <row r="880">
          <cell r="A880">
            <v>3363</v>
          </cell>
          <cell r="B880" t="str">
            <v xml:space="preserve">SUMINISTRO DE HIDROSELLOS NOVALOC DE 51" O SIMILAR </v>
          </cell>
          <cell r="C880" t="str">
            <v>UN</v>
          </cell>
        </row>
        <row r="881">
          <cell r="A881">
            <v>3364</v>
          </cell>
          <cell r="B881" t="str">
            <v xml:space="preserve">SUMINISTRO DE HIDROSELLOS NOVALOC DE 54" O SIMILAR </v>
          </cell>
          <cell r="C881" t="str">
            <v>UN</v>
          </cell>
        </row>
        <row r="882">
          <cell r="A882">
            <v>3365</v>
          </cell>
          <cell r="B882" t="str">
            <v xml:space="preserve">SUMINISTRO DE HIDROSELLOS NOVALOC DE 60" O SIMILAR </v>
          </cell>
          <cell r="C882" t="str">
            <v>UN</v>
          </cell>
        </row>
        <row r="883">
          <cell r="A883">
            <v>3366</v>
          </cell>
          <cell r="B883" t="str">
            <v>SUMINISTRO TEE PVC 8x6" PARA CAMARA DE CAIDA</v>
          </cell>
          <cell r="C883" t="str">
            <v>UN</v>
          </cell>
        </row>
        <row r="884">
          <cell r="A884">
            <v>3367</v>
          </cell>
          <cell r="B884" t="str">
            <v>SUMINISTRO CODO 6" x 90° PARA CAMARA DE CAIDA</v>
          </cell>
          <cell r="C884" t="str">
            <v>UN</v>
          </cell>
        </row>
        <row r="885">
          <cell r="A885">
            <v>3368</v>
          </cell>
          <cell r="B885" t="str">
            <v>SUMINISTRO DE TAPA Y ARO EN FERROCONCRETO D=0,60</v>
          </cell>
          <cell r="C885" t="str">
            <v>UN</v>
          </cell>
        </row>
        <row r="886">
          <cell r="A886">
            <v>3369</v>
          </cell>
          <cell r="B886" t="str">
            <v>INSTALACIÓN PASAMURO HF B X E DE 60 CM Y 16"</v>
          </cell>
          <cell r="C886" t="str">
            <v>UN</v>
          </cell>
        </row>
        <row r="887">
          <cell r="A887">
            <v>3370</v>
          </cell>
          <cell r="B887" t="str">
            <v>COMPUERTAS CHARNELA O CHAPALETA DE 16" CIRCULAR</v>
          </cell>
          <cell r="C887" t="str">
            <v>UN</v>
          </cell>
        </row>
        <row r="888">
          <cell r="A888">
            <v>3371</v>
          </cell>
          <cell r="B888" t="str">
            <v>COMPUERTAS CHARNELA O CHAPALETA DE 20" CIRCULAR</v>
          </cell>
          <cell r="C888" t="str">
            <v>UN</v>
          </cell>
        </row>
        <row r="889">
          <cell r="A889">
            <v>3372</v>
          </cell>
          <cell r="B889" t="str">
            <v>TAPA ARO HF NUCLEO CONCETO TRAFICO PESADO</v>
          </cell>
          <cell r="C889" t="str">
            <v>UN</v>
          </cell>
        </row>
        <row r="890">
          <cell r="A890">
            <v>3373</v>
          </cell>
          <cell r="B890" t="str">
            <v xml:space="preserve">SUMINISTRO TUBERÍA HD 3" </v>
          </cell>
          <cell r="C890" t="str">
            <v>ML</v>
          </cell>
        </row>
        <row r="891">
          <cell r="A891">
            <v>3374</v>
          </cell>
          <cell r="B891" t="str">
            <v xml:space="preserve">SUMINISTRO TUBERÍA HD 4" </v>
          </cell>
          <cell r="C891" t="str">
            <v>ML</v>
          </cell>
        </row>
        <row r="892">
          <cell r="A892">
            <v>3375</v>
          </cell>
          <cell r="B892" t="str">
            <v xml:space="preserve">SUMINISTRO TUBERÍA HD 6" </v>
          </cell>
          <cell r="C892" t="str">
            <v>ML</v>
          </cell>
        </row>
        <row r="893">
          <cell r="A893">
            <v>3376</v>
          </cell>
          <cell r="B893" t="str">
            <v xml:space="preserve">SUMINISTRO TUBERÍA HD 8" </v>
          </cell>
          <cell r="C893" t="str">
            <v>ML</v>
          </cell>
        </row>
        <row r="894">
          <cell r="A894">
            <v>3377</v>
          </cell>
          <cell r="B894" t="str">
            <v xml:space="preserve">SUMINISTRO TUBERÍA HD 10" </v>
          </cell>
          <cell r="C894" t="str">
            <v>ML</v>
          </cell>
        </row>
        <row r="895">
          <cell r="A895">
            <v>3378</v>
          </cell>
          <cell r="B895" t="str">
            <v xml:space="preserve">SUMINISTRO TUBERÍA HD 12" </v>
          </cell>
          <cell r="C895" t="str">
            <v>ML</v>
          </cell>
        </row>
        <row r="896">
          <cell r="A896">
            <v>3379</v>
          </cell>
          <cell r="B896" t="str">
            <v xml:space="preserve">SUMINISTRO TUBERÍA HD 16" </v>
          </cell>
          <cell r="C896" t="str">
            <v>ML</v>
          </cell>
        </row>
        <row r="897">
          <cell r="A897">
            <v>3380</v>
          </cell>
          <cell r="B897" t="str">
            <v xml:space="preserve">SUMINISTRO TUBERÍA HD 18" </v>
          </cell>
          <cell r="C897" t="str">
            <v>ML</v>
          </cell>
        </row>
        <row r="898">
          <cell r="A898">
            <v>3381</v>
          </cell>
          <cell r="B898" t="str">
            <v>SUMINISTRO DE GEOTEXTIL POLIPROPILENO A = 3,80 NT 3000</v>
          </cell>
          <cell r="C898" t="str">
            <v>M2</v>
          </cell>
        </row>
        <row r="899">
          <cell r="A899">
            <v>3382</v>
          </cell>
          <cell r="B899" t="str">
            <v>GEOTEXTIL TIPO FORTEX BX-30 O SIMILAR</v>
          </cell>
          <cell r="C899" t="str">
            <v>M2</v>
          </cell>
        </row>
        <row r="900">
          <cell r="A900">
            <v>3383</v>
          </cell>
          <cell r="B900" t="str">
            <v>SUMINISTRO DE TAPA Y ARO POZO MADERPLAST D = 0,67</v>
          </cell>
          <cell r="C900" t="str">
            <v>UN</v>
          </cell>
        </row>
        <row r="901">
          <cell r="A901">
            <v>3384</v>
          </cell>
          <cell r="B901" t="str">
            <v>SUMINISTRO DE CIRCULAR  MADERPLAST D = 0,70</v>
          </cell>
          <cell r="C901" t="str">
            <v>UN</v>
          </cell>
        </row>
        <row r="902">
          <cell r="A902">
            <v>3385</v>
          </cell>
          <cell r="B902" t="str">
            <v>SUMINISTRO PASAMURO HF B X E DE 60 CM Y 16"</v>
          </cell>
          <cell r="C902" t="str">
            <v>UN</v>
          </cell>
        </row>
        <row r="904">
          <cell r="B904" t="str">
            <v>ALCANTARILLADO PLUVIAL</v>
          </cell>
        </row>
        <row r="905">
          <cell r="A905">
            <v>4100</v>
          </cell>
          <cell r="B905" t="str">
            <v>Estructura de alcantarillado</v>
          </cell>
        </row>
        <row r="906">
          <cell r="A906">
            <v>4101</v>
          </cell>
          <cell r="B906" t="str">
            <v>SOLADO DE FONDO 1500PSI e=0.005m</v>
          </cell>
          <cell r="C906" t="str">
            <v>M2</v>
          </cell>
        </row>
        <row r="907">
          <cell r="A907">
            <v>4102</v>
          </cell>
          <cell r="B907" t="str">
            <v>BASE REFORZADA POZO INSPECCIÓN D=2.00 M INCLUYE CAÑUELA EN CONCRETO Y EMBOQUILLADO REMATES</v>
          </cell>
          <cell r="C907" t="str">
            <v>UN</v>
          </cell>
        </row>
        <row r="908">
          <cell r="A908">
            <v>4103</v>
          </cell>
          <cell r="B908" t="str">
            <v>CUERPO REFORZADO POZO INSPECCIÓN D=1.2 M, H=1.0 a 2.0 M</v>
          </cell>
          <cell r="C908" t="str">
            <v>UN</v>
          </cell>
        </row>
        <row r="909">
          <cell r="A909">
            <v>4104</v>
          </cell>
          <cell r="B909" t="str">
            <v>CUERPO REFORZADO POZO INSPECCIÓN D=1.2 M, H=2.0 a 3.0 M</v>
          </cell>
          <cell r="C909" t="str">
            <v>UN</v>
          </cell>
        </row>
        <row r="910">
          <cell r="A910">
            <v>4105</v>
          </cell>
          <cell r="B910" t="str">
            <v>CUERPO REFORZADO POZO INSPECCIÓN D=1.2 M, H=3,0 a 4.0 M</v>
          </cell>
          <cell r="C910" t="str">
            <v>UN</v>
          </cell>
        </row>
        <row r="911">
          <cell r="A911">
            <v>4106</v>
          </cell>
          <cell r="B911" t="str">
            <v>CUERPO REFORZADO POZO INSPECCIÓN D=1.2 M, H=4,0 a 5.0 M</v>
          </cell>
          <cell r="C911" t="str">
            <v>UN</v>
          </cell>
        </row>
        <row r="912">
          <cell r="A912">
            <v>4107</v>
          </cell>
          <cell r="B912" t="str">
            <v>CUERPO REFORZADO POZO INSPECCIÓN D=1.2 M, H=5,0 a 6.0 M</v>
          </cell>
          <cell r="C912" t="str">
            <v>UN</v>
          </cell>
        </row>
        <row r="913">
          <cell r="A913">
            <v>4108</v>
          </cell>
          <cell r="B913" t="str">
            <v>CUERPO REFORZADO POZO INSPECCIÓN D=1.2 M, H=5,0 a 6.0 M</v>
          </cell>
          <cell r="C913" t="str">
            <v>UN</v>
          </cell>
        </row>
        <row r="914">
          <cell r="A914">
            <v>4109</v>
          </cell>
          <cell r="B914" t="str">
            <v>PELDAÑOS PARA POZO DE INSPECCION VAR 3/4 CADA 40CM</v>
          </cell>
          <cell r="C914" t="str">
            <v>UN</v>
          </cell>
        </row>
        <row r="915">
          <cell r="A915">
            <v>4110</v>
          </cell>
          <cell r="B915" t="str">
            <v xml:space="preserve">CORONA PARA POZO DE INSPECC. CONCR.  F´C=24 Mpa INST.  TAPA Y ARO </v>
          </cell>
          <cell r="C915" t="str">
            <v>UN</v>
          </cell>
        </row>
        <row r="916">
          <cell r="A916">
            <v>4111</v>
          </cell>
          <cell r="B916" t="str">
            <v xml:space="preserve">ANILLO DE CORONA PARA TRAMPA DE ARENAS CONCRETO F´C=24 Mpa CON INST. TAPA Y ARO </v>
          </cell>
          <cell r="C916" t="str">
            <v>UN</v>
          </cell>
        </row>
        <row r="917">
          <cell r="A917">
            <v>4112</v>
          </cell>
          <cell r="B917" t="str">
            <v>CONSTRUCCION CAJA INSPECCION EN CONCRETO  0,80x0,80x1,30 INCLUYE TAPA REFORZADA Y CAÑUELA</v>
          </cell>
          <cell r="C917" t="str">
            <v>UN</v>
          </cell>
        </row>
        <row r="918">
          <cell r="A918">
            <v>4113</v>
          </cell>
          <cell r="B918" t="str">
            <v>CONSTRUCCION SUMIDERO DE DIMENSIONES 2.30 X 0.60 INCLUYE REJA METALICA HF SEGÚN DISEÑOS</v>
          </cell>
          <cell r="C918" t="str">
            <v>M3</v>
          </cell>
        </row>
        <row r="919">
          <cell r="A919">
            <v>4114</v>
          </cell>
          <cell r="B919" t="str">
            <v>CONSTRUCCION SUMIDERO TRANSVERSAL DE 2.5 M3 CONCRETO</v>
          </cell>
          <cell r="C919" t="str">
            <v>M3</v>
          </cell>
        </row>
        <row r="920">
          <cell r="A920">
            <v>4115</v>
          </cell>
          <cell r="B920" t="str">
            <v xml:space="preserve">CAMA DE ARENA PARA TUBERIAS </v>
          </cell>
          <cell r="C920" t="str">
            <v>M3</v>
          </cell>
        </row>
        <row r="921">
          <cell r="A921">
            <v>4116</v>
          </cell>
          <cell r="B921" t="str">
            <v>EMPALME DE TUBERIA A POZO EXISTENTE, INCLUYE DEMOLICION Y EMBOQUILLADO</v>
          </cell>
          <cell r="C921" t="str">
            <v>UN</v>
          </cell>
        </row>
        <row r="922">
          <cell r="A922">
            <v>4117</v>
          </cell>
          <cell r="B922" t="str">
            <v>ACERO DE REFUERZO 60000 PSI</v>
          </cell>
          <cell r="C922" t="str">
            <v>KG</v>
          </cell>
        </row>
        <row r="924">
          <cell r="A924">
            <v>4200</v>
          </cell>
          <cell r="B924" t="str">
            <v>Instalación tubería y accesorios</v>
          </cell>
        </row>
        <row r="925">
          <cell r="A925">
            <v>4201</v>
          </cell>
          <cell r="B925" t="str">
            <v>INSTALACION TUBERIA PVC ALCANTARILLADO 10" TIPO NOVAFORT</v>
          </cell>
          <cell r="C925" t="str">
            <v>M</v>
          </cell>
        </row>
        <row r="926">
          <cell r="A926">
            <v>4202</v>
          </cell>
          <cell r="B926" t="str">
            <v>INSTALACION TUBERIA PVC ALCANTARILLADO 12" TIPO NOVAFORT</v>
          </cell>
          <cell r="C926" t="str">
            <v>M</v>
          </cell>
        </row>
        <row r="927">
          <cell r="A927">
            <v>4203</v>
          </cell>
          <cell r="B927" t="str">
            <v>INSTALACION TUBERIA PVC ALCANTARILLADO 14" TIPO NOVAFORT</v>
          </cell>
          <cell r="C927" t="str">
            <v>M</v>
          </cell>
        </row>
        <row r="928">
          <cell r="A928">
            <v>4204</v>
          </cell>
          <cell r="B928" t="str">
            <v>INSTALACION TUBERIA PVC ALCANTARILLADO 16" TIPO NOVAFORT</v>
          </cell>
          <cell r="C928" t="str">
            <v>M</v>
          </cell>
        </row>
        <row r="929">
          <cell r="A929">
            <v>4205</v>
          </cell>
          <cell r="B929" t="str">
            <v>INSTALACION TUBERIA PVC ALCANTARILLADO 18" TIPO NOVAFORT</v>
          </cell>
          <cell r="C929" t="str">
            <v>M</v>
          </cell>
        </row>
        <row r="930">
          <cell r="A930">
            <v>4206</v>
          </cell>
          <cell r="B930" t="str">
            <v>INSTALACION TUBERIA PVC ALCANTARILLADO 20" TIPO NOVAFORT</v>
          </cell>
          <cell r="C930" t="str">
            <v>M</v>
          </cell>
        </row>
        <row r="931">
          <cell r="A931">
            <v>4207</v>
          </cell>
          <cell r="B931" t="str">
            <v>INSTALACION TUBERIA PVC ALCANTARILLADO 24" TIPO NOVALOC</v>
          </cell>
          <cell r="C931" t="str">
            <v>M</v>
          </cell>
        </row>
        <row r="932">
          <cell r="A932">
            <v>4208</v>
          </cell>
          <cell r="B932" t="str">
            <v>INSTALACION TUBERIA PVC ALCANTARILLADO 27" TIPO NOVALOC</v>
          </cell>
          <cell r="C932" t="str">
            <v>M</v>
          </cell>
        </row>
        <row r="933">
          <cell r="A933">
            <v>4209</v>
          </cell>
          <cell r="B933" t="str">
            <v>INSTALACION TUBERIA PVC ALCANTARILLADO 30" TIPO NOVALOC</v>
          </cell>
          <cell r="C933" t="str">
            <v>M</v>
          </cell>
        </row>
        <row r="934">
          <cell r="A934">
            <v>4210</v>
          </cell>
          <cell r="B934" t="str">
            <v>INSTALACION TUBERIA PVC ALCANTARILLADO 33" TIPO NOVALOC</v>
          </cell>
          <cell r="C934" t="str">
            <v>M</v>
          </cell>
        </row>
        <row r="935">
          <cell r="A935">
            <v>4211</v>
          </cell>
          <cell r="B935" t="str">
            <v>INSTALACION TUBERIA PVC ALCANTARILLADO 36" TIPO NOVALOC</v>
          </cell>
          <cell r="C935" t="str">
            <v>M</v>
          </cell>
        </row>
        <row r="936">
          <cell r="A936">
            <v>4212</v>
          </cell>
          <cell r="B936" t="str">
            <v>INSTALACION TUBERIA PVC ALCANTARILLADO 39" TIPO NOVALOC</v>
          </cell>
          <cell r="C936" t="str">
            <v>M</v>
          </cell>
        </row>
        <row r="937">
          <cell r="A937">
            <v>4213</v>
          </cell>
          <cell r="B937" t="str">
            <v>INSTALACION TUBERIA PVC ALCANTARILLADO 42" TIPO NOVALOC</v>
          </cell>
          <cell r="C937" t="str">
            <v>M</v>
          </cell>
        </row>
        <row r="938">
          <cell r="A938">
            <v>4214</v>
          </cell>
          <cell r="B938" t="str">
            <v>INSTALACION TUBERIA PVC ALCANTARILLADO 45" TIPO NOVALOC</v>
          </cell>
          <cell r="C938" t="str">
            <v>M</v>
          </cell>
        </row>
        <row r="939">
          <cell r="A939">
            <v>4215</v>
          </cell>
          <cell r="B939" t="str">
            <v>INSTALACION TUBERIA PVC ALCANTARILLADO 48" TIPO NOVALOC</v>
          </cell>
          <cell r="C939" t="str">
            <v>M</v>
          </cell>
        </row>
        <row r="940">
          <cell r="A940">
            <v>4216</v>
          </cell>
          <cell r="B940" t="str">
            <v>INSTALACION TUBERIA PVC ALCANTARILLADO 51" TIPO NOVALOC</v>
          </cell>
          <cell r="C940" t="str">
            <v>M</v>
          </cell>
        </row>
        <row r="941">
          <cell r="A941">
            <v>4217</v>
          </cell>
          <cell r="B941" t="str">
            <v>INSTALACION TUBERIA PVC ALCANTARILLADO 54" TIPO NOVALOC</v>
          </cell>
          <cell r="C941" t="str">
            <v>M</v>
          </cell>
        </row>
        <row r="942">
          <cell r="A942">
            <v>4218</v>
          </cell>
          <cell r="B942" t="str">
            <v>INSTALACION TUBERIA PVC ALCANTARILLADO 60" TIPO NOVALOC</v>
          </cell>
          <cell r="C942" t="str">
            <v>M</v>
          </cell>
        </row>
        <row r="943">
          <cell r="A943">
            <v>4219</v>
          </cell>
          <cell r="B943" t="str">
            <v>EMPALME DE TUBERIA A POZO EXISTENTE, INCLUYE DEMOLICION Y EMBOQUILLADO</v>
          </cell>
          <cell r="C943" t="str">
            <v>UN</v>
          </cell>
        </row>
        <row r="944">
          <cell r="A944">
            <v>4220</v>
          </cell>
          <cell r="B944" t="str">
            <v xml:space="preserve"> INSTALACION VALVULA DE CHAPALETA 36" </v>
          </cell>
          <cell r="C944" t="str">
            <v>UN</v>
          </cell>
        </row>
        <row r="945">
          <cell r="A945">
            <v>4221</v>
          </cell>
          <cell r="B945" t="str">
            <v xml:space="preserve"> INSTALACION VALVULA DE CHAPALETA 38" </v>
          </cell>
          <cell r="C945" t="str">
            <v>UN</v>
          </cell>
        </row>
        <row r="946">
          <cell r="A946">
            <v>4222</v>
          </cell>
          <cell r="B946" t="str">
            <v xml:space="preserve"> INSTALACION VALVULA DE CHAPALETA 40" </v>
          </cell>
          <cell r="C946" t="str">
            <v>UN</v>
          </cell>
        </row>
        <row r="947">
          <cell r="A947">
            <v>4223</v>
          </cell>
          <cell r="B947" t="str">
            <v xml:space="preserve"> INSTALACION VALVULA DE CHAPALETA 42" </v>
          </cell>
          <cell r="C947" t="str">
            <v>UN</v>
          </cell>
        </row>
        <row r="948">
          <cell r="A948">
            <v>4224</v>
          </cell>
          <cell r="B948" t="str">
            <v xml:space="preserve"> INSTALACION VALVULA DE CHAPALETA 45" </v>
          </cell>
          <cell r="C948" t="str">
            <v>UN</v>
          </cell>
        </row>
        <row r="949">
          <cell r="A949">
            <v>4225</v>
          </cell>
          <cell r="B949" t="str">
            <v xml:space="preserve"> INSTALACION VALVULA DE CHAPALETA 48" </v>
          </cell>
          <cell r="C949" t="str">
            <v>UN</v>
          </cell>
        </row>
        <row r="950">
          <cell r="A950">
            <v>4226</v>
          </cell>
          <cell r="B950" t="str">
            <v xml:space="preserve"> INSTALACION VALVULA DE CHAPALETA 54" </v>
          </cell>
          <cell r="C950" t="str">
            <v>UN</v>
          </cell>
        </row>
        <row r="952">
          <cell r="A952">
            <v>4300</v>
          </cell>
          <cell r="B952" t="str">
            <v>Suministro tubería y accesorios</v>
          </cell>
        </row>
        <row r="953">
          <cell r="A953">
            <v>4301</v>
          </cell>
          <cell r="B953" t="str">
            <v>SUMINISTRO TUBERIA ALCANTARILLADO PVC 10" TIPO NOVAFORT</v>
          </cell>
          <cell r="C953" t="str">
            <v>ML</v>
          </cell>
        </row>
        <row r="954">
          <cell r="A954">
            <v>4302</v>
          </cell>
          <cell r="B954" t="str">
            <v>SUMINISTRO TUBERIA ALCANTARILLADO PVC 12" TIPO NOVAFORT</v>
          </cell>
          <cell r="C954" t="str">
            <v>ML</v>
          </cell>
        </row>
        <row r="955">
          <cell r="A955">
            <v>4303</v>
          </cell>
          <cell r="B955" t="str">
            <v>SUMINISTRO TUBERIA ALCANTARILLADO PVC 14" TIPO NOVAFORT</v>
          </cell>
          <cell r="C955" t="str">
            <v>ML</v>
          </cell>
        </row>
        <row r="956">
          <cell r="A956">
            <v>4304</v>
          </cell>
          <cell r="B956" t="str">
            <v>SUMINISTRO TUBERIA ALCANTARILLADO PVC 16" TIPO NOVAFORT</v>
          </cell>
          <cell r="C956" t="str">
            <v>ML</v>
          </cell>
        </row>
        <row r="957">
          <cell r="A957">
            <v>4305</v>
          </cell>
          <cell r="B957" t="str">
            <v>SUMINISTRO TUBERIA ALCANTARILLADO PVC 18" TIPO NOVAFORT</v>
          </cell>
          <cell r="C957" t="str">
            <v>ML</v>
          </cell>
        </row>
        <row r="958">
          <cell r="A958">
            <v>4306</v>
          </cell>
          <cell r="B958" t="str">
            <v>SUMINISTRO TUBERIA ALCANTARILLADO PVC 20" TIPO NOVAFORT</v>
          </cell>
          <cell r="C958" t="str">
            <v>ML</v>
          </cell>
        </row>
        <row r="959">
          <cell r="A959">
            <v>4307</v>
          </cell>
          <cell r="B959" t="str">
            <v>SUMINISTRO TUBERIA PVC ALCANTARILLADO 24" TIPO NOVAFORT</v>
          </cell>
          <cell r="C959" t="str">
            <v>ML</v>
          </cell>
        </row>
        <row r="960">
          <cell r="A960">
            <v>4308</v>
          </cell>
          <cell r="B960" t="str">
            <v>SUMINISTRO TUBERIA PVC ALCANTARILLADO 27" TIPO NOVAFORT</v>
          </cell>
          <cell r="C960" t="str">
            <v>ML</v>
          </cell>
        </row>
        <row r="961">
          <cell r="A961">
            <v>4309</v>
          </cell>
          <cell r="B961" t="str">
            <v>SUMINISTRO TUBERIA PVC ALCANTARILLADO 30" TIPO NOVAFORT</v>
          </cell>
          <cell r="C961" t="str">
            <v>ML</v>
          </cell>
        </row>
        <row r="962">
          <cell r="A962">
            <v>4310</v>
          </cell>
          <cell r="B962" t="str">
            <v>SUMINISTRO TUBERIA PVC ALCANTARILLADO 33" TIPO NOVALOC</v>
          </cell>
          <cell r="C962" t="str">
            <v>ML</v>
          </cell>
        </row>
        <row r="963">
          <cell r="A963">
            <v>4311</v>
          </cell>
          <cell r="B963" t="str">
            <v>SUMINISTRO TUBERIA PVC ALCANTARILLADO 36" TIPO NOVALOC</v>
          </cell>
          <cell r="C963" t="str">
            <v>ML</v>
          </cell>
        </row>
        <row r="964">
          <cell r="A964">
            <v>4312</v>
          </cell>
          <cell r="B964" t="str">
            <v>SUMINISTRO TUBERIA PVC ALCANTARILLADO 39" TIPO NOVALOC</v>
          </cell>
          <cell r="C964" t="str">
            <v>ML</v>
          </cell>
        </row>
        <row r="965">
          <cell r="A965">
            <v>4313</v>
          </cell>
          <cell r="B965" t="str">
            <v>SUMINISTRO TUBERIA PVC ALCANTARILLADO 42" TIPO NOVALOC</v>
          </cell>
          <cell r="C965" t="str">
            <v>ML</v>
          </cell>
        </row>
        <row r="966">
          <cell r="A966">
            <v>4314</v>
          </cell>
          <cell r="B966" t="str">
            <v>SUMINISTRO TUBERIA PVC ALCANTARILLADO 45" TIPO NOVALOC</v>
          </cell>
          <cell r="C966" t="str">
            <v>ML</v>
          </cell>
        </row>
        <row r="967">
          <cell r="A967">
            <v>4315</v>
          </cell>
          <cell r="B967" t="str">
            <v>SUMINISTRO TUBERIA PVC ALCANTARILLADO 48" TIPO NOVALOC</v>
          </cell>
          <cell r="C967" t="str">
            <v>ML</v>
          </cell>
        </row>
        <row r="968">
          <cell r="A968">
            <v>4316</v>
          </cell>
          <cell r="B968" t="str">
            <v>SUMINISTRO TUBERIA PVC ALCANTARILLADO 51" TIPO NOVALOC</v>
          </cell>
          <cell r="C968" t="str">
            <v>ML</v>
          </cell>
        </row>
        <row r="969">
          <cell r="A969">
            <v>4317</v>
          </cell>
          <cell r="B969" t="str">
            <v>SUMINISTRO TUBERIA PVC ALCANTARILLADO 54" TIPO NOVALOC</v>
          </cell>
          <cell r="C969" t="str">
            <v>ML</v>
          </cell>
        </row>
        <row r="970">
          <cell r="A970">
            <v>4318</v>
          </cell>
          <cell r="B970" t="str">
            <v>SUMINISTRO TUBERIA PVC ALCANTARILLADO 57" TIPO NOVALOC</v>
          </cell>
          <cell r="C970" t="str">
            <v>ML</v>
          </cell>
        </row>
        <row r="971">
          <cell r="A971">
            <v>4319</v>
          </cell>
          <cell r="B971" t="str">
            <v>SUMINISTRO TUBERIA PVC ALCANTARILLADO 60" TIPO NOVALOC</v>
          </cell>
          <cell r="C971" t="str">
            <v>ML</v>
          </cell>
        </row>
        <row r="972">
          <cell r="A972">
            <v>4320</v>
          </cell>
          <cell r="B972" t="str">
            <v xml:space="preserve">SUMINISTRO DE UNIONES NOVAFORT DE 10" O SIMILAR </v>
          </cell>
          <cell r="C972" t="str">
            <v>UN</v>
          </cell>
        </row>
        <row r="973">
          <cell r="A973">
            <v>4321</v>
          </cell>
          <cell r="B973" t="str">
            <v xml:space="preserve">SUMINISTRO DE UNIONES NOVAFORT DE 12" O SIMILAR </v>
          </cell>
          <cell r="C973" t="str">
            <v>UN</v>
          </cell>
        </row>
        <row r="974">
          <cell r="A974">
            <v>4322</v>
          </cell>
          <cell r="B974" t="str">
            <v xml:space="preserve">SUMINISTRO DE UNIONES NOVAFORT DE 14" O SIMILAR </v>
          </cell>
          <cell r="C974" t="str">
            <v>UN</v>
          </cell>
        </row>
        <row r="975">
          <cell r="A975">
            <v>4323</v>
          </cell>
          <cell r="B975" t="str">
            <v xml:space="preserve">SUMINISTRO DE UNIONES NOVAFORT DE 16" O SIMILAR </v>
          </cell>
          <cell r="C975" t="str">
            <v>UN</v>
          </cell>
        </row>
        <row r="976">
          <cell r="A976">
            <v>4324</v>
          </cell>
          <cell r="B976" t="str">
            <v xml:space="preserve">SUMINISTRO DE UNIONES NOVAFORT DE 18" O SIMILAR </v>
          </cell>
          <cell r="C976" t="str">
            <v>UN</v>
          </cell>
        </row>
        <row r="977">
          <cell r="A977">
            <v>4325</v>
          </cell>
          <cell r="B977" t="str">
            <v xml:space="preserve">SUMINISTRO DE UNIONES NOVAFORT DE 20" O SIMILAR </v>
          </cell>
          <cell r="C977" t="str">
            <v>UN</v>
          </cell>
        </row>
        <row r="978">
          <cell r="A978">
            <v>4326</v>
          </cell>
          <cell r="B978" t="str">
            <v xml:space="preserve">SUMINISTRO DE UNIONES NOVAFORT DE 24" O SIMILAR </v>
          </cell>
          <cell r="C978" t="str">
            <v>UN</v>
          </cell>
        </row>
        <row r="979">
          <cell r="A979">
            <v>4327</v>
          </cell>
          <cell r="B979" t="str">
            <v xml:space="preserve">SUMINISTRO DE UNIONES NOVAFORT DE 27" O SIMILAR </v>
          </cell>
          <cell r="C979" t="str">
            <v>UN</v>
          </cell>
        </row>
        <row r="980">
          <cell r="A980">
            <v>4328</v>
          </cell>
          <cell r="B980" t="str">
            <v xml:space="preserve">SUMINISTRO DE UNIONES NOVAFORT DE 30" O SIMILAR </v>
          </cell>
          <cell r="C980" t="str">
            <v>UN</v>
          </cell>
        </row>
        <row r="981">
          <cell r="A981">
            <v>4329</v>
          </cell>
          <cell r="B981" t="str">
            <v xml:space="preserve">SUMINISTRO DE UNIONES NOVALOC DE 33" O SIMILAR </v>
          </cell>
          <cell r="C981" t="str">
            <v>UN</v>
          </cell>
        </row>
        <row r="982">
          <cell r="A982">
            <v>4330</v>
          </cell>
          <cell r="B982" t="str">
            <v xml:space="preserve">SUMINISTRO DE UNIONES NOVALOC DE 36" O SIMILAR </v>
          </cell>
          <cell r="C982" t="str">
            <v>UN</v>
          </cell>
        </row>
        <row r="983">
          <cell r="A983">
            <v>4331</v>
          </cell>
          <cell r="B983" t="str">
            <v xml:space="preserve">SUMINISTRO DE UNIONES NOVALOC DE 39" O SIMILAR </v>
          </cell>
          <cell r="C983" t="str">
            <v>UN</v>
          </cell>
        </row>
        <row r="984">
          <cell r="A984">
            <v>4332</v>
          </cell>
          <cell r="B984" t="str">
            <v xml:space="preserve">SUMINISTRO DE UNIONES NOVALOC DE 42" O SIMILAR </v>
          </cell>
          <cell r="C984" t="str">
            <v>UN</v>
          </cell>
        </row>
        <row r="985">
          <cell r="A985">
            <v>4333</v>
          </cell>
          <cell r="B985" t="str">
            <v xml:space="preserve">SUMINISTRO DE UNIONES NOVALOC DE 45" O SIMILAR </v>
          </cell>
          <cell r="C985" t="str">
            <v>UN</v>
          </cell>
        </row>
        <row r="986">
          <cell r="A986">
            <v>4334</v>
          </cell>
          <cell r="B986" t="str">
            <v xml:space="preserve">SUMINISTRO DE UNIONES NOVALOC DE 48" O SIMILAR </v>
          </cell>
          <cell r="C986" t="str">
            <v>UN</v>
          </cell>
        </row>
        <row r="987">
          <cell r="A987">
            <v>4335</v>
          </cell>
          <cell r="B987" t="str">
            <v xml:space="preserve">SUMINISTRO DE UNIONES NOVALOC DE 51" O SIMILAR </v>
          </cell>
          <cell r="C987" t="str">
            <v>UN</v>
          </cell>
        </row>
        <row r="988">
          <cell r="A988">
            <v>4336</v>
          </cell>
          <cell r="B988" t="str">
            <v xml:space="preserve">SUMINISTRO DE UNIONES NOVALOC DE 54" O SIMILAR </v>
          </cell>
          <cell r="C988" t="str">
            <v>UN</v>
          </cell>
        </row>
        <row r="989">
          <cell r="A989">
            <v>4337</v>
          </cell>
          <cell r="B989" t="str">
            <v xml:space="preserve">SUMINISTRO DE UNIONES NOVALOC DE 57" O SIMILAR </v>
          </cell>
          <cell r="C989" t="str">
            <v>UN</v>
          </cell>
        </row>
        <row r="990">
          <cell r="A990">
            <v>4338</v>
          </cell>
          <cell r="B990" t="str">
            <v xml:space="preserve">SUMINISTRO DE UNIONES NOVALOC DE 60" O SIMILAR </v>
          </cell>
          <cell r="C990" t="str">
            <v>UN</v>
          </cell>
        </row>
        <row r="991">
          <cell r="A991">
            <v>4339</v>
          </cell>
          <cell r="B991" t="str">
            <v xml:space="preserve">SUMINISTRO DE HIDROSELLOS NOVAFORT DE 10" O SIMILAR </v>
          </cell>
          <cell r="C991" t="str">
            <v>UN</v>
          </cell>
        </row>
        <row r="992">
          <cell r="A992">
            <v>4340</v>
          </cell>
          <cell r="B992" t="str">
            <v xml:space="preserve">SUMINISTRO DE HIDROSELLOS NOVAFORT DE 12" O SIMILAR </v>
          </cell>
          <cell r="C992" t="str">
            <v>UN</v>
          </cell>
        </row>
        <row r="993">
          <cell r="A993">
            <v>4341</v>
          </cell>
          <cell r="B993" t="str">
            <v xml:space="preserve">SUMINISTRO DE HIDROSELLOS NOVAFORT DE 14" O SIMILAR </v>
          </cell>
          <cell r="C993" t="str">
            <v>UN</v>
          </cell>
        </row>
        <row r="994">
          <cell r="A994">
            <v>4342</v>
          </cell>
          <cell r="B994" t="str">
            <v xml:space="preserve">SUMINISTRO DE HIDROSELLOS NOVAFORT DE 16" O SIMILAR </v>
          </cell>
          <cell r="C994" t="str">
            <v>UN</v>
          </cell>
        </row>
        <row r="995">
          <cell r="A995">
            <v>4343</v>
          </cell>
          <cell r="B995" t="str">
            <v xml:space="preserve">SUMINISTRO DE HIDROSELLOS NOVAFORT DE 18" O SIMILAR </v>
          </cell>
          <cell r="C995" t="str">
            <v>UN</v>
          </cell>
        </row>
        <row r="996">
          <cell r="A996">
            <v>4344</v>
          </cell>
          <cell r="B996" t="str">
            <v xml:space="preserve">SUMINISTRO DE HIDROSELLOS NOVAFORT DE 20" O SIMILAR </v>
          </cell>
          <cell r="C996" t="str">
            <v>UN</v>
          </cell>
        </row>
        <row r="997">
          <cell r="A997">
            <v>4345</v>
          </cell>
          <cell r="B997" t="str">
            <v xml:space="preserve">SUMINISTRO DE HIDROSELLOS NOVAFORT DE 24" O SIMILAR </v>
          </cell>
          <cell r="C997" t="str">
            <v>UN</v>
          </cell>
        </row>
        <row r="998">
          <cell r="A998">
            <v>4346</v>
          </cell>
          <cell r="B998" t="str">
            <v xml:space="preserve">SUMINISTRO DE HIDROSELLOS NOVAFORT DE 27" O SIMILAR </v>
          </cell>
          <cell r="C998" t="str">
            <v>UN</v>
          </cell>
        </row>
        <row r="999">
          <cell r="A999">
            <v>4347</v>
          </cell>
          <cell r="B999" t="str">
            <v xml:space="preserve">SUMINISTRO DE HIDROSELLOS NOVAFORT DE 30" O SIMILAR </v>
          </cell>
          <cell r="C999" t="str">
            <v>UN</v>
          </cell>
        </row>
        <row r="1000">
          <cell r="A1000">
            <v>4348</v>
          </cell>
          <cell r="B1000" t="str">
            <v xml:space="preserve">SUMINISTRO DE HIDROSELLOS NOVALOC DE 33" O SIMILAR </v>
          </cell>
          <cell r="C1000" t="str">
            <v>UN</v>
          </cell>
        </row>
        <row r="1001">
          <cell r="A1001">
            <v>4349</v>
          </cell>
          <cell r="B1001" t="str">
            <v xml:space="preserve">SUMINISTRO DE HIDROSELLOS NOVALOC DE 36" O SIMILAR </v>
          </cell>
          <cell r="C1001" t="str">
            <v>UN</v>
          </cell>
        </row>
        <row r="1002">
          <cell r="A1002">
            <v>4350</v>
          </cell>
          <cell r="B1002" t="str">
            <v xml:space="preserve">SUMINISTRO DE HIDROSELLOS NOVALOC DE 39" O SIMILAR </v>
          </cell>
          <cell r="C1002" t="str">
            <v>UN</v>
          </cell>
        </row>
        <row r="1003">
          <cell r="A1003">
            <v>4351</v>
          </cell>
          <cell r="B1003" t="str">
            <v xml:space="preserve">SUMINISTRO DE HIDROSELLOS NOVALOC DE 42" O SIMILAR </v>
          </cell>
          <cell r="C1003" t="str">
            <v>UN</v>
          </cell>
        </row>
        <row r="1004">
          <cell r="A1004">
            <v>4352</v>
          </cell>
          <cell r="B1004" t="str">
            <v xml:space="preserve">SUMINISTRO DE HIDROSELLOS NOVALOC DE 45" O SIMILAR </v>
          </cell>
          <cell r="C1004" t="str">
            <v>UN</v>
          </cell>
        </row>
        <row r="1005">
          <cell r="A1005">
            <v>4353</v>
          </cell>
          <cell r="B1005" t="str">
            <v xml:space="preserve">SUMINISTRO DE HIDROSELLOS NOVALOC DE 48" O SIMILAR </v>
          </cell>
          <cell r="C1005" t="str">
            <v>UN</v>
          </cell>
        </row>
        <row r="1006">
          <cell r="A1006">
            <v>4354</v>
          </cell>
          <cell r="B1006" t="str">
            <v xml:space="preserve">SUMINISTRO DE HIDROSELLOS NOVALOC DE 51" O SIMILAR </v>
          </cell>
          <cell r="C1006" t="str">
            <v>UN</v>
          </cell>
        </row>
        <row r="1007">
          <cell r="A1007">
            <v>4355</v>
          </cell>
          <cell r="B1007" t="str">
            <v xml:space="preserve">SUMINISTRO DE HIDROSELLOS NOVALOC DE 54" O SIMILAR </v>
          </cell>
          <cell r="C1007" t="str">
            <v>UN</v>
          </cell>
        </row>
        <row r="1008">
          <cell r="A1008">
            <v>4356</v>
          </cell>
          <cell r="B1008" t="str">
            <v xml:space="preserve">SUMINISTRO DE HIDROSELLOS NOVALOC DE 60" O SIMILAR </v>
          </cell>
          <cell r="C1008" t="str">
            <v>UN</v>
          </cell>
        </row>
        <row r="1009">
          <cell r="A1009">
            <v>4357</v>
          </cell>
          <cell r="B1009" t="str">
            <v>REJA DESMONTABLE EN HF DE DIMENSIONES 0,40 x 0,90 CON MARCO Y CONTRAMARCO</v>
          </cell>
          <cell r="C1009" t="str">
            <v>UN</v>
          </cell>
        </row>
        <row r="1010">
          <cell r="A1010">
            <v>4358</v>
          </cell>
          <cell r="B1010" t="str">
            <v>SUMINISTRO DE TAPA Y ARO EN FERROCONCRETO D=0,60</v>
          </cell>
          <cell r="C1010" t="str">
            <v>UN</v>
          </cell>
        </row>
        <row r="1011">
          <cell r="A1011">
            <v>4359</v>
          </cell>
          <cell r="B1011" t="str">
            <v>SUMINISTRO KIT SILLA YEE 8x6" INCLUYE ABRAZADERAS EMPAQUE Y ADHESIVO</v>
          </cell>
          <cell r="C1011" t="str">
            <v>UN</v>
          </cell>
        </row>
        <row r="1012">
          <cell r="A1012">
            <v>4360</v>
          </cell>
          <cell r="B1012" t="str">
            <v>SUMINISTRO KIT SILLA YEE 10x6" INCLUYE ABRAZADERAS EMPAQUE Y ADHESIVO</v>
          </cell>
          <cell r="C1012" t="str">
            <v>UN</v>
          </cell>
        </row>
        <row r="1013">
          <cell r="A1013">
            <v>4361</v>
          </cell>
          <cell r="B1013" t="str">
            <v>SUMINISTRO KIT SILLA YEE 12x6" INCLUYE ABRAZADERAS EMPAQUE Y ADHESIVO</v>
          </cell>
          <cell r="C1013" t="str">
            <v>UN</v>
          </cell>
        </row>
        <row r="1014">
          <cell r="A1014">
            <v>4362</v>
          </cell>
          <cell r="B1014" t="str">
            <v>SUMINISTRO DE GEOTEXTIL POLIPROPILENO A = 3,80 NT 3000</v>
          </cell>
          <cell r="C1014" t="str">
            <v>M2</v>
          </cell>
        </row>
        <row r="1015">
          <cell r="A1015">
            <v>4363</v>
          </cell>
          <cell r="B1015" t="str">
            <v>SUMINISTRO VALVULA DE CHAPALETA 36"</v>
          </cell>
          <cell r="C1015" t="str">
            <v xml:space="preserve"> UN </v>
          </cell>
        </row>
        <row r="1016">
          <cell r="A1016">
            <v>4364</v>
          </cell>
          <cell r="B1016" t="str">
            <v xml:space="preserve">SUMINISTRO VALVULA DE CHAPALETA 38" </v>
          </cell>
          <cell r="C1016" t="str">
            <v xml:space="preserve"> UN </v>
          </cell>
        </row>
        <row r="1017">
          <cell r="A1017">
            <v>4365</v>
          </cell>
          <cell r="B1017" t="str">
            <v xml:space="preserve">SUMINISTRO VALVULA DE CHAPALETA 40" </v>
          </cell>
          <cell r="C1017" t="str">
            <v xml:space="preserve"> UN </v>
          </cell>
        </row>
        <row r="1018">
          <cell r="A1018">
            <v>4366</v>
          </cell>
          <cell r="B1018" t="str">
            <v xml:space="preserve">SUMINISTRO VALVULA DE CHAPALETA 42" </v>
          </cell>
          <cell r="C1018" t="str">
            <v xml:space="preserve"> UN </v>
          </cell>
        </row>
        <row r="1019">
          <cell r="A1019">
            <v>4367</v>
          </cell>
          <cell r="B1019" t="str">
            <v xml:space="preserve">INSTALACION VALVULA DE CHAPALETA 45" </v>
          </cell>
          <cell r="C1019" t="str">
            <v xml:space="preserve"> UN </v>
          </cell>
        </row>
        <row r="1020">
          <cell r="A1020">
            <v>4368</v>
          </cell>
          <cell r="B1020" t="str">
            <v xml:space="preserve">INSTALACION VALVULA DE CHAPALETA 48" </v>
          </cell>
          <cell r="C1020" t="str">
            <v xml:space="preserve"> UN </v>
          </cell>
        </row>
        <row r="1021">
          <cell r="A1021">
            <v>4369</v>
          </cell>
          <cell r="B1021" t="str">
            <v xml:space="preserve">INSTALACION VALVULA DE CHAPALETA 54" </v>
          </cell>
          <cell r="C1021" t="str">
            <v xml:space="preserve"> UN </v>
          </cell>
        </row>
        <row r="1022">
          <cell r="A1022">
            <v>4370</v>
          </cell>
          <cell r="B1022" t="str">
            <v>SUMINISTRO DE ACCESORIOS VARIOS</v>
          </cell>
          <cell r="C1022" t="str">
            <v>GLB</v>
          </cell>
        </row>
        <row r="1023">
          <cell r="A1023">
            <v>4371</v>
          </cell>
          <cell r="B1023" t="str">
            <v>SUMINISTRO DE TAPA Y ARO POZO MADERPLAST D = 0,67</v>
          </cell>
          <cell r="C1023" t="str">
            <v>UN</v>
          </cell>
        </row>
        <row r="1024">
          <cell r="A1024">
            <v>4372</v>
          </cell>
          <cell r="B1024" t="str">
            <v>SUMINISTRO DE CIRCULAR  MADERPLAST D = 0,70</v>
          </cell>
          <cell r="C1024" t="str">
            <v>UN</v>
          </cell>
        </row>
        <row r="1027">
          <cell r="B1027" t="str">
            <v>OBRAS DE URBANISMO</v>
          </cell>
        </row>
        <row r="1028">
          <cell r="A1028">
            <v>5000</v>
          </cell>
          <cell r="B1028" t="str">
            <v>OBRA CIVIL COMPLEMENTARIA</v>
          </cell>
        </row>
        <row r="1029">
          <cell r="A1029">
            <v>5001</v>
          </cell>
          <cell r="B1029" t="str">
            <v xml:space="preserve">BASE GRANULAR MOPT COMPACTADA EN CAPAS DE 10CM </v>
          </cell>
          <cell r="C1029" t="str">
            <v>M3</v>
          </cell>
        </row>
        <row r="1030">
          <cell r="A1030">
            <v>5002</v>
          </cell>
          <cell r="B1030" t="str">
            <v xml:space="preserve">SUB BASE GRANULAR MOPT COMPACTADA EN CAPAS DE 10CM </v>
          </cell>
          <cell r="C1030" t="str">
            <v>M3</v>
          </cell>
        </row>
        <row r="1031">
          <cell r="A1031">
            <v>5003</v>
          </cell>
          <cell r="B1031" t="str">
            <v>REPOSICIÓN LOSAS DE CONCRETO RÍGIDO 3000 PSI E= 0,15 INCLUYE REFUERZO Y JUNTAS EN LIGA ASFALTICA</v>
          </cell>
          <cell r="C1031" t="str">
            <v>M2</v>
          </cell>
        </row>
        <row r="1032">
          <cell r="A1032">
            <v>5004</v>
          </cell>
          <cell r="B1032" t="str">
            <v>CONSTRUCCION PAVIMENTO RIGIDO 3000 PSI  E= 0,20 INCLUYE REFUERZO Y JUNTAS EN ASFALTO</v>
          </cell>
          <cell r="C1032" t="str">
            <v>M2</v>
          </cell>
        </row>
        <row r="1033">
          <cell r="A1033">
            <v>5005</v>
          </cell>
          <cell r="B1033" t="str">
            <v>CONSTRUCCION PAVIMENTO RIGIDO 3500 PSI   E= 0,20 INCLUYE REFUERZO Y JUNTAS EN ASFALTO</v>
          </cell>
          <cell r="C1033" t="str">
            <v>M2</v>
          </cell>
        </row>
        <row r="1034">
          <cell r="A1034">
            <v>5006</v>
          </cell>
          <cell r="B1034" t="str">
            <v xml:space="preserve">PAVIMENTO EN CONCRETO ASFALTICO e=0.20 </v>
          </cell>
          <cell r="C1034" t="str">
            <v>M2</v>
          </cell>
        </row>
        <row r="1035">
          <cell r="A1035">
            <v>5007</v>
          </cell>
          <cell r="B1035" t="str">
            <v xml:space="preserve">CONSTRUCCION ANDEN EN CONCRETO f´c=21Mpa e=0.10 </v>
          </cell>
          <cell r="C1035" t="str">
            <v>M2</v>
          </cell>
        </row>
        <row r="1036">
          <cell r="A1036">
            <v>5008</v>
          </cell>
          <cell r="B1036" t="str">
            <v>CONSTRUCCION SARDINEL EN CONCRETO 3000psi 0.12*0.20M. INCLUYE REFUERZO</v>
          </cell>
          <cell r="C1036" t="str">
            <v>M</v>
          </cell>
        </row>
        <row r="1037">
          <cell r="A1037">
            <v>5009</v>
          </cell>
          <cell r="B1037" t="str">
            <v>PISO CON ACABADOS EN GRAVILLA LAVADA Y GRES</v>
          </cell>
          <cell r="C1037" t="str">
            <v>M2</v>
          </cell>
        </row>
        <row r="1038">
          <cell r="A1038">
            <v>5010</v>
          </cell>
          <cell r="B1038" t="str">
            <v>CONSTRUCCIÓN DE CAJA EN CONCRETO REFORZADO PARA VÁLVULAS 3000 PSI e=0,15 S 1x1x1 LIBRE</v>
          </cell>
          <cell r="C1038" t="str">
            <v>UN</v>
          </cell>
        </row>
        <row r="1039">
          <cell r="A1039">
            <v>5011</v>
          </cell>
          <cell r="B1039" t="str">
            <v xml:space="preserve">ASEGURAMIENTO DE POSTES </v>
          </cell>
          <cell r="C1039" t="str">
            <v>UN</v>
          </cell>
        </row>
        <row r="1040">
          <cell r="A1040">
            <v>5012</v>
          </cell>
          <cell r="B1040" t="str">
            <v>CAMA DE ARENA PARA TUBERÍAS</v>
          </cell>
          <cell r="C1040" t="str">
            <v>M3</v>
          </cell>
        </row>
        <row r="1041">
          <cell r="A1041">
            <v>5013</v>
          </cell>
          <cell r="B1041" t="str">
            <v>BASE MATERIAL GRANULAR PARA CIMENTACIÓN</v>
          </cell>
          <cell r="C1041" t="str">
            <v>M3</v>
          </cell>
        </row>
        <row r="1042">
          <cell r="A1042">
            <v>5014</v>
          </cell>
          <cell r="B1042" t="str">
            <v>ENCAMADO EN CONCRETO DE 2000 PSI</v>
          </cell>
          <cell r="C1042" t="str">
            <v>M3</v>
          </cell>
        </row>
        <row r="1043">
          <cell r="A1043">
            <v>5015</v>
          </cell>
          <cell r="B1043" t="str">
            <v xml:space="preserve">REFUERZO EN MALLA PARA PROTECCIÓN DE UNIONES </v>
          </cell>
          <cell r="C1043" t="str">
            <v>UN</v>
          </cell>
        </row>
        <row r="1044">
          <cell r="A1044">
            <v>5016</v>
          </cell>
          <cell r="B1044" t="str">
            <v>INSTALACIÓN GEOTEXTIL POLIPROPILENO A = 3,80 NT 3000</v>
          </cell>
          <cell r="C1044" t="str">
            <v>ML</v>
          </cell>
        </row>
        <row r="1045">
          <cell r="A1045">
            <v>5017</v>
          </cell>
          <cell r="B1045" t="str">
            <v>PISO CON ACABADOS EN TABLETA DE GRESS 25x25</v>
          </cell>
          <cell r="C1045" t="str">
            <v>M2</v>
          </cell>
        </row>
        <row r="1046">
          <cell r="A1046">
            <v>5018</v>
          </cell>
          <cell r="B1046" t="str">
            <v>LLENOS LATERALES ZANJA Y LECHOS CON ARENA</v>
          </cell>
          <cell r="C1046" t="str">
            <v>M3</v>
          </cell>
        </row>
        <row r="1047">
          <cell r="A1047">
            <v>5019</v>
          </cell>
          <cell r="B1047" t="str">
            <v xml:space="preserve">PROTECIONES EN PIEDRA PEGADA Y CONCRETO CAUCES </v>
          </cell>
          <cell r="C1047" t="str">
            <v>M2</v>
          </cell>
        </row>
        <row r="1048">
          <cell r="A1048">
            <v>5020</v>
          </cell>
          <cell r="B1048" t="str">
            <v>PAVIMENTO EN CONCRETO DE 3000 psi e=0.2 M TODO COSTO</v>
          </cell>
          <cell r="C1048" t="str">
            <v>M2</v>
          </cell>
        </row>
        <row r="1049">
          <cell r="A1049">
            <v>5021</v>
          </cell>
          <cell r="B1049" t="str">
            <v xml:space="preserve">CONSTRUCCIÓN CUNETA O PAVIMENTO RIGIDO f´c=21 MPa e=0.20 INCLUYE REFUERZO Y JUNTAS EN ASFALTO </v>
          </cell>
          <cell r="C1049" t="str">
            <v xml:space="preserve"> M2 </v>
          </cell>
        </row>
        <row r="1050">
          <cell r="A1050">
            <v>5022</v>
          </cell>
          <cell r="B1050" t="str">
            <v>CONCRETO PARA ANCLAJES Y OBRA MENOR</v>
          </cell>
          <cell r="C1050" t="str">
            <v xml:space="preserve"> M3</v>
          </cell>
        </row>
        <row r="1051">
          <cell r="A1051">
            <v>5023</v>
          </cell>
          <cell r="B1051" t="str">
            <v>CONSTRUCCIÓN DE CAJA EN CONCRETO REFORZADO PARA MACROMEDIDOR 3000 PSI 2,50 M3 e=0,15  3,20 x 1,30 x 1,50 Y 180 KG REF INCLUYE TAPA DE SEGURIDAD HD 0,60 Ø</v>
          </cell>
          <cell r="C1051" t="str">
            <v>UN</v>
          </cell>
        </row>
        <row r="1052">
          <cell r="A1052">
            <v>5024</v>
          </cell>
          <cell r="B1052" t="str">
            <v>CONSTRUCCIÓN DE CAJA EN CONCRETO REFORZADO PARA VENTOSAS 1,11 M3 CONCRETO DE 3000 PSI e=0,15 1x1x1 LIBRE, 36 KG REFUERZO</v>
          </cell>
          <cell r="C1052" t="str">
            <v>UN</v>
          </cell>
        </row>
        <row r="1053">
          <cell r="A1053">
            <v>5025</v>
          </cell>
          <cell r="B1053" t="str">
            <v>MATERIAL GRANULAR PARA SUBDREN INCLUYE FILTROS</v>
          </cell>
          <cell r="C1053" t="str">
            <v>M3</v>
          </cell>
        </row>
        <row r="1054">
          <cell r="A1054">
            <v>5026</v>
          </cell>
          <cell r="B1054" t="str">
            <v>SUMINISTRO E INSTALACIÓN DE GEOTEXTIL TIPO FORTEX BX 30 O SIMILAR</v>
          </cell>
          <cell r="C1054" t="str">
            <v>M2</v>
          </cell>
        </row>
        <row r="1056">
          <cell r="A1056">
            <v>6000</v>
          </cell>
          <cell r="B1056" t="str">
            <v>SEGURIDAD INDUSTRIAL Y SOCIALIZACIÓN DEL PROYECTO</v>
          </cell>
        </row>
        <row r="1057">
          <cell r="A1057">
            <v>6001</v>
          </cell>
          <cell r="B1057" t="str">
            <v>SEGURIDAD INDUSTRIAL Y SOCIALIZACIÓN DEL PROYECTO</v>
          </cell>
          <cell r="C1057" t="str">
            <v>GLB</v>
          </cell>
        </row>
        <row r="1058">
          <cell r="A1058">
            <v>6002</v>
          </cell>
          <cell r="B1058" t="str">
            <v xml:space="preserve">ADQUISICIÓN TERRENOS Y/O NEGOCIACIONES DE SERVIDUMBRE </v>
          </cell>
          <cell r="C1058" t="str">
            <v>GLB</v>
          </cell>
        </row>
        <row r="1060">
          <cell r="A1060">
            <v>7000</v>
          </cell>
          <cell r="B1060" t="str">
            <v>OBRAS CIVILES</v>
          </cell>
        </row>
        <row r="1061">
          <cell r="A1061">
            <v>7001</v>
          </cell>
          <cell r="B1061" t="str">
            <v>REPLANTEO, DESCAPOTE Y LIMPIEZA DEL TERRENO</v>
          </cell>
          <cell r="C1061" t="str">
            <v>M2</v>
          </cell>
        </row>
        <row r="1062">
          <cell r="A1062">
            <v>7002</v>
          </cell>
          <cell r="B1062" t="str">
            <v>EXCAVACIONES CON MÁQUINA  EN TERRENO SATURADO, INCLUYE ENTIBADOS DE CONTROL NECESARIOS</v>
          </cell>
          <cell r="C1062" t="str">
            <v>M3</v>
          </cell>
        </row>
        <row r="1063">
          <cell r="A1063">
            <v>7003</v>
          </cell>
          <cell r="B1063" t="str">
            <v>BOMBEO PERMANENTE DE AGUA DE ALTO VOLÚMEN HASTA 4"</v>
          </cell>
          <cell r="C1063" t="str">
            <v>DÍA</v>
          </cell>
        </row>
        <row r="1064">
          <cell r="A1064">
            <v>7004</v>
          </cell>
          <cell r="B1064" t="str">
            <v>BOMBEO PERMANENTE DE AGUA DE ALTO VOLÚMEN HASTA 6"</v>
          </cell>
          <cell r="C1064" t="str">
            <v>DÍA</v>
          </cell>
        </row>
        <row r="1065">
          <cell r="A1065">
            <v>7005</v>
          </cell>
          <cell r="B1065" t="str">
            <v>CAMAS DE PIEDRA PARA MEJORAMIENTO RASANTE</v>
          </cell>
          <cell r="C1065" t="str">
            <v>M3</v>
          </cell>
        </row>
        <row r="1066">
          <cell r="A1066">
            <v>7006</v>
          </cell>
          <cell r="B1066" t="str">
            <v>SOLADOS EN CONCRETO POBRE</v>
          </cell>
          <cell r="C1066" t="str">
            <v>M2</v>
          </cell>
        </row>
        <row r="1067">
          <cell r="A1067">
            <v>7007</v>
          </cell>
          <cell r="B1067" t="str">
            <v>CONCRETO CICLÓPEO PARA CIMENTACIONES</v>
          </cell>
          <cell r="C1067" t="str">
            <v>M3</v>
          </cell>
        </row>
        <row r="1068">
          <cell r="A1068">
            <v>7008</v>
          </cell>
          <cell r="B1068" t="str">
            <v>CONCRETO ESTRUCTURAL DE PLACAS CONTRAPISO</v>
          </cell>
          <cell r="C1068" t="str">
            <v>M3</v>
          </cell>
        </row>
        <row r="1069">
          <cell r="A1069">
            <v>7009</v>
          </cell>
          <cell r="B1069" t="str">
            <v>CONCRETO ESTRUCTURAL DE MUROS A LA VISTA</v>
          </cell>
          <cell r="C1069" t="str">
            <v>M3</v>
          </cell>
        </row>
        <row r="1070">
          <cell r="A1070">
            <v>7010</v>
          </cell>
          <cell r="B1070" t="str">
            <v xml:space="preserve">CONCRETO VISTO DE PLACAS DE ENTREPISO O CUBIERTA Y  VIGA AÉREA </v>
          </cell>
          <cell r="C1070" t="str">
            <v>M3</v>
          </cell>
        </row>
        <row r="1071">
          <cell r="A1071">
            <v>7011</v>
          </cell>
          <cell r="B1071" t="str">
            <v>CONCRETO ESTRUCTURAL PARA COLUMNAS A LA VISTA</v>
          </cell>
          <cell r="C1071" t="str">
            <v>M3</v>
          </cell>
        </row>
        <row r="1072">
          <cell r="A1072">
            <v>7012</v>
          </cell>
          <cell r="B1072" t="str">
            <v>CONCRETO PARA VIGAS O CINTAS DE AMARRE A LA VISTA</v>
          </cell>
          <cell r="C1072" t="str">
            <v>M3</v>
          </cell>
        </row>
        <row r="1073">
          <cell r="A1073">
            <v>7013</v>
          </cell>
          <cell r="B1073" t="str">
            <v>CINTA SELLO DE PVC DE 20 CM PARA JUNTAS DE CONSTRUCCIÓN</v>
          </cell>
          <cell r="C1073" t="str">
            <v>M</v>
          </cell>
        </row>
        <row r="1074">
          <cell r="A1074">
            <v>7014</v>
          </cell>
          <cell r="B1074" t="str">
            <v>HIERRO DE REFUERZO FIGURADO DE 60000 PSI</v>
          </cell>
          <cell r="C1074" t="str">
            <v>KG</v>
          </cell>
        </row>
        <row r="1075">
          <cell r="A1075">
            <v>7015</v>
          </cell>
          <cell r="B1075" t="str">
            <v>MAMPOSTERÍA EN BLOQUE DE CEMENTO 15 CM VISTO X 2 CARAS</v>
          </cell>
          <cell r="C1075" t="str">
            <v>M2</v>
          </cell>
        </row>
        <row r="1076">
          <cell r="A1076">
            <v>7016</v>
          </cell>
          <cell r="B1076" t="str">
            <v>MAMPOSTERÍA EN BLOQUE DE CEMENTO CALADO VISTO X 2 CARAS</v>
          </cell>
          <cell r="C1076" t="str">
            <v>M2</v>
          </cell>
        </row>
        <row r="1077">
          <cell r="A1077">
            <v>7017</v>
          </cell>
          <cell r="B1077" t="str">
            <v>PISOS EN BALDOSIN DE GRES ANTIDESLIZANTE, INCLUYE ALISTADO</v>
          </cell>
          <cell r="C1077" t="str">
            <v>M2</v>
          </cell>
        </row>
        <row r="1078">
          <cell r="A1078">
            <v>7018</v>
          </cell>
          <cell r="B1078" t="str">
            <v>GUARDAESCOBAS EN TABLETA DE GRES DE 10 CM</v>
          </cell>
          <cell r="C1078" t="str">
            <v>M</v>
          </cell>
        </row>
        <row r="1079">
          <cell r="A1079">
            <v>7019</v>
          </cell>
          <cell r="B1079" t="str">
            <v>ALFAGIAS O DINTELES EN CONCRETO A LA VISTA</v>
          </cell>
          <cell r="C1079" t="str">
            <v>M</v>
          </cell>
        </row>
        <row r="1080">
          <cell r="A1080">
            <v>7020</v>
          </cell>
          <cell r="B1080" t="str">
            <v>REMATE DE FILOS O DILATACIONES EN CONCRETO O MAMPOSTERIA</v>
          </cell>
          <cell r="C1080" t="str">
            <v>M</v>
          </cell>
        </row>
        <row r="1081">
          <cell r="A1081">
            <v>7021</v>
          </cell>
          <cell r="B1081" t="str">
            <v>PUERTAS DOBLES 1,8 M EN LÁMINA ACANALADA C-20 CON CERRADURA</v>
          </cell>
          <cell r="C1081" t="str">
            <v>UN</v>
          </cell>
        </row>
        <row r="1082">
          <cell r="A1082">
            <v>7022</v>
          </cell>
          <cell r="B1082" t="str">
            <v>PINTURA SOBRE MURO DE MAMPOSTERIA A LA VISTA O CONCRETO</v>
          </cell>
          <cell r="C1082" t="str">
            <v>M2</v>
          </cell>
        </row>
        <row r="1083">
          <cell r="A1083">
            <v>7023</v>
          </cell>
          <cell r="B1083" t="str">
            <v>IMPERMEABILIZACIÓN DE CUBIERTAS EN CONCRETO</v>
          </cell>
          <cell r="C1083" t="str">
            <v>M2</v>
          </cell>
        </row>
        <row r="1084">
          <cell r="A1084">
            <v>7024</v>
          </cell>
          <cell r="B1084" t="str">
            <v>CERRAMIENTO EN MALLA ESLABONADA REVESTIDA DE 1 M DE ALTURA, POSTES CON TUBO HG DE 2.5" PINTADOS, 7 HILOS DE ALAMPÚA REVESTIDO, CACHO DOBLE DE VENADO CON TAPONES Y MALLA CONCERTINA INOXIDABLE DE 18" FIJADA CON GRAPAS.</v>
          </cell>
          <cell r="C1084" t="str">
            <v>M</v>
          </cell>
        </row>
        <row r="1085">
          <cell r="A1085">
            <v>7025</v>
          </cell>
          <cell r="B1085" t="str">
            <v>PORTÓN DOBLE EN TUBERÍA, LÁMINA Y MALLA ESLABONADA CON PASADORES Y CANDADOS PARA EL CERRAMIENTO</v>
          </cell>
          <cell r="C1085" t="str">
            <v>UND</v>
          </cell>
        </row>
        <row r="1086">
          <cell r="A1086">
            <v>7026</v>
          </cell>
          <cell r="B1086" t="str">
            <v>POZO COMPLETO EN CONCRETO DE 5 M INCLUYE TAPA</v>
          </cell>
          <cell r="C1086" t="str">
            <v>UND</v>
          </cell>
        </row>
        <row r="1087">
          <cell r="A1087">
            <v>7027</v>
          </cell>
          <cell r="B1087" t="str">
            <v>SUMINISTRO E INSTALACIÓN TUBERÍA GRP 1400 INCLUYE UNIONES DE EXTREMOS</v>
          </cell>
          <cell r="C1087" t="str">
            <v>M</v>
          </cell>
        </row>
        <row r="1088">
          <cell r="A1088">
            <v>7028</v>
          </cell>
          <cell r="B1088" t="str">
            <v>RELLENOS CON MATERIAL DE PRESTAMO COMÚN</v>
          </cell>
          <cell r="C1088" t="str">
            <v>M3</v>
          </cell>
        </row>
        <row r="1089">
          <cell r="A1089">
            <v>7029</v>
          </cell>
          <cell r="B1089" t="str">
            <v>RELLENOS CON MATERIAL PARA CAMAS DE ARENA SUELTA</v>
          </cell>
          <cell r="C1089" t="str">
            <v>M3</v>
          </cell>
        </row>
        <row r="1090">
          <cell r="A1090">
            <v>7030</v>
          </cell>
          <cell r="B1090" t="str">
            <v>RELLENOS CON MATERIAL TIPO SUBBASE GRANULAR</v>
          </cell>
          <cell r="C1090" t="str">
            <v>M3</v>
          </cell>
        </row>
        <row r="1091">
          <cell r="A1091">
            <v>7031</v>
          </cell>
          <cell r="B1091" t="str">
            <v>RELLENOS CON MATERIAL TIPO BASE GRANULAR</v>
          </cell>
          <cell r="C1091" t="str">
            <v>M3</v>
          </cell>
        </row>
        <row r="1092">
          <cell r="A1092">
            <v>7032</v>
          </cell>
          <cell r="B1092" t="str">
            <v>RETIRO DE MATERIAL EXCEDENTE Y ESCOMBROS EN VOLQUETA</v>
          </cell>
          <cell r="C1092" t="str">
            <v>M3</v>
          </cell>
        </row>
        <row r="1093">
          <cell r="A1093">
            <v>7033</v>
          </cell>
          <cell r="B1093" t="str">
            <v>GEOTEXTIL NO TEJIDO PARA ESTABILIZACIÓN</v>
          </cell>
          <cell r="C1093" t="str">
            <v>M2</v>
          </cell>
        </row>
        <row r="1094">
          <cell r="A1094">
            <v>7034</v>
          </cell>
          <cell r="B1094" t="str">
            <v>GEOTEXTIL TEJIDO PARA REFUERZO RASANTE</v>
          </cell>
          <cell r="C1094" t="str">
            <v>M2</v>
          </cell>
        </row>
        <row r="1095">
          <cell r="A1095">
            <v>7035</v>
          </cell>
          <cell r="B1095" t="str">
            <v>PAVIMENTOS EN CONCRETO DE 3000 PSI DE 20 CM DE ESPESOR</v>
          </cell>
          <cell r="C1095" t="str">
            <v>M2</v>
          </cell>
        </row>
        <row r="1096">
          <cell r="A1096">
            <v>7036</v>
          </cell>
          <cell r="B1096" t="str">
            <v>ANDENES EN CONCRETO DE 3000 PSI DE 10 CM DE ESPESOR</v>
          </cell>
          <cell r="C1096" t="str">
            <v>M2</v>
          </cell>
        </row>
        <row r="1097">
          <cell r="A1097">
            <v>7037</v>
          </cell>
          <cell r="B1097" t="str">
            <v>BORDILLOS EN CONCRETO DE 3000 PSI DE 15*20 CM</v>
          </cell>
          <cell r="C1097" t="str">
            <v>M</v>
          </cell>
        </row>
        <row r="1098">
          <cell r="A1098">
            <v>7038</v>
          </cell>
          <cell r="B1098" t="str">
            <v>CONSTRUCCIÓN CUNETA EN CONCRETO 0,60x0,80 26 M3</v>
          </cell>
          <cell r="C1098" t="str">
            <v>ML</v>
          </cell>
        </row>
        <row r="1099">
          <cell r="A1099">
            <v>7039</v>
          </cell>
          <cell r="B1099" t="str">
            <v>ACERO DE REFUERZO 60000 PSI CUNETA</v>
          </cell>
          <cell r="C1099" t="str">
            <v>KG</v>
          </cell>
        </row>
      </sheetData>
      <sheetData sheetId="3">
        <row r="4">
          <cell r="A4">
            <v>100</v>
          </cell>
          <cell r="B4" t="str">
            <v>PERSONAL PROFESIONAL</v>
          </cell>
        </row>
        <row r="5">
          <cell r="A5">
            <v>101</v>
          </cell>
          <cell r="B5" t="str">
            <v>INGENIERO CIVIL ESPECIALISTA (Director de Proyecto)</v>
          </cell>
          <cell r="C5" t="str">
            <v xml:space="preserve">MES </v>
          </cell>
        </row>
        <row r="6">
          <cell r="A6">
            <v>102</v>
          </cell>
          <cell r="B6" t="str">
            <v>INGENIERO CIVIL ESPECIALISTA (Estructuras, Suelos, Hidrología ó Hidráulica)</v>
          </cell>
          <cell r="C6" t="str">
            <v xml:space="preserve">MES </v>
          </cell>
        </row>
        <row r="7">
          <cell r="A7">
            <v>103</v>
          </cell>
          <cell r="B7" t="str">
            <v>INGENIEROS QUÍMICOS, MECÁNICOS, ELÉCTRICOS O ELECTRÓNICOS</v>
          </cell>
          <cell r="C7" t="str">
            <v xml:space="preserve">MES </v>
          </cell>
        </row>
        <row r="8">
          <cell r="A8">
            <v>104</v>
          </cell>
          <cell r="B8" t="str">
            <v>INGENIERO CIVIL (Residente en Campo)</v>
          </cell>
          <cell r="C8" t="str">
            <v xml:space="preserve">MES </v>
          </cell>
        </row>
        <row r="9">
          <cell r="A9">
            <v>105</v>
          </cell>
          <cell r="B9" t="str">
            <v>INGENIERO ESTRUCTURAL</v>
          </cell>
          <cell r="C9" t="str">
            <v xml:space="preserve">MES </v>
          </cell>
        </row>
        <row r="10">
          <cell r="A10">
            <v>106</v>
          </cell>
          <cell r="B10" t="str">
            <v>INGENIERO HIDRÁULICO</v>
          </cell>
          <cell r="C10" t="str">
            <v xml:space="preserve">MES </v>
          </cell>
        </row>
        <row r="11">
          <cell r="A11">
            <v>107</v>
          </cell>
          <cell r="B11" t="str">
            <v>INGENIERO MECÁNICO</v>
          </cell>
          <cell r="C11" t="str">
            <v xml:space="preserve">MES </v>
          </cell>
        </row>
        <row r="12">
          <cell r="A12">
            <v>108</v>
          </cell>
          <cell r="B12" t="str">
            <v>INGENIERO ELÉCTRICO</v>
          </cell>
          <cell r="C12" t="str">
            <v xml:space="preserve">MES </v>
          </cell>
        </row>
        <row r="13">
          <cell r="A13">
            <v>109</v>
          </cell>
          <cell r="B13" t="str">
            <v>INGENIERO QUIMICO</v>
          </cell>
          <cell r="C13" t="str">
            <v xml:space="preserve">MES </v>
          </cell>
        </row>
        <row r="14">
          <cell r="A14">
            <v>110</v>
          </cell>
          <cell r="B14" t="str">
            <v>INGENIERO AMBIENTAL</v>
          </cell>
          <cell r="C14" t="str">
            <v xml:space="preserve">MES </v>
          </cell>
        </row>
        <row r="15">
          <cell r="A15">
            <v>111</v>
          </cell>
          <cell r="B15" t="str">
            <v>TRABAJADORA SOCIAL (Estudio Impacto social)</v>
          </cell>
          <cell r="C15" t="str">
            <v xml:space="preserve">MES </v>
          </cell>
        </row>
        <row r="16">
          <cell r="A16">
            <v>112</v>
          </cell>
          <cell r="B16" t="str">
            <v>ABOGADO</v>
          </cell>
          <cell r="C16" t="str">
            <v xml:space="preserve">MES </v>
          </cell>
        </row>
        <row r="18">
          <cell r="A18">
            <v>200</v>
          </cell>
          <cell r="B18" t="str">
            <v>PERSONAL TÉCNICO Y AUXILIAR</v>
          </cell>
        </row>
        <row r="19">
          <cell r="A19">
            <v>201</v>
          </cell>
          <cell r="B19" t="str">
            <v>COMISIÓN TOPOGRÁFICA     (Topografo - cadeneros)</v>
          </cell>
          <cell r="C19" t="str">
            <v>MES</v>
          </cell>
        </row>
        <row r="20">
          <cell r="A20">
            <v>202</v>
          </cell>
          <cell r="B20" t="str">
            <v>TÉCNICO AUXILIAR PLOMERIA</v>
          </cell>
          <cell r="C20" t="str">
            <v>MES</v>
          </cell>
        </row>
        <row r="21">
          <cell r="A21">
            <v>203</v>
          </cell>
          <cell r="B21" t="str">
            <v>AYUDANTES (4)</v>
          </cell>
          <cell r="C21" t="str">
            <v>MES</v>
          </cell>
        </row>
        <row r="22">
          <cell r="A22">
            <v>204</v>
          </cell>
          <cell r="B22" t="str">
            <v xml:space="preserve">SECRETARIA  </v>
          </cell>
          <cell r="C22" t="str">
            <v>MES</v>
          </cell>
        </row>
        <row r="23">
          <cell r="A23">
            <v>205</v>
          </cell>
          <cell r="B23" t="str">
            <v>CONDUCTOR</v>
          </cell>
          <cell r="C23" t="str">
            <v>MES</v>
          </cell>
        </row>
        <row r="24">
          <cell r="A24">
            <v>206</v>
          </cell>
          <cell r="B24" t="str">
            <v>DIBUJANTE</v>
          </cell>
          <cell r="C24" t="str">
            <v xml:space="preserve">MES </v>
          </cell>
        </row>
        <row r="25">
          <cell r="A25">
            <v>207</v>
          </cell>
          <cell r="B25" t="str">
            <v>OPERADOR GEOFONO</v>
          </cell>
          <cell r="C25" t="str">
            <v>MES</v>
          </cell>
        </row>
        <row r="26">
          <cell r="A26">
            <v>208</v>
          </cell>
          <cell r="B26" t="str">
            <v>ENCUESTADOR</v>
          </cell>
          <cell r="C26" t="str">
            <v>MES</v>
          </cell>
        </row>
        <row r="28">
          <cell r="A28">
            <v>300</v>
          </cell>
          <cell r="B28" t="str">
            <v>COSTOS LOGÍSTICOS ADICIONALES</v>
          </cell>
        </row>
        <row r="29">
          <cell r="A29">
            <v>301</v>
          </cell>
          <cell r="B29" t="str">
            <v>TRANSPORTE AÉREO</v>
          </cell>
          <cell r="C29" t="str">
            <v>UND</v>
          </cell>
        </row>
        <row r="30">
          <cell r="A30">
            <v>302</v>
          </cell>
          <cell r="B30" t="str">
            <v>VIATICOS PERSONAL PROFESIONAL</v>
          </cell>
          <cell r="C30" t="str">
            <v>MES</v>
          </cell>
        </row>
        <row r="31">
          <cell r="A31">
            <v>303</v>
          </cell>
          <cell r="B31" t="str">
            <v>GASTOS COMUNICACIONES</v>
          </cell>
          <cell r="C31" t="str">
            <v>MES</v>
          </cell>
        </row>
        <row r="32">
          <cell r="A32">
            <v>304</v>
          </cell>
          <cell r="B32" t="str">
            <v>EDICIÓN DE INFORMES</v>
          </cell>
          <cell r="C32" t="str">
            <v>UND</v>
          </cell>
        </row>
        <row r="33">
          <cell r="A33">
            <v>305</v>
          </cell>
          <cell r="B33" t="str">
            <v>EDICIÓN DE PLANOS</v>
          </cell>
          <cell r="C33" t="str">
            <v>UND</v>
          </cell>
        </row>
        <row r="34">
          <cell r="A34">
            <v>306</v>
          </cell>
          <cell r="B34" t="str">
            <v>TRANSPORTES TERRESTRES</v>
          </cell>
          <cell r="C34" t="str">
            <v>DÍA</v>
          </cell>
        </row>
        <row r="35">
          <cell r="A35">
            <v>307</v>
          </cell>
          <cell r="B35" t="str">
            <v>EQUIPO DE OFICINA Y OTROS</v>
          </cell>
          <cell r="C35" t="str">
            <v>GLB</v>
          </cell>
        </row>
        <row r="36">
          <cell r="A36">
            <v>308</v>
          </cell>
          <cell r="B36" t="str">
            <v>EQUIPO DE OFICINA</v>
          </cell>
          <cell r="C36" t="str">
            <v>GLB</v>
          </cell>
        </row>
        <row r="37">
          <cell r="A37">
            <v>309</v>
          </cell>
          <cell r="B37" t="str">
            <v>EDICIÓN DE PLANOS GRANDE ESCALA</v>
          </cell>
          <cell r="C37" t="str">
            <v>UND</v>
          </cell>
        </row>
        <row r="38">
          <cell r="A38">
            <v>310</v>
          </cell>
          <cell r="B38" t="str">
            <v>CARACTERIZACION DE SUELO</v>
          </cell>
          <cell r="C38" t="str">
            <v>SONDEO</v>
          </cell>
        </row>
        <row r="39">
          <cell r="A39">
            <v>311</v>
          </cell>
          <cell r="B39" t="str">
            <v>MANOMETROS</v>
          </cell>
          <cell r="C39" t="str">
            <v>UND</v>
          </cell>
        </row>
        <row r="40">
          <cell r="A40">
            <v>312</v>
          </cell>
          <cell r="B40" t="str">
            <v>GEOFONO</v>
          </cell>
          <cell r="C40" t="str">
            <v>MES</v>
          </cell>
        </row>
        <row r="41">
          <cell r="A41">
            <v>313</v>
          </cell>
          <cell r="B41" t="str">
            <v>TRANSPORTE AÉREO</v>
          </cell>
          <cell r="C41" t="str">
            <v>UND</v>
          </cell>
        </row>
        <row r="42">
          <cell r="A42">
            <v>314</v>
          </cell>
          <cell r="B42" t="str">
            <v>EQUIPO DE COMPUTADOR Y PLOTER</v>
          </cell>
          <cell r="C42" t="str">
            <v>MES</v>
          </cell>
        </row>
        <row r="43">
          <cell r="A43">
            <v>315</v>
          </cell>
          <cell r="B43" t="str">
            <v>EDICIÓN DE INFORMES (2 COPIAS)</v>
          </cell>
          <cell r="C43" t="str">
            <v>UND</v>
          </cell>
        </row>
        <row r="44">
          <cell r="A44">
            <v>316</v>
          </cell>
          <cell r="B44" t="str">
            <v>DOCUMENTACION FOTOCOPIAS Y REPRODUCCIONES</v>
          </cell>
          <cell r="C44" t="str">
            <v>UND</v>
          </cell>
        </row>
        <row r="45">
          <cell r="A45">
            <v>317</v>
          </cell>
          <cell r="B45" t="str">
            <v>OFICINA</v>
          </cell>
          <cell r="C45" t="str">
            <v>MES</v>
          </cell>
        </row>
        <row r="46">
          <cell r="A46">
            <v>318</v>
          </cell>
          <cell r="B46" t="str">
            <v>CAMPERO + GASOLINA</v>
          </cell>
          <cell r="C46" t="str">
            <v>MES</v>
          </cell>
        </row>
        <row r="47">
          <cell r="A47">
            <v>319</v>
          </cell>
          <cell r="B47" t="str">
            <v>VIÁTICOS PERSONAL PROFESIONAL</v>
          </cell>
          <cell r="C47" t="str">
            <v>MES</v>
          </cell>
        </row>
        <row r="48">
          <cell r="A48">
            <v>320</v>
          </cell>
          <cell r="B48" t="str">
            <v>EXPRESOS TRANSPORTES TERRESTRES</v>
          </cell>
          <cell r="C48" t="str">
            <v>DÍA</v>
          </cell>
        </row>
        <row r="49">
          <cell r="A49">
            <v>321</v>
          </cell>
          <cell r="B49" t="str">
            <v>GASTOS COMUNICACIONES</v>
          </cell>
          <cell r="C49" t="str">
            <v>MES</v>
          </cell>
        </row>
        <row r="50">
          <cell r="A50">
            <v>322</v>
          </cell>
          <cell r="B50" t="str">
            <v>EDICIÓN DE INFORMES</v>
          </cell>
          <cell r="C50" t="str">
            <v>UND</v>
          </cell>
        </row>
        <row r="51">
          <cell r="A51">
            <v>323</v>
          </cell>
          <cell r="B51" t="str">
            <v>EDICIÓN DE PLANOS</v>
          </cell>
          <cell r="C51" t="str">
            <v>UND</v>
          </cell>
        </row>
        <row r="52">
          <cell r="A52">
            <v>324</v>
          </cell>
          <cell r="B52" t="str">
            <v>TRANSPORTES TERRESTRES</v>
          </cell>
          <cell r="C52" t="str">
            <v>DÍA</v>
          </cell>
        </row>
        <row r="53">
          <cell r="A53">
            <v>325</v>
          </cell>
          <cell r="B53" t="str">
            <v>EQUIPO DE OFICINA Y OTROS</v>
          </cell>
          <cell r="C53" t="str">
            <v>GLB</v>
          </cell>
        </row>
        <row r="54">
          <cell r="A54">
            <v>326</v>
          </cell>
          <cell r="B54" t="str">
            <v>TRANSPORTE AÉREO</v>
          </cell>
          <cell r="C54" t="str">
            <v>UND</v>
          </cell>
        </row>
        <row r="55">
          <cell r="A55">
            <v>327</v>
          </cell>
          <cell r="B55" t="str">
            <v>EQUIPO DE COMUNICACIÓN</v>
          </cell>
          <cell r="C55" t="str">
            <v>MES</v>
          </cell>
        </row>
        <row r="56">
          <cell r="A56">
            <v>328</v>
          </cell>
          <cell r="B56" t="str">
            <v>EQUIPO DE COMPUTADOR Y PLOTER</v>
          </cell>
          <cell r="C56" t="str">
            <v>MES</v>
          </cell>
        </row>
        <row r="57">
          <cell r="A57">
            <v>329</v>
          </cell>
          <cell r="B57" t="str">
            <v>EDICION DE INFORMES (2 COPIAS)</v>
          </cell>
          <cell r="C57" t="str">
            <v>UND</v>
          </cell>
        </row>
        <row r="58">
          <cell r="A58">
            <v>330</v>
          </cell>
          <cell r="B58" t="str">
            <v>PAPELERIA FOTOCOPIAS Y REPRODUCCIONES</v>
          </cell>
          <cell r="C58" t="str">
            <v>MES</v>
          </cell>
        </row>
        <row r="59">
          <cell r="A59">
            <v>331</v>
          </cell>
          <cell r="B59" t="str">
            <v>ESTACION COMPLETA</v>
          </cell>
          <cell r="C59" t="str">
            <v>MES</v>
          </cell>
        </row>
        <row r="60">
          <cell r="A60">
            <v>332</v>
          </cell>
          <cell r="B60" t="str">
            <v>CAMPERO + GASOLINA</v>
          </cell>
          <cell r="C60" t="str">
            <v>MES</v>
          </cell>
        </row>
        <row r="61">
          <cell r="A61">
            <v>333</v>
          </cell>
          <cell r="B61" t="str">
            <v>OFICINA</v>
          </cell>
          <cell r="C61" t="str">
            <v>MES</v>
          </cell>
        </row>
        <row r="63">
          <cell r="A63">
            <v>400</v>
          </cell>
          <cell r="B63" t="str">
            <v xml:space="preserve">EQUIPOS </v>
          </cell>
        </row>
        <row r="64">
          <cell r="A64">
            <v>401</v>
          </cell>
          <cell r="B64" t="str">
            <v>EQUIPO DE TOPOGRAFÍA</v>
          </cell>
          <cell r="C64" t="str">
            <v>MES</v>
          </cell>
        </row>
        <row r="65">
          <cell r="A65">
            <v>402</v>
          </cell>
          <cell r="B65" t="str">
            <v>ESTACION COMPLETA</v>
          </cell>
          <cell r="C65" t="str">
            <v>MES</v>
          </cell>
        </row>
        <row r="66">
          <cell r="A66">
            <v>403</v>
          </cell>
          <cell r="B66" t="str">
            <v>MANOMETROS</v>
          </cell>
          <cell r="C66" t="str">
            <v>UND</v>
          </cell>
        </row>
        <row r="67">
          <cell r="A67">
            <v>404</v>
          </cell>
          <cell r="B67" t="str">
            <v>GEOFONO</v>
          </cell>
          <cell r="C67" t="str">
            <v>MES</v>
          </cell>
        </row>
        <row r="68">
          <cell r="A68">
            <v>405</v>
          </cell>
          <cell r="B68" t="str">
            <v>TRANSPORTE AÉREO</v>
          </cell>
          <cell r="C68" t="str">
            <v>UND</v>
          </cell>
        </row>
        <row r="69">
          <cell r="A69">
            <v>406</v>
          </cell>
          <cell r="B69" t="str">
            <v>EQUIPO DE COMPUTADOR Y PLOTER</v>
          </cell>
          <cell r="C69" t="str">
            <v>MES</v>
          </cell>
        </row>
        <row r="70">
          <cell r="A70">
            <v>407</v>
          </cell>
          <cell r="B70" t="str">
            <v>EQUIPO DE OFICINA Y OTROS</v>
          </cell>
          <cell r="C70" t="str">
            <v>GLB</v>
          </cell>
        </row>
        <row r="71">
          <cell r="A71">
            <v>408</v>
          </cell>
          <cell r="B71" t="str">
            <v>TRANSPORTE AÉREO</v>
          </cell>
          <cell r="C71" t="str">
            <v>UND</v>
          </cell>
        </row>
        <row r="72">
          <cell r="A72">
            <v>409</v>
          </cell>
          <cell r="B72" t="str">
            <v>EQUIPO DE COMUNICACIÓN</v>
          </cell>
          <cell r="C72" t="str">
            <v>MES</v>
          </cell>
        </row>
        <row r="73">
          <cell r="A73">
            <v>410</v>
          </cell>
          <cell r="B73" t="str">
            <v>EQUIPO DE COMPUTADOR Y PLOTER</v>
          </cell>
          <cell r="C73" t="str">
            <v>MES</v>
          </cell>
        </row>
        <row r="74">
          <cell r="A74">
            <v>411</v>
          </cell>
          <cell r="B74" t="str">
            <v>CAMPERO + GASOLINA</v>
          </cell>
          <cell r="C74" t="str">
            <v>MES</v>
          </cell>
        </row>
        <row r="75">
          <cell r="A75">
            <v>412</v>
          </cell>
          <cell r="B75" t="str">
            <v>OFICINA</v>
          </cell>
          <cell r="C75" t="str">
            <v>MES</v>
          </cell>
        </row>
        <row r="76">
          <cell r="A76">
            <v>413</v>
          </cell>
          <cell r="B76" t="str">
            <v>VIATICOS PERSONAL PROFESIONAL</v>
          </cell>
          <cell r="C76" t="str">
            <v>MES</v>
          </cell>
        </row>
        <row r="77">
          <cell r="A77">
            <v>414</v>
          </cell>
          <cell r="B77" t="str">
            <v>ELABORACION E IMPRESIÓN DE PLANOS CATASTRALES EN AUTOCAD (3 JG)</v>
          </cell>
          <cell r="C77" t="str">
            <v>GLB</v>
          </cell>
        </row>
        <row r="78">
          <cell r="A78">
            <v>415</v>
          </cell>
          <cell r="B78" t="str">
            <v>ELABORACION Y EDICION DE INFORMES (3 JG)</v>
          </cell>
          <cell r="C78" t="str">
            <v>GLB</v>
          </cell>
        </row>
        <row r="79">
          <cell r="A79">
            <v>416</v>
          </cell>
          <cell r="B79" t="str">
            <v>ACTUALIZACION CATASTRO Y TOPOLOGIA EN ARC-VIEW Y SIG</v>
          </cell>
          <cell r="C79" t="str">
            <v>GLB</v>
          </cell>
        </row>
        <row r="81">
          <cell r="A81">
            <v>500</v>
          </cell>
          <cell r="B81" t="str">
            <v xml:space="preserve">ENSAYOS </v>
          </cell>
        </row>
        <row r="82">
          <cell r="A82">
            <v>501</v>
          </cell>
          <cell r="B82" t="str">
            <v>CARACTERIZACION DE SUELO</v>
          </cell>
          <cell r="C82" t="str">
            <v>SOND</v>
          </cell>
        </row>
        <row r="83">
          <cell r="A83">
            <v>502</v>
          </cell>
          <cell r="B83" t="str">
            <v>SONDEOS</v>
          </cell>
        </row>
        <row r="84">
          <cell r="A84">
            <v>503</v>
          </cell>
          <cell r="B84" t="str">
            <v>ENSAYOS DE SUELOS Y CONPLEMENTARIOS</v>
          </cell>
          <cell r="C84" t="str">
            <v>GLB</v>
          </cell>
        </row>
        <row r="85">
          <cell r="A85">
            <v>504</v>
          </cell>
          <cell r="B85" t="str">
            <v>ENSAYOS CALIDAD DEL AGUA Y COMPLEMENTARIOS</v>
          </cell>
          <cell r="C85" t="str">
            <v>GLB</v>
          </cell>
        </row>
        <row r="86">
          <cell r="A86">
            <v>505</v>
          </cell>
          <cell r="B86" t="str">
            <v>CONSECUCIÓN INFORMACIÓN TÉCNICA</v>
          </cell>
          <cell r="C86" t="str">
            <v>GLB</v>
          </cell>
        </row>
        <row r="87">
          <cell r="A87">
            <v>506</v>
          </cell>
          <cell r="B87" t="str">
            <v>CURVAS INTENSIDAD FRECUENCIA DURACIÓN</v>
          </cell>
          <cell r="C87" t="str">
            <v>UND</v>
          </cell>
        </row>
        <row r="90">
          <cell r="A90">
            <v>600</v>
          </cell>
          <cell r="B90" t="str">
            <v>ESTUDIOS Y DISEÑOS</v>
          </cell>
        </row>
        <row r="91">
          <cell r="A91">
            <v>601</v>
          </cell>
          <cell r="B91" t="str">
            <v>DISEÑO GENERAL DEL SISTEMA DE TRATAMIENTO</v>
          </cell>
          <cell r="C91" t="str">
            <v>UN</v>
          </cell>
        </row>
        <row r="92">
          <cell r="A92">
            <v>602</v>
          </cell>
          <cell r="B92" t="str">
            <v>DISEÑO ESTRUCTURAL DE COMPONENETES DEL SISTEMA</v>
          </cell>
          <cell r="C92" t="str">
            <v>UN</v>
          </cell>
        </row>
        <row r="93">
          <cell r="A93">
            <v>603</v>
          </cell>
          <cell r="B93" t="str">
            <v>DISEÑO GENERAL SISTEMA DE CONDUCCIÓN</v>
          </cell>
          <cell r="C93" t="str">
            <v>KM</v>
          </cell>
        </row>
        <row r="94">
          <cell r="A94">
            <v>604</v>
          </cell>
          <cell r="B94" t="str">
            <v>DISEÑO ARQUITECTÓNICO FACILIDADES TRATAMIENTO</v>
          </cell>
          <cell r="C94" t="str">
            <v>GLB</v>
          </cell>
        </row>
        <row r="95">
          <cell r="A95">
            <v>605</v>
          </cell>
          <cell r="B95" t="str">
            <v>DISEÑO ELECTROMECÁNICO Y DE CONTROL SISTEMA</v>
          </cell>
          <cell r="C95" t="str">
            <v>GLB</v>
          </cell>
        </row>
        <row r="96">
          <cell r="A96">
            <v>606</v>
          </cell>
          <cell r="B96" t="str">
            <v>ESTUDIO DE TRATABILIDAD Y VULNERABILIDAD</v>
          </cell>
          <cell r="C96" t="str">
            <v>UN</v>
          </cell>
        </row>
        <row r="97">
          <cell r="A97">
            <v>607</v>
          </cell>
          <cell r="B97" t="str">
            <v>DISEÑO OBRAS OPTIMIZACIÓN PLANTA</v>
          </cell>
          <cell r="C97" t="str">
            <v>UN</v>
          </cell>
        </row>
        <row r="98">
          <cell r="A98">
            <v>608</v>
          </cell>
          <cell r="B98" t="str">
            <v>DISEÑO ELECTROMECÁNICO</v>
          </cell>
          <cell r="C98" t="str">
            <v>UN</v>
          </cell>
        </row>
        <row r="99">
          <cell r="A99">
            <v>609</v>
          </cell>
          <cell r="B99" t="str">
            <v>DISEÑO ESTRUCTURAL OBRAS</v>
          </cell>
          <cell r="C99" t="str">
            <v>UN</v>
          </cell>
        </row>
        <row r="100">
          <cell r="A100">
            <v>610</v>
          </cell>
          <cell r="B100" t="str">
            <v>ESTUDIO CAMPO PROBLEMAS  CONDUCCIÓN</v>
          </cell>
          <cell r="C100" t="str">
            <v>KM</v>
          </cell>
        </row>
        <row r="101">
          <cell r="A101">
            <v>611</v>
          </cell>
          <cell r="B101" t="str">
            <v>DISEÑO OBRAS OPTIMIZACIÓN CONDUCCIÓN</v>
          </cell>
          <cell r="C101" t="str">
            <v>UN</v>
          </cell>
        </row>
        <row r="102">
          <cell r="A102">
            <v>612</v>
          </cell>
          <cell r="B102" t="str">
            <v>ANALISIS DEL CATASTRO DE REDES</v>
          </cell>
          <cell r="C102" t="str">
            <v>UN</v>
          </cell>
        </row>
        <row r="103">
          <cell r="A103">
            <v>613</v>
          </cell>
          <cell r="B103" t="str">
            <v>BALANCE GESTIÓN OFERTA / DEMANDA</v>
          </cell>
          <cell r="C103" t="str">
            <v>UN</v>
          </cell>
        </row>
        <row r="104">
          <cell r="A104">
            <v>614</v>
          </cell>
          <cell r="B104" t="str">
            <v>MODELAMIENTO URBANO DE REDES</v>
          </cell>
          <cell r="C104" t="str">
            <v>UN</v>
          </cell>
        </row>
        <row r="105">
          <cell r="A105">
            <v>615</v>
          </cell>
          <cell r="B105" t="str">
            <v>DISEÑO OPTIMIZACIÓN DISTRITOS DE SERVICIO</v>
          </cell>
          <cell r="C105" t="str">
            <v>UN</v>
          </cell>
        </row>
        <row r="106">
          <cell r="A106">
            <v>616</v>
          </cell>
          <cell r="B106" t="str">
            <v>APIQUES MANUALES EN TIERRA (INCLUYE EXCAVACION Y TAPADO)</v>
          </cell>
          <cell r="C106" t="str">
            <v>UN</v>
          </cell>
        </row>
        <row r="107">
          <cell r="A107">
            <v>617</v>
          </cell>
          <cell r="B107" t="str">
            <v xml:space="preserve">CORTE DE PAVIMENTO </v>
          </cell>
          <cell r="C107" t="str">
            <v xml:space="preserve"> M </v>
          </cell>
        </row>
        <row r="108">
          <cell r="A108">
            <v>618</v>
          </cell>
          <cell r="B108" t="str">
            <v>DEMOLICIÓN DE PAVIMENTO INCLUYE RETIRO</v>
          </cell>
          <cell r="C108" t="str">
            <v xml:space="preserve"> M2 </v>
          </cell>
        </row>
        <row r="109">
          <cell r="A109">
            <v>619</v>
          </cell>
          <cell r="B109" t="str">
            <v>DEMOLICION DE ANDEN EN CONCRETO INCLUYE RETIRO</v>
          </cell>
          <cell r="C109" t="str">
            <v>M2</v>
          </cell>
        </row>
        <row r="110">
          <cell r="A110">
            <v>620</v>
          </cell>
          <cell r="B110" t="str">
            <v xml:space="preserve">SUB BASE GRANULAR MOPT COMPACTADA EN CAPAS DE 10CM </v>
          </cell>
          <cell r="C110" t="str">
            <v xml:space="preserve"> M3 </v>
          </cell>
        </row>
        <row r="111">
          <cell r="A111">
            <v>621</v>
          </cell>
          <cell r="B111" t="str">
            <v xml:space="preserve">PAVIMENTO RIGIDO f´c=21 MPa e=0.15 INCLUYE REFUERZO Y JUNTAS EN ASFALTO </v>
          </cell>
          <cell r="C111" t="str">
            <v xml:space="preserve"> M2 </v>
          </cell>
        </row>
        <row r="112">
          <cell r="A112">
            <v>622</v>
          </cell>
          <cell r="B112" t="str">
            <v xml:space="preserve">ANDEN EN CONCRETO DE 3000psi e=0.1M </v>
          </cell>
          <cell r="C112" t="str">
            <v xml:space="preserve"> M2 </v>
          </cell>
        </row>
        <row r="113">
          <cell r="A113">
            <v>623</v>
          </cell>
          <cell r="B113" t="str">
            <v xml:space="preserve">SARDINEL EN CONCRETO f'c=21MPa DIMENSIONES (0.35X0.15), INCLUYE REFUERZO </v>
          </cell>
          <cell r="C113" t="str">
            <v xml:space="preserve"> M </v>
          </cell>
        </row>
        <row r="114">
          <cell r="A114">
            <v>624</v>
          </cell>
          <cell r="B114" t="str">
            <v>RETIRO DE ESCOMBROS</v>
          </cell>
          <cell r="C114" t="str">
            <v xml:space="preserve"> M3 </v>
          </cell>
        </row>
        <row r="115">
          <cell r="A115">
            <v>625</v>
          </cell>
          <cell r="B115" t="str">
            <v>LEVANTAMIENTO TOPOGRÁFICO CORREDOR CONDUCCIÓN</v>
          </cell>
          <cell r="C115" t="str">
            <v xml:space="preserve"> M3 </v>
          </cell>
        </row>
        <row r="116">
          <cell r="A116">
            <v>626</v>
          </cell>
          <cell r="B116" t="str">
            <v>LEVANTAMIENTO TOPOGRÁFICO LOTES PLANTA TRATAMIENTO</v>
          </cell>
          <cell r="C116" t="str">
            <v>Ha</v>
          </cell>
        </row>
        <row r="117">
          <cell r="A117">
            <v>627</v>
          </cell>
          <cell r="B117" t="str">
            <v>ESTUDIO HIDROLÓGICO CUENCAS DE ABASTECIMIENTO</v>
          </cell>
          <cell r="C117" t="str">
            <v>UN</v>
          </cell>
        </row>
        <row r="118">
          <cell r="A118">
            <v>628</v>
          </cell>
          <cell r="B118" t="str">
            <v>ESTUDIO FOTOGRAMÉTRICO CON SOBREVUELO CORREDOR</v>
          </cell>
          <cell r="C118" t="str">
            <v>KM</v>
          </cell>
        </row>
        <row r="119">
          <cell r="A119">
            <v>629</v>
          </cell>
          <cell r="B119" t="str">
            <v>ESTUDIO DE IMPACTO AMBIENTAL DEL PROYECTO</v>
          </cell>
          <cell r="C119" t="str">
            <v>UN</v>
          </cell>
        </row>
        <row r="120">
          <cell r="A120">
            <v>630</v>
          </cell>
          <cell r="B120" t="str">
            <v>ESTUDIO DE TRATABILIDAD DEL AFLUENTE IN SITU</v>
          </cell>
          <cell r="C120" t="str">
            <v>UN</v>
          </cell>
        </row>
        <row r="121">
          <cell r="A121">
            <v>631</v>
          </cell>
          <cell r="B121" t="str">
            <v>ESTUDIO GEOTÉCNICO DEL CORREDOR CONDUCCIÓN</v>
          </cell>
          <cell r="C121" t="str">
            <v>KM</v>
          </cell>
        </row>
        <row r="122">
          <cell r="A122">
            <v>632</v>
          </cell>
          <cell r="B122" t="str">
            <v>ESTUDIO DE SUELOS PLANTA Y CORREDOR CONDUCCIÓN</v>
          </cell>
          <cell r="C122" t="str">
            <v>SOND</v>
          </cell>
        </row>
        <row r="123">
          <cell r="A123">
            <v>633</v>
          </cell>
          <cell r="B123" t="str">
            <v>DISEÑO GENERAL DEL SISTEMA DE TRATAMIENTO</v>
          </cell>
          <cell r="C123" t="str">
            <v>UN</v>
          </cell>
        </row>
        <row r="124">
          <cell r="A124">
            <v>634</v>
          </cell>
          <cell r="B124" t="str">
            <v>DISEÑO ESTRUCTURAL DE COMPONENETES DEL SISTEMA</v>
          </cell>
          <cell r="C124" t="str">
            <v>UN</v>
          </cell>
        </row>
        <row r="125">
          <cell r="A125">
            <v>635</v>
          </cell>
          <cell r="B125" t="str">
            <v>DISEÑO GENERAL SISTEMA DE CONDUCCIÓN</v>
          </cell>
          <cell r="C125" t="str">
            <v>KM</v>
          </cell>
        </row>
        <row r="126">
          <cell r="A126">
            <v>636</v>
          </cell>
          <cell r="B126" t="str">
            <v>DISEÑO ARQUITECTÓNICO FACILIDADES TRATAMIENTO</v>
          </cell>
          <cell r="C126" t="str">
            <v>GLB</v>
          </cell>
        </row>
        <row r="127">
          <cell r="A127">
            <v>637</v>
          </cell>
          <cell r="B127" t="str">
            <v>DISEÑO ELECTROMECÁNICO Y DE CONTROL SISTEMA</v>
          </cell>
          <cell r="C127" t="str">
            <v>GLB</v>
          </cell>
        </row>
        <row r="128">
          <cell r="A128">
            <v>638</v>
          </cell>
          <cell r="B128" t="str">
            <v>REFERENCIACIÓN TOPOGRÁFICA DE PROBLEMAS CORREDOR</v>
          </cell>
          <cell r="C128" t="str">
            <v>KM</v>
          </cell>
        </row>
        <row r="129">
          <cell r="A129">
            <v>639</v>
          </cell>
          <cell r="B129" t="str">
            <v>EXCAVACIONES MANUALES PARA VERIFICACIÓN</v>
          </cell>
          <cell r="C129" t="str">
            <v xml:space="preserve"> M3 </v>
          </cell>
        </row>
        <row r="130">
          <cell r="A130">
            <v>640</v>
          </cell>
          <cell r="B130" t="str">
            <v>ESTUDIO HIDROLÓGICO CUENCAS DE ABASTECIMIENTO</v>
          </cell>
          <cell r="C130" t="str">
            <v>Und</v>
          </cell>
        </row>
        <row r="131">
          <cell r="A131">
            <v>641</v>
          </cell>
          <cell r="B131" t="str">
            <v>ESTUDIO FOTOGRAMÉTRICO CON SOBREVUELO CORREDOR</v>
          </cell>
          <cell r="C131" t="str">
            <v>Km</v>
          </cell>
        </row>
        <row r="132">
          <cell r="A132">
            <v>642</v>
          </cell>
          <cell r="B132" t="str">
            <v>ESTUDIO DE IMPACTO AMBIENTAL DEL PROYECTO</v>
          </cell>
          <cell r="C132" t="str">
            <v>Und</v>
          </cell>
        </row>
        <row r="133">
          <cell r="A133">
            <v>643</v>
          </cell>
          <cell r="B133" t="str">
            <v>ESTUDIO DE TRATABILIDAD DEL AFLUENTE IN SITU</v>
          </cell>
          <cell r="C133" t="str">
            <v>Und</v>
          </cell>
        </row>
        <row r="134">
          <cell r="A134">
            <v>644</v>
          </cell>
          <cell r="B134" t="str">
            <v>ESTUDIO GEOTÉCNICO DEL CORREDOR CONDUCCIÓN</v>
          </cell>
          <cell r="C134" t="str">
            <v>Km</v>
          </cell>
        </row>
        <row r="135">
          <cell r="A135">
            <v>645</v>
          </cell>
          <cell r="B135" t="str">
            <v>ESTUDIO DE SUELOS PLANTA Y CORREDOR CONDUCCIÓN</v>
          </cell>
          <cell r="C135" t="str">
            <v>Sondeo</v>
          </cell>
        </row>
        <row r="136">
          <cell r="A136">
            <v>646</v>
          </cell>
          <cell r="B136" t="str">
            <v>ESTUDIO DE TRATABILIDAD Y VULNERABILIDAD</v>
          </cell>
          <cell r="C136" t="str">
            <v>UN</v>
          </cell>
        </row>
        <row r="137">
          <cell r="A137">
            <v>647</v>
          </cell>
          <cell r="B137" t="str">
            <v>DISEÑO BÁSICO OBRAS OPTIMIZACIÓN PLANTA</v>
          </cell>
          <cell r="C137" t="str">
            <v>UN</v>
          </cell>
        </row>
        <row r="138">
          <cell r="A138">
            <v>648</v>
          </cell>
          <cell r="B138" t="str">
            <v>DISEÑO ELECTROMECÁNICO</v>
          </cell>
          <cell r="C138" t="str">
            <v>UN</v>
          </cell>
        </row>
        <row r="139">
          <cell r="A139">
            <v>649</v>
          </cell>
          <cell r="B139" t="str">
            <v>DISEÑO ESTRUCTURAL OBRAS</v>
          </cell>
          <cell r="C139" t="str">
            <v>UN</v>
          </cell>
        </row>
        <row r="140">
          <cell r="A140">
            <v>650</v>
          </cell>
          <cell r="B140" t="str">
            <v>ELABORACIÓN DISEÑOS Y PRESUPUESTOS</v>
          </cell>
          <cell r="C140" t="str">
            <v>GLB</v>
          </cell>
        </row>
        <row r="143">
          <cell r="A143">
            <v>700</v>
          </cell>
          <cell r="B143" t="str">
            <v>APOYO LOGÍSTICO</v>
          </cell>
        </row>
        <row r="144">
          <cell r="A144">
            <v>701</v>
          </cell>
          <cell r="B144" t="str">
            <v>TRANSPORTE AÉREO</v>
          </cell>
          <cell r="C144" t="str">
            <v>UND</v>
          </cell>
        </row>
        <row r="145">
          <cell r="A145">
            <v>702</v>
          </cell>
          <cell r="B145" t="str">
            <v>VIATICOS PERSONAL PROFESIONAL</v>
          </cell>
          <cell r="C145" t="str">
            <v>DÍA</v>
          </cell>
        </row>
        <row r="146">
          <cell r="A146">
            <v>703</v>
          </cell>
          <cell r="B146" t="str">
            <v>GASTOS COMUNICACIONES</v>
          </cell>
          <cell r="C146" t="str">
            <v>MES</v>
          </cell>
        </row>
        <row r="147">
          <cell r="A147">
            <v>704</v>
          </cell>
          <cell r="B147" t="str">
            <v>EDICIÓN DE INFORMES</v>
          </cell>
          <cell r="C147" t="str">
            <v>UND</v>
          </cell>
        </row>
        <row r="148">
          <cell r="A148">
            <v>705</v>
          </cell>
          <cell r="B148" t="str">
            <v>EDICIÓN DE PLANOS</v>
          </cell>
          <cell r="C148" t="str">
            <v>UND</v>
          </cell>
        </row>
        <row r="149">
          <cell r="A149">
            <v>706</v>
          </cell>
          <cell r="B149" t="str">
            <v>TRANSPORTES TERRESTRES</v>
          </cell>
          <cell r="C149" t="str">
            <v>DÍA</v>
          </cell>
        </row>
        <row r="150">
          <cell r="A150">
            <v>707</v>
          </cell>
          <cell r="B150" t="str">
            <v>EQUIPO DE OFICINA Y OTROS</v>
          </cell>
          <cell r="C150" t="str">
            <v>GLB</v>
          </cell>
        </row>
        <row r="151">
          <cell r="A151">
            <v>708</v>
          </cell>
          <cell r="B151" t="str">
            <v>EQUIPO DE OFICINA</v>
          </cell>
          <cell r="C151" t="str">
            <v>GLB</v>
          </cell>
        </row>
        <row r="152">
          <cell r="A152">
            <v>709</v>
          </cell>
          <cell r="B152" t="str">
            <v>EDICIÓN DE PLANOS GRANDE ESCALA</v>
          </cell>
          <cell r="C152" t="str">
            <v>UND</v>
          </cell>
        </row>
        <row r="153">
          <cell r="A153">
            <v>710</v>
          </cell>
          <cell r="B153" t="str">
            <v>CARACTERIZACION DE SUELO</v>
          </cell>
          <cell r="C153" t="str">
            <v>SONDEO</v>
          </cell>
        </row>
        <row r="154">
          <cell r="A154">
            <v>711</v>
          </cell>
          <cell r="B154" t="str">
            <v>MANOMETROS</v>
          </cell>
          <cell r="C154" t="str">
            <v>UND</v>
          </cell>
        </row>
        <row r="155">
          <cell r="A155">
            <v>712</v>
          </cell>
          <cell r="B155" t="str">
            <v>GEOFONO</v>
          </cell>
          <cell r="C155" t="str">
            <v>MES</v>
          </cell>
        </row>
        <row r="156">
          <cell r="A156">
            <v>713</v>
          </cell>
          <cell r="B156" t="str">
            <v>TRANSPORTE AÉREO</v>
          </cell>
          <cell r="C156" t="str">
            <v>UND</v>
          </cell>
        </row>
        <row r="157">
          <cell r="A157">
            <v>714</v>
          </cell>
          <cell r="B157" t="str">
            <v>EQUIPO DE COMPUTADOR Y PLOTER</v>
          </cell>
          <cell r="C157" t="str">
            <v>MES</v>
          </cell>
        </row>
        <row r="158">
          <cell r="A158">
            <v>715</v>
          </cell>
          <cell r="B158" t="str">
            <v>EDICIÓN DE INFORMES (2 COPIAS)</v>
          </cell>
          <cell r="C158" t="str">
            <v>UND</v>
          </cell>
        </row>
        <row r="159">
          <cell r="A159">
            <v>716</v>
          </cell>
          <cell r="B159" t="str">
            <v>DOCUMENTACION FOTOCOPIAS Y REPRODUCCIONES</v>
          </cell>
          <cell r="C159" t="str">
            <v>UND</v>
          </cell>
        </row>
        <row r="160">
          <cell r="A160">
            <v>717</v>
          </cell>
          <cell r="B160" t="str">
            <v>OFICINA</v>
          </cell>
          <cell r="C160" t="str">
            <v>MES</v>
          </cell>
        </row>
        <row r="161">
          <cell r="A161">
            <v>718</v>
          </cell>
          <cell r="B161" t="str">
            <v>CAMPERO + GASOLINA</v>
          </cell>
          <cell r="C161" t="str">
            <v>MES</v>
          </cell>
        </row>
        <row r="162">
          <cell r="A162">
            <v>719</v>
          </cell>
          <cell r="B162" t="str">
            <v>VIÁTICOS PERSONAL PROFESIONAL</v>
          </cell>
          <cell r="C162" t="str">
            <v>MES</v>
          </cell>
        </row>
        <row r="163">
          <cell r="A163">
            <v>720</v>
          </cell>
          <cell r="B163" t="str">
            <v>EXPRESOS TRANSPORTES TERRESTRES</v>
          </cell>
          <cell r="C163" t="str">
            <v>DÍA</v>
          </cell>
        </row>
        <row r="164">
          <cell r="A164">
            <v>721</v>
          </cell>
          <cell r="B164" t="str">
            <v>GASTOS COMUNICACIONES</v>
          </cell>
          <cell r="C164" t="str">
            <v>MES</v>
          </cell>
        </row>
        <row r="165">
          <cell r="A165">
            <v>722</v>
          </cell>
          <cell r="B165" t="str">
            <v>EDICIÓN DE INFORMES</v>
          </cell>
          <cell r="C165" t="str">
            <v>UND</v>
          </cell>
        </row>
        <row r="166">
          <cell r="A166">
            <v>723</v>
          </cell>
          <cell r="B166" t="str">
            <v>EDICIÓN DE PLANOS</v>
          </cell>
          <cell r="C166" t="str">
            <v>UND</v>
          </cell>
        </row>
        <row r="167">
          <cell r="A167">
            <v>724</v>
          </cell>
          <cell r="B167" t="str">
            <v>TRANSPORTES TERRESTRES</v>
          </cell>
          <cell r="C167" t="str">
            <v>DÍA</v>
          </cell>
        </row>
        <row r="168">
          <cell r="A168">
            <v>725</v>
          </cell>
          <cell r="B168" t="str">
            <v>EQUIPO DE OFICINA Y OTROS</v>
          </cell>
          <cell r="C168" t="str">
            <v>GLB</v>
          </cell>
        </row>
        <row r="169">
          <cell r="A169">
            <v>726</v>
          </cell>
          <cell r="B169" t="str">
            <v>TRANSPORTE AÉREO</v>
          </cell>
          <cell r="C169" t="str">
            <v>UND</v>
          </cell>
        </row>
        <row r="170">
          <cell r="A170">
            <v>727</v>
          </cell>
          <cell r="B170" t="str">
            <v>EQUIPO DE COMUNICACIÓN</v>
          </cell>
          <cell r="C170" t="str">
            <v>MES</v>
          </cell>
        </row>
        <row r="171">
          <cell r="A171">
            <v>728</v>
          </cell>
          <cell r="B171" t="str">
            <v>EQUIPO DE COMPUTADOR Y PLOTER</v>
          </cell>
          <cell r="C171" t="str">
            <v>MES</v>
          </cell>
        </row>
        <row r="172">
          <cell r="A172">
            <v>729</v>
          </cell>
          <cell r="B172" t="str">
            <v>EDICION DE INFORMES (2 COPIAS)</v>
          </cell>
          <cell r="C172" t="str">
            <v>UND</v>
          </cell>
        </row>
        <row r="173">
          <cell r="A173">
            <v>730</v>
          </cell>
          <cell r="B173" t="str">
            <v>PAPELERIA FOTOCOPIAS Y REPRODUCCIONES</v>
          </cell>
          <cell r="C173" t="str">
            <v>MES</v>
          </cell>
        </row>
        <row r="174">
          <cell r="A174">
            <v>731</v>
          </cell>
          <cell r="B174" t="str">
            <v>ESTACION COMPLETA</v>
          </cell>
          <cell r="C174" t="str">
            <v>MES</v>
          </cell>
        </row>
        <row r="175">
          <cell r="A175">
            <v>732</v>
          </cell>
          <cell r="B175" t="str">
            <v>CAMPERO + GASOLINA</v>
          </cell>
          <cell r="C175" t="str">
            <v>MES</v>
          </cell>
        </row>
        <row r="176">
          <cell r="A176">
            <v>733</v>
          </cell>
          <cell r="B176" t="str">
            <v>OFICINA</v>
          </cell>
          <cell r="C176" t="str">
            <v>MES</v>
          </cell>
        </row>
        <row r="177">
          <cell r="A177">
            <v>734</v>
          </cell>
          <cell r="B177" t="str">
            <v>VIATICOS PERSONAL PROFESIONAL</v>
          </cell>
          <cell r="C177" t="str">
            <v>MES</v>
          </cell>
        </row>
        <row r="178">
          <cell r="A178">
            <v>735</v>
          </cell>
          <cell r="B178" t="str">
            <v>TRANSPORTE AÉREO</v>
          </cell>
          <cell r="C178" t="str">
            <v>MES</v>
          </cell>
        </row>
        <row r="179">
          <cell r="A179">
            <v>736</v>
          </cell>
          <cell r="B179" t="str">
            <v>ESTACION TOPOGRAFICA</v>
          </cell>
          <cell r="C179" t="str">
            <v>MES</v>
          </cell>
        </row>
        <row r="180">
          <cell r="A180">
            <v>737</v>
          </cell>
          <cell r="B180" t="str">
            <v>EQUIPO DE COMPUTADOR Y PLOTER</v>
          </cell>
          <cell r="C180" t="str">
            <v>MES</v>
          </cell>
        </row>
        <row r="181">
          <cell r="A181">
            <v>738</v>
          </cell>
          <cell r="B181" t="str">
            <v>EDICIÓN DE INFORMES (2 COPIAS)</v>
          </cell>
          <cell r="C181" t="str">
            <v>UND</v>
          </cell>
        </row>
        <row r="182">
          <cell r="A182">
            <v>739</v>
          </cell>
          <cell r="B182" t="str">
            <v>DOCUMENTACION FOTOCOPIAS Y REPRODUCCIONES</v>
          </cell>
          <cell r="C182" t="str">
            <v>UND</v>
          </cell>
        </row>
        <row r="183">
          <cell r="A183">
            <v>740</v>
          </cell>
          <cell r="B183" t="str">
            <v>OFICINA</v>
          </cell>
          <cell r="C183" t="str">
            <v>MES</v>
          </cell>
        </row>
        <row r="184">
          <cell r="A184">
            <v>741</v>
          </cell>
          <cell r="B184" t="str">
            <v>CAMPERO + GASOLINA</v>
          </cell>
          <cell r="C184" t="str">
            <v>MES</v>
          </cell>
        </row>
        <row r="185">
          <cell r="A185">
            <v>742</v>
          </cell>
          <cell r="B185" t="str">
            <v>VIÁTICOS PERSONAL PROFESIONAL</v>
          </cell>
          <cell r="C185" t="str">
            <v>MES</v>
          </cell>
        </row>
        <row r="186">
          <cell r="A186">
            <v>743</v>
          </cell>
          <cell r="B186" t="str">
            <v>TRANSPORTE AÉREO</v>
          </cell>
          <cell r="C186" t="str">
            <v>UND</v>
          </cell>
        </row>
        <row r="187">
          <cell r="A187">
            <v>744</v>
          </cell>
          <cell r="B187" t="str">
            <v>ESTACION TOPOGRAFICA</v>
          </cell>
          <cell r="C187" t="str">
            <v>MES</v>
          </cell>
        </row>
        <row r="188">
          <cell r="A188">
            <v>745</v>
          </cell>
          <cell r="B188" t="str">
            <v>EQUIPO DE COMPUTADOR Y PLOTER</v>
          </cell>
          <cell r="C188" t="str">
            <v>MES</v>
          </cell>
        </row>
        <row r="189">
          <cell r="A189">
            <v>746</v>
          </cell>
          <cell r="B189" t="str">
            <v>EDICIÓN DE INFORMES (2 COPIAS)</v>
          </cell>
          <cell r="C189" t="str">
            <v>UND</v>
          </cell>
        </row>
        <row r="190">
          <cell r="A190">
            <v>747</v>
          </cell>
          <cell r="B190" t="str">
            <v>CURVAS INTENSIDAD FRACUENCIA DURACION</v>
          </cell>
          <cell r="C190" t="str">
            <v>UND</v>
          </cell>
        </row>
        <row r="191">
          <cell r="A191">
            <v>748</v>
          </cell>
          <cell r="B191" t="str">
            <v>OFICINA</v>
          </cell>
          <cell r="C191" t="str">
            <v>MES</v>
          </cell>
        </row>
        <row r="192">
          <cell r="A192">
            <v>749</v>
          </cell>
          <cell r="B192" t="str">
            <v>CAMPERO + GASOLINA</v>
          </cell>
          <cell r="C192" t="str">
            <v>MES</v>
          </cell>
        </row>
        <row r="193">
          <cell r="A193">
            <v>750</v>
          </cell>
          <cell r="B193" t="str">
            <v>VIÁTICOS PERSONAL PROFESIONAL</v>
          </cell>
          <cell r="C193" t="str">
            <v>MES</v>
          </cell>
        </row>
        <row r="196">
          <cell r="A196">
            <v>800</v>
          </cell>
          <cell r="B196" t="str">
            <v>TRABAJOS VARIOS DE CAMPO</v>
          </cell>
        </row>
        <row r="197">
          <cell r="A197">
            <v>801</v>
          </cell>
          <cell r="B197" t="str">
            <v>LABORES DE CATASTRO EN APIQUES</v>
          </cell>
          <cell r="C197" t="str">
            <v>UN</v>
          </cell>
        </row>
        <row r="198">
          <cell r="A198">
            <v>802</v>
          </cell>
          <cell r="B198" t="str">
            <v>TOPOGRAFIA Y DATOS GEOREFERENCIADOS TOPOLOGIA DENSIDAD AL 100%</v>
          </cell>
          <cell r="C198" t="str">
            <v>Ha</v>
          </cell>
        </row>
        <row r="199">
          <cell r="A199">
            <v>803</v>
          </cell>
          <cell r="B199" t="str">
            <v>TOPOGRAFIA Y DATOS GEOREFERENCIADOS TOPOLOGIA DENSIDAD AL 50%</v>
          </cell>
          <cell r="C199" t="str">
            <v>Ha</v>
          </cell>
        </row>
        <row r="200">
          <cell r="A200">
            <v>804</v>
          </cell>
          <cell r="B200" t="str">
            <v>TOPOGRAFIA Y DATOS GEOREFERENCIADOS TOPOLOGIA DENSIDAD AL 25%</v>
          </cell>
          <cell r="C200" t="str">
            <v>Ha</v>
          </cell>
        </row>
        <row r="201">
          <cell r="A201">
            <v>805</v>
          </cell>
          <cell r="B201" t="str">
            <v>RECONOCIMIENTO URBANO CATASTRAL EN SUPERFICIE PARA TOPOLOGIA</v>
          </cell>
          <cell r="C201" t="str">
            <v>Ha</v>
          </cell>
        </row>
        <row r="202">
          <cell r="A202">
            <v>806</v>
          </cell>
          <cell r="B202" t="str">
            <v>LIMPIEZA INTERNA ESPECIAL DE COLECTORES</v>
          </cell>
          <cell r="C202" t="str">
            <v>M</v>
          </cell>
        </row>
        <row r="203">
          <cell r="A203">
            <v>807</v>
          </cell>
          <cell r="B203" t="str">
            <v>INSPECCIÓN INTERNA CON CÁMARAS</v>
          </cell>
          <cell r="C203" t="str">
            <v>M</v>
          </cell>
        </row>
        <row r="204">
          <cell r="A204">
            <v>808</v>
          </cell>
        </row>
        <row r="205">
          <cell r="A205">
            <v>900</v>
          </cell>
          <cell r="B205" t="str">
            <v>OTRAS LABORES</v>
          </cell>
        </row>
        <row r="206">
          <cell r="A206">
            <v>901</v>
          </cell>
          <cell r="B206" t="str">
            <v>ELABORACION E IMPRESIÓN DE PLANOS CATASTRALES EN AUTOCAD (3 JG)</v>
          </cell>
          <cell r="C206" t="str">
            <v>GLB</v>
          </cell>
        </row>
        <row r="207">
          <cell r="A207">
            <v>902</v>
          </cell>
          <cell r="B207" t="str">
            <v>ELABORACION Y EDICION DE INFORMES (3 JG)</v>
          </cell>
          <cell r="C207" t="str">
            <v>GLB</v>
          </cell>
        </row>
        <row r="208">
          <cell r="A208">
            <v>903</v>
          </cell>
          <cell r="B208" t="str">
            <v>ACTUALIZACION CATASTRO Y TOPOLOGIA EN ARC-VIEW Y SIG</v>
          </cell>
          <cell r="C208" t="str">
            <v>GLB</v>
          </cell>
        </row>
        <row r="210">
          <cell r="A210">
            <v>1000</v>
          </cell>
          <cell r="B210" t="str">
            <v>PERSONAL TÉCNICO Y DE APOYO</v>
          </cell>
        </row>
        <row r="211">
          <cell r="A211">
            <v>1001</v>
          </cell>
          <cell r="B211" t="str">
            <v>DIRECTOR DE PROYECTO - INGENIERO CIVIL</v>
          </cell>
          <cell r="C211" t="str">
            <v>MES</v>
          </cell>
        </row>
        <row r="212">
          <cell r="A212">
            <v>1002</v>
          </cell>
          <cell r="B212" t="str">
            <v>INGENIERO CIVIL AUXILIAR - ESTUDIO DE CAMPO</v>
          </cell>
          <cell r="C212" t="str">
            <v>MES</v>
          </cell>
        </row>
        <row r="213">
          <cell r="A213">
            <v>1003</v>
          </cell>
          <cell r="B213" t="str">
            <v xml:space="preserve">TRABAJADORA SOCIAL - ESTUDIO IMPACTO SOCIAL </v>
          </cell>
          <cell r="C213" t="str">
            <v>MES</v>
          </cell>
        </row>
        <row r="214">
          <cell r="A214">
            <v>1004</v>
          </cell>
          <cell r="B214" t="str">
            <v xml:space="preserve">SECRETARIA  </v>
          </cell>
          <cell r="C214" t="str">
            <v>MES</v>
          </cell>
        </row>
        <row r="215">
          <cell r="A215">
            <v>1005</v>
          </cell>
          <cell r="B215" t="str">
            <v>DIBUJANTE</v>
          </cell>
          <cell r="C215" t="str">
            <v>MES</v>
          </cell>
        </row>
        <row r="216">
          <cell r="A216">
            <v>1006</v>
          </cell>
          <cell r="B216" t="str">
            <v>CONDUCTOR</v>
          </cell>
          <cell r="C216" t="str">
            <v>MES</v>
          </cell>
        </row>
        <row r="217">
          <cell r="A217">
            <v>1007</v>
          </cell>
          <cell r="B217" t="str">
            <v>DIRECTOR DE PROYECTO</v>
          </cell>
          <cell r="C217" t="str">
            <v>MES</v>
          </cell>
        </row>
        <row r="218">
          <cell r="A218">
            <v>1008</v>
          </cell>
          <cell r="B218" t="str">
            <v xml:space="preserve">INGENIERO CIVIL </v>
          </cell>
          <cell r="C218" t="str">
            <v>MES</v>
          </cell>
        </row>
        <row r="219">
          <cell r="A219">
            <v>1009</v>
          </cell>
          <cell r="B219" t="str">
            <v>INGENIERO HIDRAULICO</v>
          </cell>
          <cell r="C219" t="str">
            <v>MES</v>
          </cell>
        </row>
        <row r="220">
          <cell r="A220">
            <v>1010</v>
          </cell>
          <cell r="B220" t="str">
            <v>INGENIERO ESTRUCTURAL</v>
          </cell>
          <cell r="C220" t="str">
            <v>MES</v>
          </cell>
        </row>
        <row r="221">
          <cell r="A221">
            <v>1011</v>
          </cell>
          <cell r="B221" t="str">
            <v xml:space="preserve">SECRETARIA  </v>
          </cell>
          <cell r="C221" t="str">
            <v>MES</v>
          </cell>
        </row>
        <row r="222">
          <cell r="A222">
            <v>1012</v>
          </cell>
          <cell r="B222" t="str">
            <v>COMISION TOPOGRÁFICA</v>
          </cell>
          <cell r="C222" t="str">
            <v>MES</v>
          </cell>
        </row>
        <row r="223">
          <cell r="A223">
            <v>1013</v>
          </cell>
          <cell r="B223" t="str">
            <v>DIBUJANTE</v>
          </cell>
          <cell r="C223" t="str">
            <v>MES</v>
          </cell>
        </row>
        <row r="224">
          <cell r="A224">
            <v>1014</v>
          </cell>
          <cell r="B224" t="str">
            <v>CONDUCTOR</v>
          </cell>
          <cell r="C224" t="str">
            <v>MES</v>
          </cell>
        </row>
        <row r="225">
          <cell r="A225">
            <v>1015</v>
          </cell>
          <cell r="B225" t="str">
            <v>INGENIERO MECÁNICO</v>
          </cell>
          <cell r="C225" t="str">
            <v>MES</v>
          </cell>
        </row>
        <row r="226">
          <cell r="A226">
            <v>1016</v>
          </cell>
          <cell r="B226" t="str">
            <v>INGENIERO ELÉCTRICO</v>
          </cell>
          <cell r="C226" t="str">
            <v>MES</v>
          </cell>
        </row>
        <row r="227">
          <cell r="A227">
            <v>1017</v>
          </cell>
          <cell r="B227" t="str">
            <v>AUXILIAR DE INGENIERÍA</v>
          </cell>
          <cell r="C227" t="str">
            <v>MES</v>
          </cell>
        </row>
        <row r="228">
          <cell r="A228">
            <v>1018</v>
          </cell>
          <cell r="B228" t="str">
            <v>INGENIERO AMBIENTAL</v>
          </cell>
          <cell r="C228" t="str">
            <v>MES</v>
          </cell>
        </row>
        <row r="229">
          <cell r="A229">
            <v>1019</v>
          </cell>
          <cell r="B229" t="str">
            <v>INGENIERO CIVIL - HIDRAULICO</v>
          </cell>
          <cell r="C229" t="str">
            <v>MES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ría"/>
      <sheetName val="Comparación Aranceles"/>
      <sheetName val="Comparación textos"/>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Motoreductor"/>
      <sheetName val="Motores"/>
      <sheetName val="Tubería"/>
      <sheetName val="Valvulas"/>
      <sheetName val="Centros y Almacenes"/>
      <sheetName val="Unidades"/>
      <sheetName val="Tipos de material"/>
      <sheetName val="Grupos de Artículos"/>
      <sheetName val="Grupo Compras"/>
      <sheetName val="IVA"/>
      <sheetName val="Categ Valo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RESUMEN INVER. ALCANTARILLADO. "/>
      <sheetName val="CONSOLIDADO"/>
      <sheetName val="1 CONTROL CALIDAD"/>
      <sheetName val="2 COBERTURA ACU"/>
      <sheetName val="3 COBERTURA ALC"/>
      <sheetName val="4 COBERTURA MICROMED"/>
      <sheetName val="5 CONTINUIDAD"/>
      <sheetName val="6 IANC"/>
      <sheetName val="6.1 Curvas IANC"/>
      <sheetName val="7 PRESION"/>
      <sheetName val="10 Proy Indices Sincelejo"/>
      <sheetName val="Evolución Indicadores"/>
      <sheetName val="ANUAL CONCESIONES"/>
      <sheetName val="9 Demanda Media_Real"/>
      <sheetName val="POI-2003-2022"/>
      <sheetName val="POI-2006-2022"/>
      <sheetName val="Población"/>
      <sheetName val="Parámetros"/>
      <sheetName val="Acciones"/>
      <sheetName val="Suscriptores"/>
      <sheetName val="Consumos-Vertimientos"/>
      <sheetName val="Costos-Gastos"/>
      <sheetName val="Personal"/>
      <sheetName val="Ingresos"/>
      <sheetName val="Tarifas"/>
      <sheetName val="Deudores"/>
      <sheetName val="Deuda"/>
      <sheetName val="FSRI"/>
      <sheetName val="Renta"/>
      <sheetName val="ADESA"/>
      <sheetName val="Indicadores"/>
      <sheetName val="Resumen"/>
      <sheetName val="PUC-ADESA-SINCELEJO"/>
      <sheetName val="PUC-AC"/>
      <sheetName val="PUC-ALC"/>
      <sheetName val="ValidacionPuc"/>
      <sheetName val="CMA"/>
      <sheetName val="CMO-C"/>
      <sheetName val="CMO-P"/>
      <sheetName val="VPI"/>
      <sheetName val="VPIrerA"/>
      <sheetName val="VPIrerAl"/>
      <sheetName val="VPDac"/>
      <sheetName val="VPDal"/>
      <sheetName val="VidasUtilesACU"/>
      <sheetName val="VidasUtilesALC"/>
      <sheetName val="CMITac"/>
      <sheetName val="CMITal"/>
      <sheetName val="CMIcalculo"/>
      <sheetName val="TasasAmbientales"/>
      <sheetName val="CEac"/>
      <sheetName val="CEal"/>
      <sheetName val="Variables Falta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5">
          <cell r="E15">
            <v>878.91845624563939</v>
          </cell>
        </row>
        <row r="24">
          <cell r="E24">
            <v>532.63115626054923</v>
          </cell>
        </row>
      </sheetData>
      <sheetData sheetId="73">
        <row r="12">
          <cell r="C12">
            <v>4.9709078571428575</v>
          </cell>
          <cell r="F12">
            <v>18.046509946936951</v>
          </cell>
        </row>
      </sheetData>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
      <sheetName val="Resumen APU"/>
      <sheetName val="APU"/>
      <sheetName val="cant tubos "/>
      <sheetName val="MAINHOLES"/>
      <sheetName val="Formulas PVC"/>
      <sheetName val="P.OBR.ALCA"/>
      <sheetName val="P.OBR.ACUED"/>
      <sheetName val="P MANEJO"/>
      <sheetName val="P.SUMI.ACUE"/>
      <sheetName val="P SUMI,ALCA"/>
      <sheetName val="P RESUMEN"/>
      <sheetName val="FINANCIERO"/>
      <sheetName val="OBRAS CRA"/>
    </sheetNames>
    <sheetDataSet>
      <sheetData sheetId="0" refreshError="1"/>
      <sheetData sheetId="1" refreshError="1"/>
      <sheetData sheetId="2" refreshError="1">
        <row r="41">
          <cell r="G41">
            <v>4237.2145748987859</v>
          </cell>
        </row>
        <row r="84">
          <cell r="G84">
            <v>2014.9969560947102</v>
          </cell>
        </row>
        <row r="126">
          <cell r="G126">
            <v>5289.8461538461543</v>
          </cell>
        </row>
        <row r="169">
          <cell r="G169">
            <v>31646.5</v>
          </cell>
        </row>
        <row r="212">
          <cell r="G212">
            <v>519750</v>
          </cell>
        </row>
        <row r="253">
          <cell r="G253">
            <v>14055.001925164905</v>
          </cell>
        </row>
        <row r="292">
          <cell r="G292">
            <v>8334.9972624852526</v>
          </cell>
        </row>
        <row r="334">
          <cell r="G334">
            <v>15268</v>
          </cell>
        </row>
        <row r="376">
          <cell r="G376">
            <v>20258.999751526899</v>
          </cell>
        </row>
        <row r="457">
          <cell r="G457">
            <v>27903.999959251865</v>
          </cell>
        </row>
        <row r="499">
          <cell r="G499">
            <v>8400.0036350748378</v>
          </cell>
        </row>
        <row r="543">
          <cell r="G543">
            <v>1546990.0132727274</v>
          </cell>
        </row>
        <row r="633">
          <cell r="G633">
            <v>17575.76923076923</v>
          </cell>
        </row>
        <row r="675">
          <cell r="G675">
            <v>151612.09230769231</v>
          </cell>
        </row>
        <row r="759">
          <cell r="G759">
            <v>2560.9958957914109</v>
          </cell>
        </row>
        <row r="843">
          <cell r="G843">
            <v>3491.9963522833509</v>
          </cell>
        </row>
        <row r="885">
          <cell r="G885">
            <v>4889.0041319735301</v>
          </cell>
        </row>
        <row r="928">
          <cell r="G928">
            <v>9782.0028224775051</v>
          </cell>
        </row>
        <row r="1012">
          <cell r="G1012">
            <v>8624.4</v>
          </cell>
        </row>
        <row r="1053">
          <cell r="G1053">
            <v>6369.9984016481449</v>
          </cell>
        </row>
        <row r="1439">
          <cell r="G1439">
            <v>3203.6787878787882</v>
          </cell>
        </row>
        <row r="1482">
          <cell r="G1482">
            <v>2668.6000000000004</v>
          </cell>
        </row>
        <row r="1734">
          <cell r="G1734">
            <v>463443.5</v>
          </cell>
        </row>
        <row r="1863">
          <cell r="G1863">
            <v>483613.66666666663</v>
          </cell>
        </row>
        <row r="1906">
          <cell r="G1906">
            <v>509104.61111111112</v>
          </cell>
        </row>
        <row r="1949">
          <cell r="G1949">
            <v>446913</v>
          </cell>
        </row>
        <row r="1991">
          <cell r="G1991">
            <v>211708.36250000002</v>
          </cell>
        </row>
        <row r="2032">
          <cell r="G2032">
            <v>6542.1538461538457</v>
          </cell>
        </row>
        <row r="2075">
          <cell r="G2075">
            <v>2598.75</v>
          </cell>
        </row>
        <row r="2117">
          <cell r="G2117">
            <v>663006</v>
          </cell>
        </row>
        <row r="2159">
          <cell r="G2159">
            <v>693995.70588235289</v>
          </cell>
        </row>
        <row r="2201">
          <cell r="G2201">
            <v>80987.114235659086</v>
          </cell>
        </row>
        <row r="2326">
          <cell r="G2326">
            <v>11466.5491</v>
          </cell>
        </row>
        <row r="2367">
          <cell r="G2367">
            <v>41142</v>
          </cell>
        </row>
        <row r="2409">
          <cell r="G2409">
            <v>254780</v>
          </cell>
        </row>
        <row r="2620">
          <cell r="G2620">
            <v>62573.649999999994</v>
          </cell>
        </row>
        <row r="2662">
          <cell r="G2662">
            <v>26742.699399999998</v>
          </cell>
        </row>
        <row r="2706">
          <cell r="G2706">
            <v>33995.257727272721</v>
          </cell>
        </row>
        <row r="2828">
          <cell r="G2828">
            <v>1238819.9991044244</v>
          </cell>
        </row>
        <row r="2870">
          <cell r="G2870">
            <v>21419.107590909087</v>
          </cell>
        </row>
        <row r="2911">
          <cell r="G2911">
            <v>1531301.0028079851</v>
          </cell>
        </row>
        <row r="3173">
          <cell r="G3173">
            <v>3942.608695652174</v>
          </cell>
        </row>
        <row r="3290">
          <cell r="G3290">
            <v>111634.8156</v>
          </cell>
        </row>
        <row r="3411">
          <cell r="G3411">
            <v>81120</v>
          </cell>
        </row>
        <row r="3454">
          <cell r="G3454">
            <v>126360</v>
          </cell>
        </row>
        <row r="3496">
          <cell r="G3496">
            <v>255720</v>
          </cell>
        </row>
        <row r="3538">
          <cell r="G3538">
            <v>71877.699399999998</v>
          </cell>
        </row>
        <row r="3580">
          <cell r="G3580">
            <v>39332.199399999998</v>
          </cell>
        </row>
        <row r="3622">
          <cell r="G3622">
            <v>650000.00155437354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C17">
            <v>0</v>
          </cell>
          <cell r="E17">
            <v>0</v>
          </cell>
        </row>
        <row r="24">
          <cell r="B24">
            <v>5.2538280408596094E-3</v>
          </cell>
        </row>
        <row r="30">
          <cell r="D30">
            <v>9.9999999999999794E-3</v>
          </cell>
        </row>
        <row r="32">
          <cell r="D32">
            <v>9.9999999999999794E-3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ow r="23">
          <cell r="C23">
            <v>359.9947028652748</v>
          </cell>
        </row>
      </sheetData>
      <sheetData sheetId="1">
        <row r="30">
          <cell r="D30">
            <v>19406934917.178959</v>
          </cell>
        </row>
      </sheetData>
      <sheetData sheetId="2">
        <row r="3">
          <cell r="B3">
            <v>17034242755.231287</v>
          </cell>
        </row>
      </sheetData>
      <sheetData sheetId="3"/>
      <sheetData sheetId="4">
        <row r="3">
          <cell r="B3">
            <v>2372692161.9476728</v>
          </cell>
        </row>
      </sheetData>
      <sheetData sheetId="5"/>
      <sheetData sheetId="6">
        <row r="4">
          <cell r="F4">
            <v>209173895.3250905</v>
          </cell>
        </row>
      </sheetData>
      <sheetData sheetId="7"/>
      <sheetData sheetId="8"/>
      <sheetData sheetId="9">
        <row r="22">
          <cell r="G22">
            <v>29</v>
          </cell>
        </row>
      </sheetData>
      <sheetData sheetId="10">
        <row r="11">
          <cell r="C11">
            <v>3.9806269236709708</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9,01"/>
      <sheetName val="10,9,02"/>
      <sheetName val="10,6,17777"/>
      <sheetName val="10,6,05B"/>
      <sheetName val="10,6,05D"/>
      <sheetName val="10,6,06"/>
      <sheetName val="10,6,07"/>
      <sheetName val="10,6,08"/>
      <sheetName val="10,6,10"/>
      <sheetName val="10,6,12"/>
      <sheetName val="10,6,01"/>
      <sheetName val="10,6,02"/>
      <sheetName val="10,6,03"/>
      <sheetName val="10,6,04"/>
      <sheetName val="10,6,05"/>
      <sheetName val="10,5,04"/>
      <sheetName val="10,5,08"/>
      <sheetName val="10,5,08A"/>
      <sheetName val="10,01,16"/>
      <sheetName val="10,01,17"/>
      <sheetName val="10,01,18"/>
      <sheetName val="10,01,19"/>
      <sheetName val="10,1,20"/>
      <sheetName val="10,1,22"/>
      <sheetName val="10,1,21"/>
      <sheetName val="10,1,23"/>
      <sheetName val="10,1,24"/>
      <sheetName val="10,1,25"/>
      <sheetName val="10,1,26"/>
      <sheetName val="10,1,27"/>
      <sheetName val="10,5,10NO"/>
      <sheetName val="3,14"/>
      <sheetName val="4,05"/>
      <sheetName val="3,29"/>
      <sheetName val="3,30"/>
      <sheetName val="3,20"/>
      <sheetName val="3,07"/>
      <sheetName val="2,11"/>
      <sheetName val="10,2,122"/>
      <sheetName val="CONDUIT"/>
      <sheetName val="calculos"/>
      <sheetName val="CANTIDADES"/>
      <sheetName val="4-4"/>
      <sheetName val="3-6"/>
      <sheetName val="Hoja1"/>
      <sheetName val="3-10"/>
      <sheetName val="BALANCE"/>
      <sheetName val="Hoja2"/>
      <sheetName val="Hoja3"/>
      <sheetName val="D"/>
      <sheetName val="E"/>
      <sheetName val="COSTOS viviendas"/>
      <sheetName val="1,1"/>
      <sheetName val="1,2"/>
      <sheetName val="2,1"/>
      <sheetName val="2,2"/>
      <sheetName val="3,1"/>
      <sheetName val="3,2"/>
      <sheetName val="3,3"/>
      <sheetName val="3,4"/>
      <sheetName val="3,5"/>
      <sheetName val="3,6"/>
      <sheetName val="3,7"/>
      <sheetName val="4,1"/>
      <sheetName val="4,3"/>
      <sheetName val="5,1"/>
      <sheetName val="5,2"/>
      <sheetName val="6,1"/>
      <sheetName val="CAPITULOS"/>
      <sheetName val="SECTORES"/>
      <sheetName val="MAT MO HERR"/>
      <sheetName val="POR FAMILIA"/>
      <sheetName val="1,1,1"/>
      <sheetName val="1,3,1"/>
      <sheetName val="1,3,3"/>
      <sheetName val="1,3,4"/>
      <sheetName val="1,3,5"/>
      <sheetName val="1,3,6"/>
      <sheetName val="1,3,7"/>
      <sheetName val="1,3,8"/>
      <sheetName val="1,3,9"/>
      <sheetName val="2,1,1"/>
      <sheetName val="2,1,2"/>
      <sheetName val="2,2,1"/>
      <sheetName val="2,2,2"/>
      <sheetName val="2,2,3"/>
      <sheetName val="2,2,4"/>
      <sheetName val="2,2,5"/>
      <sheetName val="2,3,1"/>
      <sheetName val="2,3,2"/>
      <sheetName val="2,3,3"/>
      <sheetName val="2,5,1"/>
      <sheetName val="2,5,2"/>
      <sheetName val="2,6,1"/>
      <sheetName val="2,7,1"/>
      <sheetName val="2,7,2"/>
      <sheetName val="2,7,3"/>
      <sheetName val="3,111"/>
      <sheetName val="3,333"/>
      <sheetName val="3,555"/>
      <sheetName val="3,666"/>
      <sheetName val="3,777"/>
      <sheetName val="3,8"/>
      <sheetName val="3,9"/>
      <sheetName val="4,1,1"/>
      <sheetName val="4,1,2"/>
      <sheetName val="4,1,3"/>
      <sheetName val="4,1,4"/>
      <sheetName val="4,1,5"/>
      <sheetName val="4,2,1"/>
      <sheetName val="4,2,2"/>
      <sheetName val="4,2,3"/>
      <sheetName val="4,3,1"/>
      <sheetName val="7,1,1"/>
      <sheetName val="7,1,2"/>
      <sheetName val="7,1,3"/>
      <sheetName val="7,1,4"/>
      <sheetName val="7,1,5"/>
      <sheetName val="7,1,6"/>
      <sheetName val="7,1,7"/>
      <sheetName val="7,1,8"/>
      <sheetName val="7,1,9"/>
      <sheetName val="7,4,1"/>
      <sheetName val="7,4,2"/>
      <sheetName val="PRESUPUESTO TOTAL 150KVA"/>
      <sheetName val="MEDIDORES"/>
      <sheetName val="5-1"/>
      <sheetName val="-5,4"/>
      <sheetName val="5,6"/>
      <sheetName val="ACOMETIDAS T. MEDIDORES"/>
      <sheetName val="6,-1"/>
      <sheetName val="6,-2"/>
      <sheetName val="6,-3"/>
      <sheetName val="6,-4"/>
      <sheetName val="ACOMETIDA A VIVIENDAS"/>
      <sheetName val="  ACOMETIDA S E    "/>
      <sheetName val="Electrico"/>
      <sheetName val="Hoja2 (2)"/>
      <sheetName val="tpte"/>
      <sheetName val="herr"/>
      <sheetName val="RESUMEN"/>
      <sheetName val="mo"/>
      <sheetName val="mat"/>
      <sheetName val="DESDE AQUI"/>
      <sheetName val="C"/>
      <sheetName val="10,1,01"/>
      <sheetName val="10,1,02"/>
      <sheetName val="10,1,03"/>
      <sheetName val="10,1,04"/>
      <sheetName val="10,1,05"/>
      <sheetName val="10,1,06"/>
      <sheetName val="10,1,07"/>
      <sheetName val="10,01,8"/>
      <sheetName val="10,01,9"/>
      <sheetName val="10,01,10"/>
      <sheetName val="10,01,11"/>
      <sheetName val="10,01,12"/>
      <sheetName val="10,01,13"/>
      <sheetName val="10,1,14"/>
      <sheetName val="10,01,15"/>
      <sheetName val="10,01,15A"/>
      <sheetName val="10,01,15B"/>
      <sheetName val="10,2,01"/>
      <sheetName val="10,2,02"/>
      <sheetName val="10,2,03"/>
      <sheetName val="10,2,04"/>
      <sheetName val="10,2,05"/>
      <sheetName val="10,2,06"/>
      <sheetName val="10,2,07"/>
      <sheetName val="10,2,08"/>
      <sheetName val="10,2,09"/>
      <sheetName val="10,2,10"/>
      <sheetName val="10,2,11"/>
      <sheetName val="10,2,12"/>
      <sheetName val="10,3,01"/>
      <sheetName val="10,3,02"/>
      <sheetName val="10,3,03"/>
      <sheetName val="10,3,04"/>
      <sheetName val="10,3,05"/>
      <sheetName val="10,3,06"/>
      <sheetName val="10,3,07"/>
      <sheetName val="10,3,08"/>
      <sheetName val="10,3,09"/>
      <sheetName val="10,3,10"/>
      <sheetName val="10,3,11"/>
      <sheetName val="10,3,12"/>
      <sheetName val="10,3,13"/>
      <sheetName val="10,3,14"/>
      <sheetName val="10,3,15"/>
      <sheetName val="10,4,01"/>
      <sheetName val="10,4,02"/>
      <sheetName val="10,4,03"/>
      <sheetName val="10,4,04"/>
      <sheetName val="10,4,05"/>
      <sheetName val="10,5,01"/>
      <sheetName val="10,5,02"/>
      <sheetName val="10,5,03"/>
      <sheetName val="10,5,05"/>
      <sheetName val="10,5,06"/>
      <sheetName val="10,5,07"/>
      <sheetName val="10,5,08B"/>
      <sheetName val="10,5,09"/>
      <sheetName val="10,5,10"/>
      <sheetName val="10,5,11"/>
      <sheetName val="10,5,12"/>
      <sheetName val="10,5,13"/>
      <sheetName val="10,5,14"/>
      <sheetName val="10,5,15"/>
      <sheetName val="10,5,16"/>
      <sheetName val="10,6,05A"/>
      <sheetName val="10,6,09"/>
      <sheetName val="10,6,11"/>
      <sheetName val="10,6,13"/>
      <sheetName val="10,6,14"/>
      <sheetName val="10,6,15"/>
      <sheetName val="10,6,16"/>
      <sheetName val="10,6,05C"/>
      <sheetName val="10,6,17"/>
      <sheetName val="10,6,18"/>
      <sheetName val="10,6,19"/>
      <sheetName val="10,6,20"/>
      <sheetName val="10,6,21"/>
      <sheetName val="10,7,01"/>
      <sheetName val="10,7,02"/>
      <sheetName val="10,7,03"/>
      <sheetName val="10,7,04"/>
      <sheetName val="10,7,05"/>
      <sheetName val="10,7,06"/>
      <sheetName val="10,8,01"/>
      <sheetName val="10,8,02"/>
      <sheetName val="10,8,03"/>
      <sheetName val="10,8,04"/>
      <sheetName val="10,9,03"/>
      <sheetName val="10,9,04"/>
      <sheetName val="10,9,05"/>
      <sheetName val="10,9,06"/>
      <sheetName val="10,9,07"/>
      <sheetName val="10,9,08"/>
      <sheetName val="10,9,09"/>
      <sheetName val="10,10,01"/>
      <sheetName val="10,10,02"/>
      <sheetName val="10,10,03"/>
      <sheetName val="10,10,04"/>
      <sheetName val="10,10,05"/>
      <sheetName val="10,10,06"/>
      <sheetName val="10,10,07"/>
      <sheetName val="10,10,08"/>
      <sheetName val="10,10,09"/>
      <sheetName val="10,10,10"/>
      <sheetName val="10,10,11"/>
      <sheetName val="10,10,13"/>
      <sheetName val="10,10,14"/>
      <sheetName val="10,10,15"/>
      <sheetName val="10,10,16"/>
      <sheetName val="10,11,01"/>
      <sheetName val="10,11,02"/>
      <sheetName val="10,11,03"/>
      <sheetName val="10,11,04"/>
      <sheetName val="10,11,05"/>
      <sheetName val="10,11,06"/>
      <sheetName val="10,11,07"/>
      <sheetName val="10,11,08"/>
      <sheetName val="10,11,09"/>
      <sheetName val="10,12,01"/>
      <sheetName val="10,12,02"/>
      <sheetName val="10,12,03"/>
      <sheetName val="10,12,04"/>
      <sheetName val="10,12,05"/>
      <sheetName val="10,12,5A"/>
      <sheetName val="10,12,06"/>
      <sheetName val="10,12,07"/>
      <sheetName val="10,12,08"/>
      <sheetName val="10,12,09"/>
      <sheetName val="10,12,10"/>
      <sheetName val="10,13,01"/>
      <sheetName val="10,13,02"/>
      <sheetName val="10,13,03"/>
      <sheetName val="10,13,04"/>
      <sheetName val="10,13,05"/>
      <sheetName val="10,13,06"/>
      <sheetName val="10,13,07"/>
      <sheetName val="10,13,08"/>
      <sheetName val="10,13,09"/>
      <sheetName val="10,13,10"/>
      <sheetName val="10,13,11"/>
      <sheetName val="10,13,12"/>
      <sheetName val="10,13,13"/>
      <sheetName val="10,13,14"/>
      <sheetName val="10,13,15"/>
      <sheetName val="10,13,16"/>
      <sheetName val="HASTA AQUI"/>
      <sheetName val="5,22"/>
      <sheetName val="6,03"/>
      <sheetName val="6,04"/>
      <sheetName val="6,05"/>
      <sheetName val="6,06"/>
      <sheetName val="6,07"/>
      <sheetName val="6,08"/>
      <sheetName val="6,09"/>
      <sheetName val="6,10"/>
      <sheetName val="6,11"/>
      <sheetName val="6,13"/>
      <sheetName val="6,14"/>
      <sheetName val="6,15"/>
      <sheetName val="6,16"/>
      <sheetName val="6,17"/>
      <sheetName val="6,18"/>
      <sheetName val="ANTERIOR"/>
      <sheetName val="3,311"/>
      <sheetName val="2,066"/>
      <sheetName val="3,011"/>
      <sheetName val="3,0222"/>
      <sheetName val="3,0333"/>
      <sheetName val="3,0444"/>
      <sheetName val="3,05555"/>
      <sheetName val="3,0888"/>
      <sheetName val="3,0999"/>
      <sheetName val="3,1110"/>
      <sheetName val="3,11111"/>
      <sheetName val="4,001"/>
      <sheetName val="4,002"/>
      <sheetName val="4,003"/>
      <sheetName val="4,005"/>
      <sheetName val="5,002"/>
      <sheetName val="5,003"/>
      <sheetName val="5,005"/>
      <sheetName val="5,006"/>
      <sheetName val="5,007"/>
      <sheetName val="5,009"/>
      <sheetName val="5,10"/>
      <sheetName val="5,11"/>
      <sheetName val="5,12"/>
      <sheetName val="5,13"/>
      <sheetName val="5,14"/>
      <sheetName val="5,15"/>
      <sheetName val="5,16"/>
      <sheetName val="5,17"/>
      <sheetName val="5,18"/>
      <sheetName val="5,19"/>
      <sheetName val="5,20"/>
      <sheetName val="5,21"/>
      <sheetName val="5,23"/>
      <sheetName val="7,02"/>
      <sheetName val="7,033"/>
      <sheetName val="7,04"/>
      <sheetName val="7,08"/>
      <sheetName val="7,09"/>
      <sheetName val="7,10"/>
      <sheetName val="8,01"/>
      <sheetName val="8,02"/>
      <sheetName val="8,03"/>
      <sheetName val="8,04"/>
      <sheetName val="9,01"/>
      <sheetName val="9,02"/>
      <sheetName val="9,03"/>
      <sheetName val="9,04"/>
      <sheetName val="2,0777"/>
      <sheetName val="7,05"/>
      <sheetName val="7,06"/>
      <sheetName val="7,07"/>
      <sheetName val="2,23"/>
      <sheetName val="2,29"/>
      <sheetName val="2,25"/>
      <sheetName val="2,30"/>
      <sheetName val="2,34"/>
      <sheetName val="2,35"/>
      <sheetName val="2,36"/>
      <sheetName val="2,37"/>
      <sheetName val="3,044"/>
      <sheetName val="3,022"/>
      <sheetName val="3,033"/>
      <sheetName val="3,06a"/>
      <sheetName val="3,077"/>
      <sheetName val="3,088"/>
      <sheetName val="3,099"/>
      <sheetName val="4,006"/>
      <sheetName val="4,008"/>
      <sheetName val="4,009"/>
      <sheetName val="4,100"/>
      <sheetName val="4,11"/>
      <sheetName val="4,12"/>
      <sheetName val="4,13"/>
      <sheetName val="5,077"/>
      <sheetName val="5,099"/>
      <sheetName val="5,088"/>
      <sheetName val="5,08 (2)"/>
      <sheetName val="5,09 (2)"/>
      <sheetName val="5,133"/>
      <sheetName val="5,144"/>
      <sheetName val="5,155"/>
      <sheetName val="5,177"/>
      <sheetName val="5,199"/>
      <sheetName val="5,220"/>
      <sheetName val="5,211"/>
      <sheetName val="5,222"/>
      <sheetName val="5,266"/>
      <sheetName val="5,288"/>
      <sheetName val="5,28a"/>
      <sheetName val="5,28c"/>
      <sheetName val="5,299"/>
      <sheetName val="5,322"/>
      <sheetName val="5,333"/>
      <sheetName val="5,344"/>
      <sheetName val="5,35"/>
      <sheetName val="5,36"/>
      <sheetName val="5,37"/>
      <sheetName val="5,38"/>
      <sheetName val="5,39"/>
      <sheetName val="5,40"/>
      <sheetName val="5,41"/>
      <sheetName val="5,42"/>
      <sheetName val="5,43"/>
      <sheetName val="5,44"/>
      <sheetName val="5,45"/>
      <sheetName val="5,46"/>
      <sheetName val="5,47"/>
      <sheetName val="7,11"/>
      <sheetName val="7,12"/>
      <sheetName val="7,13"/>
      <sheetName val="7,14"/>
      <sheetName val="5,55"/>
      <sheetName val="PreUniCap.rpt"/>
      <sheetName val="6,001"/>
      <sheetName val="6,007"/>
      <sheetName val="6,002"/>
      <sheetName val="6,003"/>
      <sheetName val="6,004"/>
      <sheetName val="6,005"/>
      <sheetName val="6,006"/>
      <sheetName val="6,008"/>
      <sheetName val="6,009"/>
      <sheetName val="6,100"/>
      <sheetName val="Hoja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row r="1">
          <cell r="E1">
            <v>0.5</v>
          </cell>
          <cell r="F1">
            <v>1</v>
          </cell>
        </row>
        <row r="2">
          <cell r="A2" t="str">
            <v>COD</v>
          </cell>
          <cell r="B2" t="str">
            <v>DESCRIPCION</v>
          </cell>
          <cell r="C2" t="str">
            <v>UN</v>
          </cell>
          <cell r="D2" t="str">
            <v>V/unit hr</v>
          </cell>
          <cell r="E2" t="str">
            <v>V/TOTAL</v>
          </cell>
          <cell r="F2" t="str">
            <v>PROVEEDOR</v>
          </cell>
          <cell r="G2" t="str">
            <v>PROYECTO</v>
          </cell>
        </row>
        <row r="3">
          <cell r="A3">
            <v>4001</v>
          </cell>
          <cell r="B3" t="str">
            <v xml:space="preserve">Herramientas Varias </v>
          </cell>
          <cell r="C3" t="str">
            <v>gl</v>
          </cell>
          <cell r="D3">
            <v>6000</v>
          </cell>
          <cell r="E3">
            <v>9000</v>
          </cell>
        </row>
        <row r="4">
          <cell r="A4">
            <v>4002</v>
          </cell>
          <cell r="B4" t="str">
            <v xml:space="preserve">Dobladora </v>
          </cell>
          <cell r="C4" t="str">
            <v>gl</v>
          </cell>
          <cell r="D4">
            <v>2500</v>
          </cell>
          <cell r="E4">
            <v>3750</v>
          </cell>
        </row>
        <row r="5">
          <cell r="A5">
            <v>4003</v>
          </cell>
          <cell r="B5" t="str">
            <v>Tarraja</v>
          </cell>
          <cell r="C5" t="str">
            <v>gl</v>
          </cell>
          <cell r="D5">
            <v>2000</v>
          </cell>
          <cell r="E5">
            <v>3000</v>
          </cell>
        </row>
        <row r="6">
          <cell r="A6">
            <v>4004</v>
          </cell>
          <cell r="B6" t="str">
            <v>Herramienta menor</v>
          </cell>
          <cell r="C6" t="str">
            <v>gl</v>
          </cell>
          <cell r="D6">
            <v>1500</v>
          </cell>
          <cell r="E6">
            <v>2250</v>
          </cell>
        </row>
        <row r="7">
          <cell r="A7">
            <v>4005</v>
          </cell>
          <cell r="B7" t="str">
            <v>Soldador</v>
          </cell>
          <cell r="C7" t="str">
            <v>gl</v>
          </cell>
          <cell r="D7">
            <v>12000</v>
          </cell>
          <cell r="E7">
            <v>18000</v>
          </cell>
        </row>
        <row r="8">
          <cell r="A8">
            <v>4006</v>
          </cell>
          <cell r="B8" t="str">
            <v>Grua Hidraulica 5 ton y tpte</v>
          </cell>
          <cell r="C8" t="str">
            <v>Hr</v>
          </cell>
          <cell r="D8">
            <v>70000</v>
          </cell>
          <cell r="E8">
            <v>105000</v>
          </cell>
        </row>
        <row r="9">
          <cell r="A9">
            <v>4007</v>
          </cell>
          <cell r="B9" t="str">
            <v>Aparejos</v>
          </cell>
          <cell r="C9" t="str">
            <v>UND</v>
          </cell>
          <cell r="D9">
            <v>12000</v>
          </cell>
          <cell r="E9">
            <v>18000</v>
          </cell>
        </row>
        <row r="10">
          <cell r="A10">
            <v>4008</v>
          </cell>
          <cell r="B10" t="str">
            <v xml:space="preserve">Mezcladora A GASOLINA 1 1/2" SACO </v>
          </cell>
          <cell r="C10">
            <v>284200</v>
          </cell>
          <cell r="D10">
            <v>57000</v>
          </cell>
          <cell r="E10">
            <v>85500</v>
          </cell>
        </row>
        <row r="11">
          <cell r="A11">
            <v>4009</v>
          </cell>
          <cell r="B11" t="str">
            <v xml:space="preserve">Vibrador a Gasolina </v>
          </cell>
          <cell r="C11">
            <v>1100</v>
          </cell>
          <cell r="D11">
            <v>37500</v>
          </cell>
          <cell r="E11">
            <v>56250</v>
          </cell>
        </row>
        <row r="12">
          <cell r="A12">
            <v>4010</v>
          </cell>
          <cell r="B12" t="str">
            <v xml:space="preserve">Motobomba a gasolina 3" </v>
          </cell>
          <cell r="C12" t="str">
            <v>dia</v>
          </cell>
          <cell r="D12">
            <v>37500</v>
          </cell>
          <cell r="E12">
            <v>56250</v>
          </cell>
        </row>
        <row r="13">
          <cell r="A13">
            <v>0</v>
          </cell>
          <cell r="E13">
            <v>0</v>
          </cell>
        </row>
        <row r="14">
          <cell r="A14">
            <v>4011</v>
          </cell>
          <cell r="B14" t="str">
            <v>Andamios de carga estructural</v>
          </cell>
          <cell r="C14" t="str">
            <v>dia</v>
          </cell>
          <cell r="D14">
            <v>500</v>
          </cell>
          <cell r="E14">
            <v>750</v>
          </cell>
          <cell r="F14" t="str">
            <v>EQUINORTE</v>
          </cell>
        </row>
        <row r="15">
          <cell r="A15">
            <v>4012</v>
          </cell>
          <cell r="B15" t="str">
            <v>Andamios colgantes cable 50 mts</v>
          </cell>
          <cell r="C15" t="str">
            <v>dia</v>
          </cell>
          <cell r="D15">
            <v>1500</v>
          </cell>
          <cell r="E15">
            <v>2250</v>
          </cell>
          <cell r="F15" t="str">
            <v>EQUINORTE</v>
          </cell>
        </row>
        <row r="16">
          <cell r="A16">
            <v>4013</v>
          </cell>
          <cell r="B16" t="str">
            <v>Andamios tubulares</v>
          </cell>
          <cell r="C16" t="str">
            <v>dia</v>
          </cell>
          <cell r="D16">
            <v>450</v>
          </cell>
          <cell r="E16">
            <v>675</v>
          </cell>
          <cell r="F16" t="str">
            <v>EQUINORTE</v>
          </cell>
        </row>
        <row r="17">
          <cell r="A17">
            <v>4014</v>
          </cell>
          <cell r="B17" t="str">
            <v>Cercha o vigas metalicas de 3.0 mts</v>
          </cell>
          <cell r="C17" t="str">
            <v>dia</v>
          </cell>
          <cell r="D17">
            <v>93</v>
          </cell>
          <cell r="E17">
            <v>139.5</v>
          </cell>
          <cell r="F17" t="str">
            <v>EQUINORTE</v>
          </cell>
        </row>
        <row r="18">
          <cell r="A18">
            <v>4015</v>
          </cell>
          <cell r="B18" t="str">
            <v>Chazas de madera</v>
          </cell>
          <cell r="C18" t="str">
            <v>dia</v>
          </cell>
          <cell r="D18">
            <v>99</v>
          </cell>
          <cell r="E18">
            <v>148.5</v>
          </cell>
          <cell r="F18" t="str">
            <v>EQUINORTE</v>
          </cell>
        </row>
        <row r="19">
          <cell r="A19">
            <v>4016</v>
          </cell>
          <cell r="B19" t="str">
            <v xml:space="preserve">Crucetas cortas y largas </v>
          </cell>
          <cell r="C19" t="str">
            <v>dia</v>
          </cell>
          <cell r="D19">
            <v>36</v>
          </cell>
          <cell r="E19">
            <v>54</v>
          </cell>
          <cell r="F19" t="str">
            <v>EQUINORTE</v>
          </cell>
        </row>
        <row r="20">
          <cell r="A20">
            <v>4017</v>
          </cell>
          <cell r="B20" t="str">
            <v>Cilindro de Pruebas</v>
          </cell>
          <cell r="C20" t="str">
            <v>dia</v>
          </cell>
          <cell r="D20">
            <v>1250</v>
          </cell>
          <cell r="E20">
            <v>1875</v>
          </cell>
          <cell r="F20" t="str">
            <v>EQUINORTE</v>
          </cell>
        </row>
        <row r="21">
          <cell r="A21">
            <v>4018</v>
          </cell>
          <cell r="B21" t="str">
            <v>Coche llanta neumatica</v>
          </cell>
          <cell r="C21" t="str">
            <v>dia</v>
          </cell>
          <cell r="D21">
            <v>990</v>
          </cell>
          <cell r="E21">
            <v>1485</v>
          </cell>
          <cell r="F21" t="str">
            <v>EQUINORTE</v>
          </cell>
        </row>
        <row r="22">
          <cell r="A22">
            <v>4019</v>
          </cell>
          <cell r="B22" t="str">
            <v>Gatos metalicos de 3.0 mts</v>
          </cell>
          <cell r="C22" t="str">
            <v>dia</v>
          </cell>
          <cell r="D22">
            <v>93</v>
          </cell>
          <cell r="E22">
            <v>139.5</v>
          </cell>
          <cell r="F22" t="str">
            <v>EQUINORTE</v>
          </cell>
        </row>
        <row r="23">
          <cell r="A23">
            <v>4020</v>
          </cell>
          <cell r="B23" t="str">
            <v>Gatos metalicos de 4.0 mts</v>
          </cell>
          <cell r="C23" t="str">
            <v>dia</v>
          </cell>
          <cell r="D23">
            <v>131</v>
          </cell>
          <cell r="E23">
            <v>196.5</v>
          </cell>
          <cell r="F23" t="str">
            <v>EQUINORTE</v>
          </cell>
        </row>
        <row r="24">
          <cell r="A24">
            <v>4021</v>
          </cell>
          <cell r="B24" t="str">
            <v>Guarders de madera</v>
          </cell>
          <cell r="C24" t="str">
            <v>dia</v>
          </cell>
          <cell r="D24">
            <v>70</v>
          </cell>
          <cell r="E24">
            <v>105</v>
          </cell>
          <cell r="F24" t="str">
            <v>EQUINORTE</v>
          </cell>
        </row>
        <row r="25">
          <cell r="A25">
            <v>4022</v>
          </cell>
          <cell r="B25" t="str">
            <v xml:space="preserve">Guarderas metalicas de 0.36 x 2.5 mts </v>
          </cell>
          <cell r="C25" t="str">
            <v>dia</v>
          </cell>
          <cell r="D25">
            <v>180</v>
          </cell>
          <cell r="E25">
            <v>270</v>
          </cell>
          <cell r="F25" t="str">
            <v>EQUINORTE</v>
          </cell>
        </row>
        <row r="26">
          <cell r="A26">
            <v>4023</v>
          </cell>
          <cell r="B26" t="str">
            <v>Platina de Pavimento</v>
          </cell>
          <cell r="C26" t="str">
            <v>dia</v>
          </cell>
          <cell r="D26">
            <v>250</v>
          </cell>
          <cell r="E26">
            <v>375</v>
          </cell>
          <cell r="F26" t="str">
            <v>EQUINORTE</v>
          </cell>
        </row>
        <row r="27">
          <cell r="A27">
            <v>4024</v>
          </cell>
          <cell r="B27" t="str">
            <v>Piso Concreto o burro metalico</v>
          </cell>
          <cell r="C27" t="str">
            <v>dia</v>
          </cell>
          <cell r="D27">
            <v>2000</v>
          </cell>
          <cell r="E27">
            <v>3000</v>
          </cell>
          <cell r="F27" t="str">
            <v>EQUINORTE</v>
          </cell>
        </row>
        <row r="28">
          <cell r="A28">
            <v>4025</v>
          </cell>
          <cell r="B28" t="str">
            <v>Pisones metalicos</v>
          </cell>
          <cell r="C28" t="str">
            <v>dia</v>
          </cell>
          <cell r="D28">
            <v>240</v>
          </cell>
          <cell r="E28">
            <v>360</v>
          </cell>
          <cell r="F28" t="str">
            <v>EQUINORTE</v>
          </cell>
        </row>
        <row r="29">
          <cell r="A29">
            <v>4026</v>
          </cell>
          <cell r="B29" t="str">
            <v>Rieles de Pavimento</v>
          </cell>
          <cell r="C29" t="str">
            <v>dia</v>
          </cell>
          <cell r="D29">
            <v>990</v>
          </cell>
          <cell r="E29">
            <v>1485</v>
          </cell>
          <cell r="F29" t="str">
            <v>EQUINORTE</v>
          </cell>
        </row>
        <row r="30">
          <cell r="A30">
            <v>4027</v>
          </cell>
          <cell r="B30" t="str">
            <v>Ruedas para andamio</v>
          </cell>
          <cell r="C30" t="str">
            <v>dia</v>
          </cell>
          <cell r="D30">
            <v>450</v>
          </cell>
          <cell r="E30">
            <v>675</v>
          </cell>
          <cell r="F30" t="str">
            <v>EQUINORTE</v>
          </cell>
        </row>
        <row r="31">
          <cell r="A31">
            <v>4028</v>
          </cell>
          <cell r="B31" t="str">
            <v>Tablones de Madera</v>
          </cell>
          <cell r="C31" t="str">
            <v>dia</v>
          </cell>
          <cell r="D31">
            <v>429</v>
          </cell>
          <cell r="E31">
            <v>643.5</v>
          </cell>
          <cell r="F31" t="str">
            <v>EQUINORTE</v>
          </cell>
        </row>
        <row r="32">
          <cell r="A32">
            <v>4029</v>
          </cell>
          <cell r="B32" t="str">
            <v>Bomba Antisol</v>
          </cell>
          <cell r="C32" t="str">
            <v>dia</v>
          </cell>
          <cell r="D32">
            <v>2800</v>
          </cell>
          <cell r="E32">
            <v>4200</v>
          </cell>
          <cell r="F32" t="str">
            <v>EQUINORTE</v>
          </cell>
        </row>
        <row r="33">
          <cell r="A33">
            <v>4030</v>
          </cell>
          <cell r="B33" t="str">
            <v>Apisonador Vertical o canguro</v>
          </cell>
          <cell r="C33" t="str">
            <v>dia</v>
          </cell>
          <cell r="D33">
            <v>45000</v>
          </cell>
          <cell r="E33">
            <v>67500</v>
          </cell>
          <cell r="F33" t="str">
            <v>EQUINORTE</v>
          </cell>
        </row>
        <row r="34">
          <cell r="A34">
            <v>4031</v>
          </cell>
          <cell r="B34" t="str">
            <v xml:space="preserve">Compresor con un martillo </v>
          </cell>
          <cell r="C34" t="str">
            <v>dia</v>
          </cell>
          <cell r="D34">
            <v>272500</v>
          </cell>
          <cell r="E34">
            <v>408750</v>
          </cell>
          <cell r="F34" t="str">
            <v>EQUINORTE</v>
          </cell>
        </row>
        <row r="35">
          <cell r="A35">
            <v>4032</v>
          </cell>
          <cell r="B35" t="str">
            <v>Compresor con dos martillos</v>
          </cell>
          <cell r="C35" t="str">
            <v>dia</v>
          </cell>
          <cell r="D35">
            <v>295000</v>
          </cell>
          <cell r="E35">
            <v>442500</v>
          </cell>
          <cell r="F35" t="str">
            <v>EQUINORTE</v>
          </cell>
        </row>
        <row r="36">
          <cell r="A36">
            <v>4033</v>
          </cell>
          <cell r="B36" t="str">
            <v>Corte de pavimento con equipo mecanico x M/l</v>
          </cell>
          <cell r="C36" t="str">
            <v>Mtl</v>
          </cell>
          <cell r="D36">
            <v>6000</v>
          </cell>
          <cell r="E36">
            <v>9000</v>
          </cell>
          <cell r="F36" t="str">
            <v>EQUINORTE</v>
          </cell>
        </row>
        <row r="37">
          <cell r="A37">
            <v>4034</v>
          </cell>
          <cell r="B37" t="str">
            <v xml:space="preserve">Mezcladora  </v>
          </cell>
          <cell r="C37" t="str">
            <v>dia</v>
          </cell>
          <cell r="D37">
            <v>22500</v>
          </cell>
          <cell r="E37">
            <v>33750</v>
          </cell>
          <cell r="F37" t="str">
            <v>EQUINORTE</v>
          </cell>
        </row>
        <row r="38">
          <cell r="A38">
            <v>4035</v>
          </cell>
          <cell r="B38" t="str">
            <v xml:space="preserve">Motobomba a gasolina de 2" y 3" </v>
          </cell>
          <cell r="C38" t="str">
            <v>dia</v>
          </cell>
          <cell r="D38">
            <v>22500</v>
          </cell>
          <cell r="E38">
            <v>33750</v>
          </cell>
          <cell r="F38" t="str">
            <v>EQUINORTE</v>
          </cell>
        </row>
        <row r="39">
          <cell r="A39">
            <v>4036</v>
          </cell>
          <cell r="B39" t="str">
            <v>Transporte Planta 50 KVA</v>
          </cell>
          <cell r="C39" t="str">
            <v>dia</v>
          </cell>
          <cell r="D39">
            <v>26500</v>
          </cell>
          <cell r="E39">
            <v>39750</v>
          </cell>
          <cell r="F39" t="str">
            <v>EQUINORTE</v>
          </cell>
        </row>
        <row r="40">
          <cell r="A40">
            <v>4037</v>
          </cell>
          <cell r="B40" t="str">
            <v>Camión Canasta</v>
          </cell>
          <cell r="C40" t="str">
            <v>dia</v>
          </cell>
          <cell r="D40">
            <v>800000</v>
          </cell>
          <cell r="E40">
            <v>1200000</v>
          </cell>
          <cell r="F40" t="str">
            <v>EQUINORTE</v>
          </cell>
        </row>
        <row r="41">
          <cell r="A41">
            <v>4038</v>
          </cell>
          <cell r="B41" t="str">
            <v>Motobomba sumergible</v>
          </cell>
          <cell r="C41" t="str">
            <v>dia</v>
          </cell>
          <cell r="D41">
            <v>26500</v>
          </cell>
          <cell r="E41">
            <v>39750</v>
          </cell>
          <cell r="F41" t="str">
            <v>EQUINORTE</v>
          </cell>
        </row>
        <row r="42">
          <cell r="A42">
            <v>4039</v>
          </cell>
          <cell r="B42" t="str">
            <v>Pulidora electrica</v>
          </cell>
          <cell r="C42" t="str">
            <v>dia</v>
          </cell>
          <cell r="D42">
            <v>12000</v>
          </cell>
          <cell r="E42">
            <v>18000</v>
          </cell>
          <cell r="F42" t="str">
            <v>EQUINORTE</v>
          </cell>
        </row>
        <row r="43">
          <cell r="A43">
            <v>4040</v>
          </cell>
          <cell r="B43" t="str">
            <v>Rodillo Compacatador sencillo ( .50 ton)</v>
          </cell>
          <cell r="C43" t="str">
            <v>dia</v>
          </cell>
          <cell r="D43">
            <v>90000</v>
          </cell>
          <cell r="E43">
            <v>135000</v>
          </cell>
          <cell r="F43" t="str">
            <v>EQUINORTE</v>
          </cell>
        </row>
        <row r="44">
          <cell r="A44">
            <v>4041</v>
          </cell>
          <cell r="B44" t="str">
            <v>Rodillo compactador Doble ( 1.0 Ton)</v>
          </cell>
          <cell r="C44" t="str">
            <v>dia</v>
          </cell>
          <cell r="D44">
            <v>180000</v>
          </cell>
          <cell r="E44">
            <v>270000</v>
          </cell>
          <cell r="F44" t="str">
            <v>EQUINORTE</v>
          </cell>
        </row>
        <row r="45">
          <cell r="A45">
            <v>4042</v>
          </cell>
          <cell r="B45" t="str">
            <v xml:space="preserve">Tronchadora de Metal </v>
          </cell>
          <cell r="C45" t="str">
            <v>dia</v>
          </cell>
          <cell r="D45">
            <v>12000</v>
          </cell>
          <cell r="E45">
            <v>18000</v>
          </cell>
          <cell r="F45" t="str">
            <v>EQUINORTE</v>
          </cell>
        </row>
        <row r="46">
          <cell r="A46">
            <v>4043</v>
          </cell>
          <cell r="B46" t="str">
            <v>Vibradores de Concreto</v>
          </cell>
          <cell r="C46" t="str">
            <v>dia</v>
          </cell>
          <cell r="D46">
            <v>22500</v>
          </cell>
          <cell r="E46">
            <v>33750</v>
          </cell>
          <cell r="F46" t="str">
            <v>EQUINORTE</v>
          </cell>
        </row>
        <row r="47">
          <cell r="A47">
            <v>4044</v>
          </cell>
          <cell r="B47" t="str">
            <v>Vibrocompactadoras o Ranas</v>
          </cell>
          <cell r="C47" t="str">
            <v>dia</v>
          </cell>
          <cell r="D47">
            <v>22500</v>
          </cell>
          <cell r="E47">
            <v>33750</v>
          </cell>
          <cell r="F47" t="str">
            <v>EQUINORTE</v>
          </cell>
        </row>
        <row r="48">
          <cell r="A48">
            <v>4045</v>
          </cell>
          <cell r="B48" t="str">
            <v>Machinero o Pistolero de compresor</v>
          </cell>
          <cell r="C48" t="str">
            <v>dia</v>
          </cell>
          <cell r="D48">
            <v>22000</v>
          </cell>
          <cell r="E48">
            <v>33000</v>
          </cell>
          <cell r="F48" t="str">
            <v>EQUINORTE</v>
          </cell>
        </row>
        <row r="49">
          <cell r="A49">
            <v>4046</v>
          </cell>
          <cell r="B49" t="str">
            <v>Operador</v>
          </cell>
          <cell r="C49" t="str">
            <v>dia</v>
          </cell>
          <cell r="D49">
            <v>16500</v>
          </cell>
          <cell r="E49">
            <v>24750</v>
          </cell>
          <cell r="F49" t="str">
            <v>EQUINORTE</v>
          </cell>
        </row>
        <row r="50">
          <cell r="A50">
            <v>4047</v>
          </cell>
          <cell r="B50" t="str">
            <v>compresor de Pintura</v>
          </cell>
          <cell r="C50" t="str">
            <v>dia</v>
          </cell>
          <cell r="D50">
            <v>18000</v>
          </cell>
          <cell r="E50">
            <v>27000</v>
          </cell>
          <cell r="F50" t="str">
            <v>EL MACHO</v>
          </cell>
        </row>
        <row r="51">
          <cell r="A51">
            <v>4048</v>
          </cell>
          <cell r="B51" t="str">
            <v>Tablones de Madera</v>
          </cell>
          <cell r="C51" t="str">
            <v>dia</v>
          </cell>
          <cell r="D51">
            <v>600</v>
          </cell>
          <cell r="E51">
            <v>900</v>
          </cell>
          <cell r="F51" t="str">
            <v>EL MACHO</v>
          </cell>
        </row>
        <row r="52">
          <cell r="A52">
            <v>4049</v>
          </cell>
          <cell r="B52" t="str">
            <v>Andamios de carga estructural</v>
          </cell>
          <cell r="C52" t="str">
            <v>dia</v>
          </cell>
          <cell r="D52">
            <v>450</v>
          </cell>
          <cell r="E52">
            <v>675</v>
          </cell>
          <cell r="F52" t="str">
            <v>EL MACHO</v>
          </cell>
        </row>
        <row r="53">
          <cell r="A53">
            <v>4050</v>
          </cell>
          <cell r="B53" t="str">
            <v xml:space="preserve">Herramientas  </v>
          </cell>
          <cell r="C53" t="str">
            <v>glb</v>
          </cell>
          <cell r="D53">
            <v>112000</v>
          </cell>
          <cell r="E53">
            <v>168000</v>
          </cell>
        </row>
        <row r="54">
          <cell r="A54">
            <v>4051</v>
          </cell>
          <cell r="B54" t="str">
            <v>volqueta 6 m3</v>
          </cell>
          <cell r="C54" t="str">
            <v>viaje</v>
          </cell>
          <cell r="D54">
            <v>50000</v>
          </cell>
          <cell r="E54">
            <v>75000</v>
          </cell>
        </row>
        <row r="55">
          <cell r="A55">
            <v>4052</v>
          </cell>
          <cell r="B55" t="str">
            <v>Taladro de percusion</v>
          </cell>
          <cell r="C55" t="str">
            <v>UND</v>
          </cell>
          <cell r="D55">
            <v>25500</v>
          </cell>
          <cell r="E55">
            <v>38250</v>
          </cell>
        </row>
        <row r="56">
          <cell r="A56">
            <v>4053</v>
          </cell>
          <cell r="B56" t="str">
            <v>Montacarga</v>
          </cell>
          <cell r="C56" t="str">
            <v>hora</v>
          </cell>
          <cell r="D56">
            <v>120000</v>
          </cell>
          <cell r="E56">
            <v>180000</v>
          </cell>
          <cell r="G56" t="str">
            <v>sao</v>
          </cell>
        </row>
        <row r="57">
          <cell r="A57">
            <v>4054</v>
          </cell>
          <cell r="B57" t="str">
            <v>transporte de transformador</v>
          </cell>
          <cell r="D57">
            <v>70000</v>
          </cell>
          <cell r="E57">
            <v>105000</v>
          </cell>
        </row>
        <row r="58">
          <cell r="A58">
            <v>4055</v>
          </cell>
          <cell r="B58" t="str">
            <v>Transporte de poste de 12x800 daN</v>
          </cell>
          <cell r="C58" t="str">
            <v>un</v>
          </cell>
          <cell r="D58">
            <v>800000</v>
          </cell>
          <cell r="E58">
            <v>1200000</v>
          </cell>
        </row>
        <row r="59">
          <cell r="A59">
            <v>4056</v>
          </cell>
          <cell r="B59" t="str">
            <v>Canasta aislada</v>
          </cell>
          <cell r="C59" t="str">
            <v>un</v>
          </cell>
          <cell r="D59">
            <v>80000</v>
          </cell>
          <cell r="E59">
            <v>120000</v>
          </cell>
        </row>
        <row r="60">
          <cell r="A60">
            <v>4057</v>
          </cell>
          <cell r="B60" t="str">
            <v>Transporte Planta 300 KVA</v>
          </cell>
          <cell r="C60" t="str">
            <v>UN</v>
          </cell>
          <cell r="D60">
            <v>900000</v>
          </cell>
          <cell r="E60">
            <v>1350000</v>
          </cell>
        </row>
      </sheetData>
      <sheetData sheetId="140" refreshError="1">
        <row r="15">
          <cell r="C15">
            <v>0.4</v>
          </cell>
        </row>
        <row r="31">
          <cell r="D31">
            <v>0.99999000009999894</v>
          </cell>
        </row>
        <row r="32">
          <cell r="D32">
            <v>0.99999000009999894</v>
          </cell>
        </row>
        <row r="33">
          <cell r="D33">
            <v>0.99999000009999894</v>
          </cell>
        </row>
        <row r="34">
          <cell r="D34">
            <v>0.99999000009999894</v>
          </cell>
        </row>
        <row r="35">
          <cell r="D35">
            <v>0.99999000009999894</v>
          </cell>
        </row>
        <row r="36">
          <cell r="D36">
            <v>0.99999000009999894</v>
          </cell>
        </row>
        <row r="37">
          <cell r="D37">
            <v>0.99999000009999894</v>
          </cell>
        </row>
        <row r="38">
          <cell r="D38">
            <v>0.99999000009999894</v>
          </cell>
        </row>
        <row r="39">
          <cell r="D39">
            <v>0.99999000009999894</v>
          </cell>
        </row>
        <row r="40">
          <cell r="D40">
            <v>0.99999000009999894</v>
          </cell>
        </row>
        <row r="41">
          <cell r="D41">
            <v>0.99999000009999894</v>
          </cell>
        </row>
        <row r="42">
          <cell r="D42">
            <v>0.99999000009999894</v>
          </cell>
        </row>
        <row r="43">
          <cell r="D43">
            <v>0.99999000009999894</v>
          </cell>
        </row>
        <row r="44">
          <cell r="D44">
            <v>0.99999000009999894</v>
          </cell>
        </row>
        <row r="51">
          <cell r="D51">
            <v>1</v>
          </cell>
        </row>
        <row r="52">
          <cell r="D52">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sheetData>
      <sheetData sheetId="141" refreshError="1">
        <row r="1">
          <cell r="D1">
            <v>0.4</v>
          </cell>
          <cell r="E1">
            <v>50</v>
          </cell>
          <cell r="F1">
            <v>1</v>
          </cell>
        </row>
        <row r="2">
          <cell r="A2" t="str">
            <v>COD</v>
          </cell>
          <cell r="B2" t="str">
            <v>DESCRIPCION</v>
          </cell>
          <cell r="C2" t="str">
            <v>Jornal</v>
          </cell>
          <cell r="D2" t="str">
            <v>V/TOTAL</v>
          </cell>
          <cell r="E2" t="str">
            <v>TIPO</v>
          </cell>
          <cell r="F2" t="str">
            <v>PROYECTO</v>
          </cell>
          <cell r="H2" t="str">
            <v>ANALISIS DE MANO DE OBRA</v>
          </cell>
        </row>
        <row r="3">
          <cell r="A3">
            <v>2037</v>
          </cell>
          <cell r="B3" t="str">
            <v xml:space="preserve"> instalacion de protecciones ( en caliente )</v>
          </cell>
          <cell r="C3">
            <v>130000</v>
          </cell>
          <cell r="D3">
            <v>182000</v>
          </cell>
        </row>
        <row r="4">
          <cell r="A4">
            <v>2160</v>
          </cell>
          <cell r="B4" t="str">
            <v>Acometidas secundarias</v>
          </cell>
          <cell r="C4">
            <v>7500</v>
          </cell>
          <cell r="D4">
            <v>10500</v>
          </cell>
          <cell r="E4" t="str">
            <v>PROCELEM</v>
          </cell>
          <cell r="H4" t="str">
            <v>CARGO</v>
          </cell>
          <cell r="I4" t="str">
            <v>SUELDO</v>
          </cell>
          <cell r="J4" t="str">
            <v>SUBALIM</v>
          </cell>
          <cell r="K4" t="str">
            <v>SUB TPTE</v>
          </cell>
          <cell r="L4" t="str">
            <v>VALOR MENSUAL</v>
          </cell>
          <cell r="M4" t="str">
            <v>VR.DIA</v>
          </cell>
          <cell r="N4" t="str">
            <v>VR.HORA</v>
          </cell>
        </row>
        <row r="5">
          <cell r="A5">
            <v>2065</v>
          </cell>
          <cell r="B5" t="str">
            <v>alambrado Adornos navideños</v>
          </cell>
          <cell r="C5">
            <v>100000</v>
          </cell>
          <cell r="D5">
            <v>140000</v>
          </cell>
          <cell r="H5" t="str">
            <v>LINIERO</v>
          </cell>
          <cell r="I5">
            <v>1500000</v>
          </cell>
          <cell r="J5">
            <v>60000</v>
          </cell>
          <cell r="K5">
            <v>24082</v>
          </cell>
          <cell r="L5">
            <v>1584082</v>
          </cell>
          <cell r="M5">
            <v>52802.73333333333</v>
          </cell>
          <cell r="N5">
            <v>6600.3416666666662</v>
          </cell>
        </row>
        <row r="6">
          <cell r="A6">
            <v>2209</v>
          </cell>
          <cell r="B6" t="str">
            <v>Armado de Luminarias Flurescentes</v>
          </cell>
          <cell r="C6">
            <v>2000</v>
          </cell>
          <cell r="D6">
            <v>2800</v>
          </cell>
          <cell r="E6" t="str">
            <v>DISELECSA</v>
          </cell>
          <cell r="H6" t="str">
            <v>OPERADOR GRUA</v>
          </cell>
          <cell r="I6">
            <v>700000</v>
          </cell>
          <cell r="J6">
            <v>60000</v>
          </cell>
          <cell r="K6">
            <v>24082</v>
          </cell>
          <cell r="L6">
            <v>784082</v>
          </cell>
          <cell r="M6">
            <v>26136.066666666666</v>
          </cell>
          <cell r="N6">
            <v>3267.0083333333332</v>
          </cell>
        </row>
        <row r="7">
          <cell r="A7">
            <v>2069</v>
          </cell>
          <cell r="B7" t="str">
            <v xml:space="preserve">Apertura hueco, hincada , aplome poste 11 mts </v>
          </cell>
          <cell r="C7">
            <v>54917</v>
          </cell>
          <cell r="D7">
            <v>76883.799999999988</v>
          </cell>
          <cell r="E7" t="str">
            <v>ELECTRIC</v>
          </cell>
          <cell r="H7" t="str">
            <v>AYUDANTE ELECTRICO</v>
          </cell>
          <cell r="I7">
            <v>600000</v>
          </cell>
          <cell r="J7">
            <v>60000</v>
          </cell>
          <cell r="K7">
            <v>24082</v>
          </cell>
          <cell r="L7">
            <v>684082</v>
          </cell>
          <cell r="M7">
            <v>22802.733333333334</v>
          </cell>
          <cell r="N7">
            <v>2850.3416666666667</v>
          </cell>
        </row>
        <row r="8">
          <cell r="A8">
            <v>2070</v>
          </cell>
          <cell r="B8" t="str">
            <v xml:space="preserve">Apertura hueco, hincada , aplome poste 12 mts </v>
          </cell>
          <cell r="C8">
            <v>80000</v>
          </cell>
          <cell r="D8">
            <v>112000</v>
          </cell>
          <cell r="E8" t="str">
            <v>ELECTRIC</v>
          </cell>
          <cell r="H8" t="str">
            <v>TECNICO ELECTRICISTA</v>
          </cell>
          <cell r="I8">
            <v>1350000</v>
          </cell>
          <cell r="J8">
            <v>60000</v>
          </cell>
          <cell r="K8">
            <v>24082</v>
          </cell>
          <cell r="L8">
            <v>1434082</v>
          </cell>
          <cell r="M8">
            <v>47802.73333333333</v>
          </cell>
          <cell r="N8">
            <v>5975.3416666666662</v>
          </cell>
        </row>
        <row r="9">
          <cell r="A9">
            <v>2068</v>
          </cell>
          <cell r="B9" t="str">
            <v xml:space="preserve">Apertura hueco, hincada , aplome poste 8-9 mts </v>
          </cell>
          <cell r="D9">
            <v>0</v>
          </cell>
          <cell r="E9" t="str">
            <v>ELECTRIC</v>
          </cell>
          <cell r="H9" t="str">
            <v>OFICIAL CIVIL</v>
          </cell>
          <cell r="I9">
            <v>1800000</v>
          </cell>
          <cell r="L9">
            <v>1800000</v>
          </cell>
          <cell r="M9">
            <v>60000</v>
          </cell>
          <cell r="N9">
            <v>7500</v>
          </cell>
        </row>
        <row r="10">
          <cell r="A10">
            <v>2130</v>
          </cell>
          <cell r="B10" t="str">
            <v>Bajante de transformadores</v>
          </cell>
          <cell r="D10">
            <v>0</v>
          </cell>
          <cell r="E10" t="str">
            <v>PROCELEM</v>
          </cell>
          <cell r="H10" t="str">
            <v>AYUDANTE CIVIL</v>
          </cell>
          <cell r="I10">
            <v>300000</v>
          </cell>
          <cell r="L10">
            <v>300000</v>
          </cell>
          <cell r="M10">
            <v>10000</v>
          </cell>
          <cell r="N10">
            <v>1250</v>
          </cell>
        </row>
        <row r="11">
          <cell r="A11">
            <v>2074</v>
          </cell>
          <cell r="B11" t="str">
            <v>Base de Concreto  Poste o retenida</v>
          </cell>
          <cell r="C11">
            <v>1081</v>
          </cell>
          <cell r="D11">
            <v>1513.3999999999999</v>
          </cell>
          <cell r="E11" t="str">
            <v>ELECTRIC</v>
          </cell>
        </row>
        <row r="12">
          <cell r="A12">
            <v>2072</v>
          </cell>
          <cell r="B12" t="str">
            <v>Base de Concreto para poste  A.S 11 mts</v>
          </cell>
          <cell r="C12">
            <v>353200</v>
          </cell>
          <cell r="D12">
            <v>494479.99999999994</v>
          </cell>
          <cell r="E12" t="str">
            <v>ELECTRIC</v>
          </cell>
        </row>
        <row r="13">
          <cell r="A13">
            <v>2073</v>
          </cell>
          <cell r="B13" t="str">
            <v>Base de Concreto para poste  A.S 12 mts</v>
          </cell>
          <cell r="C13">
            <v>353200</v>
          </cell>
          <cell r="D13">
            <v>494479.99999999994</v>
          </cell>
          <cell r="E13" t="str">
            <v>ELECTRIC</v>
          </cell>
        </row>
        <row r="14">
          <cell r="A14">
            <v>2071</v>
          </cell>
          <cell r="B14" t="str">
            <v>Base de Concreto para poste  A.S 8 mts</v>
          </cell>
          <cell r="C14">
            <v>210060</v>
          </cell>
          <cell r="D14">
            <v>294084</v>
          </cell>
          <cell r="E14" t="str">
            <v>ELECTRIC</v>
          </cell>
          <cell r="H14" t="str">
            <v>PRESTACIONES</v>
          </cell>
          <cell r="I14">
            <v>0.55279999999999996</v>
          </cell>
          <cell r="K14" t="str">
            <v>SALARIO MINIMO</v>
          </cell>
        </row>
        <row r="15">
          <cell r="A15">
            <v>2059</v>
          </cell>
          <cell r="B15" t="str">
            <v>Base en concreto 1.2 x 0.5 x 0.5</v>
          </cell>
          <cell r="C15">
            <v>60000</v>
          </cell>
          <cell r="D15">
            <v>84000</v>
          </cell>
          <cell r="K15">
            <v>236470</v>
          </cell>
        </row>
        <row r="16">
          <cell r="A16">
            <v>2062</v>
          </cell>
          <cell r="B16" t="str">
            <v>Base en concreto 1.2 x 0.6 x 0.6</v>
          </cell>
          <cell r="C16">
            <v>75000</v>
          </cell>
          <cell r="D16">
            <v>105000</v>
          </cell>
        </row>
        <row r="17">
          <cell r="A17">
            <v>2058</v>
          </cell>
          <cell r="B17" t="str">
            <v xml:space="preserve">Base en concreto 1.5 x 1.5 x 2.0 </v>
          </cell>
          <cell r="C17">
            <v>280000</v>
          </cell>
          <cell r="D17">
            <v>392000</v>
          </cell>
        </row>
        <row r="18">
          <cell r="A18">
            <v>2165</v>
          </cell>
          <cell r="B18" t="str">
            <v>Base para poste autosoportado de 11 mts</v>
          </cell>
          <cell r="C18">
            <v>450000</v>
          </cell>
          <cell r="D18">
            <v>630000</v>
          </cell>
          <cell r="E18" t="str">
            <v>PROCELEM</v>
          </cell>
          <cell r="H18" t="str">
            <v>Prestaciones</v>
          </cell>
        </row>
        <row r="19">
          <cell r="A19">
            <v>2166</v>
          </cell>
          <cell r="B19" t="str">
            <v>Base para poste autosoportado de 9 mts</v>
          </cell>
          <cell r="C19">
            <v>350000</v>
          </cell>
          <cell r="D19">
            <v>489999.99999999994</v>
          </cell>
          <cell r="E19" t="str">
            <v>PROCELEM</v>
          </cell>
          <cell r="H19" t="str">
            <v>Prestaciones Legales</v>
          </cell>
        </row>
        <row r="20">
          <cell r="A20">
            <v>2142</v>
          </cell>
          <cell r="B20" t="str">
            <v>Cable monopolar</v>
          </cell>
          <cell r="C20">
            <v>1500</v>
          </cell>
          <cell r="D20">
            <v>2100</v>
          </cell>
          <cell r="E20" t="str">
            <v>PROCELEM</v>
          </cell>
          <cell r="H20" t="str">
            <v>Cesantias</v>
          </cell>
          <cell r="I20">
            <v>8.3299999999999999E-2</v>
          </cell>
        </row>
        <row r="21">
          <cell r="A21">
            <v>2141</v>
          </cell>
          <cell r="B21" t="str">
            <v>Cable trenzado de No 2 a No 2/0</v>
          </cell>
          <cell r="C21">
            <v>1600</v>
          </cell>
          <cell r="D21">
            <v>2240</v>
          </cell>
          <cell r="E21" t="str">
            <v>PROCELEM</v>
          </cell>
          <cell r="H21" t="str">
            <v>Intereses</v>
          </cell>
          <cell r="I21">
            <v>1.2E-2</v>
          </cell>
        </row>
        <row r="22">
          <cell r="A22">
            <v>2075</v>
          </cell>
          <cell r="B22" t="str">
            <v>Caja derivacion y Conexionado</v>
          </cell>
          <cell r="C22">
            <v>28500</v>
          </cell>
          <cell r="D22">
            <v>39900</v>
          </cell>
          <cell r="E22" t="str">
            <v>ELECTRIC</v>
          </cell>
          <cell r="H22" t="str">
            <v>Vacaciones</v>
          </cell>
          <cell r="I22">
            <v>4.1700000000000001E-2</v>
          </cell>
        </row>
        <row r="23">
          <cell r="A23">
            <v>2154</v>
          </cell>
          <cell r="B23" t="str">
            <v>Cajas para acometidas</v>
          </cell>
          <cell r="C23">
            <v>30000</v>
          </cell>
          <cell r="D23">
            <v>42000</v>
          </cell>
          <cell r="E23" t="str">
            <v>PROCELEM</v>
          </cell>
          <cell r="H23" t="str">
            <v>Primas</v>
          </cell>
          <cell r="I23">
            <v>8.3299999999999999E-2</v>
          </cell>
          <cell r="K23">
            <v>10.35</v>
          </cell>
        </row>
        <row r="24">
          <cell r="A24">
            <v>2076</v>
          </cell>
          <cell r="B24" t="str">
            <v>Conexión Acometida Contador y caja 120V</v>
          </cell>
          <cell r="C24">
            <v>25960</v>
          </cell>
          <cell r="D24">
            <v>36344</v>
          </cell>
          <cell r="E24" t="str">
            <v>ELECTRIC</v>
          </cell>
          <cell r="H24" t="str">
            <v>SUBTOTAL</v>
          </cell>
          <cell r="I24">
            <v>0.2203</v>
          </cell>
        </row>
        <row r="25">
          <cell r="A25">
            <v>2045</v>
          </cell>
          <cell r="B25" t="str">
            <v>Conexión de Pararrayos y puesta a tierra</v>
          </cell>
          <cell r="C25">
            <v>120000</v>
          </cell>
          <cell r="D25">
            <v>168000</v>
          </cell>
          <cell r="E25" t="str">
            <v>CONTRATIS</v>
          </cell>
        </row>
        <row r="26">
          <cell r="A26">
            <v>2044</v>
          </cell>
          <cell r="B26" t="str">
            <v>Conexión en Caliente de Cortacircuito</v>
          </cell>
          <cell r="C26">
            <v>70000</v>
          </cell>
          <cell r="D26">
            <v>98000</v>
          </cell>
          <cell r="E26" t="str">
            <v>CONTRATIS</v>
          </cell>
          <cell r="H26" t="str">
            <v>Aportes Patronales</v>
          </cell>
        </row>
        <row r="27">
          <cell r="A27">
            <v>2043</v>
          </cell>
          <cell r="B27" t="str">
            <v>Conexión en Caliente en Transformador 1F</v>
          </cell>
          <cell r="C27">
            <v>70000</v>
          </cell>
          <cell r="D27">
            <v>98000</v>
          </cell>
          <cell r="E27" t="str">
            <v>CONTRATIS</v>
          </cell>
          <cell r="H27" t="str">
            <v>Caja Compensación</v>
          </cell>
          <cell r="I27">
            <v>0.04</v>
          </cell>
        </row>
        <row r="28">
          <cell r="A28">
            <v>2080</v>
          </cell>
          <cell r="B28" t="str">
            <v>Conjunto de puesta  a tierra</v>
          </cell>
          <cell r="C28">
            <v>650000</v>
          </cell>
          <cell r="D28">
            <v>910000</v>
          </cell>
          <cell r="E28" t="str">
            <v>ELECTRIC</v>
          </cell>
          <cell r="H28" t="str">
            <v>Aportes SENA</v>
          </cell>
          <cell r="I28">
            <v>0.02</v>
          </cell>
        </row>
        <row r="29">
          <cell r="A29">
            <v>2161</v>
          </cell>
          <cell r="B29" t="str">
            <v>Contadores</v>
          </cell>
          <cell r="C29">
            <v>12000</v>
          </cell>
          <cell r="D29">
            <v>16800</v>
          </cell>
          <cell r="E29" t="str">
            <v>PROCELEM</v>
          </cell>
          <cell r="H29" t="str">
            <v>Fondo Ind. Construcción</v>
          </cell>
          <cell r="I29">
            <v>1.7999999999999999E-2</v>
          </cell>
        </row>
        <row r="30">
          <cell r="A30">
            <v>2077</v>
          </cell>
          <cell r="B30" t="str">
            <v>Cortacircuito (1)</v>
          </cell>
          <cell r="C30">
            <v>25716</v>
          </cell>
          <cell r="D30">
            <v>36002.399999999994</v>
          </cell>
          <cell r="E30" t="str">
            <v>ELECTRIC</v>
          </cell>
          <cell r="H30" t="str">
            <v>I. C. B. F.</v>
          </cell>
          <cell r="I30">
            <v>0.03</v>
          </cell>
          <cell r="K30" t="str">
            <v>ISS</v>
          </cell>
        </row>
        <row r="31">
          <cell r="A31">
            <v>2078</v>
          </cell>
          <cell r="B31" t="str">
            <v>Cortacircuito (2) juegos</v>
          </cell>
          <cell r="C31">
            <v>38282</v>
          </cell>
          <cell r="D31">
            <v>53594.799999999996</v>
          </cell>
          <cell r="E31" t="str">
            <v>ELECTRIC</v>
          </cell>
          <cell r="H31" t="str">
            <v>I.S.S.</v>
          </cell>
          <cell r="I31">
            <v>0.184</v>
          </cell>
        </row>
        <row r="32">
          <cell r="A32">
            <v>2079</v>
          </cell>
          <cell r="B32" t="str">
            <v>Cortacircuito (3) juegos</v>
          </cell>
          <cell r="C32">
            <v>50828</v>
          </cell>
          <cell r="D32">
            <v>71159.199999999997</v>
          </cell>
          <cell r="E32" t="str">
            <v>ELECTRIC</v>
          </cell>
          <cell r="H32" t="str">
            <v>SUB TOTAL</v>
          </cell>
          <cell r="I32">
            <v>0.29199999999999998</v>
          </cell>
        </row>
        <row r="33">
          <cell r="A33">
            <v>2158</v>
          </cell>
          <cell r="B33" t="str">
            <v>Cortacircuito en frio</v>
          </cell>
          <cell r="C33">
            <v>30000</v>
          </cell>
          <cell r="D33">
            <v>42000</v>
          </cell>
          <cell r="E33" t="str">
            <v>PROCELEM</v>
          </cell>
        </row>
        <row r="34">
          <cell r="A34">
            <v>2168</v>
          </cell>
          <cell r="B34" t="str">
            <v>Cortacircuitos en caliente</v>
          </cell>
          <cell r="C34">
            <v>60000</v>
          </cell>
          <cell r="D34">
            <v>84000</v>
          </cell>
          <cell r="E34" t="str">
            <v>PROCELEM</v>
          </cell>
          <cell r="H34" t="str">
            <v>Otros Costos Patronales</v>
          </cell>
        </row>
        <row r="35">
          <cell r="A35">
            <v>2170</v>
          </cell>
          <cell r="B35" t="str">
            <v>cruceta en caliente</v>
          </cell>
          <cell r="C35">
            <v>90000</v>
          </cell>
          <cell r="D35">
            <v>125999.99999999999</v>
          </cell>
          <cell r="E35" t="str">
            <v>PROCELEM</v>
          </cell>
          <cell r="H35" t="str">
            <v>Horas extras</v>
          </cell>
          <cell r="I35">
            <v>0.03</v>
          </cell>
        </row>
        <row r="36">
          <cell r="A36">
            <v>2040</v>
          </cell>
          <cell r="B36" t="str">
            <v xml:space="preserve">Cuadrilla 1L + 1AY </v>
          </cell>
          <cell r="C36">
            <v>37803</v>
          </cell>
          <cell r="D36">
            <v>52924.2</v>
          </cell>
          <cell r="E36" t="str">
            <v>CONTRATIS</v>
          </cell>
          <cell r="H36" t="str">
            <v>Vestidos y Calzados</v>
          </cell>
          <cell r="I36">
            <v>1.0500000000000001E-2</v>
          </cell>
        </row>
        <row r="37">
          <cell r="A37">
            <v>2054</v>
          </cell>
          <cell r="B37" t="str">
            <v>Cuadrilla 1O + 2A</v>
          </cell>
          <cell r="C37">
            <v>80000</v>
          </cell>
          <cell r="D37">
            <v>112000</v>
          </cell>
          <cell r="E37" t="str">
            <v>CONTRATIS</v>
          </cell>
          <cell r="F37" t="str">
            <v>GNC</v>
          </cell>
        </row>
        <row r="38">
          <cell r="A38">
            <v>2051</v>
          </cell>
          <cell r="B38" t="str">
            <v xml:space="preserve">Cuadrilla 1O + 5A </v>
          </cell>
          <cell r="C38">
            <v>110000</v>
          </cell>
          <cell r="D38">
            <v>154000</v>
          </cell>
          <cell r="E38" t="str">
            <v>CONTRATIS</v>
          </cell>
          <cell r="H38" t="str">
            <v>SUB TOTAL</v>
          </cell>
          <cell r="I38">
            <v>4.0500000000000001E-2</v>
          </cell>
        </row>
        <row r="39">
          <cell r="A39">
            <v>2039</v>
          </cell>
          <cell r="B39" t="str">
            <v>Montaje de planta de 300 KVA</v>
          </cell>
          <cell r="C39">
            <v>1950000</v>
          </cell>
          <cell r="D39">
            <v>2730000</v>
          </cell>
          <cell r="E39" t="str">
            <v>DISELECSA</v>
          </cell>
        </row>
        <row r="40">
          <cell r="A40">
            <v>2038</v>
          </cell>
          <cell r="B40" t="str">
            <v>Cuadrilla Liniero + Operador + Ayudante</v>
          </cell>
          <cell r="C40">
            <v>101741.53333333333</v>
          </cell>
          <cell r="D40">
            <v>142438.14666666664</v>
          </cell>
          <cell r="E40" t="str">
            <v>DISELECSA</v>
          </cell>
          <cell r="H40" t="str">
            <v>Descansos remunerados</v>
          </cell>
        </row>
        <row r="41">
          <cell r="A41">
            <v>2198</v>
          </cell>
          <cell r="B41" t="str">
            <v>Desmonte  puente aereo primario en frio</v>
          </cell>
          <cell r="C41">
            <v>10000</v>
          </cell>
          <cell r="D41">
            <v>14000</v>
          </cell>
          <cell r="E41" t="str">
            <v>PROCELEM</v>
          </cell>
          <cell r="H41" t="str">
            <v>Tiempo pagado no laborado</v>
          </cell>
          <cell r="I41">
            <v>0.36699999999999999</v>
          </cell>
        </row>
        <row r="42">
          <cell r="A42">
            <v>2205</v>
          </cell>
          <cell r="B42" t="str">
            <v>Desmonte Cortacircuito en caliente</v>
          </cell>
          <cell r="C42">
            <v>45000</v>
          </cell>
          <cell r="D42">
            <v>62999.999999999993</v>
          </cell>
          <cell r="E42" t="str">
            <v>PROCELEM</v>
          </cell>
          <cell r="H42" t="str">
            <v>Mayor Valor prestacional</v>
          </cell>
          <cell r="I42">
            <v>0.30320000000000003</v>
          </cell>
        </row>
        <row r="43">
          <cell r="A43">
            <v>2207</v>
          </cell>
          <cell r="B43" t="str">
            <v>Desmonte cruceta en caliente</v>
          </cell>
          <cell r="C43">
            <v>67500</v>
          </cell>
          <cell r="D43">
            <v>94500</v>
          </cell>
          <cell r="E43" t="str">
            <v>PROCELEM</v>
          </cell>
          <cell r="H43" t="str">
            <v>SUBTOTAL</v>
          </cell>
          <cell r="I43">
            <v>0.67020000000000002</v>
          </cell>
        </row>
        <row r="44">
          <cell r="A44">
            <v>2199</v>
          </cell>
          <cell r="B44" t="str">
            <v>Desmonte de Acometidas secundarias</v>
          </cell>
          <cell r="C44">
            <v>7500</v>
          </cell>
          <cell r="D44">
            <v>10500</v>
          </cell>
          <cell r="E44" t="str">
            <v>PROCELEM</v>
          </cell>
        </row>
        <row r="45">
          <cell r="A45">
            <v>2183</v>
          </cell>
          <cell r="B45" t="str">
            <v>Desmonte de Cable No 1/0 desnudo</v>
          </cell>
          <cell r="C45">
            <v>390</v>
          </cell>
          <cell r="D45">
            <v>546</v>
          </cell>
          <cell r="E45" t="str">
            <v>PROCELEM</v>
          </cell>
          <cell r="H45" t="str">
            <v>TOTAL PRESTACIONALES</v>
          </cell>
        </row>
        <row r="46">
          <cell r="A46">
            <v>2184</v>
          </cell>
          <cell r="B46" t="str">
            <v>Desmonte de Cable No 2/0 desnudo</v>
          </cell>
          <cell r="C46">
            <v>520</v>
          </cell>
          <cell r="D46">
            <v>728</v>
          </cell>
          <cell r="E46" t="str">
            <v>PROCELEM</v>
          </cell>
          <cell r="H46" t="str">
            <v>Prestaciones Legales</v>
          </cell>
          <cell r="I46">
            <v>0.2203</v>
          </cell>
        </row>
        <row r="47">
          <cell r="A47">
            <v>2185</v>
          </cell>
          <cell r="B47" t="str">
            <v>Desmonte de Cable No 4/0 desnudo</v>
          </cell>
          <cell r="C47">
            <v>650</v>
          </cell>
          <cell r="D47">
            <v>909.99999999999989</v>
          </cell>
          <cell r="E47" t="str">
            <v>PROCELEM</v>
          </cell>
          <cell r="H47" t="str">
            <v>Aportes Patronales</v>
          </cell>
          <cell r="I47">
            <v>0.29199999999999998</v>
          </cell>
        </row>
        <row r="48">
          <cell r="A48">
            <v>2182</v>
          </cell>
          <cell r="B48" t="str">
            <v>Desmonte de Cable No 6 a No 2 desnudo</v>
          </cell>
          <cell r="C48">
            <v>293</v>
          </cell>
          <cell r="D48">
            <v>410.2</v>
          </cell>
          <cell r="E48" t="str">
            <v>PROCELEM</v>
          </cell>
          <cell r="H48" t="str">
            <v>Otros Costos Patronales</v>
          </cell>
          <cell r="I48">
            <v>4.0500000000000001E-2</v>
          </cell>
        </row>
        <row r="49">
          <cell r="A49">
            <v>2186</v>
          </cell>
          <cell r="B49" t="str">
            <v xml:space="preserve">Desmonte de Cable trenzado de No 2 a No 2/0 </v>
          </cell>
          <cell r="C49">
            <v>650</v>
          </cell>
          <cell r="D49">
            <v>909.99999999999989</v>
          </cell>
          <cell r="E49" t="str">
            <v>PROCELEM</v>
          </cell>
          <cell r="H49" t="str">
            <v>Descanso Remunerado</v>
          </cell>
        </row>
        <row r="50">
          <cell r="A50">
            <v>2200</v>
          </cell>
          <cell r="B50" t="str">
            <v>Desmonte de Contadores</v>
          </cell>
          <cell r="C50">
            <v>7800</v>
          </cell>
          <cell r="D50">
            <v>10920</v>
          </cell>
          <cell r="E50" t="str">
            <v>PROCELEM</v>
          </cell>
          <cell r="H50" t="str">
            <v>TOTAL APORTES</v>
          </cell>
          <cell r="I50">
            <v>0.55279999999999996</v>
          </cell>
        </row>
        <row r="51">
          <cell r="A51">
            <v>2202</v>
          </cell>
          <cell r="B51" t="str">
            <v>Desmonte de Luminaria de 150 w</v>
          </cell>
          <cell r="C51">
            <v>12000</v>
          </cell>
          <cell r="D51">
            <v>16800</v>
          </cell>
          <cell r="E51" t="str">
            <v>PROCELEM</v>
          </cell>
          <cell r="F51" t="str">
            <v>GNC</v>
          </cell>
        </row>
        <row r="52">
          <cell r="A52">
            <v>2203</v>
          </cell>
          <cell r="B52" t="str">
            <v>Desmonte de Luminaria de 400 w</v>
          </cell>
          <cell r="C52">
            <v>15000</v>
          </cell>
          <cell r="D52">
            <v>21000</v>
          </cell>
          <cell r="E52" t="str">
            <v>PROCELEM</v>
          </cell>
        </row>
        <row r="53">
          <cell r="A53">
            <v>2201</v>
          </cell>
          <cell r="B53" t="str">
            <v>Desmonte de Luminaria de 70 w</v>
          </cell>
          <cell r="C53">
            <v>12000</v>
          </cell>
          <cell r="D53">
            <v>16800</v>
          </cell>
          <cell r="E53" t="str">
            <v>PROCELEM</v>
          </cell>
        </row>
        <row r="54">
          <cell r="A54">
            <v>2196</v>
          </cell>
          <cell r="B54" t="str">
            <v xml:space="preserve">Desmonte de Pararrayo en frio </v>
          </cell>
          <cell r="C54">
            <v>19500</v>
          </cell>
          <cell r="D54">
            <v>27300</v>
          </cell>
          <cell r="E54" t="str">
            <v>PROCELEM</v>
          </cell>
        </row>
        <row r="55">
          <cell r="A55">
            <v>2208</v>
          </cell>
          <cell r="B55" t="str">
            <v>Desmonte de poste en caliente</v>
          </cell>
          <cell r="C55">
            <v>200000</v>
          </cell>
          <cell r="D55">
            <v>280000</v>
          </cell>
          <cell r="E55" t="str">
            <v>PROCELEM</v>
          </cell>
        </row>
        <row r="56">
          <cell r="A56">
            <v>2197</v>
          </cell>
          <cell r="B56" t="str">
            <v xml:space="preserve">Desmonte en cortacircuito en frio </v>
          </cell>
          <cell r="C56">
            <v>19500</v>
          </cell>
          <cell r="D56">
            <v>27300</v>
          </cell>
          <cell r="E56" t="str">
            <v>PROCELEM</v>
          </cell>
        </row>
        <row r="57">
          <cell r="A57">
            <v>2204</v>
          </cell>
          <cell r="B57" t="str">
            <v>Desmonte pararrayo en caliente</v>
          </cell>
          <cell r="C57">
            <v>45000</v>
          </cell>
          <cell r="D57">
            <v>62999.999999999993</v>
          </cell>
          <cell r="E57" t="str">
            <v>PROCELEM</v>
          </cell>
        </row>
        <row r="58">
          <cell r="A58">
            <v>2206</v>
          </cell>
          <cell r="B58" t="str">
            <v>Desmonte puente aero en caliente</v>
          </cell>
          <cell r="C58">
            <v>52500</v>
          </cell>
          <cell r="D58">
            <v>73500</v>
          </cell>
          <cell r="E58" t="str">
            <v>PROCELEM</v>
          </cell>
        </row>
        <row r="59">
          <cell r="A59">
            <v>2194</v>
          </cell>
          <cell r="B59" t="str">
            <v>Desmonte templete aereo</v>
          </cell>
          <cell r="C59">
            <v>10000</v>
          </cell>
          <cell r="D59">
            <v>14000</v>
          </cell>
          <cell r="E59" t="str">
            <v>PROCELEM</v>
          </cell>
        </row>
        <row r="60">
          <cell r="A60">
            <v>2195</v>
          </cell>
          <cell r="B60" t="str">
            <v>Desmonte templete cajas para acometidas</v>
          </cell>
          <cell r="C60">
            <v>19500</v>
          </cell>
          <cell r="D60">
            <v>27300</v>
          </cell>
          <cell r="E60" t="str">
            <v>PROCELEM</v>
          </cell>
        </row>
        <row r="61">
          <cell r="A61">
            <v>2191</v>
          </cell>
          <cell r="B61" t="str">
            <v>Desmonte templete directo a tierra</v>
          </cell>
          <cell r="C61">
            <v>10000</v>
          </cell>
          <cell r="D61">
            <v>14000</v>
          </cell>
          <cell r="E61" t="str">
            <v>PROCELEM</v>
          </cell>
        </row>
        <row r="62">
          <cell r="A62">
            <v>2192</v>
          </cell>
          <cell r="B62" t="str">
            <v>Desmonte templete en cuerda de guitarra</v>
          </cell>
          <cell r="C62">
            <v>10000</v>
          </cell>
          <cell r="D62">
            <v>14000</v>
          </cell>
          <cell r="E62" t="str">
            <v>PROCELEM</v>
          </cell>
        </row>
        <row r="63">
          <cell r="A63">
            <v>2193</v>
          </cell>
          <cell r="B63" t="str">
            <v>Desmonte templete en stub</v>
          </cell>
          <cell r="C63">
            <v>10000</v>
          </cell>
          <cell r="D63">
            <v>14000</v>
          </cell>
          <cell r="E63" t="str">
            <v>PROCELEM</v>
          </cell>
        </row>
        <row r="64">
          <cell r="A64">
            <v>2210</v>
          </cell>
          <cell r="B64" t="str">
            <v xml:space="preserve">Electricista (1) </v>
          </cell>
          <cell r="C64" t="e">
            <v>#REF!</v>
          </cell>
          <cell r="D64" t="e">
            <v>#REF!</v>
          </cell>
          <cell r="E64" t="str">
            <v>JDIAZ</v>
          </cell>
        </row>
        <row r="65">
          <cell r="A65">
            <v>2126</v>
          </cell>
          <cell r="B65" t="str">
            <v>Enderezada de poste 11 mts</v>
          </cell>
          <cell r="C65">
            <v>20000</v>
          </cell>
          <cell r="D65">
            <v>28000</v>
          </cell>
          <cell r="E65" t="str">
            <v>PROCELEM</v>
          </cell>
        </row>
        <row r="66">
          <cell r="A66">
            <v>2125</v>
          </cell>
          <cell r="B66" t="str">
            <v>Enderezada de poste 12 mts</v>
          </cell>
          <cell r="C66">
            <v>25000</v>
          </cell>
          <cell r="D66">
            <v>35000</v>
          </cell>
          <cell r="E66" t="str">
            <v>PROCELEM</v>
          </cell>
        </row>
        <row r="67">
          <cell r="A67">
            <v>2128</v>
          </cell>
          <cell r="B67" t="str">
            <v>Enderezada de poste 8 mts</v>
          </cell>
          <cell r="C67">
            <v>15000</v>
          </cell>
          <cell r="D67">
            <v>21000</v>
          </cell>
          <cell r="E67" t="str">
            <v>PROCELEM</v>
          </cell>
        </row>
        <row r="68">
          <cell r="A68">
            <v>2127</v>
          </cell>
          <cell r="B68" t="str">
            <v>Enderezada de poste 9 mts</v>
          </cell>
          <cell r="C68">
            <v>15000</v>
          </cell>
          <cell r="D68">
            <v>21000</v>
          </cell>
          <cell r="E68" t="str">
            <v>PROCELEM</v>
          </cell>
        </row>
        <row r="69">
          <cell r="A69">
            <v>2081</v>
          </cell>
          <cell r="B69" t="str">
            <v>Enderezar poste</v>
          </cell>
          <cell r="C69">
            <v>5928</v>
          </cell>
          <cell r="D69">
            <v>8299.1999999999989</v>
          </cell>
          <cell r="E69" t="str">
            <v>ELECTRIC</v>
          </cell>
        </row>
        <row r="70">
          <cell r="A70">
            <v>2122</v>
          </cell>
          <cell r="B70" t="str">
            <v>Excavacion , hincada y aplomada de postes de 11 mts</v>
          </cell>
          <cell r="C70">
            <v>50000</v>
          </cell>
          <cell r="D70">
            <v>70000</v>
          </cell>
          <cell r="E70" t="str">
            <v>PROCELEM</v>
          </cell>
        </row>
        <row r="71">
          <cell r="A71">
            <v>2121</v>
          </cell>
          <cell r="B71" t="str">
            <v>Excavacion , hincada y aplomada de postes de 12 mts</v>
          </cell>
          <cell r="C71">
            <v>120000</v>
          </cell>
          <cell r="D71">
            <v>168000</v>
          </cell>
          <cell r="E71" t="str">
            <v>PROCELEM</v>
          </cell>
          <cell r="F71" t="str">
            <v>GNC</v>
          </cell>
        </row>
        <row r="72">
          <cell r="A72">
            <v>2124</v>
          </cell>
          <cell r="B72" t="str">
            <v>Excavacion , hincada y aplomada de postes de 8 mts</v>
          </cell>
          <cell r="C72">
            <v>30000</v>
          </cell>
          <cell r="D72">
            <v>42000</v>
          </cell>
          <cell r="E72" t="str">
            <v>PROCELEM</v>
          </cell>
        </row>
        <row r="73">
          <cell r="A73">
            <v>2123</v>
          </cell>
          <cell r="B73" t="str">
            <v>Excavacion , hincada y aplomada de postes de 9 mts</v>
          </cell>
          <cell r="C73">
            <v>30000</v>
          </cell>
          <cell r="D73">
            <v>42000</v>
          </cell>
          <cell r="E73" t="str">
            <v>PROCELEM</v>
          </cell>
        </row>
        <row r="74">
          <cell r="A74">
            <v>2041</v>
          </cell>
          <cell r="B74" t="str">
            <v>Excavacion de hueco para poste</v>
          </cell>
          <cell r="C74">
            <v>10000</v>
          </cell>
          <cell r="D74">
            <v>14000</v>
          </cell>
          <cell r="E74" t="str">
            <v>ELECTRIC</v>
          </cell>
        </row>
        <row r="75">
          <cell r="A75">
            <v>2171</v>
          </cell>
          <cell r="B75" t="str">
            <v>Hincada de poste en caliente</v>
          </cell>
          <cell r="C75">
            <v>300000</v>
          </cell>
          <cell r="D75">
            <v>420000</v>
          </cell>
          <cell r="E75" t="str">
            <v>PROCELEM</v>
          </cell>
        </row>
        <row r="76">
          <cell r="A76">
            <v>2061</v>
          </cell>
          <cell r="B76" t="str">
            <v>Inst. reflector tipo RRA sodio 250 W</v>
          </cell>
          <cell r="C76">
            <v>15000</v>
          </cell>
          <cell r="D76">
            <v>21000</v>
          </cell>
          <cell r="E76" t="str">
            <v>CONTRATIS</v>
          </cell>
        </row>
        <row r="77">
          <cell r="A77">
            <v>2066</v>
          </cell>
          <cell r="B77" t="str">
            <v>Instalacion de Equipo secuenciales</v>
          </cell>
          <cell r="C77">
            <v>120000</v>
          </cell>
          <cell r="D77">
            <v>168000</v>
          </cell>
          <cell r="E77" t="str">
            <v>CONTRATIS</v>
          </cell>
        </row>
        <row r="78">
          <cell r="A78">
            <v>2049</v>
          </cell>
          <cell r="B78" t="str">
            <v xml:space="preserve">Instalacion de Luminaria Fluoresc </v>
          </cell>
          <cell r="C78">
            <v>10000</v>
          </cell>
          <cell r="D78">
            <v>14000</v>
          </cell>
          <cell r="E78" t="str">
            <v>CONTRATIS</v>
          </cell>
        </row>
        <row r="79">
          <cell r="A79">
            <v>2047</v>
          </cell>
          <cell r="B79" t="str">
            <v xml:space="preserve">Instalacion de Luminaria 250 W </v>
          </cell>
          <cell r="C79">
            <v>10000</v>
          </cell>
          <cell r="D79">
            <v>14000</v>
          </cell>
          <cell r="E79" t="str">
            <v>CONTRATIS</v>
          </cell>
        </row>
        <row r="80">
          <cell r="A80">
            <v>2053</v>
          </cell>
          <cell r="B80" t="str">
            <v>Instalacion de Luminaria 400W</v>
          </cell>
          <cell r="C80">
            <v>10000</v>
          </cell>
          <cell r="D80">
            <v>14000</v>
          </cell>
          <cell r="E80" t="str">
            <v>CONTRATIS</v>
          </cell>
        </row>
        <row r="81">
          <cell r="A81">
            <v>2050</v>
          </cell>
          <cell r="B81" t="str">
            <v>Instalacion de Luminaria 70W</v>
          </cell>
          <cell r="C81">
            <v>10000</v>
          </cell>
          <cell r="D81">
            <v>14000</v>
          </cell>
          <cell r="E81" t="str">
            <v>CONTRATIS</v>
          </cell>
        </row>
        <row r="82">
          <cell r="A82">
            <v>2067</v>
          </cell>
          <cell r="B82" t="str">
            <v>Instalacion de perchas 3 puestos</v>
          </cell>
          <cell r="C82">
            <v>25000</v>
          </cell>
          <cell r="D82">
            <v>35000</v>
          </cell>
          <cell r="E82" t="str">
            <v>CONTRATIS</v>
          </cell>
        </row>
        <row r="83">
          <cell r="A83">
            <v>2057</v>
          </cell>
          <cell r="B83" t="str">
            <v>Instalacion de Retenida Sencilla</v>
          </cell>
          <cell r="C83">
            <v>22721</v>
          </cell>
          <cell r="D83">
            <v>31809.399999999998</v>
          </cell>
          <cell r="E83" t="str">
            <v>CONTRATIS</v>
          </cell>
        </row>
        <row r="84">
          <cell r="A84">
            <v>2082</v>
          </cell>
          <cell r="B84" t="str">
            <v>Juego de Bajante y conexión del trafo</v>
          </cell>
          <cell r="C84">
            <v>14468</v>
          </cell>
          <cell r="D84">
            <v>20255.199999999997</v>
          </cell>
          <cell r="E84" t="str">
            <v>ELECTRIC</v>
          </cell>
        </row>
        <row r="85">
          <cell r="A85">
            <v>2083</v>
          </cell>
          <cell r="B85" t="str">
            <v>Linea Primaria Cu # 6 # 4 # 2 1 hilo</v>
          </cell>
          <cell r="C85">
            <v>760</v>
          </cell>
          <cell r="D85">
            <v>1064</v>
          </cell>
          <cell r="E85" t="str">
            <v>ELECTRIC</v>
          </cell>
        </row>
        <row r="86">
          <cell r="A86">
            <v>2084</v>
          </cell>
          <cell r="B86" t="str">
            <v>Linea Primaria Cu # 6 # 4 # 2 2 hilo</v>
          </cell>
          <cell r="C86">
            <v>1330</v>
          </cell>
          <cell r="D86">
            <v>1861.9999999999998</v>
          </cell>
          <cell r="E86" t="str">
            <v>ELECTRIC</v>
          </cell>
        </row>
        <row r="87">
          <cell r="A87">
            <v>2085</v>
          </cell>
          <cell r="B87" t="str">
            <v>Linea Primaria Cu # 6 # 4 # 2 3 hilo</v>
          </cell>
          <cell r="C87">
            <v>1900</v>
          </cell>
          <cell r="D87">
            <v>2660</v>
          </cell>
          <cell r="E87" t="str">
            <v>ELECTRIC</v>
          </cell>
        </row>
        <row r="88">
          <cell r="A88">
            <v>2087</v>
          </cell>
          <cell r="B88" t="str">
            <v>Linea Secundari cable trifilar trenzado aislado</v>
          </cell>
          <cell r="C88">
            <v>1760</v>
          </cell>
          <cell r="D88">
            <v>2464</v>
          </cell>
          <cell r="E88" t="str">
            <v>ELECTRIC</v>
          </cell>
        </row>
        <row r="89">
          <cell r="A89">
            <v>2060</v>
          </cell>
          <cell r="B89" t="str">
            <v>Linea secundaria C u # 6 - # 4 - # 2</v>
          </cell>
          <cell r="C89">
            <v>760</v>
          </cell>
          <cell r="D89">
            <v>1064</v>
          </cell>
          <cell r="E89" t="str">
            <v>CONTRATIS</v>
          </cell>
        </row>
        <row r="90">
          <cell r="A90">
            <v>2086</v>
          </cell>
          <cell r="B90" t="str">
            <v>Linea Secundaria Cu # 2 desnudo</v>
          </cell>
          <cell r="C90">
            <v>600</v>
          </cell>
          <cell r="D90">
            <v>840</v>
          </cell>
          <cell r="E90" t="str">
            <v>ELECTRIC</v>
          </cell>
        </row>
        <row r="91">
          <cell r="A91">
            <v>2094</v>
          </cell>
          <cell r="B91" t="str">
            <v>Linea Secundaria Cu # 2,4 ,6 desnudo 3 hilos</v>
          </cell>
          <cell r="C91">
            <v>1500</v>
          </cell>
          <cell r="D91">
            <v>2100</v>
          </cell>
          <cell r="E91" t="str">
            <v>ELECTRIC</v>
          </cell>
        </row>
        <row r="92">
          <cell r="A92">
            <v>2163</v>
          </cell>
          <cell r="B92" t="str">
            <v>Luminaria de 150 w</v>
          </cell>
          <cell r="C92">
            <v>12000</v>
          </cell>
          <cell r="D92">
            <v>16800</v>
          </cell>
          <cell r="E92" t="str">
            <v>PROCELEM</v>
          </cell>
        </row>
        <row r="93">
          <cell r="A93">
            <v>2164</v>
          </cell>
          <cell r="B93" t="str">
            <v>Luminaria de 400 w</v>
          </cell>
          <cell r="C93">
            <v>15000</v>
          </cell>
          <cell r="D93">
            <v>21000</v>
          </cell>
          <cell r="E93" t="str">
            <v>PROCELEM</v>
          </cell>
        </row>
        <row r="94">
          <cell r="A94">
            <v>2162</v>
          </cell>
          <cell r="B94" t="str">
            <v>Luminaria de 70 w</v>
          </cell>
          <cell r="C94">
            <v>12000</v>
          </cell>
          <cell r="D94">
            <v>16800</v>
          </cell>
          <cell r="E94" t="str">
            <v>PROCELEM</v>
          </cell>
        </row>
        <row r="95">
          <cell r="A95">
            <v>2056</v>
          </cell>
          <cell r="B95" t="str">
            <v>Montaje de caja  fotocontrol</v>
          </cell>
          <cell r="C95">
            <v>35000</v>
          </cell>
          <cell r="D95">
            <v>49000</v>
          </cell>
          <cell r="E95" t="str">
            <v>CONTRATIS</v>
          </cell>
        </row>
        <row r="96">
          <cell r="A96">
            <v>2052</v>
          </cell>
          <cell r="B96" t="str">
            <v>Montaje luminaria ornamental DJK 150 W</v>
          </cell>
          <cell r="C96">
            <v>15000</v>
          </cell>
          <cell r="D96">
            <v>21000</v>
          </cell>
          <cell r="E96" t="str">
            <v>CONTRATIS</v>
          </cell>
        </row>
        <row r="97">
          <cell r="A97">
            <v>2064</v>
          </cell>
          <cell r="B97" t="str">
            <v>Ornamentacion adornos navideños</v>
          </cell>
          <cell r="C97">
            <v>100000</v>
          </cell>
          <cell r="D97">
            <v>140000</v>
          </cell>
          <cell r="E97" t="str">
            <v>CONTRATIS</v>
          </cell>
        </row>
        <row r="98">
          <cell r="A98">
            <v>2167</v>
          </cell>
          <cell r="B98" t="str">
            <v>Pararrayo en caliente</v>
          </cell>
          <cell r="C98">
            <v>60000</v>
          </cell>
          <cell r="D98">
            <v>84000</v>
          </cell>
          <cell r="E98" t="str">
            <v>PROCELEM</v>
          </cell>
        </row>
        <row r="99">
          <cell r="A99">
            <v>2088</v>
          </cell>
          <cell r="B99" t="str">
            <v>Pararrayos (2) juego</v>
          </cell>
          <cell r="C99">
            <v>38282</v>
          </cell>
          <cell r="D99">
            <v>53594.799999999996</v>
          </cell>
          <cell r="E99" t="str">
            <v>ELECTRIC</v>
          </cell>
        </row>
        <row r="100">
          <cell r="A100">
            <v>2157</v>
          </cell>
          <cell r="B100" t="str">
            <v>Pararrayos en frio</v>
          </cell>
          <cell r="C100">
            <v>30000</v>
          </cell>
          <cell r="D100">
            <v>42000</v>
          </cell>
          <cell r="E100" t="str">
            <v>PROCELEM</v>
          </cell>
        </row>
        <row r="101">
          <cell r="A101">
            <v>2063</v>
          </cell>
          <cell r="B101" t="str">
            <v>Pedestal de Concreto .60 x 0.60</v>
          </cell>
          <cell r="C101">
            <v>24000</v>
          </cell>
          <cell r="D101">
            <v>33600</v>
          </cell>
          <cell r="E101" t="str">
            <v>CONTRATIS</v>
          </cell>
        </row>
        <row r="102">
          <cell r="A102">
            <v>2046</v>
          </cell>
          <cell r="B102" t="str">
            <v>Percha 2 puestos de bronce</v>
          </cell>
          <cell r="C102">
            <v>6775</v>
          </cell>
          <cell r="D102">
            <v>9485</v>
          </cell>
          <cell r="E102" t="str">
            <v>ELECTRIC</v>
          </cell>
        </row>
        <row r="103">
          <cell r="A103">
            <v>2090</v>
          </cell>
          <cell r="B103" t="str">
            <v>Percha de 1 puesto</v>
          </cell>
          <cell r="C103">
            <v>2500</v>
          </cell>
          <cell r="D103">
            <v>3500</v>
          </cell>
          <cell r="E103" t="str">
            <v>ELECTRIC</v>
          </cell>
        </row>
        <row r="104">
          <cell r="A104">
            <v>2089</v>
          </cell>
          <cell r="B104" t="str">
            <v>Percha de 3 puestos</v>
          </cell>
          <cell r="C104">
            <v>11050</v>
          </cell>
          <cell r="D104">
            <v>15469.999999999998</v>
          </cell>
          <cell r="E104" t="str">
            <v>ELECTRIC</v>
          </cell>
        </row>
        <row r="105">
          <cell r="A105">
            <v>2091</v>
          </cell>
          <cell r="B105" t="str">
            <v>Poste corrido 1F</v>
          </cell>
          <cell r="C105">
            <v>13415</v>
          </cell>
          <cell r="D105">
            <v>18781</v>
          </cell>
          <cell r="E105" t="str">
            <v>ELECTRIC</v>
          </cell>
        </row>
        <row r="106">
          <cell r="A106">
            <v>2093</v>
          </cell>
          <cell r="B106" t="str">
            <v>Poste corrido 2F</v>
          </cell>
          <cell r="C106">
            <v>19482</v>
          </cell>
          <cell r="D106">
            <v>27274.799999999999</v>
          </cell>
          <cell r="E106" t="str">
            <v>ELECTRIC</v>
          </cell>
        </row>
        <row r="107">
          <cell r="A107">
            <v>2095</v>
          </cell>
          <cell r="B107" t="str">
            <v>Poste corrido 2F doble cruceta</v>
          </cell>
          <cell r="C107">
            <v>34000</v>
          </cell>
          <cell r="D107">
            <v>47600</v>
          </cell>
          <cell r="E107" t="str">
            <v>ELECTRIC</v>
          </cell>
        </row>
        <row r="108">
          <cell r="A108">
            <v>2097</v>
          </cell>
          <cell r="B108" t="str">
            <v>Poste Corrido 3 F</v>
          </cell>
          <cell r="C108">
            <v>25818</v>
          </cell>
          <cell r="D108">
            <v>36145.199999999997</v>
          </cell>
          <cell r="E108" t="str">
            <v>ELECTRIC</v>
          </cell>
        </row>
        <row r="109">
          <cell r="A109">
            <v>2098</v>
          </cell>
          <cell r="B109" t="str">
            <v>Poste Corrido 3 F doble cruceta</v>
          </cell>
          <cell r="C109">
            <v>37421</v>
          </cell>
          <cell r="D109">
            <v>52389.399999999994</v>
          </cell>
          <cell r="E109" t="str">
            <v>ELECTRIC</v>
          </cell>
        </row>
        <row r="110">
          <cell r="A110">
            <v>2092</v>
          </cell>
          <cell r="B110" t="str">
            <v>Poste terminal 1F</v>
          </cell>
          <cell r="C110">
            <v>13492</v>
          </cell>
          <cell r="D110">
            <v>18888.8</v>
          </cell>
          <cell r="E110" t="str">
            <v>ELECTRIC</v>
          </cell>
        </row>
        <row r="111">
          <cell r="A111">
            <v>2096</v>
          </cell>
          <cell r="B111" t="str">
            <v>Poste terminal 2 F</v>
          </cell>
          <cell r="C111">
            <v>34000</v>
          </cell>
          <cell r="D111">
            <v>47600</v>
          </cell>
          <cell r="E111" t="str">
            <v>ELECTRIC</v>
          </cell>
        </row>
        <row r="112">
          <cell r="A112">
            <v>2099</v>
          </cell>
          <cell r="B112" t="str">
            <v>Poste terminal 3F</v>
          </cell>
          <cell r="C112">
            <v>37421</v>
          </cell>
          <cell r="D112">
            <v>52389.399999999994</v>
          </cell>
          <cell r="E112" t="str">
            <v>ELECTRIC</v>
          </cell>
        </row>
        <row r="113">
          <cell r="A113">
            <v>2100</v>
          </cell>
          <cell r="B113" t="str">
            <v>Poste terminal corrido 3F</v>
          </cell>
          <cell r="C113">
            <v>44335</v>
          </cell>
          <cell r="D113">
            <v>62068.999999999993</v>
          </cell>
          <cell r="E113" t="str">
            <v>ELECTRIC</v>
          </cell>
        </row>
        <row r="114">
          <cell r="A114">
            <v>2143</v>
          </cell>
          <cell r="B114" t="str">
            <v>Premoldeados</v>
          </cell>
          <cell r="C114">
            <v>25000</v>
          </cell>
          <cell r="D114">
            <v>35000</v>
          </cell>
          <cell r="E114" t="str">
            <v>PROCELEM</v>
          </cell>
        </row>
        <row r="115">
          <cell r="A115">
            <v>2169</v>
          </cell>
          <cell r="B115" t="str">
            <v>Puente Aereo en Caliente</v>
          </cell>
          <cell r="C115">
            <v>70000</v>
          </cell>
          <cell r="D115">
            <v>98000</v>
          </cell>
          <cell r="E115" t="str">
            <v>PROCELEM</v>
          </cell>
        </row>
        <row r="116">
          <cell r="A116">
            <v>2159</v>
          </cell>
          <cell r="B116" t="str">
            <v>Puente aereo primario en frio</v>
          </cell>
          <cell r="C116">
            <v>10000</v>
          </cell>
          <cell r="D116">
            <v>14000</v>
          </cell>
          <cell r="E116" t="str">
            <v>PROCELEM</v>
          </cell>
        </row>
        <row r="117">
          <cell r="A117">
            <v>2155</v>
          </cell>
          <cell r="B117" t="str">
            <v>Puentes en cruces de secundaria</v>
          </cell>
          <cell r="C117">
            <v>5000</v>
          </cell>
          <cell r="D117">
            <v>7000</v>
          </cell>
          <cell r="E117" t="str">
            <v>PROCELEM</v>
          </cell>
        </row>
        <row r="118">
          <cell r="A118">
            <v>2101</v>
          </cell>
          <cell r="B118" t="str">
            <v>Puentes primarios Cruce Aereo (juego ) 1,2,3</v>
          </cell>
          <cell r="C118">
            <v>25716</v>
          </cell>
          <cell r="D118">
            <v>36002.399999999994</v>
          </cell>
          <cell r="E118" t="str">
            <v>ELECTRIC</v>
          </cell>
        </row>
        <row r="119">
          <cell r="A119">
            <v>2102</v>
          </cell>
          <cell r="B119" t="str">
            <v>Puentes secundarios aislado cruce aereo ( juego )</v>
          </cell>
          <cell r="C119">
            <v>25716</v>
          </cell>
          <cell r="D119">
            <v>36002.399999999994</v>
          </cell>
          <cell r="E119" t="str">
            <v>ELECTRIC</v>
          </cell>
        </row>
        <row r="120">
          <cell r="A120">
            <v>2156</v>
          </cell>
          <cell r="B120" t="str">
            <v>Puesta a tierra</v>
          </cell>
          <cell r="C120">
            <v>15000</v>
          </cell>
          <cell r="D120">
            <v>21000</v>
          </cell>
          <cell r="E120" t="str">
            <v>PROCELEM</v>
          </cell>
        </row>
        <row r="121">
          <cell r="A121">
            <v>2055</v>
          </cell>
          <cell r="B121" t="str">
            <v>Registro 30 x 30 x 40 cms</v>
          </cell>
          <cell r="C121">
            <v>25000</v>
          </cell>
          <cell r="D121">
            <v>35000</v>
          </cell>
          <cell r="E121" t="str">
            <v>ELECTRIC</v>
          </cell>
          <cell r="F121" t="str">
            <v>GNC</v>
          </cell>
        </row>
        <row r="122">
          <cell r="A122">
            <v>2103</v>
          </cell>
          <cell r="B122" t="str">
            <v>Retenida Aerea Poste a Poste</v>
          </cell>
          <cell r="C122">
            <v>18474</v>
          </cell>
          <cell r="D122">
            <v>25863.599999999999</v>
          </cell>
          <cell r="E122" t="str">
            <v>ELECTRIC</v>
          </cell>
        </row>
        <row r="123">
          <cell r="A123">
            <v>2107</v>
          </cell>
          <cell r="B123" t="str">
            <v>Retenida Cuerda de Guitarra doble directa a tierra</v>
          </cell>
          <cell r="C123">
            <v>40000</v>
          </cell>
          <cell r="D123">
            <v>56000</v>
          </cell>
          <cell r="E123" t="str">
            <v>ELECTRIC</v>
          </cell>
        </row>
        <row r="124">
          <cell r="A124">
            <v>2106</v>
          </cell>
          <cell r="B124" t="str">
            <v>Retenida Doble Directa a Tierra</v>
          </cell>
          <cell r="C124">
            <v>33000</v>
          </cell>
          <cell r="D124">
            <v>46200</v>
          </cell>
          <cell r="E124" t="str">
            <v>ELECTRIC</v>
          </cell>
        </row>
        <row r="125">
          <cell r="A125">
            <v>2105</v>
          </cell>
          <cell r="B125" t="str">
            <v>Retenida primaria Cuerda guitarra directa a tierra</v>
          </cell>
          <cell r="C125">
            <v>30000</v>
          </cell>
          <cell r="D125">
            <v>42000</v>
          </cell>
          <cell r="E125" t="str">
            <v>ELECTRIC</v>
          </cell>
        </row>
        <row r="126">
          <cell r="A126">
            <v>2104</v>
          </cell>
          <cell r="B126" t="str">
            <v>Retenida Primaria Directa a tierra</v>
          </cell>
          <cell r="C126">
            <v>40000</v>
          </cell>
          <cell r="D126">
            <v>56000</v>
          </cell>
          <cell r="E126" t="str">
            <v>ELECTRIC</v>
          </cell>
        </row>
        <row r="127">
          <cell r="A127">
            <v>2108</v>
          </cell>
          <cell r="B127" t="str">
            <v>Retenida secundaria directa a tierra</v>
          </cell>
          <cell r="C127">
            <v>22721</v>
          </cell>
          <cell r="D127">
            <v>31809.399999999998</v>
          </cell>
          <cell r="E127" t="str">
            <v>ELECTRIC</v>
          </cell>
        </row>
        <row r="128">
          <cell r="A128">
            <v>2109</v>
          </cell>
          <cell r="B128" t="str">
            <v>Retenida secundaria guitarra directa a tierra</v>
          </cell>
          <cell r="C128">
            <v>30000</v>
          </cell>
          <cell r="D128">
            <v>42000</v>
          </cell>
          <cell r="E128" t="str">
            <v>ELECTRIC</v>
          </cell>
        </row>
        <row r="129">
          <cell r="A129">
            <v>2110</v>
          </cell>
          <cell r="B129" t="str">
            <v>Retenida Stub</v>
          </cell>
          <cell r="C129">
            <v>87273</v>
          </cell>
          <cell r="D129">
            <v>122182.2</v>
          </cell>
          <cell r="E129" t="str">
            <v>ELECTRIC</v>
          </cell>
        </row>
        <row r="130">
          <cell r="A130">
            <v>2178</v>
          </cell>
          <cell r="B130" t="str">
            <v>Retiro de Estructura primaria corrida</v>
          </cell>
          <cell r="C130">
            <v>22750</v>
          </cell>
          <cell r="D130">
            <v>31849.999999999996</v>
          </cell>
          <cell r="E130" t="str">
            <v>PROCELEM</v>
          </cell>
        </row>
        <row r="131">
          <cell r="A131">
            <v>2181</v>
          </cell>
          <cell r="B131" t="str">
            <v>Retiro de Estructura primaria doble en angulo</v>
          </cell>
          <cell r="C131">
            <v>39000</v>
          </cell>
          <cell r="D131">
            <v>54600</v>
          </cell>
          <cell r="E131" t="str">
            <v>PROCELEM</v>
          </cell>
        </row>
        <row r="132">
          <cell r="A132">
            <v>2179</v>
          </cell>
          <cell r="B132" t="str">
            <v>Retiro de Estructura primaria terminal</v>
          </cell>
          <cell r="C132">
            <v>35750</v>
          </cell>
          <cell r="D132">
            <v>50050</v>
          </cell>
          <cell r="E132" t="str">
            <v>PROCELEM</v>
          </cell>
        </row>
        <row r="133">
          <cell r="A133">
            <v>2180</v>
          </cell>
          <cell r="B133" t="str">
            <v>Retiro de Estructura primaria terminal corrida</v>
          </cell>
          <cell r="C133">
            <v>39000</v>
          </cell>
          <cell r="D133">
            <v>54600</v>
          </cell>
          <cell r="E133" t="str">
            <v>PROCELEM</v>
          </cell>
        </row>
        <row r="134">
          <cell r="A134">
            <v>2173</v>
          </cell>
          <cell r="B134" t="str">
            <v>Retiro de Poste de concreto 11 mts</v>
          </cell>
          <cell r="C134">
            <v>32500</v>
          </cell>
          <cell r="D134">
            <v>45500</v>
          </cell>
          <cell r="E134" t="str">
            <v>PROCELEM</v>
          </cell>
        </row>
        <row r="135">
          <cell r="A135">
            <v>2172</v>
          </cell>
          <cell r="B135" t="str">
            <v>Retiro de Poste de concreto 12 mts</v>
          </cell>
          <cell r="C135">
            <v>37750</v>
          </cell>
          <cell r="D135">
            <v>52850</v>
          </cell>
          <cell r="E135" t="str">
            <v>PROCELEM</v>
          </cell>
          <cell r="F135" t="str">
            <v>GNC</v>
          </cell>
        </row>
        <row r="136">
          <cell r="A136">
            <v>2175</v>
          </cell>
          <cell r="B136" t="str">
            <v>Retiro de Poste de concreto 8 mts</v>
          </cell>
          <cell r="C136">
            <v>21000</v>
          </cell>
          <cell r="D136">
            <v>29399.999999999996</v>
          </cell>
          <cell r="E136" t="str">
            <v>PROCELEM</v>
          </cell>
        </row>
        <row r="137">
          <cell r="A137">
            <v>2174</v>
          </cell>
          <cell r="B137" t="str">
            <v>Retiro de Poste de concreto 9 mts</v>
          </cell>
          <cell r="C137">
            <v>21000</v>
          </cell>
          <cell r="D137">
            <v>29399.999999999996</v>
          </cell>
          <cell r="E137" t="str">
            <v>PROCELEM</v>
          </cell>
        </row>
        <row r="138">
          <cell r="A138">
            <v>2177</v>
          </cell>
          <cell r="B138" t="str">
            <v>Retiro de Transformador de 30 KVA hasta 75 KVA trifasico</v>
          </cell>
          <cell r="C138">
            <v>97500</v>
          </cell>
          <cell r="D138">
            <v>136500</v>
          </cell>
          <cell r="E138" t="str">
            <v>PROCELEM</v>
          </cell>
        </row>
        <row r="139">
          <cell r="A139">
            <v>2176</v>
          </cell>
          <cell r="B139" t="str">
            <v xml:space="preserve">Retiro de Transformador de 37.5 KVA hasta 75 KVA monofasico </v>
          </cell>
          <cell r="C139">
            <v>78000</v>
          </cell>
          <cell r="D139">
            <v>109200</v>
          </cell>
          <cell r="E139" t="str">
            <v>PROCELEM</v>
          </cell>
        </row>
        <row r="140">
          <cell r="A140">
            <v>2190</v>
          </cell>
          <cell r="B140" t="str">
            <v>Retiro de Vestida de estructura secundaria corrida y terminal de cinco puestos</v>
          </cell>
          <cell r="C140">
            <v>3900</v>
          </cell>
          <cell r="D140">
            <v>5460</v>
          </cell>
          <cell r="E140" t="str">
            <v>PROCELEM</v>
          </cell>
        </row>
        <row r="141">
          <cell r="A141">
            <v>2189</v>
          </cell>
          <cell r="B141" t="str">
            <v>Retiro de Vestida de estructura secundaria corrida y terminal de cuatro puestos</v>
          </cell>
          <cell r="C141">
            <v>3000</v>
          </cell>
          <cell r="D141">
            <v>4200</v>
          </cell>
          <cell r="E141" t="str">
            <v>PROCELEM</v>
          </cell>
        </row>
        <row r="142">
          <cell r="A142">
            <v>2187</v>
          </cell>
          <cell r="B142" t="str">
            <v>Retiro de Vestida de estructura secundaria corrida y terminal de dos puestos</v>
          </cell>
          <cell r="C142">
            <v>2000</v>
          </cell>
          <cell r="D142">
            <v>2800</v>
          </cell>
          <cell r="E142" t="str">
            <v>PROCELEM</v>
          </cell>
        </row>
        <row r="143">
          <cell r="A143">
            <v>2188</v>
          </cell>
          <cell r="B143" t="str">
            <v>Retiro de Vestida de estructura secundaria corrida y terminal de tres puestos</v>
          </cell>
          <cell r="C143">
            <v>2500</v>
          </cell>
          <cell r="D143">
            <v>3500</v>
          </cell>
          <cell r="E143" t="str">
            <v>PROCELEM</v>
          </cell>
        </row>
        <row r="144">
          <cell r="A144">
            <v>2036</v>
          </cell>
          <cell r="B144" t="str">
            <v>reubicaciom</v>
          </cell>
          <cell r="C144">
            <v>25000</v>
          </cell>
          <cell r="D144">
            <v>35000</v>
          </cell>
          <cell r="E144" t="str">
            <v>ELECTRIC</v>
          </cell>
        </row>
        <row r="145">
          <cell r="A145">
            <v>2153</v>
          </cell>
          <cell r="B145" t="str">
            <v>Templete aereo</v>
          </cell>
          <cell r="C145">
            <v>35000</v>
          </cell>
          <cell r="D145">
            <v>49000</v>
          </cell>
          <cell r="E145" t="str">
            <v>PROCELEM</v>
          </cell>
        </row>
        <row r="146">
          <cell r="A146">
            <v>2150</v>
          </cell>
          <cell r="B146" t="str">
            <v>Templete directo a tierra</v>
          </cell>
          <cell r="C146">
            <v>30000</v>
          </cell>
          <cell r="D146">
            <v>42000</v>
          </cell>
          <cell r="E146" t="str">
            <v>PROCELEM</v>
          </cell>
        </row>
        <row r="147">
          <cell r="A147">
            <v>2151</v>
          </cell>
          <cell r="B147" t="str">
            <v>Templete en cuerda de guitarra</v>
          </cell>
          <cell r="C147">
            <v>60000</v>
          </cell>
          <cell r="D147">
            <v>84000</v>
          </cell>
          <cell r="E147" t="str">
            <v>PROCELEM</v>
          </cell>
        </row>
        <row r="148">
          <cell r="A148">
            <v>2152</v>
          </cell>
          <cell r="B148" t="str">
            <v>Templete en stub</v>
          </cell>
          <cell r="C148">
            <v>95000</v>
          </cell>
          <cell r="D148">
            <v>133000</v>
          </cell>
          <cell r="E148" t="str">
            <v>PROCELEM</v>
          </cell>
        </row>
        <row r="149">
          <cell r="A149">
            <v>2138</v>
          </cell>
          <cell r="B149" t="str">
            <v>Tendido de cable No 1/0  Desnudo</v>
          </cell>
          <cell r="C149">
            <v>600</v>
          </cell>
          <cell r="D149">
            <v>840</v>
          </cell>
          <cell r="E149" t="str">
            <v>PROCELEM</v>
          </cell>
        </row>
        <row r="150">
          <cell r="A150">
            <v>2139</v>
          </cell>
          <cell r="B150" t="str">
            <v>Tendido de cable No 2/0  Desnudo</v>
          </cell>
          <cell r="C150">
            <v>800</v>
          </cell>
          <cell r="D150">
            <v>1120</v>
          </cell>
          <cell r="E150" t="str">
            <v>PROCELEM</v>
          </cell>
        </row>
        <row r="151">
          <cell r="A151">
            <v>2140</v>
          </cell>
          <cell r="B151" t="str">
            <v>Tendido de cable No 4/0  Desnudo</v>
          </cell>
          <cell r="C151">
            <v>1000</v>
          </cell>
          <cell r="D151">
            <v>1400</v>
          </cell>
          <cell r="E151" t="str">
            <v>PROCELEM</v>
          </cell>
        </row>
        <row r="152">
          <cell r="A152">
            <v>2137</v>
          </cell>
          <cell r="B152" t="str">
            <v>Tendido de cable No 6 aNo 2 desnudo</v>
          </cell>
          <cell r="C152">
            <v>450</v>
          </cell>
          <cell r="D152">
            <v>630</v>
          </cell>
          <cell r="E152" t="str">
            <v>PROCELEM</v>
          </cell>
        </row>
        <row r="153">
          <cell r="A153">
            <v>2048</v>
          </cell>
          <cell r="B153" t="str">
            <v xml:space="preserve">Tendido y Tensionado de Cable </v>
          </cell>
          <cell r="C153">
            <v>760</v>
          </cell>
          <cell r="D153">
            <v>1064</v>
          </cell>
          <cell r="E153" t="str">
            <v>ELECTRIC</v>
          </cell>
        </row>
        <row r="154">
          <cell r="A154">
            <v>2111</v>
          </cell>
          <cell r="B154" t="str">
            <v>Transformador de 15 a 25 kva 13200 V</v>
          </cell>
          <cell r="C154">
            <v>88378</v>
          </cell>
          <cell r="D154">
            <v>123729.2</v>
          </cell>
          <cell r="E154" t="str">
            <v>ELECTRIC</v>
          </cell>
        </row>
        <row r="155">
          <cell r="A155">
            <v>2132</v>
          </cell>
          <cell r="B155" t="str">
            <v>Transformador de 30 kva hasta 75 kva trifasico</v>
          </cell>
          <cell r="C155">
            <v>150000</v>
          </cell>
          <cell r="D155">
            <v>210000</v>
          </cell>
          <cell r="E155" t="str">
            <v>PROCELEM</v>
          </cell>
        </row>
        <row r="156">
          <cell r="A156">
            <v>2112</v>
          </cell>
          <cell r="B156" t="str">
            <v>Transformador de 37.5 a 50 Kva 13200</v>
          </cell>
          <cell r="C156">
            <v>117040</v>
          </cell>
          <cell r="D156">
            <v>163856</v>
          </cell>
          <cell r="E156" t="str">
            <v>ELECTRIC</v>
          </cell>
        </row>
        <row r="157">
          <cell r="A157">
            <v>2131</v>
          </cell>
          <cell r="B157" t="str">
            <v>Transformador de 37.5 kva hasta 75 kva monofasico</v>
          </cell>
          <cell r="C157">
            <v>120000</v>
          </cell>
          <cell r="D157">
            <v>168000</v>
          </cell>
          <cell r="E157" t="str">
            <v>PROCELEM</v>
          </cell>
        </row>
        <row r="158">
          <cell r="A158">
            <v>2113</v>
          </cell>
          <cell r="B158" t="str">
            <v>Instalacion Transformador de 500 kva 13200</v>
          </cell>
          <cell r="C158">
            <v>300000</v>
          </cell>
          <cell r="D158">
            <v>420000</v>
          </cell>
          <cell r="E158" t="str">
            <v>ELECTRIC</v>
          </cell>
        </row>
        <row r="159">
          <cell r="A159">
            <v>2115</v>
          </cell>
          <cell r="B159" t="str">
            <v>Instalacion de seccionador</v>
          </cell>
          <cell r="C159">
            <v>200000</v>
          </cell>
          <cell r="D159">
            <v>280000</v>
          </cell>
          <cell r="E159" t="str">
            <v>ILL</v>
          </cell>
        </row>
        <row r="160">
          <cell r="A160">
            <v>2118</v>
          </cell>
          <cell r="B160" t="str">
            <v>Instalacion de celda Transformador</v>
          </cell>
          <cell r="C160">
            <v>120000</v>
          </cell>
          <cell r="D160">
            <v>168000</v>
          </cell>
          <cell r="E160" t="str">
            <v>ILL</v>
          </cell>
        </row>
        <row r="161">
          <cell r="A161">
            <v>2116</v>
          </cell>
          <cell r="B161" t="str">
            <v>Soldadura exotermica</v>
          </cell>
          <cell r="C161">
            <v>30000</v>
          </cell>
          <cell r="D161">
            <v>42000</v>
          </cell>
          <cell r="E161" t="str">
            <v>ILL</v>
          </cell>
        </row>
        <row r="162">
          <cell r="A162">
            <v>2117</v>
          </cell>
          <cell r="B162" t="str">
            <v>Montaje de Transferencia automatica de 100 - 225A</v>
          </cell>
          <cell r="C162">
            <v>180000</v>
          </cell>
          <cell r="D162">
            <v>251999.99999999997</v>
          </cell>
          <cell r="E162" t="str">
            <v>ILL</v>
          </cell>
        </row>
        <row r="163">
          <cell r="A163">
            <v>2114</v>
          </cell>
          <cell r="B163" t="str">
            <v>Montaje de Transferencia automatica de 225 - 500A</v>
          </cell>
          <cell r="C163">
            <v>250000</v>
          </cell>
          <cell r="D163">
            <v>350000</v>
          </cell>
          <cell r="E163" t="str">
            <v>ILL</v>
          </cell>
        </row>
        <row r="164">
          <cell r="A164">
            <v>2120</v>
          </cell>
          <cell r="B164" t="str">
            <v>Montaje de Celda Equipo de Medida Electricaribe</v>
          </cell>
          <cell r="C164">
            <v>150000</v>
          </cell>
          <cell r="D164">
            <v>210000</v>
          </cell>
          <cell r="E164" t="str">
            <v>ILL</v>
          </cell>
        </row>
        <row r="165">
          <cell r="A165">
            <v>2119</v>
          </cell>
          <cell r="B165" t="str">
            <v>Inst interruptor t. Ind 100 - 500</v>
          </cell>
          <cell r="C165">
            <v>25000</v>
          </cell>
          <cell r="D165">
            <v>35000</v>
          </cell>
          <cell r="E165" t="str">
            <v>ILL</v>
          </cell>
        </row>
        <row r="166">
          <cell r="A166">
            <v>2129</v>
          </cell>
          <cell r="B166" t="str">
            <v>Montaje de Transformador 300 KVA</v>
          </cell>
          <cell r="C166">
            <v>450000</v>
          </cell>
          <cell r="D166">
            <v>630000</v>
          </cell>
          <cell r="E166" t="str">
            <v>ILL</v>
          </cell>
        </row>
        <row r="167">
          <cell r="A167">
            <v>2144</v>
          </cell>
          <cell r="B167" t="str">
            <v>Tubo galvanizado de 3 pulgadas</v>
          </cell>
          <cell r="C167">
            <v>10000</v>
          </cell>
          <cell r="D167">
            <v>14000</v>
          </cell>
          <cell r="E167" t="str">
            <v>PROCELEM</v>
          </cell>
        </row>
        <row r="168">
          <cell r="A168">
            <v>2133</v>
          </cell>
          <cell r="B168" t="str">
            <v>Vestida de Estructura primaria corrida</v>
          </cell>
          <cell r="C168">
            <v>35000</v>
          </cell>
          <cell r="D168">
            <v>49000</v>
          </cell>
          <cell r="E168" t="str">
            <v>PROCELEM</v>
          </cell>
        </row>
        <row r="169">
          <cell r="A169">
            <v>2136</v>
          </cell>
          <cell r="B169" t="str">
            <v>Vestida de Estructura primaria Doble en angulo</v>
          </cell>
          <cell r="C169">
            <v>60000</v>
          </cell>
          <cell r="D169">
            <v>84000</v>
          </cell>
          <cell r="E169" t="str">
            <v>PROCELEM</v>
          </cell>
        </row>
        <row r="170">
          <cell r="A170">
            <v>2134</v>
          </cell>
          <cell r="B170" t="str">
            <v>Vestida de Estructura primaria terminal</v>
          </cell>
          <cell r="C170">
            <v>55000</v>
          </cell>
          <cell r="D170">
            <v>77000</v>
          </cell>
          <cell r="E170" t="str">
            <v>PROCELEM</v>
          </cell>
        </row>
        <row r="171">
          <cell r="A171">
            <v>2135</v>
          </cell>
          <cell r="B171" t="str">
            <v>Vestida de Estructura primaria terminal corrida</v>
          </cell>
          <cell r="C171">
            <v>60000</v>
          </cell>
          <cell r="D171">
            <v>84000</v>
          </cell>
          <cell r="E171" t="str">
            <v>PROCELEM</v>
          </cell>
        </row>
        <row r="172">
          <cell r="A172">
            <v>2149</v>
          </cell>
          <cell r="B172" t="str">
            <v>Vestida de estructura secundaria corrida y terminal de cinco puestos</v>
          </cell>
          <cell r="C172">
            <v>7500</v>
          </cell>
          <cell r="D172">
            <v>10500</v>
          </cell>
          <cell r="E172" t="str">
            <v>PROCELEM</v>
          </cell>
        </row>
        <row r="173">
          <cell r="A173">
            <v>2148</v>
          </cell>
          <cell r="B173" t="str">
            <v>Vestida de estructura secundaria corrida y terminal de cuatro puestos</v>
          </cell>
          <cell r="C173">
            <v>6000</v>
          </cell>
          <cell r="D173">
            <v>8400</v>
          </cell>
          <cell r="E173" t="str">
            <v>PROCELEM</v>
          </cell>
        </row>
        <row r="174">
          <cell r="A174">
            <v>2146</v>
          </cell>
          <cell r="B174" t="str">
            <v>Vestida de estructura secundaria corrida y terminal de dos puestos</v>
          </cell>
          <cell r="C174">
            <v>4500</v>
          </cell>
          <cell r="D174">
            <v>6300</v>
          </cell>
          <cell r="E174" t="str">
            <v>PROCELEM</v>
          </cell>
        </row>
        <row r="175">
          <cell r="A175">
            <v>2147</v>
          </cell>
          <cell r="B175" t="str">
            <v>Vestida de estructura secundaria corrida y terminal de tres puestos</v>
          </cell>
          <cell r="C175">
            <v>5000</v>
          </cell>
          <cell r="D175">
            <v>7000</v>
          </cell>
          <cell r="E175" t="str">
            <v>PROCELEM</v>
          </cell>
        </row>
        <row r="176">
          <cell r="A176">
            <v>2145</v>
          </cell>
          <cell r="B176" t="str">
            <v>Vestida de estructura secundaria corrida y terminal de un puesto</v>
          </cell>
          <cell r="C176">
            <v>3500</v>
          </cell>
          <cell r="D176">
            <v>4900</v>
          </cell>
          <cell r="E176" t="str">
            <v>PROCELEM</v>
          </cell>
        </row>
        <row r="177">
          <cell r="A177">
            <v>2042</v>
          </cell>
          <cell r="B177" t="str">
            <v>Cuadrilla 1E + 2A</v>
          </cell>
          <cell r="C177">
            <v>45000</v>
          </cell>
          <cell r="D177">
            <v>62999.999999999993</v>
          </cell>
          <cell r="E177" t="str">
            <v>CONTRATISTA</v>
          </cell>
        </row>
        <row r="178">
          <cell r="A178">
            <v>0</v>
          </cell>
          <cell r="D178">
            <v>0</v>
          </cell>
        </row>
        <row r="179">
          <cell r="A179">
            <v>2211</v>
          </cell>
          <cell r="B179" t="str">
            <v>Cuadrilla 1A</v>
          </cell>
          <cell r="C179">
            <v>10000</v>
          </cell>
          <cell r="D179">
            <v>14000</v>
          </cell>
          <cell r="E179" t="str">
            <v>CONTRATISTA</v>
          </cell>
        </row>
        <row r="180">
          <cell r="A180">
            <v>2212</v>
          </cell>
          <cell r="B180" t="str">
            <v>Cuadrilla 1O + 2A</v>
          </cell>
          <cell r="C180">
            <v>80000</v>
          </cell>
          <cell r="D180">
            <v>112000</v>
          </cell>
          <cell r="E180" t="str">
            <v>CONTRATISTA</v>
          </cell>
        </row>
        <row r="181">
          <cell r="A181">
            <v>2213</v>
          </cell>
          <cell r="B181" t="str">
            <v>Instalacion de Luminaria Wall Pack</v>
          </cell>
          <cell r="C181">
            <v>15000</v>
          </cell>
          <cell r="D181">
            <v>21000</v>
          </cell>
        </row>
        <row r="182">
          <cell r="A182">
            <v>2214</v>
          </cell>
          <cell r="B182" t="str">
            <v>Salida de Alumbrado en Canopys</v>
          </cell>
          <cell r="C182">
            <v>95000</v>
          </cell>
          <cell r="D182">
            <v>133000</v>
          </cell>
        </row>
        <row r="183">
          <cell r="A183">
            <v>2215</v>
          </cell>
          <cell r="B183" t="str">
            <v xml:space="preserve">Tendido Vertical de Alimentacion Canopys </v>
          </cell>
          <cell r="C183">
            <v>54000</v>
          </cell>
          <cell r="D183">
            <v>75600</v>
          </cell>
        </row>
        <row r="184">
          <cell r="A184">
            <v>2216</v>
          </cell>
          <cell r="B184" t="str">
            <v>rotura de Base en Cocreto de Canopys</v>
          </cell>
          <cell r="C184">
            <v>30000</v>
          </cell>
          <cell r="D184">
            <v>42000</v>
          </cell>
        </row>
        <row r="185">
          <cell r="A185">
            <v>2217</v>
          </cell>
          <cell r="B185" t="str">
            <v>Instalacion de lampara a Prueba de Explosion</v>
          </cell>
          <cell r="C185">
            <v>15000</v>
          </cell>
          <cell r="D185">
            <v>21000</v>
          </cell>
        </row>
        <row r="186">
          <cell r="A186">
            <v>2218</v>
          </cell>
          <cell r="B186" t="str">
            <v>Instalacion de lampara de Alumbrado LTP 400 W - MH</v>
          </cell>
          <cell r="C186">
            <v>15000</v>
          </cell>
          <cell r="D186">
            <v>21000</v>
          </cell>
        </row>
        <row r="187">
          <cell r="A187">
            <v>2219</v>
          </cell>
          <cell r="B187" t="str">
            <v>Construccion de Pedestal proteccion de poste</v>
          </cell>
          <cell r="C187">
            <v>15000</v>
          </cell>
          <cell r="D187">
            <v>21000</v>
          </cell>
        </row>
        <row r="188">
          <cell r="A188">
            <v>2220</v>
          </cell>
          <cell r="B188" t="str">
            <v>Desmontaje de lampara., tuberia y alambrado  en Canopys</v>
          </cell>
          <cell r="C188">
            <v>20000</v>
          </cell>
          <cell r="D188">
            <v>28000</v>
          </cell>
        </row>
        <row r="189">
          <cell r="A189">
            <v>2221</v>
          </cell>
          <cell r="B189" t="str">
            <v>Cuadrilla 1E + 3A</v>
          </cell>
          <cell r="C189">
            <v>180000</v>
          </cell>
          <cell r="D189">
            <v>251999.99999999997</v>
          </cell>
        </row>
        <row r="190">
          <cell r="A190">
            <v>2222</v>
          </cell>
          <cell r="B190" t="str">
            <v>Tecnico electricista</v>
          </cell>
          <cell r="D190">
            <v>0</v>
          </cell>
        </row>
        <row r="191">
          <cell r="A191">
            <v>2223</v>
          </cell>
          <cell r="B191" t="str">
            <v>Tubero I</v>
          </cell>
          <cell r="D191">
            <v>0</v>
          </cell>
        </row>
        <row r="192">
          <cell r="A192">
            <v>2224</v>
          </cell>
          <cell r="B192" t="str">
            <v>Cuadrilla 1O + 1A</v>
          </cell>
          <cell r="C192">
            <v>70000</v>
          </cell>
          <cell r="D192">
            <v>98000</v>
          </cell>
        </row>
        <row r="193">
          <cell r="A193">
            <v>2225</v>
          </cell>
          <cell r="B193" t="str">
            <v>Cuadrilla 1E + 2A</v>
          </cell>
          <cell r="C193">
            <v>160000</v>
          </cell>
          <cell r="D193">
            <v>224000</v>
          </cell>
        </row>
        <row r="194">
          <cell r="A194">
            <v>2226</v>
          </cell>
          <cell r="B194" t="str">
            <v xml:space="preserve">Cuadrilla 1O </v>
          </cell>
          <cell r="C194">
            <v>60000</v>
          </cell>
          <cell r="D194">
            <v>84000</v>
          </cell>
        </row>
        <row r="195">
          <cell r="A195">
            <v>2227</v>
          </cell>
          <cell r="B195" t="str">
            <v xml:space="preserve">Cuadrilla 1E </v>
          </cell>
          <cell r="C195">
            <v>130000</v>
          </cell>
          <cell r="D195">
            <v>182000</v>
          </cell>
        </row>
        <row r="196">
          <cell r="A196">
            <v>2228</v>
          </cell>
          <cell r="B196" t="str">
            <v>Cuadrilla 1E + 1A</v>
          </cell>
          <cell r="C196">
            <v>80000</v>
          </cell>
          <cell r="D196">
            <v>112000</v>
          </cell>
        </row>
        <row r="197">
          <cell r="A197">
            <v>2229</v>
          </cell>
          <cell r="B197" t="str">
            <v>Cuadrilla 1O + 4A</v>
          </cell>
          <cell r="C197">
            <v>100000</v>
          </cell>
          <cell r="D197">
            <v>140000</v>
          </cell>
        </row>
        <row r="198">
          <cell r="A198">
            <v>2230</v>
          </cell>
          <cell r="B198" t="str">
            <v>Cuadrilla 1T + 2 C</v>
          </cell>
          <cell r="C198">
            <v>130000</v>
          </cell>
          <cell r="D198">
            <v>182000</v>
          </cell>
        </row>
        <row r="199">
          <cell r="A199">
            <v>2231</v>
          </cell>
          <cell r="B199" t="str">
            <v>Legalizacion de Tramites electricaribe</v>
          </cell>
          <cell r="C199">
            <v>300000</v>
          </cell>
          <cell r="D199">
            <v>420000</v>
          </cell>
        </row>
        <row r="200">
          <cell r="A200">
            <v>2232</v>
          </cell>
          <cell r="B200" t="str">
            <v>Diseño Electrico</v>
          </cell>
          <cell r="C200">
            <v>200000</v>
          </cell>
          <cell r="D200">
            <v>280000</v>
          </cell>
        </row>
        <row r="201">
          <cell r="A201">
            <v>2233</v>
          </cell>
          <cell r="B201" t="str">
            <v>Tecnico electricista</v>
          </cell>
          <cell r="C201">
            <v>60000</v>
          </cell>
          <cell r="D201">
            <v>84000</v>
          </cell>
        </row>
        <row r="202">
          <cell r="A202">
            <v>2234</v>
          </cell>
          <cell r="B202" t="str">
            <v>Ponchado RJ45</v>
          </cell>
          <cell r="C202">
            <v>1100</v>
          </cell>
          <cell r="D202">
            <v>1540</v>
          </cell>
        </row>
        <row r="203">
          <cell r="A203">
            <v>2235</v>
          </cell>
          <cell r="B203" t="str">
            <v>Instalación de terminal premoldeado</v>
          </cell>
          <cell r="C203">
            <v>40000</v>
          </cell>
          <cell r="D203">
            <v>56000</v>
          </cell>
        </row>
        <row r="204">
          <cell r="A204">
            <v>2236</v>
          </cell>
          <cell r="B204" t="str">
            <v xml:space="preserve">Salida para lampara </v>
          </cell>
          <cell r="C204">
            <v>12100</v>
          </cell>
          <cell r="D204">
            <v>16940</v>
          </cell>
        </row>
        <row r="205">
          <cell r="A205">
            <v>2237</v>
          </cell>
          <cell r="B205" t="str">
            <v xml:space="preserve">Salida para bala </v>
          </cell>
          <cell r="C205">
            <v>12100</v>
          </cell>
          <cell r="D205">
            <v>16940</v>
          </cell>
        </row>
        <row r="206">
          <cell r="A206">
            <v>2238</v>
          </cell>
          <cell r="B206" t="str">
            <v>Salida lampara roseta tipo aplique</v>
          </cell>
          <cell r="C206">
            <v>12100</v>
          </cell>
          <cell r="D206">
            <v>16940</v>
          </cell>
        </row>
        <row r="207">
          <cell r="A207">
            <v>2239</v>
          </cell>
          <cell r="B207" t="str">
            <v>salida iluminacion tipo anti-explosion</v>
          </cell>
          <cell r="C207">
            <v>12100</v>
          </cell>
          <cell r="D207">
            <v>16940</v>
          </cell>
        </row>
        <row r="208">
          <cell r="A208">
            <v>2240</v>
          </cell>
          <cell r="B208" t="str">
            <v xml:space="preserve">salida para reflector  metal halide </v>
          </cell>
          <cell r="C208">
            <v>12100</v>
          </cell>
          <cell r="D208">
            <v>16940</v>
          </cell>
        </row>
        <row r="209">
          <cell r="A209">
            <v>2241</v>
          </cell>
          <cell r="B209" t="str">
            <v xml:space="preserve">Salida  para toma doble monofasica </v>
          </cell>
          <cell r="C209">
            <v>15000</v>
          </cell>
          <cell r="D209">
            <v>21000</v>
          </cell>
        </row>
        <row r="210">
          <cell r="A210">
            <v>2242</v>
          </cell>
          <cell r="B210" t="str">
            <v xml:space="preserve">Salida para  toma bifasica  </v>
          </cell>
          <cell r="C210">
            <v>15000</v>
          </cell>
          <cell r="D210">
            <v>21000</v>
          </cell>
        </row>
        <row r="211">
          <cell r="A211">
            <v>2243</v>
          </cell>
          <cell r="B211" t="str">
            <v>Salida para toma trifasica</v>
          </cell>
          <cell r="C211">
            <v>15000</v>
          </cell>
          <cell r="D211">
            <v>21000</v>
          </cell>
        </row>
        <row r="212">
          <cell r="A212">
            <v>2244</v>
          </cell>
          <cell r="B212" t="str">
            <v>Salida para secador</v>
          </cell>
          <cell r="D212">
            <v>0</v>
          </cell>
        </row>
        <row r="213">
          <cell r="A213">
            <v>2245</v>
          </cell>
          <cell r="B213" t="str">
            <v>Salida para toma bifasica con polo a tierra</v>
          </cell>
          <cell r="D213">
            <v>0</v>
          </cell>
        </row>
        <row r="214">
          <cell r="A214">
            <v>2246</v>
          </cell>
          <cell r="B214" t="str">
            <v>Salida para luz tipo penumbra</v>
          </cell>
          <cell r="D214">
            <v>0</v>
          </cell>
        </row>
        <row r="215">
          <cell r="A215">
            <v>2247</v>
          </cell>
          <cell r="B215" t="str">
            <v>Tendido de tuberia de 1/2"</v>
          </cell>
          <cell r="C215">
            <v>300</v>
          </cell>
          <cell r="D215">
            <v>420</v>
          </cell>
        </row>
        <row r="216">
          <cell r="A216">
            <v>2248</v>
          </cell>
          <cell r="B216" t="str">
            <v>Tendido de tuberia de 3/4"</v>
          </cell>
          <cell r="C216">
            <v>300</v>
          </cell>
          <cell r="D216">
            <v>420</v>
          </cell>
        </row>
        <row r="217">
          <cell r="A217">
            <v>2249</v>
          </cell>
          <cell r="B217" t="str">
            <v>Tendido de tuberia de 1"</v>
          </cell>
          <cell r="C217">
            <v>400</v>
          </cell>
          <cell r="D217">
            <v>560</v>
          </cell>
        </row>
        <row r="218">
          <cell r="A218">
            <v>2250</v>
          </cell>
          <cell r="B218" t="str">
            <v>Tendido de tuberia  de 1 y 1/2"</v>
          </cell>
          <cell r="C218">
            <v>500</v>
          </cell>
          <cell r="D218">
            <v>700</v>
          </cell>
        </row>
        <row r="219">
          <cell r="A219">
            <v>2251</v>
          </cell>
          <cell r="B219" t="str">
            <v>Tendido de tuberia  de 1 1/4"</v>
          </cell>
          <cell r="C219">
            <v>500</v>
          </cell>
          <cell r="D219">
            <v>700</v>
          </cell>
        </row>
        <row r="220">
          <cell r="A220">
            <v>2252</v>
          </cell>
          <cell r="B220" t="str">
            <v>Tendido de tuberia de 2"</v>
          </cell>
          <cell r="C220">
            <v>800</v>
          </cell>
          <cell r="D220">
            <v>1120</v>
          </cell>
        </row>
        <row r="221">
          <cell r="A221">
            <v>2253</v>
          </cell>
          <cell r="B221" t="str">
            <v>Tendido de tuberia de 3"</v>
          </cell>
          <cell r="C221">
            <v>2500</v>
          </cell>
          <cell r="D221">
            <v>3500</v>
          </cell>
        </row>
        <row r="222">
          <cell r="A222">
            <v>2254</v>
          </cell>
          <cell r="B222" t="str">
            <v>Tendido de tuberia de 4"</v>
          </cell>
          <cell r="C222">
            <v>2623.5</v>
          </cell>
          <cell r="D222">
            <v>3672.8999999999996</v>
          </cell>
        </row>
        <row r="223">
          <cell r="A223">
            <v>2255</v>
          </cell>
          <cell r="B223" t="str">
            <v>Tendido de cable 4 x 8 + 1 x 8T</v>
          </cell>
          <cell r="C223">
            <v>2900</v>
          </cell>
          <cell r="D223">
            <v>4059.9999999999995</v>
          </cell>
        </row>
        <row r="224">
          <cell r="A224">
            <v>2256</v>
          </cell>
          <cell r="B224" t="str">
            <v>Tendido de cable 3 x 8 + 1 x 10</v>
          </cell>
          <cell r="C224">
            <v>2900</v>
          </cell>
          <cell r="D224">
            <v>4059.9999999999995</v>
          </cell>
        </row>
        <row r="225">
          <cell r="A225">
            <v>2257</v>
          </cell>
          <cell r="B225" t="str">
            <v>Tendido de cable 3x 6 + 1x8</v>
          </cell>
          <cell r="C225">
            <v>3100</v>
          </cell>
          <cell r="D225">
            <v>4340</v>
          </cell>
        </row>
        <row r="226">
          <cell r="A226">
            <v>2258</v>
          </cell>
          <cell r="B226" t="str">
            <v>Tendido de cable 3 x 4 + 1x6</v>
          </cell>
          <cell r="C226">
            <v>3800</v>
          </cell>
          <cell r="D226">
            <v>5320</v>
          </cell>
        </row>
        <row r="227">
          <cell r="A227">
            <v>2259</v>
          </cell>
          <cell r="B227" t="str">
            <v>Tendido de cable  3x 2 + 1x4</v>
          </cell>
          <cell r="C227">
            <v>5000</v>
          </cell>
          <cell r="D227">
            <v>7000</v>
          </cell>
        </row>
        <row r="228">
          <cell r="A228">
            <v>2260</v>
          </cell>
          <cell r="B228" t="str">
            <v>Tendido de cable 3x1/0 + 1x4</v>
          </cell>
          <cell r="C228">
            <v>9500</v>
          </cell>
          <cell r="D228">
            <v>13300</v>
          </cell>
        </row>
        <row r="229">
          <cell r="A229">
            <v>2261</v>
          </cell>
          <cell r="B229" t="str">
            <v>Tendido de cable 4x2</v>
          </cell>
          <cell r="C229">
            <v>6500</v>
          </cell>
          <cell r="D229">
            <v>9100</v>
          </cell>
        </row>
        <row r="230">
          <cell r="A230">
            <v>2262</v>
          </cell>
          <cell r="B230" t="str">
            <v>Tendido de cable 4x1/0</v>
          </cell>
          <cell r="C230">
            <v>13500</v>
          </cell>
          <cell r="D230">
            <v>18900</v>
          </cell>
        </row>
        <row r="231">
          <cell r="A231">
            <v>2263</v>
          </cell>
          <cell r="B231" t="str">
            <v>Tendido de cable 4x 2/0</v>
          </cell>
          <cell r="C231">
            <v>15000</v>
          </cell>
          <cell r="D231">
            <v>21000</v>
          </cell>
        </row>
        <row r="232">
          <cell r="A232">
            <v>2264</v>
          </cell>
          <cell r="B232" t="str">
            <v>Tendido de cable 3x4/0 + 1 x 4/0</v>
          </cell>
          <cell r="C232">
            <v>16200</v>
          </cell>
          <cell r="D232">
            <v>22680</v>
          </cell>
        </row>
        <row r="233">
          <cell r="A233">
            <v>2265</v>
          </cell>
          <cell r="B233" t="str">
            <v>Tendido de cable 3x2 + 1x4</v>
          </cell>
          <cell r="C233">
            <v>7300</v>
          </cell>
          <cell r="D233">
            <v>10220</v>
          </cell>
        </row>
        <row r="234">
          <cell r="A234">
            <v>2266</v>
          </cell>
          <cell r="B234" t="str">
            <v>Instalacion de caja</v>
          </cell>
          <cell r="C234">
            <v>1500</v>
          </cell>
          <cell r="D234">
            <v>2100</v>
          </cell>
        </row>
        <row r="235">
          <cell r="A235">
            <v>2267</v>
          </cell>
          <cell r="B235" t="str">
            <v>Instalacion de caja ref: 2400</v>
          </cell>
          <cell r="C235">
            <v>450</v>
          </cell>
          <cell r="D235">
            <v>630</v>
          </cell>
        </row>
        <row r="236">
          <cell r="A236">
            <v>2268</v>
          </cell>
          <cell r="B236" t="str">
            <v>Instalacion de caja ref: 5800</v>
          </cell>
          <cell r="C236">
            <v>450</v>
          </cell>
          <cell r="D236">
            <v>630</v>
          </cell>
        </row>
        <row r="237">
          <cell r="A237">
            <v>2269</v>
          </cell>
          <cell r="B237" t="str">
            <v>Instalacion control de alumbrado</v>
          </cell>
          <cell r="C237">
            <v>5500</v>
          </cell>
          <cell r="D237">
            <v>7699.9999999999991</v>
          </cell>
        </row>
        <row r="238">
          <cell r="A238">
            <v>2270</v>
          </cell>
          <cell r="B238" t="str">
            <v>Tendido de tuberia de 6"</v>
          </cell>
          <cell r="C238">
            <v>3200</v>
          </cell>
          <cell r="D238">
            <v>4480</v>
          </cell>
        </row>
        <row r="239">
          <cell r="A239">
            <v>2271</v>
          </cell>
          <cell r="B239" t="str">
            <v>Tendido de cable 1/0 mas No 2</v>
          </cell>
          <cell r="C239">
            <v>11000</v>
          </cell>
          <cell r="D239">
            <v>15399.999999999998</v>
          </cell>
          <cell r="F239">
            <v>1210000</v>
          </cell>
        </row>
        <row r="240">
          <cell r="A240">
            <v>2272</v>
          </cell>
          <cell r="B240" t="str">
            <v>Tendido de cable 400 mcm</v>
          </cell>
          <cell r="C240">
            <v>25000</v>
          </cell>
          <cell r="D240">
            <v>35000</v>
          </cell>
        </row>
        <row r="241">
          <cell r="A241">
            <v>2273</v>
          </cell>
          <cell r="B241" t="str">
            <v xml:space="preserve">Tendido de cable 500 mcm </v>
          </cell>
          <cell r="C241">
            <v>49500</v>
          </cell>
          <cell r="D241">
            <v>69300</v>
          </cell>
        </row>
        <row r="242">
          <cell r="A242">
            <v>2274</v>
          </cell>
          <cell r="B242" t="str">
            <v xml:space="preserve">Tendido de cable 500 mcm </v>
          </cell>
          <cell r="C242">
            <v>67500</v>
          </cell>
          <cell r="D242">
            <v>94500</v>
          </cell>
        </row>
        <row r="243">
          <cell r="A243">
            <v>2275</v>
          </cell>
          <cell r="B243" t="str">
            <v xml:space="preserve">Tendido de cable 500 mcm </v>
          </cell>
          <cell r="C243">
            <v>81000</v>
          </cell>
          <cell r="D243">
            <v>113400</v>
          </cell>
        </row>
        <row r="244">
          <cell r="A244">
            <v>2276</v>
          </cell>
          <cell r="B244" t="str">
            <v>tendido de cable 14 500 mcm y 4 de 400 mcm</v>
          </cell>
          <cell r="C244">
            <v>84000</v>
          </cell>
          <cell r="D244">
            <v>117599.99999999999</v>
          </cell>
        </row>
        <row r="245">
          <cell r="A245">
            <v>2277</v>
          </cell>
          <cell r="B245" t="str">
            <v xml:space="preserve">Instalaion de tablero </v>
          </cell>
          <cell r="C245">
            <v>120000</v>
          </cell>
          <cell r="D245">
            <v>168000</v>
          </cell>
        </row>
        <row r="246">
          <cell r="A246">
            <v>2278</v>
          </cell>
          <cell r="B246" t="str">
            <v>instalacion de tablero cto 12-42</v>
          </cell>
          <cell r="C246">
            <v>45000</v>
          </cell>
          <cell r="D246">
            <v>62999.999999999993</v>
          </cell>
        </row>
        <row r="247">
          <cell r="A247">
            <v>2279</v>
          </cell>
          <cell r="B247" t="str">
            <v>Instalacion de pararrayo tipo Franklin</v>
          </cell>
          <cell r="C247">
            <v>45000</v>
          </cell>
          <cell r="D247">
            <v>62999.999999999993</v>
          </cell>
        </row>
        <row r="248">
          <cell r="A248">
            <v>2280</v>
          </cell>
          <cell r="B248" t="str">
            <v>Tendido de cable No 2 desnudo</v>
          </cell>
          <cell r="C248">
            <v>550</v>
          </cell>
          <cell r="D248">
            <v>770</v>
          </cell>
        </row>
        <row r="249">
          <cell r="A249">
            <v>2281</v>
          </cell>
          <cell r="B249" t="str">
            <v xml:space="preserve">Excavacion, relleno y resane </v>
          </cell>
          <cell r="C249">
            <v>105000</v>
          </cell>
          <cell r="D249">
            <v>147000</v>
          </cell>
          <cell r="G249">
            <v>660</v>
          </cell>
        </row>
        <row r="250">
          <cell r="A250">
            <v>2282</v>
          </cell>
          <cell r="B250" t="str">
            <v>Tendido de cable XLPE 3x2/0</v>
          </cell>
          <cell r="C250">
            <v>15000</v>
          </cell>
          <cell r="D250">
            <v>21000</v>
          </cell>
          <cell r="G250">
            <v>10700</v>
          </cell>
        </row>
        <row r="251">
          <cell r="A251">
            <v>2283</v>
          </cell>
          <cell r="B251" t="str">
            <v>Instalacion de poste de 3mt para luminaira</v>
          </cell>
          <cell r="C251">
            <v>25000</v>
          </cell>
          <cell r="D251">
            <v>35000</v>
          </cell>
          <cell r="G251">
            <v>16.212121212121211</v>
          </cell>
        </row>
        <row r="252">
          <cell r="A252">
            <v>2284</v>
          </cell>
          <cell r="B252" t="str">
            <v>Instalacion de caja para strip</v>
          </cell>
          <cell r="C252">
            <v>25000</v>
          </cell>
          <cell r="D252">
            <v>35000</v>
          </cell>
        </row>
        <row r="253">
          <cell r="A253">
            <v>2285</v>
          </cell>
          <cell r="B253" t="str">
            <v>Salida de telefono</v>
          </cell>
          <cell r="C253">
            <v>12000</v>
          </cell>
          <cell r="D253">
            <v>16800</v>
          </cell>
        </row>
        <row r="254">
          <cell r="A254">
            <v>2286</v>
          </cell>
          <cell r="B254" t="str">
            <v>Salida de pulsador de emergencia</v>
          </cell>
          <cell r="C254">
            <v>12000</v>
          </cell>
          <cell r="D254">
            <v>16800</v>
          </cell>
        </row>
        <row r="255">
          <cell r="A255">
            <v>2287</v>
          </cell>
          <cell r="B255" t="str">
            <v>Instalacion de panel de control</v>
          </cell>
          <cell r="C255">
            <v>120000</v>
          </cell>
          <cell r="D255">
            <v>168000</v>
          </cell>
        </row>
        <row r="256">
          <cell r="A256">
            <v>2288</v>
          </cell>
          <cell r="B256" t="str">
            <v>Salida de sonido</v>
          </cell>
          <cell r="C256">
            <v>12000</v>
          </cell>
          <cell r="D256">
            <v>16800</v>
          </cell>
        </row>
        <row r="257">
          <cell r="A257">
            <v>2289</v>
          </cell>
          <cell r="B257" t="str">
            <v>Salida FM</v>
          </cell>
          <cell r="C257">
            <v>12000</v>
          </cell>
          <cell r="D257">
            <v>16800</v>
          </cell>
        </row>
        <row r="258">
          <cell r="A258">
            <v>2290</v>
          </cell>
          <cell r="B258" t="str">
            <v>Salida de TV</v>
          </cell>
          <cell r="C258">
            <v>12000</v>
          </cell>
          <cell r="D258">
            <v>16800</v>
          </cell>
        </row>
        <row r="259">
          <cell r="A259">
            <v>2291</v>
          </cell>
          <cell r="B259" t="str">
            <v>Instalacion de amplificador</v>
          </cell>
          <cell r="C259">
            <v>155000</v>
          </cell>
          <cell r="D259">
            <v>217000</v>
          </cell>
        </row>
        <row r="260">
          <cell r="A260">
            <v>2292</v>
          </cell>
          <cell r="B260" t="str">
            <v>Instalacion de antena</v>
          </cell>
          <cell r="C260">
            <v>25000</v>
          </cell>
          <cell r="D260">
            <v>35000</v>
          </cell>
        </row>
        <row r="261">
          <cell r="A261">
            <v>2293</v>
          </cell>
          <cell r="B261" t="str">
            <v>Salida lector de tarjetas</v>
          </cell>
          <cell r="C261">
            <v>12000</v>
          </cell>
          <cell r="D261">
            <v>16800</v>
          </cell>
        </row>
        <row r="262">
          <cell r="A262">
            <v>2294</v>
          </cell>
          <cell r="B262" t="str">
            <v xml:space="preserve">Salida reflector </v>
          </cell>
          <cell r="C262">
            <v>18000</v>
          </cell>
          <cell r="D262">
            <v>25200</v>
          </cell>
        </row>
        <row r="263">
          <cell r="A263">
            <v>2295</v>
          </cell>
          <cell r="B263" t="str">
            <v>salida tuberia emt</v>
          </cell>
          <cell r="C263">
            <v>14000</v>
          </cell>
          <cell r="D263">
            <v>19600</v>
          </cell>
        </row>
        <row r="264">
          <cell r="A264">
            <v>2296</v>
          </cell>
          <cell r="B264" t="str">
            <v>Tendido de bandeja</v>
          </cell>
          <cell r="C264">
            <v>10000</v>
          </cell>
          <cell r="D264">
            <v>14000</v>
          </cell>
        </row>
        <row r="265">
          <cell r="A265">
            <v>2297</v>
          </cell>
          <cell r="B265" t="str">
            <v>Instalacion de grapa y  amovible</v>
          </cell>
          <cell r="C265">
            <v>150000</v>
          </cell>
          <cell r="D265">
            <v>210000</v>
          </cell>
        </row>
        <row r="266">
          <cell r="A266">
            <v>2298</v>
          </cell>
          <cell r="B266" t="str">
            <v>Tendido cable telefonico</v>
          </cell>
          <cell r="C266">
            <v>200</v>
          </cell>
          <cell r="D266">
            <v>280</v>
          </cell>
        </row>
        <row r="267">
          <cell r="A267">
            <v>2299</v>
          </cell>
          <cell r="B267" t="str">
            <v>Instalacion de mastil</v>
          </cell>
          <cell r="C267">
            <v>25000</v>
          </cell>
          <cell r="D267">
            <v>35000</v>
          </cell>
        </row>
        <row r="268">
          <cell r="A268">
            <v>2300</v>
          </cell>
          <cell r="B268" t="str">
            <v>tendido de cable rg59</v>
          </cell>
          <cell r="C268">
            <v>200</v>
          </cell>
          <cell r="D268">
            <v>280</v>
          </cell>
        </row>
        <row r="269">
          <cell r="A269">
            <v>2301</v>
          </cell>
          <cell r="B269" t="str">
            <v>PUNTO VOZ Y DATOS</v>
          </cell>
          <cell r="C269">
            <v>6000</v>
          </cell>
          <cell r="D269">
            <v>8400</v>
          </cell>
        </row>
        <row r="270">
          <cell r="A270">
            <v>2302</v>
          </cell>
          <cell r="B270" t="str">
            <v>CERTIFICACION DE PUNTO</v>
          </cell>
          <cell r="C270">
            <v>6000</v>
          </cell>
          <cell r="D270">
            <v>8400</v>
          </cell>
        </row>
        <row r="271">
          <cell r="A271">
            <v>2303</v>
          </cell>
          <cell r="B271" t="str">
            <v>TENDIDO CABLE UTP</v>
          </cell>
          <cell r="C271">
            <v>350</v>
          </cell>
          <cell r="D271">
            <v>489.99999999999994</v>
          </cell>
        </row>
        <row r="272">
          <cell r="A272">
            <v>2304</v>
          </cell>
          <cell r="B272" t="str">
            <v>TENDIDO CABLE 25 PARES</v>
          </cell>
          <cell r="C272">
            <v>650</v>
          </cell>
          <cell r="D272">
            <v>909.99999999999989</v>
          </cell>
        </row>
        <row r="273">
          <cell r="A273">
            <v>2305</v>
          </cell>
          <cell r="B273" t="str">
            <v>SALIDAS DE LUMINARIA ALMACEN TIPO 1</v>
          </cell>
          <cell r="C273">
            <v>15000</v>
          </cell>
          <cell r="D273">
            <v>21000</v>
          </cell>
        </row>
        <row r="274">
          <cell r="A274">
            <v>2306</v>
          </cell>
          <cell r="B274" t="str">
            <v>SALIDAS DE LUMINARIA EN SALAS Y LOBBY</v>
          </cell>
          <cell r="C274">
            <v>30745</v>
          </cell>
          <cell r="D274">
            <v>43043</v>
          </cell>
        </row>
        <row r="275">
          <cell r="A275">
            <v>2307</v>
          </cell>
          <cell r="B275" t="str">
            <v>SALIDA DE TOMACORRIENTE EN ALMACEN</v>
          </cell>
          <cell r="C275">
            <v>11000</v>
          </cell>
          <cell r="D275">
            <v>15399.999999999998</v>
          </cell>
        </row>
        <row r="276">
          <cell r="A276">
            <v>2308</v>
          </cell>
          <cell r="B276" t="str">
            <v>SALIDA DE TOMACORRIENTE EN PTA BAJA</v>
          </cell>
          <cell r="C276">
            <v>28380</v>
          </cell>
          <cell r="D276">
            <v>39732</v>
          </cell>
        </row>
        <row r="277">
          <cell r="A277">
            <v>2309</v>
          </cell>
          <cell r="B277" t="str">
            <v>INSTALACION DE CAJA DE PASO 4X4</v>
          </cell>
          <cell r="C277">
            <v>3500</v>
          </cell>
          <cell r="D277">
            <v>4900</v>
          </cell>
        </row>
        <row r="278">
          <cell r="A278">
            <v>2310</v>
          </cell>
          <cell r="B278" t="str">
            <v>SALIDA DE TOMACORRIENTE</v>
          </cell>
          <cell r="C278">
            <v>28380</v>
          </cell>
          <cell r="D278">
            <v>39732</v>
          </cell>
        </row>
        <row r="279">
          <cell r="A279">
            <v>2311</v>
          </cell>
          <cell r="B279" t="str">
            <v>INSTALACION DE TABLERO DE 36 CTOS</v>
          </cell>
          <cell r="C279">
            <v>85140</v>
          </cell>
          <cell r="D279">
            <v>119195.99999999999</v>
          </cell>
        </row>
        <row r="280">
          <cell r="A280">
            <v>2312</v>
          </cell>
          <cell r="B280" t="str">
            <v>INSTALACION DE TABLERO DE 42 CTOS</v>
          </cell>
          <cell r="C280">
            <v>94600</v>
          </cell>
          <cell r="D280">
            <v>132440</v>
          </cell>
        </row>
        <row r="281">
          <cell r="A281">
            <v>2313</v>
          </cell>
          <cell r="B281" t="str">
            <v>INSTALACION DE TABLERO DE 30 CTOS</v>
          </cell>
          <cell r="C281">
            <v>70950</v>
          </cell>
          <cell r="D281">
            <v>99330</v>
          </cell>
        </row>
        <row r="282">
          <cell r="A282">
            <v>2314</v>
          </cell>
          <cell r="B282" t="str">
            <v>INSTALACION DE TBALERO DE 18 CTOS</v>
          </cell>
          <cell r="C282">
            <v>80000</v>
          </cell>
          <cell r="D282">
            <v>112000</v>
          </cell>
        </row>
        <row r="283">
          <cell r="A283">
            <v>2315</v>
          </cell>
          <cell r="B283" t="str">
            <v>INSTALACION DE TABLERO DE DISTRIBUCION</v>
          </cell>
          <cell r="C283">
            <v>283800</v>
          </cell>
          <cell r="D283">
            <v>397320</v>
          </cell>
        </row>
        <row r="284">
          <cell r="A284">
            <v>2316</v>
          </cell>
          <cell r="B284" t="str">
            <v xml:space="preserve">INSTALACION DE PANEL DE CTROL DE ALUMBRADO </v>
          </cell>
          <cell r="C284">
            <v>650000</v>
          </cell>
          <cell r="D284">
            <v>910000</v>
          </cell>
        </row>
        <row r="285">
          <cell r="A285">
            <v>2317</v>
          </cell>
          <cell r="B285" t="str">
            <v>ACOMETIDA TRIFASICA 250 MCM</v>
          </cell>
          <cell r="C285">
            <v>16555</v>
          </cell>
          <cell r="D285">
            <v>23177</v>
          </cell>
        </row>
        <row r="286">
          <cell r="A286">
            <v>2318</v>
          </cell>
          <cell r="B286" t="str">
            <v>ACOMETIDA TRIFASICA CABLE No 6</v>
          </cell>
          <cell r="C286">
            <v>9460</v>
          </cell>
          <cell r="D286">
            <v>13244</v>
          </cell>
        </row>
        <row r="287">
          <cell r="A287">
            <v>2319</v>
          </cell>
          <cell r="B287" t="str">
            <v>ACOMETIDA TRIF. CABLE  No 1/0</v>
          </cell>
          <cell r="C287">
            <v>11825</v>
          </cell>
          <cell r="D287">
            <v>16555</v>
          </cell>
        </row>
        <row r="288">
          <cell r="A288">
            <v>2320</v>
          </cell>
          <cell r="B288" t="str">
            <v>ACOMETIDA TRIF. CABLE  No 8</v>
          </cell>
          <cell r="C288">
            <v>9460</v>
          </cell>
          <cell r="D288">
            <v>13244</v>
          </cell>
        </row>
        <row r="289">
          <cell r="A289">
            <v>2321</v>
          </cell>
          <cell r="B289" t="str">
            <v>ACOMETIDA TRIF. CABLE No 2</v>
          </cell>
          <cell r="C289">
            <v>11825</v>
          </cell>
          <cell r="D289">
            <v>16555</v>
          </cell>
        </row>
        <row r="290">
          <cell r="A290">
            <v>2322</v>
          </cell>
          <cell r="B290" t="str">
            <v>INSTALACION DE BANDEJA PORTACABLES</v>
          </cell>
          <cell r="C290">
            <v>23650</v>
          </cell>
          <cell r="D290">
            <v>33110</v>
          </cell>
        </row>
        <row r="291">
          <cell r="A291">
            <v>2323</v>
          </cell>
          <cell r="B291" t="str">
            <v>CONSTRUCCION DE MALLA A TIERRA</v>
          </cell>
          <cell r="C291">
            <v>450000</v>
          </cell>
          <cell r="D291">
            <v>630000</v>
          </cell>
        </row>
        <row r="292">
          <cell r="A292">
            <v>2324</v>
          </cell>
          <cell r="B292" t="str">
            <v>MEDICION DE MALLA A TIERRA</v>
          </cell>
          <cell r="C292">
            <v>220000</v>
          </cell>
          <cell r="D292">
            <v>308000</v>
          </cell>
        </row>
        <row r="293">
          <cell r="A293">
            <v>2325</v>
          </cell>
          <cell r="B293" t="str">
            <v xml:space="preserve">TENDIDO CABLE DE COBRE No 2 </v>
          </cell>
          <cell r="C293">
            <v>2365</v>
          </cell>
          <cell r="D293">
            <v>3311</v>
          </cell>
        </row>
        <row r="294">
          <cell r="A294">
            <v>2326</v>
          </cell>
          <cell r="B294" t="str">
            <v>INSTALACION DE TRANSFORMADOR DE 45 KVA</v>
          </cell>
          <cell r="C294">
            <v>283800</v>
          </cell>
          <cell r="D294">
            <v>397320</v>
          </cell>
        </row>
        <row r="295">
          <cell r="A295">
            <v>2327</v>
          </cell>
          <cell r="B295" t="str">
            <v>INSTLACION DE BANCO DE CONDENSADORES</v>
          </cell>
          <cell r="C295">
            <v>263500</v>
          </cell>
          <cell r="D295">
            <v>368900</v>
          </cell>
        </row>
        <row r="296">
          <cell r="A296">
            <v>2328</v>
          </cell>
          <cell r="B296" t="str">
            <v>ACOMETIDA ELECTRICA No 12</v>
          </cell>
          <cell r="C296">
            <v>5912.5</v>
          </cell>
          <cell r="D296">
            <v>8277.5</v>
          </cell>
        </row>
        <row r="297">
          <cell r="A297">
            <v>2329</v>
          </cell>
          <cell r="B297" t="str">
            <v>ACOMETIDA ELECTRICA No 10</v>
          </cell>
          <cell r="C297">
            <v>7095</v>
          </cell>
          <cell r="D297">
            <v>9933</v>
          </cell>
        </row>
        <row r="298">
          <cell r="A298">
            <v>2330</v>
          </cell>
          <cell r="B298" t="str">
            <v>INSTALACION DE LUMINARIA EN PASILLO Y BAÑOS</v>
          </cell>
          <cell r="C298">
            <v>14190</v>
          </cell>
          <cell r="D298">
            <v>19866</v>
          </cell>
        </row>
        <row r="299">
          <cell r="A299">
            <v>2331</v>
          </cell>
          <cell r="B299" t="str">
            <v>INSTALACION DE LUMINARIA EN SALA Y LOBY</v>
          </cell>
          <cell r="C299">
            <v>14190</v>
          </cell>
          <cell r="D299">
            <v>19866</v>
          </cell>
        </row>
        <row r="300">
          <cell r="A300">
            <v>2332</v>
          </cell>
          <cell r="B300" t="str">
            <v>INSTALACION DE LUMINARIA PLANTA BAJA</v>
          </cell>
          <cell r="C300">
            <v>14190</v>
          </cell>
          <cell r="D300">
            <v>19866</v>
          </cell>
        </row>
        <row r="301">
          <cell r="A301">
            <v>2333</v>
          </cell>
          <cell r="B301" t="str">
            <v>INSTALACION DE LUMINARIA DE EMERGENCIA</v>
          </cell>
          <cell r="C301">
            <v>14190</v>
          </cell>
          <cell r="D301">
            <v>19866</v>
          </cell>
        </row>
        <row r="302">
          <cell r="A302">
            <v>2334</v>
          </cell>
          <cell r="B302" t="str">
            <v>INSTALACION DE TOMA REGULADO</v>
          </cell>
          <cell r="C302">
            <v>30000</v>
          </cell>
          <cell r="D302">
            <v>42000</v>
          </cell>
        </row>
        <row r="303">
          <cell r="A303">
            <v>2335</v>
          </cell>
          <cell r="B303" t="str">
            <v>INSTALACION DE GUAYA 1/8"</v>
          </cell>
          <cell r="C303">
            <v>400</v>
          </cell>
          <cell r="D303">
            <v>560</v>
          </cell>
        </row>
        <row r="304">
          <cell r="A304">
            <v>2336</v>
          </cell>
          <cell r="B304" t="str">
            <v>INSTALACION DE GUAYA 3/16"</v>
          </cell>
          <cell r="C304">
            <v>400</v>
          </cell>
          <cell r="D304">
            <v>560</v>
          </cell>
        </row>
        <row r="305">
          <cell r="A305">
            <v>2337</v>
          </cell>
          <cell r="B305" t="str">
            <v>INSTALACION ACCESORIOS GUAYAS</v>
          </cell>
          <cell r="C305">
            <v>120000</v>
          </cell>
          <cell r="D305">
            <v>168000</v>
          </cell>
        </row>
        <row r="306">
          <cell r="A306">
            <v>2338</v>
          </cell>
          <cell r="B306" t="str">
            <v>INSTALACION LUMINARIA FLUOR. TIPO 1 Y 2</v>
          </cell>
          <cell r="C306">
            <v>6000</v>
          </cell>
          <cell r="D306">
            <v>8400</v>
          </cell>
        </row>
        <row r="307">
          <cell r="A307">
            <v>2339</v>
          </cell>
          <cell r="B307" t="str">
            <v>MONTAJE LUMINARIA 110 V</v>
          </cell>
          <cell r="C307">
            <v>14190</v>
          </cell>
          <cell r="D307">
            <v>19866</v>
          </cell>
        </row>
        <row r="308">
          <cell r="A308">
            <v>2340</v>
          </cell>
          <cell r="B308" t="str">
            <v>SALIDA ALUMBRADO 110 V</v>
          </cell>
          <cell r="C308">
            <v>20000</v>
          </cell>
          <cell r="D308">
            <v>28000</v>
          </cell>
        </row>
        <row r="309">
          <cell r="A309">
            <v>2341</v>
          </cell>
          <cell r="B309" t="str">
            <v>SALIDA  220 V - 2F AVISO</v>
          </cell>
          <cell r="C309">
            <v>15000</v>
          </cell>
          <cell r="D309">
            <v>21000</v>
          </cell>
        </row>
        <row r="310">
          <cell r="A310">
            <v>2342</v>
          </cell>
          <cell r="B310" t="str">
            <v>MONTAJE REFLECTORES AVISO</v>
          </cell>
          <cell r="C310">
            <v>25000</v>
          </cell>
          <cell r="D310">
            <v>35000</v>
          </cell>
        </row>
        <row r="311">
          <cell r="A311">
            <v>2343</v>
          </cell>
          <cell r="B311" t="str">
            <v>ACOMETIDA TRIF. CABLE  No 2/0</v>
          </cell>
          <cell r="C311">
            <v>11825</v>
          </cell>
          <cell r="D311">
            <v>16555</v>
          </cell>
        </row>
        <row r="312">
          <cell r="A312">
            <v>2344</v>
          </cell>
          <cell r="B312" t="str">
            <v>ACOMETIDA TRIF. CABLE  No 4/0</v>
          </cell>
          <cell r="C312">
            <v>12000</v>
          </cell>
          <cell r="D312">
            <v>16800</v>
          </cell>
        </row>
        <row r="313">
          <cell r="A313">
            <v>2345</v>
          </cell>
          <cell r="B313" t="str">
            <v>ELABORACION DE PLANOS</v>
          </cell>
          <cell r="C313">
            <v>600000</v>
          </cell>
          <cell r="D313">
            <v>840000</v>
          </cell>
        </row>
        <row r="314">
          <cell r="A314">
            <v>2346</v>
          </cell>
          <cell r="D314">
            <v>0</v>
          </cell>
        </row>
        <row r="315">
          <cell r="A315">
            <v>2347</v>
          </cell>
          <cell r="D315">
            <v>0</v>
          </cell>
        </row>
        <row r="316">
          <cell r="A316">
            <v>2348</v>
          </cell>
          <cell r="D316">
            <v>0</v>
          </cell>
        </row>
        <row r="317">
          <cell r="A317">
            <v>2349</v>
          </cell>
          <cell r="D317">
            <v>0</v>
          </cell>
        </row>
        <row r="318">
          <cell r="A318">
            <v>2350</v>
          </cell>
          <cell r="D318">
            <v>0</v>
          </cell>
        </row>
        <row r="319">
          <cell r="A319">
            <v>2351</v>
          </cell>
          <cell r="D319">
            <v>0</v>
          </cell>
        </row>
        <row r="320">
          <cell r="A320">
            <v>2352</v>
          </cell>
          <cell r="D320">
            <v>0</v>
          </cell>
        </row>
        <row r="321">
          <cell r="A321">
            <v>2353</v>
          </cell>
          <cell r="D321">
            <v>0</v>
          </cell>
        </row>
        <row r="322">
          <cell r="A322">
            <v>2354</v>
          </cell>
          <cell r="D322">
            <v>0</v>
          </cell>
        </row>
        <row r="323">
          <cell r="A323">
            <v>2355</v>
          </cell>
          <cell r="D323">
            <v>0</v>
          </cell>
        </row>
        <row r="324">
          <cell r="A324">
            <v>2356</v>
          </cell>
          <cell r="D324">
            <v>0</v>
          </cell>
        </row>
        <row r="325">
          <cell r="A325">
            <v>2357</v>
          </cell>
          <cell r="D325">
            <v>0</v>
          </cell>
        </row>
        <row r="326">
          <cell r="A326">
            <v>2358</v>
          </cell>
          <cell r="D326">
            <v>0</v>
          </cell>
        </row>
        <row r="327">
          <cell r="A327">
            <v>2359</v>
          </cell>
          <cell r="D327">
            <v>0</v>
          </cell>
        </row>
        <row r="328">
          <cell r="A328">
            <v>2360</v>
          </cell>
          <cell r="D328">
            <v>0</v>
          </cell>
        </row>
        <row r="329">
          <cell r="A329">
            <v>2361</v>
          </cell>
          <cell r="D329">
            <v>0</v>
          </cell>
        </row>
        <row r="330">
          <cell r="A330">
            <v>2362</v>
          </cell>
          <cell r="D330">
            <v>0</v>
          </cell>
        </row>
        <row r="331">
          <cell r="A331">
            <v>2363</v>
          </cell>
          <cell r="D331">
            <v>0</v>
          </cell>
        </row>
        <row r="332">
          <cell r="A332">
            <v>2364</v>
          </cell>
          <cell r="D332">
            <v>0</v>
          </cell>
        </row>
        <row r="333">
          <cell r="A333">
            <v>2365</v>
          </cell>
          <cell r="D333">
            <v>0</v>
          </cell>
        </row>
        <row r="334">
          <cell r="A334">
            <v>2366</v>
          </cell>
          <cell r="D334">
            <v>0</v>
          </cell>
        </row>
        <row r="335">
          <cell r="A335">
            <v>2367</v>
          </cell>
          <cell r="D335">
            <v>0</v>
          </cell>
        </row>
        <row r="336">
          <cell r="A336">
            <v>2368</v>
          </cell>
          <cell r="D336">
            <v>0</v>
          </cell>
        </row>
        <row r="337">
          <cell r="A337">
            <v>2369</v>
          </cell>
          <cell r="D337">
            <v>0</v>
          </cell>
        </row>
        <row r="338">
          <cell r="A338">
            <v>2370</v>
          </cell>
          <cell r="D338">
            <v>0</v>
          </cell>
        </row>
        <row r="339">
          <cell r="A339">
            <v>2371</v>
          </cell>
          <cell r="D339">
            <v>0</v>
          </cell>
        </row>
        <row r="340">
          <cell r="A340">
            <v>2372</v>
          </cell>
          <cell r="D340">
            <v>0</v>
          </cell>
        </row>
        <row r="341">
          <cell r="A341">
            <v>2373</v>
          </cell>
          <cell r="D341">
            <v>0</v>
          </cell>
        </row>
        <row r="342">
          <cell r="A342">
            <v>2374</v>
          </cell>
          <cell r="D342">
            <v>0</v>
          </cell>
        </row>
        <row r="343">
          <cell r="A343">
            <v>2375</v>
          </cell>
          <cell r="D343">
            <v>0</v>
          </cell>
        </row>
        <row r="344">
          <cell r="A344">
            <v>2376</v>
          </cell>
          <cell r="D344">
            <v>0</v>
          </cell>
        </row>
        <row r="345">
          <cell r="A345">
            <v>2377</v>
          </cell>
          <cell r="D345">
            <v>0</v>
          </cell>
        </row>
        <row r="346">
          <cell r="A346">
            <v>2378</v>
          </cell>
          <cell r="D346">
            <v>0</v>
          </cell>
        </row>
        <row r="347">
          <cell r="A347">
            <v>2379</v>
          </cell>
          <cell r="D347">
            <v>0</v>
          </cell>
        </row>
        <row r="348">
          <cell r="A348">
            <v>2380</v>
          </cell>
          <cell r="D348">
            <v>0</v>
          </cell>
        </row>
        <row r="349">
          <cell r="A349">
            <v>2381</v>
          </cell>
          <cell r="D349">
            <v>0</v>
          </cell>
        </row>
        <row r="350">
          <cell r="A350">
            <v>2382</v>
          </cell>
          <cell r="D350">
            <v>0</v>
          </cell>
        </row>
        <row r="351">
          <cell r="A351">
            <v>2383</v>
          </cell>
          <cell r="D351">
            <v>0</v>
          </cell>
        </row>
        <row r="352">
          <cell r="A352">
            <v>2384</v>
          </cell>
          <cell r="D352">
            <v>0</v>
          </cell>
        </row>
        <row r="353">
          <cell r="A353">
            <v>2385</v>
          </cell>
          <cell r="D353">
            <v>0</v>
          </cell>
        </row>
        <row r="354">
          <cell r="A354">
            <v>2386</v>
          </cell>
          <cell r="D354">
            <v>0</v>
          </cell>
        </row>
        <row r="355">
          <cell r="A355">
            <v>2387</v>
          </cell>
          <cell r="D355">
            <v>0</v>
          </cell>
        </row>
        <row r="356">
          <cell r="A356">
            <v>2388</v>
          </cell>
          <cell r="D356">
            <v>0</v>
          </cell>
        </row>
        <row r="357">
          <cell r="A357">
            <v>2389</v>
          </cell>
          <cell r="D357">
            <v>0</v>
          </cell>
        </row>
        <row r="358">
          <cell r="A358">
            <v>2390</v>
          </cell>
          <cell r="D358">
            <v>0</v>
          </cell>
        </row>
        <row r="359">
          <cell r="A359">
            <v>2391</v>
          </cell>
          <cell r="D359">
            <v>0</v>
          </cell>
        </row>
        <row r="360">
          <cell r="A360">
            <v>2392</v>
          </cell>
          <cell r="D360">
            <v>0</v>
          </cell>
        </row>
        <row r="361">
          <cell r="A361">
            <v>2393</v>
          </cell>
          <cell r="D361">
            <v>0</v>
          </cell>
        </row>
        <row r="362">
          <cell r="A362">
            <v>2394</v>
          </cell>
          <cell r="D362">
            <v>0</v>
          </cell>
        </row>
        <row r="363">
          <cell r="A363">
            <v>2395</v>
          </cell>
          <cell r="D363">
            <v>0</v>
          </cell>
        </row>
        <row r="364">
          <cell r="A364">
            <v>2396</v>
          </cell>
          <cell r="D364">
            <v>0</v>
          </cell>
        </row>
        <row r="365">
          <cell r="A365">
            <v>2397</v>
          </cell>
          <cell r="D365">
            <v>0</v>
          </cell>
        </row>
        <row r="366">
          <cell r="A366">
            <v>2398</v>
          </cell>
          <cell r="D366">
            <v>0</v>
          </cell>
        </row>
        <row r="367">
          <cell r="A367">
            <v>2399</v>
          </cell>
          <cell r="D367">
            <v>0</v>
          </cell>
        </row>
        <row r="368">
          <cell r="A368">
            <v>2400</v>
          </cell>
          <cell r="D368">
            <v>0</v>
          </cell>
        </row>
        <row r="369">
          <cell r="A369">
            <v>2401</v>
          </cell>
          <cell r="D369">
            <v>0</v>
          </cell>
        </row>
        <row r="370">
          <cell r="A370">
            <v>2402</v>
          </cell>
          <cell r="D370">
            <v>0</v>
          </cell>
        </row>
        <row r="371">
          <cell r="A371">
            <v>2403</v>
          </cell>
          <cell r="D371">
            <v>0</v>
          </cell>
        </row>
        <row r="372">
          <cell r="A372">
            <v>2404</v>
          </cell>
          <cell r="D372">
            <v>0</v>
          </cell>
        </row>
        <row r="373">
          <cell r="A373">
            <v>2405</v>
          </cell>
          <cell r="D373">
            <v>0</v>
          </cell>
        </row>
        <row r="374">
          <cell r="A374">
            <v>2406</v>
          </cell>
          <cell r="D374">
            <v>0</v>
          </cell>
        </row>
        <row r="375">
          <cell r="A375">
            <v>2407</v>
          </cell>
          <cell r="D375">
            <v>0</v>
          </cell>
        </row>
        <row r="376">
          <cell r="A376">
            <v>2408</v>
          </cell>
          <cell r="D376">
            <v>0</v>
          </cell>
        </row>
        <row r="377">
          <cell r="A377">
            <v>2409</v>
          </cell>
          <cell r="D377">
            <v>0</v>
          </cell>
        </row>
        <row r="378">
          <cell r="A378">
            <v>2410</v>
          </cell>
          <cell r="D378">
            <v>0</v>
          </cell>
        </row>
        <row r="379">
          <cell r="A379">
            <v>2411</v>
          </cell>
          <cell r="D379">
            <v>0</v>
          </cell>
        </row>
        <row r="380">
          <cell r="A380">
            <v>2412</v>
          </cell>
          <cell r="D380">
            <v>0</v>
          </cell>
        </row>
        <row r="381">
          <cell r="A381">
            <v>2413</v>
          </cell>
          <cell r="D381">
            <v>0</v>
          </cell>
        </row>
        <row r="382">
          <cell r="A382">
            <v>2414</v>
          </cell>
          <cell r="D382">
            <v>0</v>
          </cell>
        </row>
        <row r="383">
          <cell r="A383">
            <v>2415</v>
          </cell>
          <cell r="D383">
            <v>0</v>
          </cell>
        </row>
        <row r="384">
          <cell r="A384">
            <v>2416</v>
          </cell>
          <cell r="D384">
            <v>0</v>
          </cell>
        </row>
        <row r="385">
          <cell r="A385">
            <v>2417</v>
          </cell>
          <cell r="D385">
            <v>0</v>
          </cell>
        </row>
        <row r="386">
          <cell r="A386">
            <v>2418</v>
          </cell>
          <cell r="D386">
            <v>0</v>
          </cell>
        </row>
        <row r="387">
          <cell r="A387">
            <v>2419</v>
          </cell>
          <cell r="D387">
            <v>0</v>
          </cell>
        </row>
        <row r="388">
          <cell r="A388">
            <v>2420</v>
          </cell>
          <cell r="D388">
            <v>0</v>
          </cell>
        </row>
        <row r="389">
          <cell r="A389">
            <v>2421</v>
          </cell>
          <cell r="D389">
            <v>0</v>
          </cell>
        </row>
        <row r="390">
          <cell r="A390">
            <v>2422</v>
          </cell>
          <cell r="D390">
            <v>0</v>
          </cell>
        </row>
        <row r="391">
          <cell r="A391">
            <v>2423</v>
          </cell>
          <cell r="D391">
            <v>0</v>
          </cell>
        </row>
        <row r="392">
          <cell r="A392">
            <v>2424</v>
          </cell>
          <cell r="D392">
            <v>0</v>
          </cell>
        </row>
        <row r="393">
          <cell r="A393">
            <v>2425</v>
          </cell>
          <cell r="D393">
            <v>0</v>
          </cell>
        </row>
        <row r="394">
          <cell r="A394">
            <v>2426</v>
          </cell>
          <cell r="D394">
            <v>0</v>
          </cell>
        </row>
        <row r="395">
          <cell r="A395">
            <v>2427</v>
          </cell>
          <cell r="D395">
            <v>0</v>
          </cell>
        </row>
        <row r="396">
          <cell r="A396">
            <v>2428</v>
          </cell>
          <cell r="D396">
            <v>0</v>
          </cell>
        </row>
        <row r="397">
          <cell r="A397">
            <v>2429</v>
          </cell>
          <cell r="D397">
            <v>0</v>
          </cell>
        </row>
        <row r="398">
          <cell r="A398">
            <v>2430</v>
          </cell>
          <cell r="D398">
            <v>0</v>
          </cell>
        </row>
        <row r="399">
          <cell r="A399">
            <v>2431</v>
          </cell>
          <cell r="D399">
            <v>0</v>
          </cell>
        </row>
        <row r="400">
          <cell r="A400">
            <v>2432</v>
          </cell>
          <cell r="D400">
            <v>0</v>
          </cell>
        </row>
        <row r="401">
          <cell r="A401">
            <v>2433</v>
          </cell>
          <cell r="D401">
            <v>0</v>
          </cell>
        </row>
        <row r="402">
          <cell r="A402">
            <v>2434</v>
          </cell>
          <cell r="D402">
            <v>0</v>
          </cell>
        </row>
        <row r="403">
          <cell r="A403">
            <v>2435</v>
          </cell>
          <cell r="D403">
            <v>0</v>
          </cell>
        </row>
        <row r="404">
          <cell r="A404">
            <v>2436</v>
          </cell>
          <cell r="D404">
            <v>0</v>
          </cell>
        </row>
        <row r="405">
          <cell r="A405">
            <v>2437</v>
          </cell>
          <cell r="D405">
            <v>0</v>
          </cell>
        </row>
        <row r="406">
          <cell r="A406">
            <v>2438</v>
          </cell>
          <cell r="D406">
            <v>0</v>
          </cell>
        </row>
        <row r="407">
          <cell r="A407">
            <v>2439</v>
          </cell>
          <cell r="D407">
            <v>0</v>
          </cell>
        </row>
        <row r="408">
          <cell r="A408">
            <v>2440</v>
          </cell>
          <cell r="D408">
            <v>0</v>
          </cell>
        </row>
        <row r="409">
          <cell r="A409">
            <v>2441</v>
          </cell>
          <cell r="D409">
            <v>0</v>
          </cell>
        </row>
        <row r="410">
          <cell r="A410">
            <v>2442</v>
          </cell>
          <cell r="D410">
            <v>0</v>
          </cell>
        </row>
        <row r="411">
          <cell r="A411">
            <v>2443</v>
          </cell>
          <cell r="D411">
            <v>0</v>
          </cell>
        </row>
        <row r="412">
          <cell r="A412">
            <v>2444</v>
          </cell>
          <cell r="D412">
            <v>0</v>
          </cell>
        </row>
        <row r="413">
          <cell r="A413">
            <v>2445</v>
          </cell>
          <cell r="D413">
            <v>0</v>
          </cell>
        </row>
        <row r="414">
          <cell r="A414">
            <v>2446</v>
          </cell>
          <cell r="D414">
            <v>0</v>
          </cell>
        </row>
        <row r="415">
          <cell r="A415">
            <v>2447</v>
          </cell>
          <cell r="D415">
            <v>0</v>
          </cell>
        </row>
        <row r="416">
          <cell r="A416">
            <v>9015</v>
          </cell>
          <cell r="B416" t="str">
            <v>Construccion de mallla a tierra</v>
          </cell>
          <cell r="C416">
            <v>95000</v>
          </cell>
          <cell r="D416">
            <v>133000</v>
          </cell>
        </row>
        <row r="417">
          <cell r="D417">
            <v>0</v>
          </cell>
        </row>
      </sheetData>
      <sheetData sheetId="142" refreshError="1">
        <row r="1">
          <cell r="D1">
            <v>2155369752.9240761</v>
          </cell>
          <cell r="F1">
            <v>1.0000000000000001E-5</v>
          </cell>
        </row>
        <row r="2">
          <cell r="A2" t="str">
            <v>CODIGO</v>
          </cell>
          <cell r="B2" t="str">
            <v>DESCRIPCION</v>
          </cell>
          <cell r="C2" t="str">
            <v>UNIDAD</v>
          </cell>
          <cell r="D2" t="str">
            <v>V/SIN IVA</v>
          </cell>
          <cell r="I2" t="str">
            <v>V/PARCIAL</v>
          </cell>
        </row>
        <row r="3">
          <cell r="A3">
            <v>1539</v>
          </cell>
          <cell r="B3" t="str">
            <v>ACCESORIOS</v>
          </cell>
          <cell r="C3" t="str">
            <v>GLO</v>
          </cell>
          <cell r="D3">
            <v>9999.9000009999891</v>
          </cell>
          <cell r="F3">
            <v>11600</v>
          </cell>
          <cell r="H3">
            <v>29</v>
          </cell>
          <cell r="I3">
            <v>336400</v>
          </cell>
          <cell r="J3" t="str">
            <v xml:space="preserve"> T </v>
          </cell>
          <cell r="K3" t="str">
            <v>ACC</v>
          </cell>
          <cell r="L3">
            <v>12759.872401275987</v>
          </cell>
          <cell r="M3">
            <v>1159.8724012759867</v>
          </cell>
        </row>
        <row r="4">
          <cell r="A4">
            <v>9123</v>
          </cell>
          <cell r="B4" t="str">
            <v xml:space="preserve">ACCESORIOS </v>
          </cell>
          <cell r="C4" t="str">
            <v>GLB</v>
          </cell>
          <cell r="D4">
            <v>100000</v>
          </cell>
          <cell r="F4">
            <v>116001.15999999999</v>
          </cell>
          <cell r="I4">
            <v>0</v>
          </cell>
        </row>
        <row r="5">
          <cell r="A5">
            <v>1041</v>
          </cell>
          <cell r="B5" t="str">
            <v>ARANDELA DE PRESION DE 5/8"</v>
          </cell>
          <cell r="C5" t="str">
            <v>UND</v>
          </cell>
          <cell r="D5">
            <v>799.99200007999912</v>
          </cell>
          <cell r="F5">
            <v>927.99999999999989</v>
          </cell>
          <cell r="I5">
            <v>0</v>
          </cell>
          <cell r="K5" t="str">
            <v>HERRAJES</v>
          </cell>
        </row>
        <row r="6">
          <cell r="A6">
            <v>1330</v>
          </cell>
          <cell r="B6" t="str">
            <v>TUERCA HEXAGONAL DE 5/8"</v>
          </cell>
          <cell r="C6" t="str">
            <v>UND</v>
          </cell>
          <cell r="D6">
            <v>799.99200007999912</v>
          </cell>
          <cell r="F6">
            <v>927.99999999999989</v>
          </cell>
          <cell r="I6">
            <v>0</v>
          </cell>
          <cell r="K6" t="str">
            <v>HERRAJES</v>
          </cell>
        </row>
        <row r="7">
          <cell r="A7">
            <v>1393</v>
          </cell>
          <cell r="B7" t="str">
            <v>ARANDELA REDONDA PLANA DE 5/8"</v>
          </cell>
          <cell r="C7" t="str">
            <v>UND</v>
          </cell>
          <cell r="D7">
            <v>799.99200007999912</v>
          </cell>
          <cell r="F7">
            <v>927.99999999999989</v>
          </cell>
          <cell r="I7">
            <v>0</v>
          </cell>
          <cell r="K7" t="str">
            <v>HERRAJES</v>
          </cell>
        </row>
        <row r="8">
          <cell r="A8">
            <v>1336</v>
          </cell>
          <cell r="B8" t="str">
            <v>ESPARRAGO DE 5/8"X18"</v>
          </cell>
          <cell r="C8" t="str">
            <v>UND</v>
          </cell>
          <cell r="D8">
            <v>19999.800001999978</v>
          </cell>
          <cell r="F8">
            <v>23200</v>
          </cell>
          <cell r="I8">
            <v>0</v>
          </cell>
          <cell r="K8" t="str">
            <v>HERRAJES</v>
          </cell>
        </row>
        <row r="9">
          <cell r="A9">
            <v>1369</v>
          </cell>
          <cell r="B9" t="str">
            <v>ACCESORIOS DE MONTAJE LUMINARIA CANOPIES</v>
          </cell>
          <cell r="C9" t="str">
            <v>GLB</v>
          </cell>
          <cell r="D9">
            <v>20000</v>
          </cell>
          <cell r="F9">
            <v>23200.232</v>
          </cell>
          <cell r="I9">
            <v>0</v>
          </cell>
        </row>
        <row r="10">
          <cell r="A10">
            <v>1362</v>
          </cell>
          <cell r="B10" t="str">
            <v>ARANDELA CUADRADA 5/8"</v>
          </cell>
          <cell r="C10" t="str">
            <v>UND</v>
          </cell>
          <cell r="D10">
            <v>549.99450005499943</v>
          </cell>
          <cell r="F10">
            <v>638</v>
          </cell>
          <cell r="I10">
            <v>0</v>
          </cell>
          <cell r="K10" t="str">
            <v>HERRAJES</v>
          </cell>
        </row>
        <row r="11">
          <cell r="A11">
            <v>1420</v>
          </cell>
          <cell r="B11" t="str">
            <v>ACERO DE REFUERZO</v>
          </cell>
          <cell r="C11">
            <v>4141.2414120000003</v>
          </cell>
          <cell r="D11">
            <v>936</v>
          </cell>
          <cell r="F11">
            <v>1085.7708576</v>
          </cell>
          <cell r="I11">
            <v>0</v>
          </cell>
        </row>
        <row r="12">
          <cell r="A12">
            <v>1457</v>
          </cell>
          <cell r="B12" t="str">
            <v>ACOLPLE FLEXIBLE APE. DE 3/4"x12"</v>
          </cell>
          <cell r="C12" t="str">
            <v>UND</v>
          </cell>
          <cell r="D12">
            <v>81400</v>
          </cell>
          <cell r="F12">
            <v>94424.944239999997</v>
          </cell>
          <cell r="I12">
            <v>0</v>
          </cell>
          <cell r="K12" t="str">
            <v>APE</v>
          </cell>
        </row>
        <row r="13">
          <cell r="A13">
            <v>1570</v>
          </cell>
          <cell r="B13" t="str">
            <v>ACOPLE FLEXIBLE APE 3"x30</v>
          </cell>
          <cell r="C13" t="str">
            <v>UND</v>
          </cell>
          <cell r="D13">
            <v>385300</v>
          </cell>
          <cell r="F13">
            <v>446952.46947999997</v>
          </cell>
          <cell r="I13">
            <v>0</v>
          </cell>
          <cell r="K13" t="str">
            <v>APE</v>
          </cell>
        </row>
        <row r="14">
          <cell r="A14">
            <v>1162</v>
          </cell>
          <cell r="B14" t="str">
            <v>ACOPLE FLEXIBLE APE DE 1 1/2"</v>
          </cell>
          <cell r="C14" t="str">
            <v>UND</v>
          </cell>
          <cell r="D14">
            <v>155000</v>
          </cell>
          <cell r="F14">
            <v>179801.79800000001</v>
          </cell>
          <cell r="I14">
            <v>0</v>
          </cell>
        </row>
        <row r="15">
          <cell r="A15">
            <v>1159</v>
          </cell>
          <cell r="B15" t="str">
            <v>ACOPLE FLEXIBLE APE DE 1 1/4"</v>
          </cell>
          <cell r="C15" t="str">
            <v>UND</v>
          </cell>
          <cell r="D15">
            <v>131200</v>
          </cell>
          <cell r="F15">
            <v>152193.52192</v>
          </cell>
          <cell r="I15">
            <v>0</v>
          </cell>
        </row>
        <row r="16">
          <cell r="A16">
            <v>1158</v>
          </cell>
          <cell r="B16" t="str">
            <v>ACOPLE FLEXIBLE APE DE 1"X16"</v>
          </cell>
          <cell r="C16" t="str">
            <v>UND</v>
          </cell>
          <cell r="D16">
            <v>111100</v>
          </cell>
          <cell r="F16">
            <v>128877.28876</v>
          </cell>
          <cell r="I16">
            <v>0</v>
          </cell>
          <cell r="K16" t="str">
            <v>APE</v>
          </cell>
        </row>
        <row r="17">
          <cell r="A17">
            <v>1156</v>
          </cell>
          <cell r="B17" t="str">
            <v>ACOPLE FLEXIBLE APE DE 1/2"x 30</v>
          </cell>
          <cell r="C17" t="str">
            <v>UND</v>
          </cell>
          <cell r="D17">
            <v>109200</v>
          </cell>
          <cell r="F17">
            <v>126673.26672</v>
          </cell>
          <cell r="I17">
            <v>0</v>
          </cell>
          <cell r="K17" t="str">
            <v>APE</v>
          </cell>
        </row>
        <row r="18">
          <cell r="A18">
            <v>1121</v>
          </cell>
          <cell r="B18" t="str">
            <v>ACOPLE FLEXIBLE APE DE 2 1/2"</v>
          </cell>
          <cell r="C18" t="str">
            <v>UND</v>
          </cell>
          <cell r="D18">
            <v>329000</v>
          </cell>
          <cell r="F18">
            <v>381643.81640000001</v>
          </cell>
          <cell r="I18">
            <v>0</v>
          </cell>
          <cell r="K18" t="str">
            <v>APE</v>
          </cell>
        </row>
        <row r="19">
          <cell r="A19">
            <v>1163</v>
          </cell>
          <cell r="B19" t="str">
            <v>ACOPLE FLEXIBLE APE DE 2"X16</v>
          </cell>
          <cell r="C19" t="str">
            <v>UND</v>
          </cell>
          <cell r="D19">
            <v>248000</v>
          </cell>
          <cell r="F19">
            <v>287682.87679999997</v>
          </cell>
          <cell r="I19">
            <v>0</v>
          </cell>
          <cell r="K19" t="str">
            <v>APE</v>
          </cell>
        </row>
        <row r="20">
          <cell r="A20">
            <v>1157</v>
          </cell>
          <cell r="B20" t="str">
            <v>ACOPLE FLEXIBLE APE DE 3/4" x 30"</v>
          </cell>
          <cell r="C20" t="str">
            <v>UND</v>
          </cell>
          <cell r="D20">
            <v>90000</v>
          </cell>
          <cell r="F20">
            <v>104401.04400000001</v>
          </cell>
          <cell r="I20">
            <v>0</v>
          </cell>
          <cell r="K20" t="str">
            <v>APE</v>
          </cell>
        </row>
        <row r="21">
          <cell r="A21">
            <v>1335</v>
          </cell>
          <cell r="B21" t="str">
            <v>ACOPLES PARA L.T. DE 1"</v>
          </cell>
          <cell r="C21" t="str">
            <v>UND</v>
          </cell>
          <cell r="D21">
            <v>4700</v>
          </cell>
          <cell r="F21">
            <v>5452.0545200000006</v>
          </cell>
          <cell r="I21">
            <v>0</v>
          </cell>
        </row>
        <row r="22">
          <cell r="A22">
            <v>1127</v>
          </cell>
          <cell r="B22" t="str">
            <v>ACOPLES PARA L.T. DE 3/4"</v>
          </cell>
          <cell r="C22" t="str">
            <v>UND</v>
          </cell>
          <cell r="D22">
            <v>3700</v>
          </cell>
          <cell r="F22">
            <v>4292.0429199999999</v>
          </cell>
          <cell r="I22">
            <v>0</v>
          </cell>
        </row>
        <row r="23">
          <cell r="A23">
            <v>1103</v>
          </cell>
          <cell r="B23" t="str">
            <v>ACRILICO PARA PROTECCION DE BARRAJE</v>
          </cell>
          <cell r="C23" t="str">
            <v>UND</v>
          </cell>
          <cell r="D23">
            <v>35000</v>
          </cell>
          <cell r="F23">
            <v>40600.406000000003</v>
          </cell>
          <cell r="I23">
            <v>0</v>
          </cell>
          <cell r="K23" t="str">
            <v>CELDA</v>
          </cell>
        </row>
        <row r="24">
          <cell r="A24">
            <v>1016</v>
          </cell>
          <cell r="B24" t="str">
            <v>AD.TERMINAL COND.    1"    PVC</v>
          </cell>
          <cell r="C24" t="str">
            <v>UN</v>
          </cell>
          <cell r="D24">
            <v>629.99370006299932</v>
          </cell>
          <cell r="F24">
            <v>730.8</v>
          </cell>
          <cell r="I24">
            <v>0</v>
          </cell>
          <cell r="K24" t="str">
            <v>PVC</v>
          </cell>
          <cell r="L24">
            <v>803.87196128038715</v>
          </cell>
          <cell r="M24">
            <v>73.0719612803872</v>
          </cell>
        </row>
        <row r="25">
          <cell r="A25">
            <v>1425</v>
          </cell>
          <cell r="B25" t="str">
            <v>AD.TERMINAL COND.    2"  PVC</v>
          </cell>
          <cell r="C25" t="str">
            <v>UND</v>
          </cell>
          <cell r="D25">
            <v>6329.9367006329931</v>
          </cell>
          <cell r="F25">
            <v>7342.7999999999993</v>
          </cell>
          <cell r="I25">
            <v>0</v>
          </cell>
          <cell r="K25" t="str">
            <v>PVC</v>
          </cell>
        </row>
        <row r="26">
          <cell r="A26">
            <v>1128</v>
          </cell>
          <cell r="B26" t="str">
            <v>AD.TERMINAL COND.  1 1/4"  PVC</v>
          </cell>
          <cell r="C26" t="str">
            <v>UN</v>
          </cell>
          <cell r="D26">
            <v>864.36</v>
          </cell>
          <cell r="F26">
            <v>1002.667626576</v>
          </cell>
          <cell r="I26">
            <v>0</v>
          </cell>
          <cell r="K26" t="str">
            <v>PVC</v>
          </cell>
        </row>
        <row r="27">
          <cell r="A27">
            <v>1019</v>
          </cell>
          <cell r="B27" t="str">
            <v>AD.TERMINAL COND.  1/2"  PVC</v>
          </cell>
          <cell r="C27" t="str">
            <v>UN</v>
          </cell>
          <cell r="D27">
            <v>253.99746002539973</v>
          </cell>
          <cell r="F27">
            <v>294.64</v>
          </cell>
          <cell r="I27">
            <v>0</v>
          </cell>
          <cell r="K27" t="str">
            <v>PVC</v>
          </cell>
          <cell r="L27">
            <v>324.10075899241002</v>
          </cell>
          <cell r="M27">
            <v>29.460758992410035</v>
          </cell>
        </row>
        <row r="28">
          <cell r="A28">
            <v>1020</v>
          </cell>
          <cell r="B28" t="str">
            <v>AD.TERMINAL COND.  3/4"  PVC</v>
          </cell>
          <cell r="C28" t="str">
            <v>UN</v>
          </cell>
          <cell r="D28">
            <v>338.99661003389963</v>
          </cell>
          <cell r="F28">
            <v>393.23999999999995</v>
          </cell>
          <cell r="I28">
            <v>0</v>
          </cell>
          <cell r="K28" t="str">
            <v>PVC</v>
          </cell>
          <cell r="L28">
            <v>432.55967440325594</v>
          </cell>
          <cell r="M28">
            <v>39.319674403255988</v>
          </cell>
        </row>
        <row r="29">
          <cell r="A29">
            <v>6500</v>
          </cell>
          <cell r="B29" t="str">
            <v>ADAPT.TERMINAL EMT 3</v>
          </cell>
          <cell r="C29" t="str">
            <v>UND</v>
          </cell>
          <cell r="D29">
            <v>12813</v>
          </cell>
          <cell r="F29">
            <v>14863.2286308</v>
          </cell>
          <cell r="I29">
            <v>0</v>
          </cell>
          <cell r="K29" t="str">
            <v>EMT</v>
          </cell>
          <cell r="L29">
            <v>16349.388000000001</v>
          </cell>
          <cell r="M29">
            <v>1486.1593692000006</v>
          </cell>
        </row>
        <row r="30">
          <cell r="A30">
            <v>6800</v>
          </cell>
          <cell r="B30" t="str">
            <v>ADAPT.TERMINAL EMT 4</v>
          </cell>
          <cell r="C30" t="str">
            <v>UND</v>
          </cell>
          <cell r="D30">
            <v>16320</v>
          </cell>
          <cell r="F30">
            <v>18931.389311999999</v>
          </cell>
          <cell r="I30">
            <v>0</v>
          </cell>
        </row>
        <row r="31">
          <cell r="A31">
            <v>1345</v>
          </cell>
          <cell r="B31" t="str">
            <v>ADAPT.TERMINAL EMT GALV. 1"</v>
          </cell>
          <cell r="C31" t="str">
            <v>UND</v>
          </cell>
          <cell r="D31">
            <v>1280</v>
          </cell>
          <cell r="F31">
            <v>1484.8148479999998</v>
          </cell>
          <cell r="I31">
            <v>0</v>
          </cell>
          <cell r="K31" t="str">
            <v>EMT</v>
          </cell>
          <cell r="L31">
            <v>1633.28</v>
          </cell>
          <cell r="M31">
            <v>148.46515200000022</v>
          </cell>
        </row>
        <row r="32">
          <cell r="A32">
            <v>1576</v>
          </cell>
          <cell r="B32" t="str">
            <v>ADAPT.TERMINAL EMT GALV. 1/2</v>
          </cell>
          <cell r="C32" t="str">
            <v>UND</v>
          </cell>
          <cell r="D32">
            <v>530</v>
          </cell>
          <cell r="F32">
            <v>614.80614800000001</v>
          </cell>
          <cell r="I32">
            <v>0</v>
          </cell>
          <cell r="K32" t="str">
            <v>EMT</v>
          </cell>
          <cell r="L32">
            <v>676.28</v>
          </cell>
          <cell r="M32">
            <v>61.473851999999965</v>
          </cell>
        </row>
        <row r="33">
          <cell r="A33">
            <v>1329</v>
          </cell>
          <cell r="B33" t="str">
            <v>ADAPT.TERMINAL EMT GALV. 1-1/2"</v>
          </cell>
          <cell r="C33" t="str">
            <v>UND</v>
          </cell>
          <cell r="D33">
            <v>3172</v>
          </cell>
          <cell r="F33">
            <v>3679.5567952000001</v>
          </cell>
          <cell r="I33">
            <v>0</v>
          </cell>
          <cell r="K33" t="str">
            <v>EMT</v>
          </cell>
          <cell r="L33">
            <v>4047.4720000000002</v>
          </cell>
          <cell r="M33">
            <v>367.91520480000008</v>
          </cell>
        </row>
        <row r="34">
          <cell r="A34">
            <v>1380</v>
          </cell>
          <cell r="B34" t="str">
            <v>ADAPT.TERMINAL EMT GALV. 1-1/4"</v>
          </cell>
          <cell r="C34" t="str">
            <v>UND</v>
          </cell>
          <cell r="D34">
            <v>3061</v>
          </cell>
          <cell r="F34">
            <v>3550.7955075999998</v>
          </cell>
          <cell r="I34">
            <v>0</v>
          </cell>
          <cell r="K34" t="str">
            <v>EMT</v>
          </cell>
        </row>
        <row r="35">
          <cell r="A35">
            <v>1025</v>
          </cell>
          <cell r="B35" t="str">
            <v>ADAPT.TERMINAL EMT GALV. 2"</v>
          </cell>
          <cell r="C35" t="str">
            <v>UND</v>
          </cell>
          <cell r="D35">
            <v>4535</v>
          </cell>
          <cell r="F35">
            <v>5260.6526059999997</v>
          </cell>
          <cell r="I35">
            <v>0</v>
          </cell>
          <cell r="K35" t="str">
            <v>EMT</v>
          </cell>
          <cell r="L35">
            <v>5786.66</v>
          </cell>
          <cell r="M35">
            <v>526.0073940000002</v>
          </cell>
        </row>
        <row r="36">
          <cell r="A36">
            <v>1338</v>
          </cell>
          <cell r="B36" t="str">
            <v>ADAPT.TERMINAL EMT GALV. 3/4</v>
          </cell>
          <cell r="C36" t="str">
            <v>UND</v>
          </cell>
          <cell r="D36">
            <v>830</v>
          </cell>
          <cell r="F36">
            <v>962.80962799999998</v>
          </cell>
          <cell r="I36">
            <v>0</v>
          </cell>
          <cell r="K36" t="str">
            <v>EMT</v>
          </cell>
          <cell r="L36">
            <v>1059.0800000000002</v>
          </cell>
          <cell r="M36">
            <v>96.270372000000179</v>
          </cell>
        </row>
        <row r="37">
          <cell r="A37">
            <v>1366</v>
          </cell>
          <cell r="B37" t="str">
            <v>ADAPTADOR TERM,INALDE 3" PVC</v>
          </cell>
          <cell r="C37" t="str">
            <v>UND</v>
          </cell>
          <cell r="D37">
            <v>14042.859571404286</v>
          </cell>
          <cell r="F37">
            <v>16289.88</v>
          </cell>
          <cell r="I37">
            <v>0</v>
          </cell>
          <cell r="K37" t="str">
            <v>PVC</v>
          </cell>
          <cell r="L37">
            <v>17918.688813111869</v>
          </cell>
          <cell r="M37">
            <v>1628.8088131118693</v>
          </cell>
        </row>
        <row r="38">
          <cell r="A38">
            <v>1482</v>
          </cell>
          <cell r="B38" t="str">
            <v>AISLADOR POSTYPE CON BASE</v>
          </cell>
          <cell r="C38" t="str">
            <v>UN</v>
          </cell>
          <cell r="D38">
            <v>68965.517241379319</v>
          </cell>
          <cell r="F38">
            <v>80000.800000000017</v>
          </cell>
          <cell r="I38">
            <v>0</v>
          </cell>
        </row>
        <row r="39">
          <cell r="A39">
            <v>1232</v>
          </cell>
          <cell r="B39" t="str">
            <v>AISLADORES DE CARRETE</v>
          </cell>
          <cell r="C39" t="str">
            <v>UN</v>
          </cell>
          <cell r="D39">
            <v>6999.9300006999929</v>
          </cell>
          <cell r="F39">
            <v>8119.9999999999991</v>
          </cell>
          <cell r="I39">
            <v>0</v>
          </cell>
          <cell r="K39" t="str">
            <v>AISLADORES</v>
          </cell>
        </row>
        <row r="40">
          <cell r="A40">
            <v>1026</v>
          </cell>
          <cell r="B40" t="str">
            <v>AISLADORES DE SUSPENSION  POLIMERICO</v>
          </cell>
          <cell r="C40" t="str">
            <v>UND</v>
          </cell>
          <cell r="D40">
            <v>34999.650003499963</v>
          </cell>
          <cell r="F40">
            <v>40600</v>
          </cell>
          <cell r="I40">
            <v>0</v>
          </cell>
          <cell r="K40" t="str">
            <v>AISLADORES</v>
          </cell>
        </row>
        <row r="41">
          <cell r="A41">
            <v>1516</v>
          </cell>
          <cell r="B41" t="str">
            <v>AISLADORES LINE POST</v>
          </cell>
          <cell r="C41" t="str">
            <v>GLB</v>
          </cell>
          <cell r="D41">
            <v>89999.1000089999</v>
          </cell>
          <cell r="F41">
            <v>104400</v>
          </cell>
          <cell r="I41">
            <v>0</v>
          </cell>
          <cell r="K41" t="str">
            <v>AISLADORES</v>
          </cell>
        </row>
        <row r="42">
          <cell r="A42">
            <v>1409</v>
          </cell>
          <cell r="B42" t="str">
            <v>ALAMBRE 2X16 POLARIZADO</v>
          </cell>
          <cell r="C42" t="str">
            <v>ML</v>
          </cell>
          <cell r="D42">
            <v>1550</v>
          </cell>
          <cell r="F42">
            <v>1798.0179800000001</v>
          </cell>
          <cell r="I42">
            <v>0</v>
          </cell>
        </row>
        <row r="43">
          <cell r="A43">
            <v>1030</v>
          </cell>
          <cell r="B43" t="str">
            <v>ALAMBRE COBRE THHN   8 AWG</v>
          </cell>
          <cell r="C43" t="str">
            <v>ML</v>
          </cell>
          <cell r="D43">
            <v>2105</v>
          </cell>
          <cell r="F43">
            <v>2441.8244180000002</v>
          </cell>
          <cell r="I43">
            <v>0</v>
          </cell>
        </row>
        <row r="44">
          <cell r="A44">
            <v>1031</v>
          </cell>
          <cell r="B44" t="str">
            <v>ALAMBRE COBRE THHN  10 AWG</v>
          </cell>
          <cell r="C44" t="str">
            <v>ML</v>
          </cell>
          <cell r="D44">
            <v>1733.7598266240173</v>
          </cell>
          <cell r="F44">
            <v>2011.1815104978489</v>
          </cell>
          <cell r="I44">
            <v>0</v>
          </cell>
          <cell r="K44" t="str">
            <v>ALAMBRE</v>
          </cell>
          <cell r="L44">
            <v>1484.4287999999997</v>
          </cell>
          <cell r="M44">
            <v>1350.8320000000001</v>
          </cell>
        </row>
        <row r="45">
          <cell r="A45">
            <v>1032</v>
          </cell>
          <cell r="B45" t="str">
            <v>ALAMBRE COBRE THHN  12 AWG</v>
          </cell>
          <cell r="C45" t="str">
            <v>ML</v>
          </cell>
          <cell r="D45">
            <v>1971.980280197198</v>
          </cell>
          <cell r="F45">
            <v>2287.52</v>
          </cell>
          <cell r="I45">
            <v>0</v>
          </cell>
          <cell r="K45" t="str">
            <v>ALAMBRE</v>
          </cell>
          <cell r="N45">
            <v>690</v>
          </cell>
          <cell r="O45">
            <v>1972</v>
          </cell>
          <cell r="P45">
            <v>0.34989858012170383</v>
          </cell>
        </row>
        <row r="46">
          <cell r="A46">
            <v>1033</v>
          </cell>
          <cell r="B46" t="str">
            <v>ALAMBRE COBRE THHN  14 AWG</v>
          </cell>
          <cell r="C46" t="str">
            <v>ML</v>
          </cell>
          <cell r="D46">
            <v>1354.9864501354987</v>
          </cell>
          <cell r="F46">
            <v>1571.8000000000002</v>
          </cell>
          <cell r="I46">
            <v>0</v>
          </cell>
          <cell r="K46" t="str">
            <v>ALAMBRE</v>
          </cell>
          <cell r="M46">
            <v>2.2000000000000002</v>
          </cell>
        </row>
        <row r="47">
          <cell r="A47">
            <v>9120</v>
          </cell>
          <cell r="B47" t="str">
            <v>AMARRAS NYLON</v>
          </cell>
          <cell r="C47" t="str">
            <v>und</v>
          </cell>
          <cell r="D47">
            <v>129.99870001299988</v>
          </cell>
          <cell r="F47">
            <v>150.80000000000001</v>
          </cell>
          <cell r="I47">
            <v>0</v>
          </cell>
          <cell r="K47" t="str">
            <v>ACC</v>
          </cell>
          <cell r="L47">
            <v>165.87834121658784</v>
          </cell>
          <cell r="M47">
            <v>15.07834121658783</v>
          </cell>
          <cell r="N47">
            <v>800.4</v>
          </cell>
        </row>
        <row r="48">
          <cell r="A48">
            <v>1427</v>
          </cell>
          <cell r="B48" t="str">
            <v>AMARRAS PRIMARIAS</v>
          </cell>
          <cell r="C48" t="str">
            <v>UND</v>
          </cell>
          <cell r="D48">
            <v>14999.850001499985</v>
          </cell>
          <cell r="F48">
            <v>17400</v>
          </cell>
          <cell r="I48">
            <v>0</v>
          </cell>
          <cell r="K48" t="str">
            <v>HERRAJES</v>
          </cell>
          <cell r="O48">
            <v>657.342536</v>
          </cell>
        </row>
        <row r="49">
          <cell r="A49">
            <v>1081</v>
          </cell>
          <cell r="B49" t="str">
            <v>ALTERNADOR DE BOMBAS PARA TRES BOMBAS</v>
          </cell>
          <cell r="C49" t="str">
            <v>UND</v>
          </cell>
          <cell r="D49">
            <v>1600000</v>
          </cell>
          <cell r="F49">
            <v>1856018.5599999998</v>
          </cell>
          <cell r="H49">
            <v>1</v>
          </cell>
          <cell r="I49">
            <v>1856018.5599999998</v>
          </cell>
          <cell r="J49" t="str">
            <v xml:space="preserve"> T </v>
          </cell>
        </row>
        <row r="50">
          <cell r="A50">
            <v>1505</v>
          </cell>
          <cell r="B50" t="str">
            <v>ANALIZADOR DE REDES</v>
          </cell>
          <cell r="C50" t="str">
            <v>UN</v>
          </cell>
          <cell r="D50">
            <v>3600000</v>
          </cell>
          <cell r="F50">
            <v>4176041.7600000002</v>
          </cell>
          <cell r="H50">
            <v>1</v>
          </cell>
          <cell r="I50">
            <v>4176041.7600000002</v>
          </cell>
          <cell r="J50" t="str">
            <v xml:space="preserve"> T </v>
          </cell>
          <cell r="K50" t="str">
            <v>LAUMAYER</v>
          </cell>
        </row>
        <row r="51">
          <cell r="A51">
            <v>1598</v>
          </cell>
          <cell r="B51" t="str">
            <v>ANALIZADOR DE REDES PM100</v>
          </cell>
          <cell r="C51" t="str">
            <v>UND</v>
          </cell>
          <cell r="D51">
            <v>700</v>
          </cell>
          <cell r="F51">
            <v>812.00811999999996</v>
          </cell>
          <cell r="I51">
            <v>0</v>
          </cell>
        </row>
        <row r="52">
          <cell r="A52">
            <v>1381</v>
          </cell>
          <cell r="B52" t="str">
            <v>ANTENA DE 15  ELEMENTOS</v>
          </cell>
          <cell r="C52" t="str">
            <v>UND</v>
          </cell>
          <cell r="D52">
            <v>45000</v>
          </cell>
          <cell r="F52">
            <v>52200.522000000004</v>
          </cell>
          <cell r="I52">
            <v>0</v>
          </cell>
        </row>
        <row r="53">
          <cell r="A53">
            <v>1424</v>
          </cell>
          <cell r="B53" t="str">
            <v>APLIQUE DE PARED 2X32W</v>
          </cell>
          <cell r="C53" t="str">
            <v>UND</v>
          </cell>
          <cell r="D53">
            <v>110000</v>
          </cell>
          <cell r="F53">
            <v>127601.276</v>
          </cell>
          <cell r="I53">
            <v>0</v>
          </cell>
        </row>
        <row r="54">
          <cell r="A54">
            <v>1502</v>
          </cell>
          <cell r="B54" t="str">
            <v xml:space="preserve">OJO DE BUEY  FLUOR. DE 1X20W </v>
          </cell>
          <cell r="C54" t="str">
            <v>UND</v>
          </cell>
          <cell r="D54">
            <v>52959.47040529595</v>
          </cell>
          <cell r="F54">
            <v>61433.600000000006</v>
          </cell>
          <cell r="I54">
            <v>0</v>
          </cell>
          <cell r="K54" t="str">
            <v>LUMINARIA</v>
          </cell>
        </row>
        <row r="55">
          <cell r="A55">
            <v>1552</v>
          </cell>
          <cell r="B55" t="str">
            <v>ARRANCADOR DIRECTO 2,6-3,7A</v>
          </cell>
          <cell r="C55" t="str">
            <v>UN</v>
          </cell>
          <cell r="D55">
            <v>272997.2700272997</v>
          </cell>
          <cell r="F55">
            <v>316680</v>
          </cell>
          <cell r="I55">
            <v>0</v>
          </cell>
          <cell r="K55" t="str">
            <v>SCHNEIDER</v>
          </cell>
        </row>
        <row r="56">
          <cell r="A56">
            <v>1210</v>
          </cell>
          <cell r="B56" t="str">
            <v>ARRANCADOR ESTRELLA TRIANGULO DE 30HP</v>
          </cell>
          <cell r="C56" t="str">
            <v>UN</v>
          </cell>
          <cell r="D56">
            <v>2199978.0002199975</v>
          </cell>
          <cell r="F56">
            <v>2552000</v>
          </cell>
          <cell r="H56">
            <v>3</v>
          </cell>
          <cell r="I56">
            <v>7656000</v>
          </cell>
          <cell r="J56" t="str">
            <v xml:space="preserve"> T </v>
          </cell>
        </row>
        <row r="57">
          <cell r="A57">
            <v>1216</v>
          </cell>
          <cell r="B57" t="str">
            <v>ARRANCADOR ESTRELLA TRIANGULO DE 60HP</v>
          </cell>
          <cell r="C57" t="str">
            <v>UN</v>
          </cell>
          <cell r="D57">
            <v>4399956.000439995</v>
          </cell>
          <cell r="F57">
            <v>5104000</v>
          </cell>
          <cell r="H57">
            <v>3</v>
          </cell>
          <cell r="I57">
            <v>15312000</v>
          </cell>
          <cell r="J57" t="str">
            <v xml:space="preserve"> T </v>
          </cell>
        </row>
        <row r="58">
          <cell r="A58">
            <v>1132</v>
          </cell>
          <cell r="B58" t="str">
            <v xml:space="preserve">BALISA LUMINOSA </v>
          </cell>
          <cell r="C58" t="str">
            <v>UN</v>
          </cell>
          <cell r="D58">
            <v>25999.740002599974</v>
          </cell>
          <cell r="F58">
            <v>30159.999999999996</v>
          </cell>
          <cell r="I58">
            <v>0</v>
          </cell>
          <cell r="K58" t="str">
            <v>VARIOS</v>
          </cell>
        </row>
        <row r="59">
          <cell r="A59">
            <v>1605</v>
          </cell>
          <cell r="B59" t="str">
            <v>BANCO DE CONDENSADORES DE 160 KVAR a 220V</v>
          </cell>
          <cell r="C59" t="str">
            <v>UND</v>
          </cell>
          <cell r="D59">
            <v>9200000</v>
          </cell>
          <cell r="F59">
            <v>10672106.719999999</v>
          </cell>
          <cell r="I59">
            <v>0</v>
          </cell>
        </row>
        <row r="60">
          <cell r="A60">
            <v>1070</v>
          </cell>
          <cell r="B60" t="str">
            <v>BANCO DE CONDENSADORES DE 40 KVAR</v>
          </cell>
          <cell r="C60" t="str">
            <v>UND</v>
          </cell>
          <cell r="D60">
            <v>0</v>
          </cell>
          <cell r="F60">
            <v>0</v>
          </cell>
          <cell r="I60">
            <v>0</v>
          </cell>
        </row>
        <row r="61">
          <cell r="A61">
            <v>1604</v>
          </cell>
          <cell r="B61" t="str">
            <v>BANDAS DOBLES 10 " GALV</v>
          </cell>
          <cell r="C61" t="str">
            <v>UND</v>
          </cell>
          <cell r="D61">
            <v>9999.9000009999891</v>
          </cell>
          <cell r="F61">
            <v>11600</v>
          </cell>
          <cell r="I61">
            <v>0</v>
          </cell>
          <cell r="K61" t="str">
            <v>HERRAJES</v>
          </cell>
        </row>
        <row r="62">
          <cell r="A62">
            <v>1343</v>
          </cell>
          <cell r="B62" t="str">
            <v>BANDAS DOBLES 7 1/2" GALV</v>
          </cell>
          <cell r="C62" t="str">
            <v>UND</v>
          </cell>
          <cell r="D62">
            <v>7999.9200007999916</v>
          </cell>
          <cell r="F62">
            <v>9280</v>
          </cell>
          <cell r="I62">
            <v>0</v>
          </cell>
          <cell r="K62" t="str">
            <v>HERRAJES</v>
          </cell>
        </row>
        <row r="63">
          <cell r="A63">
            <v>9001</v>
          </cell>
          <cell r="B63" t="str">
            <v>BANDEJA PORTACABLES DE 40X8 SEMIPESADA</v>
          </cell>
          <cell r="C63" t="str">
            <v>ML</v>
          </cell>
          <cell r="D63">
            <v>39625</v>
          </cell>
          <cell r="F63">
            <v>45965.459650000004</v>
          </cell>
          <cell r="I63">
            <v>0</v>
          </cell>
          <cell r="K63" t="str">
            <v>BANDEJA</v>
          </cell>
          <cell r="L63">
            <v>50561.5</v>
          </cell>
          <cell r="M63">
            <v>4596.0403499999957</v>
          </cell>
        </row>
        <row r="64">
          <cell r="A64">
            <v>1437</v>
          </cell>
          <cell r="B64" t="str">
            <v>BANDEJA PORTACABLES DE 50x8CMS CERRADA CON TAPA</v>
          </cell>
          <cell r="C64" t="str">
            <v>ML</v>
          </cell>
          <cell r="D64">
            <v>36206.896551724138</v>
          </cell>
          <cell r="F64">
            <v>42000.420000000006</v>
          </cell>
          <cell r="I64">
            <v>0</v>
          </cell>
        </row>
        <row r="65">
          <cell r="A65">
            <v>9000</v>
          </cell>
          <cell r="B65" t="str">
            <v>BANDEJA PORTACABLES DE 60X8</v>
          </cell>
          <cell r="C65" t="str">
            <v>ML</v>
          </cell>
          <cell r="D65">
            <v>140300</v>
          </cell>
          <cell r="F65">
            <v>162749.62748000002</v>
          </cell>
          <cell r="I65">
            <v>0</v>
          </cell>
        </row>
        <row r="66">
          <cell r="A66">
            <v>1247</v>
          </cell>
          <cell r="B66" t="str">
            <v>BANDEJA PORTACABLES SEMIPESADA DE 20 CMS</v>
          </cell>
          <cell r="C66" t="str">
            <v>ML</v>
          </cell>
          <cell r="D66">
            <v>21600</v>
          </cell>
          <cell r="F66">
            <v>25056.25056</v>
          </cell>
          <cell r="I66">
            <v>0</v>
          </cell>
        </row>
        <row r="67">
          <cell r="A67">
            <v>1246</v>
          </cell>
          <cell r="B67" t="str">
            <v>BANDEJA PORTACABLES SEMIPESADA DE 30 CMS</v>
          </cell>
          <cell r="C67" t="str">
            <v>ML</v>
          </cell>
          <cell r="D67">
            <v>34666.666666666672</v>
          </cell>
          <cell r="F67">
            <v>40213.735466666672</v>
          </cell>
          <cell r="I67">
            <v>0</v>
          </cell>
        </row>
        <row r="68">
          <cell r="A68">
            <v>1245</v>
          </cell>
          <cell r="B68" t="str">
            <v>BANDEJA PORTACABLES SEMIPESADA DE 40 CMS</v>
          </cell>
          <cell r="C68" t="str">
            <v>ML</v>
          </cell>
          <cell r="D68">
            <v>39625</v>
          </cell>
          <cell r="F68">
            <v>45965.459650000004</v>
          </cell>
          <cell r="I68">
            <v>0</v>
          </cell>
        </row>
        <row r="69">
          <cell r="A69">
            <v>1405</v>
          </cell>
          <cell r="B69" t="str">
            <v>BANDEJA PORTACABLES SEMIPESADA DE 50 CMS</v>
          </cell>
          <cell r="C69" t="str">
            <v>ML</v>
          </cell>
          <cell r="D69">
            <v>30948.799999999999</v>
          </cell>
          <cell r="F69">
            <v>35900.967006079998</v>
          </cell>
          <cell r="I69">
            <v>0</v>
          </cell>
        </row>
        <row r="70">
          <cell r="A70">
            <v>9002</v>
          </cell>
          <cell r="B70" t="str">
            <v>BANDEJA PROTACABLER DE 20X8</v>
          </cell>
          <cell r="C70" t="str">
            <v>ML</v>
          </cell>
          <cell r="D70">
            <v>30600</v>
          </cell>
          <cell r="F70">
            <v>35496.354959999997</v>
          </cell>
          <cell r="I70">
            <v>0</v>
          </cell>
        </row>
        <row r="71">
          <cell r="A71">
            <v>1101</v>
          </cell>
          <cell r="B71" t="str">
            <v>BARRAJE DE COBRE DE 100 AMPS NEUTRO Y TIERRA</v>
          </cell>
          <cell r="C71" t="str">
            <v>UND</v>
          </cell>
          <cell r="D71">
            <v>55000</v>
          </cell>
          <cell r="F71">
            <v>63800.637999999999</v>
          </cell>
          <cell r="I71">
            <v>0</v>
          </cell>
          <cell r="K71" t="str">
            <v>CELDA</v>
          </cell>
        </row>
        <row r="72">
          <cell r="A72">
            <v>1494</v>
          </cell>
          <cell r="B72" t="str">
            <v>BARRAJE DE COBRE DE 800 AMPS</v>
          </cell>
          <cell r="C72" t="str">
            <v>GLB</v>
          </cell>
          <cell r="D72">
            <v>140000</v>
          </cell>
          <cell r="F72">
            <v>162401.62400000001</v>
          </cell>
          <cell r="I72">
            <v>0</v>
          </cell>
        </row>
        <row r="73">
          <cell r="A73">
            <v>1419</v>
          </cell>
          <cell r="B73" t="str">
            <v>BARRAJE DE Cu DE 3F DE 300 A</v>
          </cell>
          <cell r="C73" t="str">
            <v>ML</v>
          </cell>
          <cell r="D73">
            <v>29999.700002999969</v>
          </cell>
          <cell r="F73">
            <v>34800</v>
          </cell>
          <cell r="I73">
            <v>0</v>
          </cell>
          <cell r="K73" t="str">
            <v>SUBES</v>
          </cell>
        </row>
        <row r="74">
          <cell r="A74">
            <v>1092</v>
          </cell>
          <cell r="B74" t="str">
            <v>BARRAJE EQUIPOTENCIAL</v>
          </cell>
          <cell r="C74" t="str">
            <v>UND</v>
          </cell>
          <cell r="D74">
            <v>38000</v>
          </cell>
          <cell r="F74">
            <v>44080.440800000004</v>
          </cell>
          <cell r="I74">
            <v>0</v>
          </cell>
        </row>
        <row r="75">
          <cell r="A75">
            <v>1094</v>
          </cell>
          <cell r="B75" t="str">
            <v>BARRAJE EQUIPOTENCIAL</v>
          </cell>
          <cell r="C75" t="str">
            <v>UND</v>
          </cell>
          <cell r="D75">
            <v>150000</v>
          </cell>
          <cell r="F75">
            <v>174001.74</v>
          </cell>
          <cell r="I75">
            <v>0</v>
          </cell>
        </row>
        <row r="76">
          <cell r="A76">
            <v>1454</v>
          </cell>
          <cell r="B76" t="str">
            <v>BARRAJE INTERCONEXION DE CELDAS PROTECCION SECCIONADOR</v>
          </cell>
          <cell r="C76" t="str">
            <v>UND</v>
          </cell>
          <cell r="D76">
            <v>678000</v>
          </cell>
          <cell r="F76">
            <v>786487.86479999998</v>
          </cell>
          <cell r="I76">
            <v>0</v>
          </cell>
        </row>
        <row r="77">
          <cell r="A77">
            <v>1600</v>
          </cell>
          <cell r="B77" t="str">
            <v>BARRAJES DE COBRE 1250 AMP</v>
          </cell>
          <cell r="C77" t="str">
            <v>ML</v>
          </cell>
          <cell r="D77">
            <v>71000</v>
          </cell>
          <cell r="F77">
            <v>82360.823600000003</v>
          </cell>
          <cell r="I77">
            <v>0</v>
          </cell>
        </row>
        <row r="78">
          <cell r="A78">
            <v>1601</v>
          </cell>
          <cell r="B78" t="str">
            <v>BARRAJES DE COBRE 1800 AMP</v>
          </cell>
          <cell r="C78" t="str">
            <v>ML</v>
          </cell>
          <cell r="D78">
            <v>232000</v>
          </cell>
          <cell r="F78">
            <v>269122.6912</v>
          </cell>
          <cell r="I78">
            <v>0</v>
          </cell>
        </row>
        <row r="79">
          <cell r="A79">
            <v>1599</v>
          </cell>
          <cell r="B79" t="str">
            <v>BARRAJES DE COBRE 600 AMP</v>
          </cell>
          <cell r="C79" t="str">
            <v>ML</v>
          </cell>
          <cell r="D79">
            <v>65000</v>
          </cell>
          <cell r="F79">
            <v>75400.754000000001</v>
          </cell>
          <cell r="I79">
            <v>0</v>
          </cell>
          <cell r="K79" t="str">
            <v>SUBES</v>
          </cell>
          <cell r="L79">
            <v>82940</v>
          </cell>
          <cell r="M79">
            <v>7539.2459999999992</v>
          </cell>
        </row>
        <row r="80">
          <cell r="A80">
            <v>9113</v>
          </cell>
          <cell r="B80" t="str">
            <v>BASE 8 PINES TLK 1468</v>
          </cell>
          <cell r="C80" t="str">
            <v>UN</v>
          </cell>
          <cell r="D80">
            <v>3200</v>
          </cell>
          <cell r="F80">
            <v>3712.03712</v>
          </cell>
          <cell r="I80">
            <v>0</v>
          </cell>
          <cell r="K80" t="str">
            <v>LAUMAYER</v>
          </cell>
        </row>
        <row r="81">
          <cell r="A81">
            <v>1358</v>
          </cell>
          <cell r="B81" t="str">
            <v>BASE EN CONCRETO PARA POSTE LUMNIARIA</v>
          </cell>
          <cell r="C81" t="str">
            <v>UN</v>
          </cell>
          <cell r="D81">
            <v>49999.500004999951</v>
          </cell>
          <cell r="F81">
            <v>58000.000000000007</v>
          </cell>
          <cell r="I81">
            <v>0</v>
          </cell>
          <cell r="K81" t="str">
            <v>CIVIL</v>
          </cell>
        </row>
        <row r="82">
          <cell r="A82">
            <v>9121</v>
          </cell>
          <cell r="B82" t="str">
            <v>BASES PARA AMARRAS</v>
          </cell>
          <cell r="C82" t="str">
            <v>GLB</v>
          </cell>
          <cell r="D82">
            <v>12000</v>
          </cell>
          <cell r="F82">
            <v>13920.1392</v>
          </cell>
          <cell r="I82">
            <v>0</v>
          </cell>
        </row>
        <row r="83">
          <cell r="A83">
            <v>1091</v>
          </cell>
          <cell r="B83" t="str">
            <v xml:space="preserve">BOBINA DE CHOQUE </v>
          </cell>
          <cell r="C83" t="str">
            <v>UND</v>
          </cell>
          <cell r="D83">
            <v>280000</v>
          </cell>
          <cell r="F83">
            <v>324803.24800000002</v>
          </cell>
          <cell r="I83">
            <v>0</v>
          </cell>
        </row>
        <row r="84">
          <cell r="A84">
            <v>1035</v>
          </cell>
          <cell r="B84" t="str">
            <v>BORNERA DE PRUEBA CONTADOR ELECT.</v>
          </cell>
          <cell r="C84" t="str">
            <v>UN</v>
          </cell>
          <cell r="D84">
            <v>210000</v>
          </cell>
          <cell r="F84">
            <v>243602.43599999999</v>
          </cell>
          <cell r="I84">
            <v>0</v>
          </cell>
          <cell r="K84" t="str">
            <v>SUBES</v>
          </cell>
          <cell r="L84">
            <v>267960</v>
          </cell>
          <cell r="M84">
            <v>1570.7464186981656</v>
          </cell>
        </row>
        <row r="85">
          <cell r="A85">
            <v>1057</v>
          </cell>
          <cell r="B85" t="str">
            <v>BOYA DE NIVEL</v>
          </cell>
          <cell r="C85" t="str">
            <v>UN</v>
          </cell>
          <cell r="D85">
            <v>160000</v>
          </cell>
          <cell r="F85">
            <v>185601.856</v>
          </cell>
          <cell r="I85">
            <v>0</v>
          </cell>
        </row>
        <row r="86">
          <cell r="A86">
            <v>1188</v>
          </cell>
          <cell r="B86" t="str">
            <v>BREAKER 3 X 500 A - 42KA -EASY PACK CVS - LV563306</v>
          </cell>
          <cell r="C86" t="str">
            <v>UND</v>
          </cell>
          <cell r="D86">
            <v>2599974.0002599973</v>
          </cell>
          <cell r="F86">
            <v>3016000</v>
          </cell>
          <cell r="I86">
            <v>0</v>
          </cell>
          <cell r="K86" t="str">
            <v>SCHNEIDER</v>
          </cell>
          <cell r="L86">
            <v>3317566.8243317567</v>
          </cell>
          <cell r="M86">
            <v>301566.82433175668</v>
          </cell>
        </row>
        <row r="87">
          <cell r="A87">
            <v>2400</v>
          </cell>
          <cell r="B87" t="str">
            <v>BREAKER Compact NSX400N 160-400AMP, 45KA A 440V</v>
          </cell>
          <cell r="C87" t="str">
            <v>UND</v>
          </cell>
          <cell r="D87">
            <v>2717972.820271797</v>
          </cell>
          <cell r="F87">
            <v>3152880</v>
          </cell>
          <cell r="I87">
            <v>0</v>
          </cell>
          <cell r="K87" t="str">
            <v>SCHNEIDER</v>
          </cell>
        </row>
        <row r="88">
          <cell r="A88">
            <v>2700</v>
          </cell>
          <cell r="B88" t="str">
            <v xml:space="preserve">BREAKER 3X800 </v>
          </cell>
          <cell r="C88" t="str">
            <v>UND</v>
          </cell>
          <cell r="D88">
            <v>10499895.00104999</v>
          </cell>
          <cell r="F88">
            <v>12180000.000000002</v>
          </cell>
          <cell r="I88">
            <v>0</v>
          </cell>
          <cell r="K88" t="str">
            <v>SCHNEIDER</v>
          </cell>
        </row>
        <row r="89">
          <cell r="A89">
            <v>2800</v>
          </cell>
          <cell r="B89" t="str">
            <v xml:space="preserve">BREAKER 3X50 NSX100 </v>
          </cell>
          <cell r="C89" t="str">
            <v>UND</v>
          </cell>
          <cell r="D89">
            <v>1076989.2301076988</v>
          </cell>
          <cell r="F89">
            <v>1249320</v>
          </cell>
          <cell r="I89">
            <v>0</v>
          </cell>
          <cell r="K89" t="str">
            <v>SCHNEIDER</v>
          </cell>
          <cell r="M89">
            <v>821.07199159222273</v>
          </cell>
        </row>
        <row r="90">
          <cell r="A90">
            <v>2600</v>
          </cell>
          <cell r="B90" t="str">
            <v>BREAKER 3X40 NSX100H, 28-40A, 35KA, 440V</v>
          </cell>
          <cell r="C90" t="str">
            <v>UND</v>
          </cell>
          <cell r="D90">
            <v>1076989.2301076988</v>
          </cell>
          <cell r="F90">
            <v>1249320</v>
          </cell>
          <cell r="I90">
            <v>0</v>
          </cell>
          <cell r="K90" t="str">
            <v>SCHNEIDER</v>
          </cell>
        </row>
        <row r="91">
          <cell r="A91">
            <v>2900</v>
          </cell>
          <cell r="B91" t="str">
            <v>BREAKER 3X100 Compact NSX 100/160/250F (85 kA 220/240V 35 kA 440V)</v>
          </cell>
          <cell r="C91" t="str">
            <v>UND</v>
          </cell>
          <cell r="D91">
            <v>675993.24006759934</v>
          </cell>
          <cell r="F91">
            <v>784160.00000000012</v>
          </cell>
          <cell r="H91">
            <v>4</v>
          </cell>
          <cell r="I91">
            <v>3136640.0000000005</v>
          </cell>
          <cell r="J91" t="str">
            <v xml:space="preserve"> T </v>
          </cell>
          <cell r="K91" t="str">
            <v>SCHNEIDER</v>
          </cell>
        </row>
        <row r="92">
          <cell r="A92">
            <v>1615</v>
          </cell>
          <cell r="B92" t="str">
            <v>BREAKER 3X250 EASYPACK CVSX250 40 kA 220/240V</v>
          </cell>
          <cell r="C92" t="str">
            <v>UND</v>
          </cell>
          <cell r="D92">
            <v>742992.57007429923</v>
          </cell>
          <cell r="F92">
            <v>861879.99999999988</v>
          </cell>
          <cell r="I92">
            <v>0</v>
          </cell>
          <cell r="K92" t="str">
            <v>SCHNEIDER</v>
          </cell>
        </row>
        <row r="93">
          <cell r="A93">
            <v>2500</v>
          </cell>
          <cell r="B93" t="str">
            <v>BREAKER 3X1500 MASTERPACT</v>
          </cell>
          <cell r="C93" t="str">
            <v>UND</v>
          </cell>
          <cell r="D93">
            <v>33999660.003399961</v>
          </cell>
          <cell r="F93">
            <v>39440000</v>
          </cell>
          <cell r="I93">
            <v>0</v>
          </cell>
          <cell r="K93" t="str">
            <v>SCHNEIDER</v>
          </cell>
        </row>
        <row r="94">
          <cell r="A94">
            <v>1522</v>
          </cell>
          <cell r="B94" t="str">
            <v>BREAKER 3X20 NSXX100F, 15-35A, 35KA, 440V</v>
          </cell>
          <cell r="C94" t="str">
            <v>UND</v>
          </cell>
          <cell r="D94">
            <v>629993.70006299939</v>
          </cell>
          <cell r="F94">
            <v>730800</v>
          </cell>
          <cell r="I94">
            <v>0</v>
          </cell>
          <cell r="K94" t="str">
            <v>SCHNEIDER</v>
          </cell>
        </row>
        <row r="95">
          <cell r="A95">
            <v>1411</v>
          </cell>
          <cell r="B95" t="str">
            <v>BREAKER 3X32 CVSX32, 40KA /240V</v>
          </cell>
          <cell r="C95" t="str">
            <v>UND</v>
          </cell>
          <cell r="D95">
            <v>244997.55002449974</v>
          </cell>
          <cell r="F95">
            <v>284200</v>
          </cell>
          <cell r="I95">
            <v>0</v>
          </cell>
          <cell r="K95" t="str">
            <v>SCHNEIDER</v>
          </cell>
        </row>
        <row r="96">
          <cell r="A96">
            <v>1100</v>
          </cell>
          <cell r="B96" t="str">
            <v>BREAKER 3X40 CVSX40, 40KA /240V</v>
          </cell>
          <cell r="C96" t="str">
            <v>UND</v>
          </cell>
          <cell r="D96">
            <v>244997.55002449974</v>
          </cell>
          <cell r="F96">
            <v>284200</v>
          </cell>
          <cell r="I96">
            <v>0</v>
          </cell>
          <cell r="K96" t="str">
            <v>SCHNEIDER</v>
          </cell>
        </row>
        <row r="97">
          <cell r="A97">
            <v>1102</v>
          </cell>
          <cell r="B97" t="str">
            <v>BREAKER 3X63 CVSX63, 40KA /240V</v>
          </cell>
          <cell r="C97" t="str">
            <v>UND</v>
          </cell>
          <cell r="D97">
            <v>247997.52002479974</v>
          </cell>
          <cell r="F97">
            <v>287680</v>
          </cell>
          <cell r="I97">
            <v>0</v>
          </cell>
          <cell r="K97" t="str">
            <v>SCHNEIDER</v>
          </cell>
        </row>
        <row r="98">
          <cell r="A98">
            <v>2200</v>
          </cell>
          <cell r="B98" t="str">
            <v>BREAKER 3X132 NSX160F, 70-150A, 35KA, 440V</v>
          </cell>
          <cell r="C98" t="str">
            <v>UND</v>
          </cell>
          <cell r="D98">
            <v>1687983.1201687981</v>
          </cell>
          <cell r="F98">
            <v>1958079.9999999998</v>
          </cell>
          <cell r="I98">
            <v>0</v>
          </cell>
          <cell r="K98" t="str">
            <v>SCHNEIDER</v>
          </cell>
        </row>
        <row r="99">
          <cell r="A99">
            <v>2100</v>
          </cell>
          <cell r="B99" t="str">
            <v xml:space="preserve">BREAKER 3X16 EZC </v>
          </cell>
          <cell r="C99" t="str">
            <v>UND</v>
          </cell>
          <cell r="D99">
            <v>201597.98402015978</v>
          </cell>
          <cell r="F99">
            <v>233855.99999999997</v>
          </cell>
          <cell r="I99">
            <v>0</v>
          </cell>
          <cell r="K99" t="str">
            <v>SCHNEIDER</v>
          </cell>
          <cell r="M99">
            <v>516.10239471511147</v>
          </cell>
        </row>
        <row r="100">
          <cell r="A100">
            <v>1398</v>
          </cell>
          <cell r="B100" t="str">
            <v>BREAKER DE 3X100 AMP EZC100N</v>
          </cell>
          <cell r="C100" t="str">
            <v>UN</v>
          </cell>
          <cell r="D100">
            <v>250997.49002509975</v>
          </cell>
          <cell r="F100">
            <v>291160</v>
          </cell>
          <cell r="I100">
            <v>0</v>
          </cell>
          <cell r="K100" t="str">
            <v>SCHNEIDER</v>
          </cell>
          <cell r="L100">
            <v>320272.7972720273</v>
          </cell>
          <cell r="M100">
            <v>29112.797272027296</v>
          </cell>
        </row>
        <row r="101">
          <cell r="A101">
            <v>1352</v>
          </cell>
          <cell r="B101" t="str">
            <v>BREAKER DE 3X125 AMP EZC250N</v>
          </cell>
          <cell r="C101" t="str">
            <v>UN</v>
          </cell>
          <cell r="D101">
            <v>632193.6780632193</v>
          </cell>
          <cell r="F101">
            <v>733352</v>
          </cell>
          <cell r="I101">
            <v>0</v>
          </cell>
          <cell r="K101" t="str">
            <v>SCHNEIDER</v>
          </cell>
        </row>
        <row r="102">
          <cell r="A102">
            <v>1354</v>
          </cell>
          <cell r="B102" t="str">
            <v>BREAKER DE 3X150 AMP EZC 250N</v>
          </cell>
          <cell r="C102" t="str">
            <v>UN</v>
          </cell>
          <cell r="D102">
            <v>623993.76006239932</v>
          </cell>
          <cell r="F102">
            <v>723840</v>
          </cell>
          <cell r="I102">
            <v>0</v>
          </cell>
          <cell r="K102" t="str">
            <v>SCHNEIDER</v>
          </cell>
          <cell r="L102">
            <v>796216.03783962154</v>
          </cell>
          <cell r="M102">
            <v>72376.037839621538</v>
          </cell>
          <cell r="N102">
            <v>6513843.405565938</v>
          </cell>
        </row>
        <row r="103">
          <cell r="A103">
            <v>1056</v>
          </cell>
          <cell r="B103" t="str">
            <v>BREAKER DE 3X175 AMP EZC250N</v>
          </cell>
          <cell r="C103" t="str">
            <v>UN</v>
          </cell>
          <cell r="D103">
            <v>682993.17006829928</v>
          </cell>
          <cell r="F103">
            <v>792280</v>
          </cell>
          <cell r="I103">
            <v>0</v>
          </cell>
          <cell r="K103" t="str">
            <v>SCHNEIDER</v>
          </cell>
          <cell r="L103">
            <v>871499.28500714991</v>
          </cell>
          <cell r="M103">
            <v>79219.285007149912</v>
          </cell>
        </row>
        <row r="104">
          <cell r="A104">
            <v>1356</v>
          </cell>
          <cell r="B104" t="str">
            <v>BREAKER DE 3X200 AMP EZC250N</v>
          </cell>
          <cell r="C104" t="str">
            <v>UN</v>
          </cell>
          <cell r="D104">
            <v>632993.67006329936</v>
          </cell>
          <cell r="F104">
            <v>734280</v>
          </cell>
          <cell r="I104">
            <v>0</v>
          </cell>
          <cell r="K104" t="str">
            <v>SCHNEIDER</v>
          </cell>
          <cell r="M104">
            <v>302000</v>
          </cell>
          <cell r="N104">
            <v>1812000</v>
          </cell>
        </row>
        <row r="105">
          <cell r="A105">
            <v>1348</v>
          </cell>
          <cell r="B105" t="str">
            <v>BREAKER DE 3X225 AMP EZC250N</v>
          </cell>
          <cell r="C105" t="str">
            <v>UN</v>
          </cell>
          <cell r="D105">
            <v>553994.46005539945</v>
          </cell>
          <cell r="F105">
            <v>642640</v>
          </cell>
          <cell r="I105">
            <v>0</v>
          </cell>
          <cell r="K105" t="str">
            <v>SCHNEIDER</v>
          </cell>
        </row>
        <row r="106">
          <cell r="A106">
            <v>1197</v>
          </cell>
          <cell r="B106" t="str">
            <v>BREAKER DE 3X250 AMP EZC250</v>
          </cell>
          <cell r="C106" t="str">
            <v>UN</v>
          </cell>
          <cell r="D106">
            <v>832691.67308326915</v>
          </cell>
          <cell r="F106">
            <v>965931.99999999988</v>
          </cell>
          <cell r="I106">
            <v>0</v>
          </cell>
          <cell r="K106" t="str">
            <v>SCHNEIDER</v>
          </cell>
        </row>
        <row r="107">
          <cell r="A107">
            <v>1401</v>
          </cell>
          <cell r="B107" t="str">
            <v>BREAKER DE 3X250 AMP NB250N</v>
          </cell>
          <cell r="C107" t="str">
            <v>UN</v>
          </cell>
          <cell r="D107">
            <v>413632</v>
          </cell>
          <cell r="F107">
            <v>479817.91813120001</v>
          </cell>
          <cell r="I107">
            <v>0</v>
          </cell>
        </row>
        <row r="108">
          <cell r="A108">
            <v>1053</v>
          </cell>
          <cell r="B108" t="str">
            <v>BREAKER DE 3X30 AMP EZC 100B</v>
          </cell>
          <cell r="C108" t="str">
            <v>UN</v>
          </cell>
          <cell r="D108">
            <v>200997.99002009979</v>
          </cell>
          <cell r="F108">
            <v>233159.99999999997</v>
          </cell>
          <cell r="I108">
            <v>0</v>
          </cell>
          <cell r="K108" t="str">
            <v>SCHNEIDER</v>
          </cell>
        </row>
        <row r="109">
          <cell r="A109">
            <v>1531</v>
          </cell>
          <cell r="B109" t="str">
            <v>BREAKER DE 3X30 AMP NS100N</v>
          </cell>
          <cell r="C109" t="str">
            <v>UN</v>
          </cell>
          <cell r="D109">
            <v>627993.72006279929</v>
          </cell>
          <cell r="F109">
            <v>728480</v>
          </cell>
          <cell r="I109">
            <v>0</v>
          </cell>
          <cell r="K109" t="str">
            <v>SCHNEIDER</v>
          </cell>
        </row>
        <row r="110">
          <cell r="A110">
            <v>1195</v>
          </cell>
          <cell r="B110" t="str">
            <v>BREAKER DE 3X500 AMP NSX400N</v>
          </cell>
          <cell r="C110" t="str">
            <v>UN</v>
          </cell>
          <cell r="D110">
            <v>3659963.4003659962</v>
          </cell>
          <cell r="F110">
            <v>4245600</v>
          </cell>
          <cell r="I110">
            <v>0</v>
          </cell>
          <cell r="K110" t="str">
            <v>SCHNEIDER</v>
          </cell>
        </row>
        <row r="111">
          <cell r="A111">
            <v>1537</v>
          </cell>
          <cell r="B111" t="str">
            <v>BREAKER DE 3X40 AMP EZC</v>
          </cell>
          <cell r="C111" t="str">
            <v>UN</v>
          </cell>
          <cell r="D111">
            <v>244997.55002449974</v>
          </cell>
          <cell r="F111">
            <v>284200</v>
          </cell>
          <cell r="I111">
            <v>0</v>
          </cell>
          <cell r="K111" t="str">
            <v>SCHNEIDER</v>
          </cell>
          <cell r="L111">
            <v>312616.87383126165</v>
          </cell>
          <cell r="M111">
            <v>28416.873831261648</v>
          </cell>
        </row>
        <row r="112">
          <cell r="A112">
            <v>1200</v>
          </cell>
          <cell r="B112" t="str">
            <v>BREAKER DE 3X400 AMP EZC400N</v>
          </cell>
          <cell r="C112" t="str">
            <v>UN</v>
          </cell>
          <cell r="D112">
            <v>917990.82009179902</v>
          </cell>
          <cell r="F112">
            <v>1064880</v>
          </cell>
          <cell r="I112">
            <v>0</v>
          </cell>
          <cell r="K112" t="str">
            <v>SCHNEIDER</v>
          </cell>
        </row>
        <row r="113">
          <cell r="A113">
            <v>1117</v>
          </cell>
          <cell r="B113" t="str">
            <v>BREAKER DE 3X60 AMP EZC</v>
          </cell>
          <cell r="C113" t="str">
            <v>UN</v>
          </cell>
          <cell r="D113">
            <v>247997.52002479974</v>
          </cell>
          <cell r="F113">
            <v>287680</v>
          </cell>
          <cell r="I113">
            <v>0</v>
          </cell>
          <cell r="K113" t="str">
            <v>SCHNEIDER</v>
          </cell>
          <cell r="L113">
            <v>316444.83555164444</v>
          </cell>
          <cell r="M113">
            <v>28764.835551644443</v>
          </cell>
        </row>
        <row r="114">
          <cell r="A114">
            <v>1202</v>
          </cell>
          <cell r="B114" t="str">
            <v xml:space="preserve">BREAKER DE 3X750 AMP </v>
          </cell>
          <cell r="C114" t="str">
            <v>UN</v>
          </cell>
          <cell r="D114">
            <v>9616903.8309616894</v>
          </cell>
          <cell r="F114">
            <v>11155720</v>
          </cell>
          <cell r="I114">
            <v>0</v>
          </cell>
          <cell r="K114" t="str">
            <v>SCHNEIDER</v>
          </cell>
        </row>
        <row r="115">
          <cell r="A115">
            <v>1321</v>
          </cell>
          <cell r="B115" t="str">
            <v>BREAKER DE 3X70 AMP EZC100N</v>
          </cell>
          <cell r="C115" t="str">
            <v>UN</v>
          </cell>
          <cell r="D115">
            <v>257997.42002579971</v>
          </cell>
          <cell r="F115">
            <v>299280</v>
          </cell>
          <cell r="I115">
            <v>0</v>
          </cell>
          <cell r="K115" t="str">
            <v>SCHNEIDER</v>
          </cell>
        </row>
        <row r="116">
          <cell r="A116">
            <v>1133</v>
          </cell>
          <cell r="B116" t="str">
            <v>BREAKER DE 3X80 AMP EZC 100N</v>
          </cell>
          <cell r="C116" t="str">
            <v>UN</v>
          </cell>
          <cell r="D116">
            <v>257997.42002579971</v>
          </cell>
          <cell r="F116">
            <v>299280</v>
          </cell>
          <cell r="I116">
            <v>0</v>
          </cell>
          <cell r="K116" t="str">
            <v>SCHNEIDER</v>
          </cell>
        </row>
        <row r="117">
          <cell r="A117">
            <v>8000</v>
          </cell>
          <cell r="B117" t="str">
            <v>BREAKER ENCHUFABLE  3X70</v>
          </cell>
          <cell r="C117" t="str">
            <v>UND</v>
          </cell>
          <cell r="D117">
            <v>74100</v>
          </cell>
          <cell r="F117">
            <v>85956.859560000012</v>
          </cell>
          <cell r="I117">
            <v>0</v>
          </cell>
          <cell r="K117" t="str">
            <v>SIEMENS</v>
          </cell>
        </row>
        <row r="118">
          <cell r="A118">
            <v>8700</v>
          </cell>
          <cell r="B118" t="str">
            <v>BREAKER ENCHUFABLE 1X15</v>
          </cell>
          <cell r="C118" t="str">
            <v>UND</v>
          </cell>
          <cell r="D118">
            <v>11600</v>
          </cell>
          <cell r="F118">
            <v>13456.134559999999</v>
          </cell>
          <cell r="I118">
            <v>0</v>
          </cell>
          <cell r="K118" t="str">
            <v>SIEMENS</v>
          </cell>
        </row>
        <row r="119">
          <cell r="A119">
            <v>8600</v>
          </cell>
          <cell r="B119" t="str">
            <v>BREAKER ENCHUFABLE 1X20</v>
          </cell>
          <cell r="C119" t="str">
            <v>UND</v>
          </cell>
          <cell r="D119">
            <v>14999.850001499985</v>
          </cell>
          <cell r="F119">
            <v>17400</v>
          </cell>
          <cell r="I119">
            <v>0</v>
          </cell>
          <cell r="K119" t="str">
            <v>SCHNEIDER</v>
          </cell>
          <cell r="L119">
            <v>19139.808601913977</v>
          </cell>
          <cell r="M119">
            <v>1739.8086019139773</v>
          </cell>
        </row>
        <row r="120">
          <cell r="A120">
            <v>1027</v>
          </cell>
          <cell r="B120" t="str">
            <v>BREAKER ENCHUFABLE 2X15A</v>
          </cell>
          <cell r="C120" t="str">
            <v>UND</v>
          </cell>
          <cell r="D120">
            <v>30000</v>
          </cell>
          <cell r="F120">
            <v>34800.347999999998</v>
          </cell>
          <cell r="I120">
            <v>0</v>
          </cell>
          <cell r="K120" t="str">
            <v>SIEMENS</v>
          </cell>
          <cell r="N120">
            <v>8325843.405565938</v>
          </cell>
        </row>
        <row r="121">
          <cell r="A121">
            <v>8800</v>
          </cell>
          <cell r="B121" t="str">
            <v>BREAKER ENCHUFABLE 2X30</v>
          </cell>
          <cell r="C121" t="str">
            <v>UND</v>
          </cell>
          <cell r="D121">
            <v>39999.600003999956</v>
          </cell>
          <cell r="F121">
            <v>46400</v>
          </cell>
          <cell r="I121">
            <v>0</v>
          </cell>
          <cell r="K121" t="str">
            <v>SCHNEIDER</v>
          </cell>
          <cell r="L121">
            <v>51039.489605103947</v>
          </cell>
          <cell r="M121">
            <v>4639.4896051039468</v>
          </cell>
        </row>
        <row r="122">
          <cell r="A122">
            <v>8400</v>
          </cell>
          <cell r="B122" t="str">
            <v>BREAKER ENCHUFABLE 3X30</v>
          </cell>
          <cell r="C122" t="str">
            <v>UND</v>
          </cell>
          <cell r="D122">
            <v>90799.092009079905</v>
          </cell>
          <cell r="F122">
            <v>105328</v>
          </cell>
          <cell r="I122">
            <v>0</v>
          </cell>
          <cell r="K122" t="str">
            <v>SIEMENS</v>
          </cell>
          <cell r="L122">
            <v>115859.64140358596</v>
          </cell>
          <cell r="M122">
            <v>10531.641403585963</v>
          </cell>
        </row>
        <row r="123">
          <cell r="A123">
            <v>8500</v>
          </cell>
          <cell r="B123" t="str">
            <v>BREAKER ENCHUFABLE 3X20</v>
          </cell>
          <cell r="C123" t="str">
            <v>UND</v>
          </cell>
          <cell r="D123">
            <v>80800</v>
          </cell>
          <cell r="F123">
            <v>93728.937279999998</v>
          </cell>
          <cell r="I123">
            <v>0</v>
          </cell>
          <cell r="K123" t="str">
            <v>SIEMENS</v>
          </cell>
        </row>
        <row r="124">
          <cell r="A124">
            <v>8300</v>
          </cell>
          <cell r="B124" t="str">
            <v>BREAKER ENCHUFABLE 3X40</v>
          </cell>
          <cell r="C124" t="str">
            <v>UND</v>
          </cell>
          <cell r="D124">
            <v>80800</v>
          </cell>
          <cell r="F124">
            <v>93728.937279999998</v>
          </cell>
          <cell r="I124">
            <v>0</v>
          </cell>
          <cell r="K124" t="str">
            <v>SIEMENS</v>
          </cell>
        </row>
        <row r="125">
          <cell r="A125">
            <v>8100</v>
          </cell>
          <cell r="B125" t="str">
            <v>BREAKER ENCHUFABLE 3X60</v>
          </cell>
          <cell r="C125" t="str">
            <v>UND</v>
          </cell>
          <cell r="D125">
            <v>97000</v>
          </cell>
          <cell r="F125">
            <v>112521.12519999999</v>
          </cell>
          <cell r="I125">
            <v>0</v>
          </cell>
          <cell r="K125" t="str">
            <v>SIEMENS</v>
          </cell>
        </row>
        <row r="126">
          <cell r="A126">
            <v>1474</v>
          </cell>
          <cell r="B126" t="str">
            <v>BREAKER ENCHUFABLE DE 1X20A</v>
          </cell>
          <cell r="C126" t="str">
            <v>UN</v>
          </cell>
          <cell r="D126">
            <v>14999.850001499985</v>
          </cell>
          <cell r="F126">
            <v>17400</v>
          </cell>
          <cell r="I126">
            <v>0</v>
          </cell>
          <cell r="K126" t="str">
            <v>SIEMENS</v>
          </cell>
          <cell r="L126">
            <v>19139.808601913977</v>
          </cell>
          <cell r="M126">
            <v>1739.8086019139773</v>
          </cell>
        </row>
        <row r="127">
          <cell r="A127">
            <v>1518</v>
          </cell>
          <cell r="B127" t="str">
            <v>BREAKER ENCHUFABLE DE 1X30A</v>
          </cell>
          <cell r="C127" t="str">
            <v>UN</v>
          </cell>
          <cell r="D127">
            <v>11600</v>
          </cell>
          <cell r="F127">
            <v>13456.134559999999</v>
          </cell>
          <cell r="I127">
            <v>0</v>
          </cell>
          <cell r="K127" t="str">
            <v>SIEMENS</v>
          </cell>
        </row>
        <row r="128">
          <cell r="A128">
            <v>1390</v>
          </cell>
          <cell r="B128" t="str">
            <v>BREAKER ENCHUFABLE DE 2X30 A</v>
          </cell>
          <cell r="C128" t="str">
            <v>UN</v>
          </cell>
          <cell r="D128">
            <v>30000</v>
          </cell>
          <cell r="F128">
            <v>34800.347999999998</v>
          </cell>
          <cell r="H128">
            <v>1</v>
          </cell>
          <cell r="I128">
            <v>34800.347999999998</v>
          </cell>
          <cell r="J128" t="str">
            <v xml:space="preserve"> T </v>
          </cell>
          <cell r="K128" t="str">
            <v>SIEMENS</v>
          </cell>
        </row>
        <row r="129">
          <cell r="A129">
            <v>1484</v>
          </cell>
          <cell r="B129" t="str">
            <v>BREAKER ENCHUFABLE DE 2X50 A</v>
          </cell>
          <cell r="C129" t="str">
            <v>UN</v>
          </cell>
          <cell r="D129">
            <v>47999.520004799946</v>
          </cell>
          <cell r="F129">
            <v>55679.999999999993</v>
          </cell>
          <cell r="I129">
            <v>0</v>
          </cell>
          <cell r="K129" t="str">
            <v>SIEMENS</v>
          </cell>
          <cell r="L129">
            <v>61247.38752612473</v>
          </cell>
          <cell r="M129">
            <v>5567.3875261247376</v>
          </cell>
        </row>
        <row r="130">
          <cell r="A130">
            <v>8200</v>
          </cell>
          <cell r="B130" t="str">
            <v>BREAKER ENCHUFABLE DE 3 X 50</v>
          </cell>
          <cell r="C130" t="str">
            <v>UND</v>
          </cell>
          <cell r="D130">
            <v>80800</v>
          </cell>
          <cell r="F130">
            <v>93728.937279999998</v>
          </cell>
          <cell r="I130">
            <v>0</v>
          </cell>
          <cell r="K130" t="str">
            <v>SIEMENS</v>
          </cell>
        </row>
        <row r="131">
          <cell r="A131">
            <v>1344</v>
          </cell>
          <cell r="B131" t="str">
            <v>BREAKER ENCHUFABLE DE 2X20 A</v>
          </cell>
          <cell r="C131" t="str">
            <v>UN</v>
          </cell>
          <cell r="D131">
            <v>39999.600003999956</v>
          </cell>
          <cell r="F131">
            <v>46400</v>
          </cell>
          <cell r="I131">
            <v>0</v>
          </cell>
          <cell r="K131" t="str">
            <v>SIEMENS</v>
          </cell>
          <cell r="L131">
            <v>51039.489605103947</v>
          </cell>
          <cell r="M131">
            <v>4639.4896051039468</v>
          </cell>
        </row>
        <row r="132">
          <cell r="A132">
            <v>1193</v>
          </cell>
          <cell r="B132" t="str">
            <v>BREAKER MULTINUEVE 2X16A, K60</v>
          </cell>
          <cell r="C132" t="str">
            <v>UND</v>
          </cell>
          <cell r="D132">
            <v>40499.595004049959</v>
          </cell>
          <cell r="F132">
            <v>46980</v>
          </cell>
          <cell r="I132">
            <v>0</v>
          </cell>
          <cell r="K132" t="str">
            <v>SCHNEIDER</v>
          </cell>
        </row>
        <row r="133">
          <cell r="A133">
            <v>1240</v>
          </cell>
          <cell r="B133" t="str">
            <v>BREAKER MULTINUEVE DE 1X20A, K60</v>
          </cell>
          <cell r="C133" t="str">
            <v>UN</v>
          </cell>
          <cell r="D133">
            <v>27999.720002799972</v>
          </cell>
          <cell r="F133">
            <v>32479.999999999996</v>
          </cell>
          <cell r="I133">
            <v>0</v>
          </cell>
          <cell r="K133" t="str">
            <v>SCHNEIDER</v>
          </cell>
        </row>
        <row r="134">
          <cell r="A134">
            <v>1450</v>
          </cell>
          <cell r="B134" t="str">
            <v>BREAKER MULTINUEVE DE 1X2A, C60N</v>
          </cell>
          <cell r="C134" t="str">
            <v>UN</v>
          </cell>
          <cell r="D134">
            <v>42999.570004299952</v>
          </cell>
          <cell r="F134">
            <v>49880</v>
          </cell>
          <cell r="I134">
            <v>0</v>
          </cell>
          <cell r="K134" t="str">
            <v>SCHNEIDER</v>
          </cell>
        </row>
        <row r="135">
          <cell r="A135">
            <v>1239</v>
          </cell>
          <cell r="B135" t="str">
            <v>BREAKER MULTINUEVE DE 2X63A, C60N</v>
          </cell>
          <cell r="C135" t="str">
            <v>UN</v>
          </cell>
          <cell r="D135">
            <v>153998.46001539985</v>
          </cell>
          <cell r="F135">
            <v>178640</v>
          </cell>
          <cell r="I135">
            <v>0</v>
          </cell>
          <cell r="K135" t="str">
            <v>SCHNEIDER</v>
          </cell>
        </row>
        <row r="136">
          <cell r="A136">
            <v>1063</v>
          </cell>
          <cell r="B136" t="str">
            <v>BREAKER MULTINUEVE DE 1X10A, C60N</v>
          </cell>
          <cell r="C136" t="str">
            <v>UN</v>
          </cell>
          <cell r="D136">
            <v>27999.720002799972</v>
          </cell>
          <cell r="F136">
            <v>32479.999999999996</v>
          </cell>
          <cell r="I136">
            <v>0</v>
          </cell>
          <cell r="K136" t="str">
            <v>SCHNEIDER</v>
          </cell>
        </row>
        <row r="137">
          <cell r="A137">
            <v>1023</v>
          </cell>
          <cell r="B137" t="str">
            <v>BREAKER MULTINUEVE DE 2X20A, C60N</v>
          </cell>
          <cell r="C137" t="str">
            <v>UN</v>
          </cell>
          <cell r="D137">
            <v>62999.370006299934</v>
          </cell>
          <cell r="F137">
            <v>73080</v>
          </cell>
          <cell r="I137">
            <v>0</v>
          </cell>
          <cell r="K137" t="str">
            <v>SCHNEIDER</v>
          </cell>
        </row>
        <row r="138">
          <cell r="A138">
            <v>1458</v>
          </cell>
          <cell r="B138" t="str">
            <v>BREAKER MULTINUEVE DE 2X40A, K60</v>
          </cell>
          <cell r="C138" t="str">
            <v>UN</v>
          </cell>
          <cell r="D138">
            <v>72999.270007299929</v>
          </cell>
          <cell r="F138">
            <v>84680</v>
          </cell>
          <cell r="I138">
            <v>0</v>
          </cell>
          <cell r="K138" t="str">
            <v>SCHNEIDER</v>
          </cell>
          <cell r="L138">
            <v>93147.068529314696</v>
          </cell>
          <cell r="M138">
            <v>8467.0685293146962</v>
          </cell>
        </row>
        <row r="139">
          <cell r="A139">
            <v>1264</v>
          </cell>
          <cell r="B139" t="str">
            <v>BREAKER MULTINUEVE DE 2X2A, C60N</v>
          </cell>
          <cell r="C139" t="str">
            <v>UN</v>
          </cell>
          <cell r="D139">
            <v>69999.300006999925</v>
          </cell>
          <cell r="F139">
            <v>81200</v>
          </cell>
          <cell r="H139">
            <v>1</v>
          </cell>
          <cell r="I139">
            <v>81200</v>
          </cell>
          <cell r="J139" t="str">
            <v xml:space="preserve"> T </v>
          </cell>
          <cell r="K139" t="str">
            <v>SCHNEIDER</v>
          </cell>
        </row>
        <row r="140">
          <cell r="A140">
            <v>1478</v>
          </cell>
          <cell r="B140" t="str">
            <v>BREAKER MULTINUEVE DE 3X10A, C60N</v>
          </cell>
          <cell r="C140" t="str">
            <v>UN</v>
          </cell>
          <cell r="D140">
            <v>136998.63001369985</v>
          </cell>
          <cell r="F140">
            <v>158920</v>
          </cell>
          <cell r="I140">
            <v>0</v>
          </cell>
          <cell r="K140" t="str">
            <v>SCHNEIDER</v>
          </cell>
        </row>
        <row r="141">
          <cell r="A141">
            <v>1449</v>
          </cell>
          <cell r="B141" t="str">
            <v>BREAKER MULTINUEVE DE 3X80A, C60N</v>
          </cell>
          <cell r="C141" t="str">
            <v>UN</v>
          </cell>
          <cell r="D141">
            <v>241997.58002419973</v>
          </cell>
          <cell r="F141">
            <v>280720</v>
          </cell>
          <cell r="I141">
            <v>0</v>
          </cell>
          <cell r="K141" t="str">
            <v>SCHNEIDER</v>
          </cell>
        </row>
        <row r="142">
          <cell r="A142">
            <v>1414</v>
          </cell>
          <cell r="B142" t="str">
            <v>BREAKER MULTINUEVE DE 1X16A, C60N</v>
          </cell>
          <cell r="C142" t="str">
            <v>UND</v>
          </cell>
          <cell r="D142">
            <v>24999.750002499975</v>
          </cell>
          <cell r="F142">
            <v>29000.000000000004</v>
          </cell>
          <cell r="I142">
            <v>0</v>
          </cell>
          <cell r="K142" t="str">
            <v>SCHNEIDER</v>
          </cell>
        </row>
        <row r="143">
          <cell r="A143">
            <v>1313</v>
          </cell>
          <cell r="B143" t="str">
            <v>BREAKER NS100N EZC 100 N, 3x60A</v>
          </cell>
          <cell r="C143" t="str">
            <v>UN</v>
          </cell>
          <cell r="D143">
            <v>295597.04402955971</v>
          </cell>
          <cell r="F143">
            <v>342896</v>
          </cell>
          <cell r="I143">
            <v>0</v>
          </cell>
          <cell r="K143" t="str">
            <v>SCHNEIDER</v>
          </cell>
        </row>
        <row r="144">
          <cell r="A144">
            <v>1360</v>
          </cell>
          <cell r="B144" t="str">
            <v>BREAKER NS100N TM100D AMP. 25 KA, 3x100A</v>
          </cell>
          <cell r="C144" t="str">
            <v>UN</v>
          </cell>
          <cell r="D144">
            <v>701992.98007019924</v>
          </cell>
          <cell r="F144">
            <v>814320</v>
          </cell>
          <cell r="I144">
            <v>0</v>
          </cell>
          <cell r="K144" t="str">
            <v>SCHNEIDER</v>
          </cell>
        </row>
        <row r="145">
          <cell r="A145">
            <v>1408</v>
          </cell>
          <cell r="B145" t="str">
            <v>BREAKER NS100N TM40D AMP. 25 KA, 3x20A</v>
          </cell>
          <cell r="C145" t="str">
            <v>UN</v>
          </cell>
          <cell r="D145">
            <v>658993.41006589925</v>
          </cell>
          <cell r="F145">
            <v>764440</v>
          </cell>
          <cell r="I145">
            <v>0</v>
          </cell>
          <cell r="K145" t="str">
            <v>SCHNEIDER</v>
          </cell>
        </row>
        <row r="146">
          <cell r="A146">
            <v>1066</v>
          </cell>
          <cell r="B146" t="str">
            <v>BREAKER NSX100F TM50D AMP. 35 KA, 3x80A 440V</v>
          </cell>
          <cell r="C146" t="str">
            <v>UN</v>
          </cell>
          <cell r="D146">
            <v>675993.24006759934</v>
          </cell>
          <cell r="F146">
            <v>784160.00000000012</v>
          </cell>
          <cell r="H146">
            <v>1</v>
          </cell>
          <cell r="I146">
            <v>784160.00000000012</v>
          </cell>
          <cell r="J146" t="str">
            <v xml:space="preserve"> T </v>
          </cell>
          <cell r="K146" t="str">
            <v>SCHNEIDER</v>
          </cell>
        </row>
        <row r="147">
          <cell r="A147">
            <v>1421</v>
          </cell>
          <cell r="B147" t="str">
            <v>BREAKER NSX250F DE 140-200 AMP. 35 KA A 440V</v>
          </cell>
          <cell r="C147" t="str">
            <v>UN</v>
          </cell>
          <cell r="D147">
            <v>1719982.8001719981</v>
          </cell>
          <cell r="F147">
            <v>1995199.9999999998</v>
          </cell>
          <cell r="H147">
            <v>1</v>
          </cell>
          <cell r="I147">
            <v>1995199.9999999998</v>
          </cell>
          <cell r="J147" t="str">
            <v xml:space="preserve"> T </v>
          </cell>
          <cell r="K147" t="str">
            <v>SCHNEIDER</v>
          </cell>
        </row>
        <row r="148">
          <cell r="A148">
            <v>1309</v>
          </cell>
          <cell r="B148" t="str">
            <v>BREAKER NS400N DE 160-400 AMP. 42 KA</v>
          </cell>
          <cell r="C148" t="str">
            <v>UN</v>
          </cell>
          <cell r="D148">
            <v>2846971.5302846972</v>
          </cell>
          <cell r="F148">
            <v>3302520</v>
          </cell>
          <cell r="I148">
            <v>0</v>
          </cell>
          <cell r="K148" t="str">
            <v>SCHNEIDER</v>
          </cell>
        </row>
        <row r="149">
          <cell r="A149">
            <v>1538</v>
          </cell>
          <cell r="B149" t="str">
            <v>BUSHING DE 1 1/2"</v>
          </cell>
          <cell r="C149" t="str">
            <v>UND</v>
          </cell>
          <cell r="D149">
            <v>850</v>
          </cell>
          <cell r="F149">
            <v>986.00986</v>
          </cell>
          <cell r="I149">
            <v>0</v>
          </cell>
          <cell r="K149" t="str">
            <v>APE</v>
          </cell>
        </row>
        <row r="150">
          <cell r="A150">
            <v>1527</v>
          </cell>
          <cell r="B150" t="str">
            <v>BUSHING DE 1"</v>
          </cell>
          <cell r="C150" t="str">
            <v>UND</v>
          </cell>
          <cell r="D150">
            <v>425</v>
          </cell>
          <cell r="F150">
            <v>493.00493</v>
          </cell>
          <cell r="I150">
            <v>0</v>
          </cell>
          <cell r="L150">
            <v>542.30000000000007</v>
          </cell>
          <cell r="M150">
            <v>49.295070000000067</v>
          </cell>
        </row>
        <row r="151">
          <cell r="A151">
            <v>1473</v>
          </cell>
          <cell r="B151" t="str">
            <v>BUSHING DE 1/2"</v>
          </cell>
          <cell r="C151" t="str">
            <v>UND</v>
          </cell>
          <cell r="D151">
            <v>200</v>
          </cell>
          <cell r="F151">
            <v>232.00232</v>
          </cell>
          <cell r="I151">
            <v>0</v>
          </cell>
        </row>
        <row r="152">
          <cell r="A152">
            <v>1489</v>
          </cell>
          <cell r="B152" t="str">
            <v>BUSHING DE 2"</v>
          </cell>
          <cell r="C152" t="str">
            <v>UND</v>
          </cell>
          <cell r="D152">
            <v>1630</v>
          </cell>
          <cell r="F152">
            <v>1890.818908</v>
          </cell>
          <cell r="I152">
            <v>0</v>
          </cell>
        </row>
        <row r="153">
          <cell r="A153">
            <v>1553</v>
          </cell>
          <cell r="B153" t="str">
            <v>BUSHING DE 3"</v>
          </cell>
          <cell r="C153" t="str">
            <v>UND</v>
          </cell>
          <cell r="D153">
            <v>3570</v>
          </cell>
          <cell r="F153">
            <v>4141.2414120000003</v>
          </cell>
          <cell r="I153">
            <v>0</v>
          </cell>
        </row>
        <row r="154">
          <cell r="A154">
            <v>1501</v>
          </cell>
          <cell r="B154" t="str">
            <v>BUSHING DE 3/4"</v>
          </cell>
          <cell r="C154" t="str">
            <v>UND</v>
          </cell>
          <cell r="D154">
            <v>235</v>
          </cell>
          <cell r="F154">
            <v>272.60272599999996</v>
          </cell>
          <cell r="H154">
            <v>3</v>
          </cell>
          <cell r="I154">
            <v>817.80817799999988</v>
          </cell>
          <cell r="J154" t="str">
            <v xml:space="preserve"> T </v>
          </cell>
        </row>
        <row r="155">
          <cell r="A155">
            <v>1009</v>
          </cell>
          <cell r="B155" t="str">
            <v>CABLE  XLPE No. 2   15 KV, 100%</v>
          </cell>
          <cell r="C155" t="str">
            <v>ML</v>
          </cell>
          <cell r="D155">
            <v>45356.546434535652</v>
          </cell>
          <cell r="F155">
            <v>52614.119999999995</v>
          </cell>
          <cell r="I155">
            <v>0</v>
          </cell>
          <cell r="K155" t="str">
            <v>CABLE</v>
          </cell>
          <cell r="L155">
            <v>57874.953250467493</v>
          </cell>
          <cell r="M155">
            <v>5260.8332504674981</v>
          </cell>
        </row>
        <row r="156">
          <cell r="A156">
            <v>1304</v>
          </cell>
          <cell r="B156" t="str">
            <v>CABLE 1/0 TIPO SOLDADOR</v>
          </cell>
          <cell r="C156" t="str">
            <v>UN</v>
          </cell>
          <cell r="D156">
            <v>36199.638003619963</v>
          </cell>
          <cell r="F156">
            <v>41992</v>
          </cell>
          <cell r="I156">
            <v>0</v>
          </cell>
          <cell r="K156" t="str">
            <v>CABLE</v>
          </cell>
        </row>
        <row r="157">
          <cell r="A157">
            <v>1545</v>
          </cell>
          <cell r="B157" t="str">
            <v>CABLE 2/0 TIPO SOLDADOR</v>
          </cell>
          <cell r="C157" t="str">
            <v>ML</v>
          </cell>
          <cell r="D157">
            <v>18824</v>
          </cell>
          <cell r="F157">
            <v>21836.058358399998</v>
          </cell>
          <cell r="I157">
            <v>0</v>
          </cell>
        </row>
        <row r="158">
          <cell r="A158">
            <v>1196</v>
          </cell>
          <cell r="B158" t="str">
            <v>CABLE 350 MCM</v>
          </cell>
          <cell r="C158" t="str">
            <v>ML</v>
          </cell>
          <cell r="D158">
            <v>80243.197568024319</v>
          </cell>
          <cell r="F158">
            <v>93083.04</v>
          </cell>
          <cell r="I158">
            <v>0</v>
          </cell>
        </row>
        <row r="159">
          <cell r="A159">
            <v>1543</v>
          </cell>
          <cell r="B159" t="str">
            <v>CABLE 4/0 TIPO SOLDADOR</v>
          </cell>
          <cell r="C159" t="str">
            <v>ML</v>
          </cell>
          <cell r="D159">
            <v>30153.75</v>
          </cell>
          <cell r="F159">
            <v>34978.6997835</v>
          </cell>
          <cell r="I159">
            <v>0</v>
          </cell>
        </row>
        <row r="160">
          <cell r="A160">
            <v>1236</v>
          </cell>
          <cell r="B160" t="str">
            <v>CABLE BELDEN 8451</v>
          </cell>
          <cell r="C160" t="str">
            <v>MTS</v>
          </cell>
          <cell r="D160">
            <v>1062.295081967213</v>
          </cell>
          <cell r="F160">
            <v>1232.2746177049178</v>
          </cell>
          <cell r="I160">
            <v>0</v>
          </cell>
          <cell r="K160" t="str">
            <v>CABDATOS</v>
          </cell>
        </row>
        <row r="161">
          <cell r="A161">
            <v>9027</v>
          </cell>
          <cell r="B161" t="str">
            <v>CABLE BINDADO 2X18</v>
          </cell>
          <cell r="C161" t="str">
            <v>ML</v>
          </cell>
          <cell r="D161">
            <v>2433.9756602433972</v>
          </cell>
          <cell r="F161">
            <v>2823.4399999999996</v>
          </cell>
          <cell r="I161">
            <v>0</v>
          </cell>
          <cell r="K161" t="str">
            <v>CABLE</v>
          </cell>
        </row>
        <row r="162">
          <cell r="A162">
            <v>1554</v>
          </cell>
          <cell r="B162" t="str">
            <v>CABLE COAXIAL RG59</v>
          </cell>
          <cell r="C162" t="str">
            <v>ML</v>
          </cell>
          <cell r="D162">
            <v>1243.9875601243987</v>
          </cell>
          <cell r="F162">
            <v>1443.04</v>
          </cell>
          <cell r="I162">
            <v>0</v>
          </cell>
          <cell r="K162" t="str">
            <v>CABLE</v>
          </cell>
        </row>
        <row r="163">
          <cell r="A163">
            <v>1119</v>
          </cell>
          <cell r="B163" t="str">
            <v>CABLE COBRE DESNUDO 2 AWG</v>
          </cell>
          <cell r="C163" t="str">
            <v>ML</v>
          </cell>
          <cell r="D163">
            <v>12180.878191218088</v>
          </cell>
          <cell r="F163">
            <v>14129.96</v>
          </cell>
          <cell r="I163">
            <v>0</v>
          </cell>
          <cell r="K163" t="str">
            <v>CABLE</v>
          </cell>
        </row>
        <row r="164">
          <cell r="A164">
            <v>1075</v>
          </cell>
          <cell r="B164" t="str">
            <v>CABLE COBRE THHN     2 AWG</v>
          </cell>
          <cell r="C164" t="str">
            <v>ML</v>
          </cell>
          <cell r="D164">
            <v>23811.761882381175</v>
          </cell>
          <cell r="F164">
            <v>27621.919999999998</v>
          </cell>
          <cell r="I164">
            <v>0</v>
          </cell>
          <cell r="K164" t="str">
            <v>CABLE</v>
          </cell>
          <cell r="L164">
            <v>30383.808161918379</v>
          </cell>
          <cell r="M164">
            <v>2761.8881619183812</v>
          </cell>
        </row>
        <row r="165">
          <cell r="A165">
            <v>1076</v>
          </cell>
          <cell r="B165" t="str">
            <v>CABLE COBRE THHN     4 AWG</v>
          </cell>
          <cell r="C165" t="str">
            <v>ML</v>
          </cell>
          <cell r="D165">
            <v>15335.846641533584</v>
          </cell>
          <cell r="F165">
            <v>17789.759999999998</v>
          </cell>
          <cell r="I165">
            <v>0</v>
          </cell>
          <cell r="K165" t="str">
            <v>CABLE</v>
          </cell>
          <cell r="L165">
            <v>19568.540314596852</v>
          </cell>
          <cell r="M165">
            <v>1778.7803145968537</v>
          </cell>
        </row>
        <row r="166">
          <cell r="A166">
            <v>1077</v>
          </cell>
          <cell r="B166" t="str">
            <v>CABLE COBRE THHN     6 AWG</v>
          </cell>
          <cell r="C166" t="str">
            <v>ML</v>
          </cell>
          <cell r="D166">
            <v>9947.90052099479</v>
          </cell>
          <cell r="F166">
            <v>11539.679999999998</v>
          </cell>
          <cell r="H166">
            <v>192</v>
          </cell>
          <cell r="I166">
            <v>2215618.5599999996</v>
          </cell>
          <cell r="J166" t="str">
            <v xml:space="preserve"> T </v>
          </cell>
          <cell r="K166" t="str">
            <v>CABLE</v>
          </cell>
          <cell r="L166">
            <v>12693.521064789351</v>
          </cell>
          <cell r="M166">
            <v>1153.8410647893525</v>
          </cell>
        </row>
        <row r="167">
          <cell r="A167">
            <v>1078</v>
          </cell>
          <cell r="B167" t="str">
            <v>CABLE COBRE THHN     8 AWG</v>
          </cell>
          <cell r="C167" t="str">
            <v>ML</v>
          </cell>
          <cell r="D167">
            <v>6456.9354306456935</v>
          </cell>
          <cell r="F167">
            <v>7490.12</v>
          </cell>
          <cell r="H167">
            <v>32</v>
          </cell>
          <cell r="I167">
            <v>239683.84</v>
          </cell>
          <cell r="J167" t="str">
            <v xml:space="preserve"> T </v>
          </cell>
          <cell r="K167" t="str">
            <v>CABLE</v>
          </cell>
          <cell r="L167">
            <v>8239.0496095039052</v>
          </cell>
          <cell r="M167">
            <v>748.92960950390534</v>
          </cell>
        </row>
        <row r="168">
          <cell r="A168">
            <v>1079</v>
          </cell>
          <cell r="B168" t="str">
            <v>CABLE COBRE THHN    10 AWG</v>
          </cell>
          <cell r="C168" t="str">
            <v>ML</v>
          </cell>
          <cell r="D168">
            <v>4455.9554404455957</v>
          </cell>
          <cell r="F168">
            <v>5168.9600000000009</v>
          </cell>
          <cell r="I168">
            <v>0</v>
          </cell>
          <cell r="K168" t="str">
            <v>CABLE</v>
          </cell>
          <cell r="L168">
            <v>5685.79914200858</v>
          </cell>
          <cell r="M168">
            <v>516.83914200857907</v>
          </cell>
        </row>
        <row r="169">
          <cell r="A169">
            <v>1422</v>
          </cell>
          <cell r="B169" t="str">
            <v>CABLE COBRE THHW    12 AWG</v>
          </cell>
          <cell r="C169" t="str">
            <v>ML</v>
          </cell>
          <cell r="D169">
            <v>3097.9690203097966</v>
          </cell>
          <cell r="F169">
            <v>3593.68</v>
          </cell>
          <cell r="H169">
            <v>202</v>
          </cell>
          <cell r="I169">
            <v>725923.36</v>
          </cell>
          <cell r="J169" t="str">
            <v xml:space="preserve"> T </v>
          </cell>
          <cell r="K169" t="str">
            <v>CABLE</v>
          </cell>
          <cell r="L169">
            <v>3953.0084699153008</v>
          </cell>
          <cell r="M169">
            <v>359.32846991530096</v>
          </cell>
          <cell r="N169">
            <v>1053.2</v>
          </cell>
          <cell r="O169">
            <v>30300</v>
          </cell>
        </row>
        <row r="170">
          <cell r="A170">
            <v>1082</v>
          </cell>
          <cell r="B170" t="str">
            <v>CABLE COBRE THHN   1/0 AWG</v>
          </cell>
          <cell r="C170" t="str">
            <v>ML</v>
          </cell>
          <cell r="D170">
            <v>38873.61126388736</v>
          </cell>
          <cell r="F170">
            <v>45093.84</v>
          </cell>
          <cell r="I170">
            <v>0</v>
          </cell>
          <cell r="K170" t="str">
            <v>CABLE</v>
          </cell>
          <cell r="L170">
            <v>49602.727972720269</v>
          </cell>
          <cell r="M170">
            <v>4508.887972720273</v>
          </cell>
        </row>
        <row r="171">
          <cell r="A171">
            <v>1083</v>
          </cell>
          <cell r="B171" t="str">
            <v>CABLE COBRE THHN   2/0 AWG</v>
          </cell>
          <cell r="C171" t="str">
            <v>ML</v>
          </cell>
          <cell r="D171">
            <v>48603.513964860351</v>
          </cell>
          <cell r="F171">
            <v>56380.639999999999</v>
          </cell>
          <cell r="I171">
            <v>0</v>
          </cell>
          <cell r="K171" t="str">
            <v>CABLE</v>
          </cell>
          <cell r="L171">
            <v>62018.08381916181</v>
          </cell>
          <cell r="M171">
            <v>5637.4438191618101</v>
          </cell>
        </row>
        <row r="172">
          <cell r="A172">
            <v>1084</v>
          </cell>
          <cell r="B172" t="str">
            <v>CABLE COBRE THW   3/0 AWG</v>
          </cell>
          <cell r="C172" t="str">
            <v>ML</v>
          </cell>
          <cell r="D172">
            <v>60993.390066099339</v>
          </cell>
          <cell r="F172">
            <v>70753.039999999994</v>
          </cell>
          <cell r="I172">
            <v>0</v>
          </cell>
          <cell r="K172" t="str">
            <v>CABLE</v>
          </cell>
        </row>
        <row r="173">
          <cell r="A173">
            <v>1085</v>
          </cell>
          <cell r="B173" t="str">
            <v>CABLE COBRE THHN   4/0 AWG</v>
          </cell>
          <cell r="C173" t="str">
            <v>ML</v>
          </cell>
          <cell r="D173">
            <v>76159.238407615921</v>
          </cell>
          <cell r="F173">
            <v>88345.599999999991</v>
          </cell>
          <cell r="I173">
            <v>0</v>
          </cell>
          <cell r="K173" t="str">
            <v>CABLE</v>
          </cell>
          <cell r="L173">
            <v>97179.188208117906</v>
          </cell>
          <cell r="M173">
            <v>8833.5882081179152</v>
          </cell>
          <cell r="N173">
            <v>22658</v>
          </cell>
          <cell r="O173">
            <v>67973</v>
          </cell>
          <cell r="P173">
            <v>0.33333823724125755</v>
          </cell>
        </row>
        <row r="174">
          <cell r="A174">
            <v>1086</v>
          </cell>
          <cell r="B174" t="str">
            <v>CABLE COBRE THW  250 mcm</v>
          </cell>
          <cell r="C174" t="str">
            <v>ML</v>
          </cell>
          <cell r="D174">
            <v>94899.051009489893</v>
          </cell>
          <cell r="F174">
            <v>110083.99999999999</v>
          </cell>
          <cell r="I174">
            <v>0</v>
          </cell>
          <cell r="K174" t="str">
            <v>CABLE</v>
          </cell>
          <cell r="L174">
            <v>121091.18908810909</v>
          </cell>
          <cell r="M174">
            <v>11007.189088109109</v>
          </cell>
          <cell r="N174">
            <v>915.11111111111109</v>
          </cell>
        </row>
        <row r="175">
          <cell r="A175">
            <v>1087</v>
          </cell>
          <cell r="B175" t="str">
            <v>CABLE COBRE THW  300Kcmil</v>
          </cell>
          <cell r="C175" t="str">
            <v>ML</v>
          </cell>
          <cell r="D175">
            <v>101300.9869901301</v>
          </cell>
          <cell r="F175">
            <v>117510.31999999999</v>
          </cell>
          <cell r="I175">
            <v>0</v>
          </cell>
          <cell r="K175" t="str">
            <v>CABLE</v>
          </cell>
        </row>
        <row r="176">
          <cell r="A176">
            <v>9125</v>
          </cell>
          <cell r="B176" t="str">
            <v>CABLE COBRE THW  350 mcm</v>
          </cell>
          <cell r="C176" t="str">
            <v>ML</v>
          </cell>
          <cell r="D176">
            <v>83044.169558304406</v>
          </cell>
          <cell r="F176">
            <v>96332.2</v>
          </cell>
          <cell r="I176">
            <v>0</v>
          </cell>
          <cell r="K176" t="str">
            <v>CABLE</v>
          </cell>
        </row>
        <row r="177">
          <cell r="A177">
            <v>1089</v>
          </cell>
          <cell r="B177" t="str">
            <v>CABLE COBRE THW  400Kcmil</v>
          </cell>
          <cell r="C177" t="str">
            <v>ML</v>
          </cell>
          <cell r="D177">
            <v>91447.085529144708</v>
          </cell>
          <cell r="F177">
            <v>106079.67999999999</v>
          </cell>
          <cell r="I177">
            <v>0</v>
          </cell>
        </row>
        <row r="178">
          <cell r="A178">
            <v>1090</v>
          </cell>
          <cell r="B178" t="str">
            <v>CABLE COBRE THW  500Kcmil</v>
          </cell>
          <cell r="C178" t="str">
            <v>ML</v>
          </cell>
          <cell r="D178">
            <v>180698.19301806981</v>
          </cell>
          <cell r="F178">
            <v>209612</v>
          </cell>
          <cell r="I178">
            <v>0</v>
          </cell>
          <cell r="K178" t="str">
            <v>CABLE</v>
          </cell>
        </row>
        <row r="179">
          <cell r="A179">
            <v>1199</v>
          </cell>
          <cell r="B179" t="str">
            <v>CABLE DE ALUMINIO ASCR 1/0 AWG</v>
          </cell>
          <cell r="C179" t="str">
            <v>MT</v>
          </cell>
          <cell r="D179">
            <v>4550.9544904550949</v>
          </cell>
          <cell r="F179">
            <v>5279.16</v>
          </cell>
          <cell r="I179">
            <v>0</v>
          </cell>
          <cell r="K179" t="str">
            <v>CABLE</v>
          </cell>
          <cell r="P179">
            <v>0.66666176275874245</v>
          </cell>
        </row>
        <row r="180">
          <cell r="A180">
            <v>1203</v>
          </cell>
          <cell r="B180" t="str">
            <v>CABLE DE COBRE DESNUDO No. 1/0</v>
          </cell>
          <cell r="C180" t="str">
            <v>MTS</v>
          </cell>
          <cell r="D180">
            <v>29953.70046299537</v>
          </cell>
          <cell r="F180">
            <v>34746.639999999999</v>
          </cell>
          <cell r="I180">
            <v>0</v>
          </cell>
          <cell r="K180" t="str">
            <v>CABLE</v>
          </cell>
        </row>
        <row r="181">
          <cell r="A181">
            <v>9010</v>
          </cell>
          <cell r="B181" t="str">
            <v>CABLE DE COBRE No 12</v>
          </cell>
          <cell r="C181" t="str">
            <v>ML</v>
          </cell>
          <cell r="D181">
            <v>1689.9831001689981</v>
          </cell>
          <cell r="F181">
            <v>1960.3999999999999</v>
          </cell>
          <cell r="I181">
            <v>0</v>
          </cell>
          <cell r="K181" t="str">
            <v>CABLE</v>
          </cell>
        </row>
        <row r="182">
          <cell r="A182">
            <v>1047</v>
          </cell>
          <cell r="B182" t="str">
            <v>CABLE DE Cu DESNUDO 2 AWG</v>
          </cell>
          <cell r="C182" t="str">
            <v>ML</v>
          </cell>
          <cell r="D182">
            <v>22354.776452235477</v>
          </cell>
          <cell r="F182">
            <v>25931.8</v>
          </cell>
          <cell r="I182">
            <v>0</v>
          </cell>
          <cell r="K182" t="str">
            <v>CABLE</v>
          </cell>
          <cell r="L182">
            <v>28524.69475305247</v>
          </cell>
          <cell r="M182">
            <v>2592.8947530524711</v>
          </cell>
        </row>
        <row r="183">
          <cell r="A183">
            <v>1018</v>
          </cell>
          <cell r="B183" t="str">
            <v xml:space="preserve">CABLE DE Cu DESNUDO 2/0 </v>
          </cell>
          <cell r="C183" t="str">
            <v>ML</v>
          </cell>
          <cell r="D183">
            <v>37819.621803781964</v>
          </cell>
          <cell r="F183">
            <v>43871.200000000004</v>
          </cell>
          <cell r="I183">
            <v>0</v>
          </cell>
          <cell r="K183" t="str">
            <v>CABLE</v>
          </cell>
          <cell r="L183">
            <v>48257.837421625787</v>
          </cell>
          <cell r="M183">
            <v>4386.6374216257827</v>
          </cell>
        </row>
        <row r="184">
          <cell r="A184">
            <v>1043</v>
          </cell>
          <cell r="B184" t="str">
            <v>CABLE DE Cu DESNUDO 4"</v>
          </cell>
          <cell r="C184" t="str">
            <v>ML</v>
          </cell>
          <cell r="D184">
            <v>8681.9131808681905</v>
          </cell>
          <cell r="F184">
            <v>10071.119999999999</v>
          </cell>
          <cell r="I184">
            <v>0</v>
          </cell>
          <cell r="K184" t="str">
            <v>CABLE</v>
          </cell>
        </row>
        <row r="185">
          <cell r="A185">
            <v>1623</v>
          </cell>
          <cell r="B185" t="str">
            <v>CABLE DE VEHICULO No 12 AWG</v>
          </cell>
          <cell r="C185" t="str">
            <v>ML</v>
          </cell>
          <cell r="D185">
            <v>701.06399999999996</v>
          </cell>
          <cell r="F185">
            <v>813.24237234240002</v>
          </cell>
          <cell r="I185">
            <v>0</v>
          </cell>
        </row>
        <row r="186">
          <cell r="A186">
            <v>1622</v>
          </cell>
          <cell r="B186" t="str">
            <v>CABLE DE CONTROL 4X14+20</v>
          </cell>
          <cell r="C186" t="str">
            <v>UND</v>
          </cell>
          <cell r="D186">
            <v>16795.832041679583</v>
          </cell>
          <cell r="F186">
            <v>19483.359999999997</v>
          </cell>
          <cell r="I186">
            <v>0</v>
          </cell>
        </row>
        <row r="187">
          <cell r="A187">
            <v>9025</v>
          </cell>
          <cell r="B187" t="str">
            <v>CABLE DE ALUMINIO ASCR 4/0 AWG</v>
          </cell>
          <cell r="C187" t="str">
            <v>ML</v>
          </cell>
          <cell r="D187">
            <v>9177.9082209177905</v>
          </cell>
          <cell r="F187">
            <v>10646.48</v>
          </cell>
          <cell r="I187">
            <v>0</v>
          </cell>
          <cell r="K187" t="str">
            <v>CABLE</v>
          </cell>
        </row>
        <row r="188">
          <cell r="A188">
            <v>1134</v>
          </cell>
          <cell r="B188" t="str">
            <v>CABLE ENCAUCHETADO 2X18</v>
          </cell>
          <cell r="C188" t="str">
            <v>ML</v>
          </cell>
          <cell r="D188">
            <v>1777.9822201777981</v>
          </cell>
          <cell r="F188">
            <v>2062.48</v>
          </cell>
          <cell r="I188">
            <v>0</v>
          </cell>
          <cell r="K188" t="str">
            <v>CABLE</v>
          </cell>
        </row>
        <row r="189">
          <cell r="A189">
            <v>1472</v>
          </cell>
          <cell r="B189" t="str">
            <v>CABLE ENCAUCHETADO 3X12</v>
          </cell>
          <cell r="C189" t="str">
            <v>ML</v>
          </cell>
          <cell r="D189">
            <v>9999.9000009999891</v>
          </cell>
          <cell r="F189">
            <v>11600</v>
          </cell>
          <cell r="I189">
            <v>0</v>
          </cell>
          <cell r="K189" t="str">
            <v>CABLE</v>
          </cell>
        </row>
        <row r="190">
          <cell r="A190">
            <v>1471</v>
          </cell>
          <cell r="B190" t="str">
            <v>CABLE ENCAUCHETADO 3X14</v>
          </cell>
          <cell r="C190" t="str">
            <v>ML</v>
          </cell>
          <cell r="D190">
            <v>7470.9252907470918</v>
          </cell>
          <cell r="F190">
            <v>8666.3599999999988</v>
          </cell>
          <cell r="I190">
            <v>0</v>
          </cell>
          <cell r="K190" t="str">
            <v>CABLE</v>
          </cell>
        </row>
        <row r="191">
          <cell r="A191">
            <v>9018</v>
          </cell>
          <cell r="B191" t="str">
            <v>CABLE ENCAUCHETADO 3X16</v>
          </cell>
          <cell r="C191" t="str">
            <v>ML</v>
          </cell>
          <cell r="D191">
            <v>5232.9476705232946</v>
          </cell>
          <cell r="F191">
            <v>6070.28</v>
          </cell>
          <cell r="I191">
            <v>0</v>
          </cell>
          <cell r="K191" t="str">
            <v>CABLE</v>
          </cell>
          <cell r="L191">
            <v>6677.2412275877241</v>
          </cell>
          <cell r="M191">
            <v>606.96122758772435</v>
          </cell>
        </row>
        <row r="192">
          <cell r="A192">
            <v>1225</v>
          </cell>
          <cell r="B192" t="str">
            <v>CABLE DE CONTROL 6X18+20 APANTALLADO</v>
          </cell>
          <cell r="C192" t="str">
            <v>MTS</v>
          </cell>
          <cell r="D192">
            <v>11088.512599999998</v>
          </cell>
          <cell r="F192">
            <v>12862.803242746159</v>
          </cell>
          <cell r="I192">
            <v>0</v>
          </cell>
          <cell r="K192" t="str">
            <v>CABLE</v>
          </cell>
        </row>
        <row r="193">
          <cell r="A193">
            <v>1007</v>
          </cell>
          <cell r="B193" t="str">
            <v>CABLE DE CONTROL 4X18+20 APANTALLADO</v>
          </cell>
          <cell r="C193" t="str">
            <v>MTS</v>
          </cell>
          <cell r="D193">
            <v>11885.881141188587</v>
          </cell>
          <cell r="F193">
            <v>13787.759999999998</v>
          </cell>
          <cell r="I193">
            <v>0</v>
          </cell>
          <cell r="K193" t="str">
            <v>CABLE</v>
          </cell>
        </row>
        <row r="194">
          <cell r="A194">
            <v>1001</v>
          </cell>
          <cell r="B194" t="str">
            <v>CABLE DE CONTROL 4X14+20 APANTALLADO</v>
          </cell>
          <cell r="C194" t="str">
            <v>MTS</v>
          </cell>
          <cell r="D194">
            <v>16795.832041679583</v>
          </cell>
          <cell r="F194">
            <v>19483.359999999997</v>
          </cell>
          <cell r="I194">
            <v>0</v>
          </cell>
          <cell r="K194" t="str">
            <v>CABLE</v>
          </cell>
        </row>
        <row r="195">
          <cell r="A195">
            <v>1002</v>
          </cell>
          <cell r="B195" t="str">
            <v>CABLE DE CONTROL 2X14+20 APANTALLADO</v>
          </cell>
          <cell r="C195" t="str">
            <v>MTS</v>
          </cell>
          <cell r="D195">
            <v>9775.9022409775898</v>
          </cell>
          <cell r="F195">
            <v>11340.16</v>
          </cell>
          <cell r="I195">
            <v>0</v>
          </cell>
          <cell r="K195" t="str">
            <v>CABLE</v>
          </cell>
        </row>
        <row r="196">
          <cell r="A196">
            <v>1271</v>
          </cell>
          <cell r="B196" t="str">
            <v>CABLE DE CONTROL 2X18+20 APANTALLADO</v>
          </cell>
          <cell r="C196" t="str">
            <v>MTS</v>
          </cell>
          <cell r="D196">
            <v>6616.9338306616928</v>
          </cell>
          <cell r="F196">
            <v>7675.7199999999993</v>
          </cell>
          <cell r="I196">
            <v>0</v>
          </cell>
          <cell r="K196" t="str">
            <v>CABLE</v>
          </cell>
        </row>
        <row r="197">
          <cell r="A197">
            <v>1007</v>
          </cell>
          <cell r="B197" t="str">
            <v>CABLE SILICONADO 10 AWG</v>
          </cell>
          <cell r="C197" t="str">
            <v>MTS</v>
          </cell>
          <cell r="D197">
            <v>7999.9200007999916</v>
          </cell>
          <cell r="F197">
            <v>9280</v>
          </cell>
          <cell r="I197">
            <v>0</v>
          </cell>
          <cell r="K197" t="str">
            <v>CABLE</v>
          </cell>
        </row>
        <row r="198">
          <cell r="A198">
            <v>9092</v>
          </cell>
          <cell r="B198" t="str">
            <v>CABLE CENTELFLEX 2/0</v>
          </cell>
          <cell r="C198" t="str">
            <v>ML</v>
          </cell>
          <cell r="D198">
            <v>37999.620003799959</v>
          </cell>
          <cell r="F198">
            <v>44080</v>
          </cell>
          <cell r="I198">
            <v>0</v>
          </cell>
          <cell r="K198" t="str">
            <v>CABLE</v>
          </cell>
        </row>
        <row r="199">
          <cell r="A199">
            <v>9031</v>
          </cell>
          <cell r="B199" t="str">
            <v>CABLE CENTELFLEX No.2</v>
          </cell>
          <cell r="C199" t="str">
            <v>ML</v>
          </cell>
          <cell r="D199">
            <v>12499.875001249988</v>
          </cell>
          <cell r="F199">
            <v>14500.000000000002</v>
          </cell>
          <cell r="I199">
            <v>0</v>
          </cell>
          <cell r="K199" t="str">
            <v>CABLE</v>
          </cell>
        </row>
        <row r="200">
          <cell r="A200">
            <v>1072</v>
          </cell>
          <cell r="B200" t="str">
            <v>CABLE MULTIPAR DE 2 PARES 0,5MM- JWT - PVC</v>
          </cell>
          <cell r="C200" t="str">
            <v>ML</v>
          </cell>
          <cell r="D200">
            <v>549.99450005499943</v>
          </cell>
          <cell r="F200">
            <v>638</v>
          </cell>
          <cell r="I200">
            <v>0</v>
          </cell>
          <cell r="K200" t="str">
            <v>CABLE</v>
          </cell>
        </row>
        <row r="201">
          <cell r="A201">
            <v>1577</v>
          </cell>
          <cell r="B201" t="str">
            <v>CABLE No.2 TIPO SOLDADOR</v>
          </cell>
          <cell r="C201" t="str">
            <v>ML</v>
          </cell>
          <cell r="D201">
            <v>23999.760002399973</v>
          </cell>
          <cell r="F201">
            <v>27839.999999999996</v>
          </cell>
          <cell r="I201">
            <v>0</v>
          </cell>
          <cell r="K201" t="str">
            <v>CABLE</v>
          </cell>
        </row>
        <row r="202">
          <cell r="A202">
            <v>9029</v>
          </cell>
          <cell r="B202" t="str">
            <v>CABLE ALUMINIO SERIE 8000 No.6</v>
          </cell>
          <cell r="C202" t="str">
            <v>ML</v>
          </cell>
          <cell r="D202">
            <v>3049.9695003049969</v>
          </cell>
          <cell r="F202">
            <v>3537.9999999999995</v>
          </cell>
          <cell r="I202">
            <v>0</v>
          </cell>
        </row>
        <row r="203">
          <cell r="A203">
            <v>9028</v>
          </cell>
          <cell r="B203" t="str">
            <v>CABLE ALUMINIO SERIE 8000 No.2</v>
          </cell>
          <cell r="C203" t="str">
            <v>ML</v>
          </cell>
          <cell r="D203">
            <v>5999.9400005999933</v>
          </cell>
          <cell r="F203">
            <v>6959.9999999999991</v>
          </cell>
          <cell r="I203">
            <v>0</v>
          </cell>
        </row>
        <row r="204">
          <cell r="A204">
            <v>9033</v>
          </cell>
          <cell r="B204" t="str">
            <v>CABLE ALUMINIO SERIE 8000 No.4</v>
          </cell>
          <cell r="C204" t="str">
            <v>MTS</v>
          </cell>
          <cell r="D204">
            <v>4099.9590004099955</v>
          </cell>
          <cell r="F204">
            <v>4756</v>
          </cell>
          <cell r="I204">
            <v>0</v>
          </cell>
          <cell r="K204" t="str">
            <v>DATOS</v>
          </cell>
        </row>
        <row r="205">
          <cell r="A205">
            <v>1417</v>
          </cell>
          <cell r="B205" t="str">
            <v>CABLE STP DE 4 PARES</v>
          </cell>
          <cell r="C205" t="str">
            <v>MTS</v>
          </cell>
          <cell r="D205">
            <v>2770.4640986377021</v>
          </cell>
          <cell r="F205">
            <v>3213.7704918032787</v>
          </cell>
          <cell r="I205">
            <v>0</v>
          </cell>
          <cell r="K205" t="str">
            <v>DATOS</v>
          </cell>
        </row>
        <row r="206">
          <cell r="A206">
            <v>9078</v>
          </cell>
          <cell r="B206" t="str">
            <v>CABLE TELEFONICO 10 PARES</v>
          </cell>
          <cell r="C206" t="str">
            <v>ML</v>
          </cell>
          <cell r="D206">
            <v>31901.680983190166</v>
          </cell>
          <cell r="F206">
            <v>37006.32</v>
          </cell>
          <cell r="I206">
            <v>0</v>
          </cell>
          <cell r="K206" t="str">
            <v>DATOS</v>
          </cell>
        </row>
        <row r="207">
          <cell r="A207">
            <v>1306</v>
          </cell>
          <cell r="B207" t="str">
            <v>CABLE ALUMINIO SERIE 8000 No.2/0</v>
          </cell>
          <cell r="C207" t="str">
            <v>MTS</v>
          </cell>
          <cell r="D207">
            <v>12899.871001289986</v>
          </cell>
          <cell r="F207">
            <v>14963.999999999998</v>
          </cell>
          <cell r="I207">
            <v>0</v>
          </cell>
          <cell r="K207" t="str">
            <v>CABLE</v>
          </cell>
        </row>
        <row r="208">
          <cell r="A208">
            <v>1488</v>
          </cell>
          <cell r="B208" t="str">
            <v>CABLE ALUMINIO SERIE 8000 No.1/0</v>
          </cell>
          <cell r="C208" t="str">
            <v>MTS</v>
          </cell>
          <cell r="D208">
            <v>9899.9010009899903</v>
          </cell>
          <cell r="F208">
            <v>11484</v>
          </cell>
          <cell r="I208">
            <v>0</v>
          </cell>
          <cell r="K208" t="str">
            <v>CABLE</v>
          </cell>
        </row>
        <row r="209">
          <cell r="A209">
            <v>1498</v>
          </cell>
          <cell r="B209" t="str">
            <v>CABLE ALUMINIO SERIE 8000 No.250 MCM</v>
          </cell>
          <cell r="C209" t="str">
            <v>ML</v>
          </cell>
          <cell r="D209">
            <v>20499.795002049977</v>
          </cell>
          <cell r="F209">
            <v>23780</v>
          </cell>
          <cell r="I209">
            <v>0</v>
          </cell>
        </row>
        <row r="210">
          <cell r="A210">
            <v>1416</v>
          </cell>
          <cell r="B210" t="str">
            <v>CABLE THHW No. 14</v>
          </cell>
          <cell r="C210" t="str">
            <v>MTS</v>
          </cell>
          <cell r="D210">
            <v>1829.9817001829981</v>
          </cell>
          <cell r="F210">
            <v>2122.7999999999997</v>
          </cell>
          <cell r="H210">
            <v>160</v>
          </cell>
          <cell r="I210">
            <v>339647.99999999994</v>
          </cell>
          <cell r="J210" t="str">
            <v xml:space="preserve"> T </v>
          </cell>
          <cell r="K210" t="str">
            <v>CABLE</v>
          </cell>
        </row>
        <row r="211">
          <cell r="A211">
            <v>1270</v>
          </cell>
          <cell r="B211" t="str">
            <v>CABLE TFF No. 16</v>
          </cell>
          <cell r="C211" t="str">
            <v>MTS</v>
          </cell>
          <cell r="D211">
            <v>1105.9889401105988</v>
          </cell>
          <cell r="F211">
            <v>1282.9599999999998</v>
          </cell>
          <cell r="H211">
            <v>160</v>
          </cell>
          <cell r="I211">
            <v>205273.59999999998</v>
          </cell>
          <cell r="J211" t="str">
            <v xml:space="preserve"> T </v>
          </cell>
          <cell r="K211" t="str">
            <v>CABLE</v>
          </cell>
        </row>
        <row r="212">
          <cell r="A212">
            <v>1211</v>
          </cell>
          <cell r="B212" t="str">
            <v>CABLE TWK No. 12 AWG</v>
          </cell>
          <cell r="C212" t="str">
            <v>MTS</v>
          </cell>
          <cell r="D212">
            <v>684.07560000000001</v>
          </cell>
          <cell r="F212">
            <v>793.53563127696009</v>
          </cell>
          <cell r="I212">
            <v>0</v>
          </cell>
          <cell r="M212">
            <v>1306</v>
          </cell>
        </row>
        <row r="213">
          <cell r="A213">
            <v>1221</v>
          </cell>
          <cell r="B213" t="str">
            <v>CABLE USO TFF No. 18 AWG</v>
          </cell>
          <cell r="C213" t="str">
            <v>MTS</v>
          </cell>
          <cell r="D213">
            <v>768.99231007689923</v>
          </cell>
          <cell r="F213">
            <v>892.04</v>
          </cell>
          <cell r="I213">
            <v>0</v>
          </cell>
          <cell r="K213" t="str">
            <v>CABLE</v>
          </cell>
          <cell r="L213">
            <v>981.23418765812346</v>
          </cell>
          <cell r="M213">
            <v>89.194187658123496</v>
          </cell>
        </row>
        <row r="214">
          <cell r="A214">
            <v>9030</v>
          </cell>
          <cell r="B214" t="str">
            <v>CABLE UTP 4  PARES CAT 6</v>
          </cell>
          <cell r="C214" t="str">
            <v>ML</v>
          </cell>
          <cell r="D214">
            <v>300</v>
          </cell>
          <cell r="F214">
            <v>348.00348000000002</v>
          </cell>
          <cell r="I214">
            <v>0</v>
          </cell>
          <cell r="K214" t="str">
            <v>CABDATOS</v>
          </cell>
          <cell r="L214">
            <v>382.79999999999995</v>
          </cell>
          <cell r="M214">
            <v>34.79651999999993</v>
          </cell>
        </row>
        <row r="215">
          <cell r="A215">
            <v>1367</v>
          </cell>
          <cell r="B215" t="str">
            <v>CABLE XLPE 3X No.2/0 AWG, 15 KV</v>
          </cell>
          <cell r="C215" t="str">
            <v>MTS</v>
          </cell>
          <cell r="D215">
            <v>104248.77320000001</v>
          </cell>
          <cell r="F215">
            <v>120929.78619776914</v>
          </cell>
          <cell r="I215">
            <v>0</v>
          </cell>
        </row>
        <row r="216">
          <cell r="A216">
            <v>9003</v>
          </cell>
          <cell r="B216" t="str">
            <v>CABLE ALUMINIO SERIE 8000 No.4/0 awg</v>
          </cell>
          <cell r="C216" t="str">
            <v>UND</v>
          </cell>
          <cell r="D216">
            <v>15259.847401525984</v>
          </cell>
          <cell r="F216">
            <v>17701.599999999999</v>
          </cell>
          <cell r="I216">
            <v>0</v>
          </cell>
        </row>
        <row r="217">
          <cell r="A217">
            <v>1497</v>
          </cell>
          <cell r="B217" t="str">
            <v xml:space="preserve">CAJA 4 X 4 PVC </v>
          </cell>
          <cell r="C217" t="str">
            <v>UND</v>
          </cell>
          <cell r="D217">
            <v>1840.981590184098</v>
          </cell>
          <cell r="F217">
            <v>2135.56</v>
          </cell>
          <cell r="I217">
            <v>0</v>
          </cell>
          <cell r="K217" t="str">
            <v>PVC</v>
          </cell>
          <cell r="L217">
            <v>2349.0925090749088</v>
          </cell>
          <cell r="M217">
            <v>213.53250907490883</v>
          </cell>
        </row>
        <row r="218">
          <cell r="A218">
            <v>1513</v>
          </cell>
          <cell r="B218" t="str">
            <v>CAJA 4 X 4 PVC  CON SUPLEMENTO</v>
          </cell>
          <cell r="C218" t="str">
            <v>UND</v>
          </cell>
          <cell r="D218">
            <v>3359.9664003359962</v>
          </cell>
          <cell r="F218">
            <v>3897.6</v>
          </cell>
          <cell r="I218">
            <v>0</v>
          </cell>
          <cell r="K218" t="str">
            <v>PVC</v>
          </cell>
          <cell r="N218">
            <v>1234.24</v>
          </cell>
        </row>
        <row r="219">
          <cell r="A219">
            <v>9075</v>
          </cell>
          <cell r="B219" t="str">
            <v>CAPUCHON PARA SELLAR PUNTA DE CABLE</v>
          </cell>
          <cell r="C219" t="str">
            <v>UN</v>
          </cell>
          <cell r="D219">
            <v>2599.9740002599974</v>
          </cell>
          <cell r="F219">
            <v>3016</v>
          </cell>
          <cell r="I219">
            <v>0</v>
          </cell>
          <cell r="K219" t="str">
            <v>TYCO</v>
          </cell>
        </row>
        <row r="220">
          <cell r="A220">
            <v>9065</v>
          </cell>
          <cell r="B220" t="str">
            <v>CAJA DE TIERRAS</v>
          </cell>
          <cell r="C220" t="str">
            <v>UN</v>
          </cell>
          <cell r="D220">
            <v>225000</v>
          </cell>
          <cell r="F220">
            <v>261002.61000000002</v>
          </cell>
          <cell r="I220">
            <v>0</v>
          </cell>
        </row>
        <row r="221">
          <cell r="A221">
            <v>1110</v>
          </cell>
          <cell r="B221" t="str">
            <v>CAJA 4X4X4</v>
          </cell>
          <cell r="C221" t="str">
            <v>UN</v>
          </cell>
          <cell r="D221">
            <v>2800</v>
          </cell>
          <cell r="F221">
            <v>3248.0324799999999</v>
          </cell>
          <cell r="I221">
            <v>0</v>
          </cell>
          <cell r="K221" t="str">
            <v>EMT</v>
          </cell>
          <cell r="L221">
            <v>3572.8</v>
          </cell>
          <cell r="M221">
            <v>324.76752000000033</v>
          </cell>
        </row>
        <row r="222">
          <cell r="A222">
            <v>9012</v>
          </cell>
          <cell r="B222" t="str">
            <v>CAJA PARA CONTADOR INTEMPERIE</v>
          </cell>
          <cell r="C222" t="str">
            <v>UND</v>
          </cell>
          <cell r="D222">
            <v>300000</v>
          </cell>
          <cell r="F222">
            <v>348003.48</v>
          </cell>
          <cell r="I222">
            <v>0</v>
          </cell>
          <cell r="L222">
            <v>382800</v>
          </cell>
          <cell r="M222">
            <v>34796.520000000019</v>
          </cell>
        </row>
        <row r="223">
          <cell r="A223">
            <v>1040</v>
          </cell>
          <cell r="B223" t="str">
            <v>CAJA ELBD DE 2"</v>
          </cell>
          <cell r="C223" t="str">
            <v>UND</v>
          </cell>
          <cell r="D223">
            <v>109950</v>
          </cell>
          <cell r="F223">
            <v>127543.27542000001</v>
          </cell>
          <cell r="I223">
            <v>0</v>
          </cell>
          <cell r="K223" t="str">
            <v>APE</v>
          </cell>
        </row>
        <row r="224">
          <cell r="A224">
            <v>1415</v>
          </cell>
          <cell r="B224" t="str">
            <v>CAJA ELBD DE 3"</v>
          </cell>
          <cell r="C224" t="str">
            <v>UND</v>
          </cell>
          <cell r="D224">
            <v>250000</v>
          </cell>
          <cell r="F224">
            <v>290002.90000000002</v>
          </cell>
          <cell r="I224">
            <v>0</v>
          </cell>
          <cell r="K224" t="str">
            <v>APE</v>
          </cell>
        </row>
        <row r="225">
          <cell r="A225">
            <v>1289</v>
          </cell>
          <cell r="B225" t="str">
            <v>CAJA ELECTRICA 2 X4</v>
          </cell>
          <cell r="C225" t="str">
            <v>UND</v>
          </cell>
          <cell r="D225">
            <v>1299.9870001299987</v>
          </cell>
          <cell r="F225">
            <v>1508</v>
          </cell>
          <cell r="I225">
            <v>0</v>
          </cell>
          <cell r="K225" t="str">
            <v>PVC</v>
          </cell>
        </row>
        <row r="226">
          <cell r="A226">
            <v>9045</v>
          </cell>
          <cell r="B226" t="str">
            <v>CAJA EMT DE 2X4</v>
          </cell>
          <cell r="C226" t="str">
            <v>UN</v>
          </cell>
          <cell r="D226">
            <v>7181</v>
          </cell>
          <cell r="F226">
            <v>8330.0432996</v>
          </cell>
          <cell r="H226">
            <v>2</v>
          </cell>
          <cell r="I226">
            <v>16660.0865992</v>
          </cell>
          <cell r="J226" t="str">
            <v xml:space="preserve"> T </v>
          </cell>
          <cell r="K226" t="str">
            <v>EMT</v>
          </cell>
          <cell r="L226">
            <v>9162.9560000000001</v>
          </cell>
          <cell r="M226">
            <v>832.91270040000018</v>
          </cell>
        </row>
        <row r="227">
          <cell r="A227">
            <v>9103</v>
          </cell>
          <cell r="B227" t="str">
            <v>CAJA GALVANIZADA DE 2X4</v>
          </cell>
          <cell r="C227" t="str">
            <v>UN</v>
          </cell>
          <cell r="D227">
            <v>800</v>
          </cell>
          <cell r="F227">
            <v>928.00927999999999</v>
          </cell>
          <cell r="I227">
            <v>0</v>
          </cell>
          <cell r="K227" t="str">
            <v>EMT</v>
          </cell>
        </row>
        <row r="228">
          <cell r="A228">
            <v>9101</v>
          </cell>
          <cell r="B228" t="str">
            <v>CAJA GALVANIZADA DE 4 X 4 CON SUPLEMENTO</v>
          </cell>
          <cell r="C228" t="str">
            <v>UN</v>
          </cell>
          <cell r="D228">
            <v>3089</v>
          </cell>
          <cell r="F228">
            <v>3583.2758323999997</v>
          </cell>
          <cell r="I228">
            <v>0</v>
          </cell>
          <cell r="K228" t="str">
            <v>EMT</v>
          </cell>
          <cell r="L228">
            <v>3941.5639999999999</v>
          </cell>
          <cell r="M228">
            <v>358.28816760000018</v>
          </cell>
        </row>
        <row r="229">
          <cell r="A229">
            <v>9102</v>
          </cell>
          <cell r="B229" t="str">
            <v>CAJA GALVANIZADA DE 4 X 4 SIN SUPLEMENTO</v>
          </cell>
          <cell r="C229" t="str">
            <v>UN</v>
          </cell>
          <cell r="D229">
            <v>2039</v>
          </cell>
          <cell r="F229">
            <v>2365.2636524</v>
          </cell>
          <cell r="I229">
            <v>0</v>
          </cell>
          <cell r="K229" t="str">
            <v>EMT</v>
          </cell>
          <cell r="L229">
            <v>2601.7640000000001</v>
          </cell>
          <cell r="M229">
            <v>236.50034760000017</v>
          </cell>
        </row>
        <row r="230">
          <cell r="A230">
            <v>1625</v>
          </cell>
          <cell r="B230" t="str">
            <v>CAJA METALICA 60 X 60 X 40</v>
          </cell>
          <cell r="C230" t="str">
            <v>UND</v>
          </cell>
          <cell r="D230">
            <v>150000</v>
          </cell>
          <cell r="F230">
            <v>174001.74</v>
          </cell>
          <cell r="I230">
            <v>0</v>
          </cell>
          <cell r="K230" t="str">
            <v>REG</v>
          </cell>
        </row>
        <row r="231">
          <cell r="A231">
            <v>1355</v>
          </cell>
          <cell r="B231" t="str">
            <v>CAJA METALICA DE 40X40X20CM</v>
          </cell>
          <cell r="C231" t="str">
            <v>UND</v>
          </cell>
          <cell r="D231">
            <v>90949.090509094909</v>
          </cell>
          <cell r="F231">
            <v>105502</v>
          </cell>
          <cell r="I231">
            <v>0</v>
          </cell>
          <cell r="K231" t="str">
            <v>SCHNEIDER</v>
          </cell>
          <cell r="L231">
            <v>116051.0394896051</v>
          </cell>
          <cell r="M231">
            <v>10549.0394896051</v>
          </cell>
        </row>
        <row r="232">
          <cell r="A232">
            <v>1349</v>
          </cell>
          <cell r="B232" t="str">
            <v>CAJA METALICA DE 100x100x60CM</v>
          </cell>
          <cell r="C232" t="str">
            <v>UND</v>
          </cell>
          <cell r="D232">
            <v>650000</v>
          </cell>
          <cell r="F232">
            <v>754007.53999999992</v>
          </cell>
          <cell r="I232">
            <v>0</v>
          </cell>
        </row>
        <row r="233">
          <cell r="A233">
            <v>1624</v>
          </cell>
          <cell r="B233" t="str">
            <v>CAJA METALICA DE PASO ( 20 X 20 X 10 )</v>
          </cell>
          <cell r="C233" t="str">
            <v>UND</v>
          </cell>
          <cell r="D233">
            <v>35969.640303596963</v>
          </cell>
          <cell r="F233">
            <v>41725.199999999997</v>
          </cell>
          <cell r="I233">
            <v>0</v>
          </cell>
          <cell r="K233" t="str">
            <v>SCHNEIDER</v>
          </cell>
          <cell r="L233">
            <v>45897.261027389723</v>
          </cell>
          <cell r="M233">
            <v>4172.0610273897255</v>
          </cell>
        </row>
        <row r="234">
          <cell r="A234">
            <v>1609</v>
          </cell>
          <cell r="B234" t="str">
            <v>CAJA METALICA DE PASO ( 15 X 15 X 15 )</v>
          </cell>
          <cell r="C234" t="str">
            <v>UND</v>
          </cell>
          <cell r="D234">
            <v>31029.689703102966</v>
          </cell>
          <cell r="F234">
            <v>35994.799999999996</v>
          </cell>
          <cell r="I234">
            <v>0</v>
          </cell>
          <cell r="K234" t="str">
            <v>SCHNEIDER</v>
          </cell>
          <cell r="L234">
            <v>39593.884061159384</v>
          </cell>
          <cell r="M234">
            <v>3599.0840611593885</v>
          </cell>
        </row>
        <row r="235">
          <cell r="A235">
            <v>1610</v>
          </cell>
          <cell r="B235" t="str">
            <v>CAJA METALICA DE PASO ( 40 X 40 X 15)</v>
          </cell>
          <cell r="C235" t="str">
            <v>UND</v>
          </cell>
          <cell r="D235">
            <v>35650</v>
          </cell>
          <cell r="F235">
            <v>41354.413540000001</v>
          </cell>
          <cell r="I235">
            <v>0</v>
          </cell>
          <cell r="K235" t="str">
            <v>PVC</v>
          </cell>
        </row>
        <row r="236">
          <cell r="A236">
            <v>1611</v>
          </cell>
          <cell r="B236" t="str">
            <v>CAJA METALICA DE PASO ( 30 X 30 X 15)</v>
          </cell>
          <cell r="C236" t="str">
            <v>UND</v>
          </cell>
          <cell r="D236">
            <v>71689.283107168929</v>
          </cell>
          <cell r="F236">
            <v>83160.399999999994</v>
          </cell>
          <cell r="I236">
            <v>0</v>
          </cell>
          <cell r="K236" t="str">
            <v>SCHNEIDER</v>
          </cell>
          <cell r="L236">
            <v>91475.525244747565</v>
          </cell>
          <cell r="M236">
            <v>8315.1252447475708</v>
          </cell>
        </row>
        <row r="237">
          <cell r="A237">
            <v>1582</v>
          </cell>
          <cell r="B237" t="str">
            <v>CAJA DE ABONADOS 4 PUESTOS 2F+N 8 ABONADOS A 120V</v>
          </cell>
          <cell r="C237" t="str">
            <v>UND</v>
          </cell>
          <cell r="D237">
            <v>139998.60001399985</v>
          </cell>
          <cell r="F237">
            <v>162400</v>
          </cell>
          <cell r="I237">
            <v>0</v>
          </cell>
          <cell r="K237" t="str">
            <v>TYCO</v>
          </cell>
        </row>
        <row r="238">
          <cell r="A238">
            <v>1113</v>
          </cell>
          <cell r="B238" t="str">
            <v>CAJA MINIPRAGMA DE 12 PUESTOS</v>
          </cell>
          <cell r="C238" t="str">
            <v>UND</v>
          </cell>
          <cell r="D238">
            <v>104998.95001049989</v>
          </cell>
          <cell r="F238">
            <v>121799.99999999999</v>
          </cell>
          <cell r="I238">
            <v>0</v>
          </cell>
          <cell r="K238" t="str">
            <v>SCHNEIDER</v>
          </cell>
        </row>
        <row r="239">
          <cell r="A239">
            <v>1546</v>
          </cell>
          <cell r="B239" t="str">
            <v>CAJA MINIPRAGMA DE 24 PUESTOS</v>
          </cell>
          <cell r="C239" t="str">
            <v>UN</v>
          </cell>
          <cell r="D239">
            <v>78720</v>
          </cell>
          <cell r="F239">
            <v>91316.113152000005</v>
          </cell>
          <cell r="I239">
            <v>0</v>
          </cell>
          <cell r="K239" t="str">
            <v>SCHNEIDER</v>
          </cell>
        </row>
        <row r="240">
          <cell r="A240">
            <v>1263</v>
          </cell>
          <cell r="B240" t="str">
            <v>CAJA MINIPRAGMA DE 9 PUESTOS</v>
          </cell>
          <cell r="C240" t="str">
            <v>UN</v>
          </cell>
          <cell r="D240">
            <v>106998.93001069989</v>
          </cell>
          <cell r="F240">
            <v>124119.99999999999</v>
          </cell>
          <cell r="I240">
            <v>0</v>
          </cell>
          <cell r="K240" t="str">
            <v>SCHNEIDER</v>
          </cell>
        </row>
        <row r="241">
          <cell r="A241">
            <v>1300</v>
          </cell>
          <cell r="B241" t="str">
            <v>CAJA DE ABONADOS 9 PUESTOS 2F+N 18 ABONADOS A 120V</v>
          </cell>
          <cell r="C241" t="str">
            <v>UND</v>
          </cell>
          <cell r="D241">
            <v>189998.1000189998</v>
          </cell>
          <cell r="F241">
            <v>220399.99999999997</v>
          </cell>
          <cell r="I241">
            <v>0</v>
          </cell>
          <cell r="K241" t="str">
            <v>TYCO</v>
          </cell>
          <cell r="L241">
            <v>242437.57562424373</v>
          </cell>
          <cell r="M241">
            <v>22037.575624243764</v>
          </cell>
        </row>
        <row r="242">
          <cell r="A242">
            <v>1118</v>
          </cell>
          <cell r="B242" t="str">
            <v>CAJA OCTOGONAL CONDUIT PVC</v>
          </cell>
          <cell r="C242" t="str">
            <v>UND</v>
          </cell>
          <cell r="D242">
            <v>2024.9797502024978</v>
          </cell>
          <cell r="F242">
            <v>2349</v>
          </cell>
          <cell r="I242">
            <v>0</v>
          </cell>
          <cell r="K242" t="str">
            <v>PVC</v>
          </cell>
        </row>
        <row r="243">
          <cell r="A243">
            <v>9024</v>
          </cell>
          <cell r="B243" t="str">
            <v>CAJA PARA STRIP DE 40X40X20</v>
          </cell>
          <cell r="C243" t="str">
            <v>UND</v>
          </cell>
          <cell r="D243">
            <v>70000</v>
          </cell>
          <cell r="F243">
            <v>81200.812000000005</v>
          </cell>
          <cell r="I243">
            <v>0</v>
          </cell>
          <cell r="K243" t="str">
            <v>EMT</v>
          </cell>
        </row>
        <row r="244">
          <cell r="A244">
            <v>1142</v>
          </cell>
          <cell r="B244" t="str">
            <v>CAJA PVC 2X4 REF 5800</v>
          </cell>
          <cell r="C244" t="str">
            <v>UND</v>
          </cell>
          <cell r="D244">
            <v>1245.9875401245986</v>
          </cell>
          <cell r="F244">
            <v>1445.36</v>
          </cell>
          <cell r="I244">
            <v>0</v>
          </cell>
          <cell r="K244" t="str">
            <v>PVC</v>
          </cell>
        </row>
        <row r="245">
          <cell r="A245">
            <v>1065</v>
          </cell>
          <cell r="B245" t="str">
            <v>CAJA REDONDA APE DE  1 1/2"</v>
          </cell>
          <cell r="C245" t="str">
            <v>UND</v>
          </cell>
          <cell r="D245">
            <v>158250</v>
          </cell>
          <cell r="F245">
            <v>183571.8357</v>
          </cell>
          <cell r="I245">
            <v>0</v>
          </cell>
        </row>
        <row r="246">
          <cell r="A246">
            <v>1190</v>
          </cell>
          <cell r="B246" t="str">
            <v>CAJA REDONDA APE DE 1"</v>
          </cell>
          <cell r="C246" t="str">
            <v>UND</v>
          </cell>
          <cell r="D246">
            <v>38600</v>
          </cell>
          <cell r="F246">
            <v>44776.447760000003</v>
          </cell>
          <cell r="I246">
            <v>0</v>
          </cell>
          <cell r="K246" t="str">
            <v>APE</v>
          </cell>
        </row>
        <row r="247">
          <cell r="A247">
            <v>1189</v>
          </cell>
          <cell r="B247" t="str">
            <v>CAJA REDONDA APE DE 1/2"</v>
          </cell>
          <cell r="C247" t="str">
            <v>UND</v>
          </cell>
          <cell r="D247">
            <v>36500</v>
          </cell>
          <cell r="F247">
            <v>42340.4234</v>
          </cell>
          <cell r="I247">
            <v>0</v>
          </cell>
        </row>
        <row r="248">
          <cell r="A248">
            <v>1365</v>
          </cell>
          <cell r="B248" t="str">
            <v>CAJA REDONDA APE DE 2 1/2"</v>
          </cell>
          <cell r="C248" t="str">
            <v>UND</v>
          </cell>
          <cell r="D248">
            <v>179000</v>
          </cell>
          <cell r="F248">
            <v>207642.07639999999</v>
          </cell>
          <cell r="I248">
            <v>0</v>
          </cell>
        </row>
        <row r="249">
          <cell r="A249">
            <v>1130</v>
          </cell>
          <cell r="B249" t="str">
            <v>CAJA REDONDA APE DE 2"</v>
          </cell>
          <cell r="C249" t="str">
            <v>UND</v>
          </cell>
          <cell r="D249">
            <v>168750</v>
          </cell>
          <cell r="F249">
            <v>195751.95749999999</v>
          </cell>
          <cell r="I249">
            <v>0</v>
          </cell>
        </row>
        <row r="250">
          <cell r="A250">
            <v>1191</v>
          </cell>
          <cell r="B250" t="str">
            <v>CAJA REDONDA APE DE 3/4"</v>
          </cell>
          <cell r="C250" t="str">
            <v>UND</v>
          </cell>
          <cell r="D250">
            <v>32450</v>
          </cell>
          <cell r="F250">
            <v>37642.376420000001</v>
          </cell>
          <cell r="I250">
            <v>0</v>
          </cell>
          <cell r="K250" t="str">
            <v>APE</v>
          </cell>
        </row>
        <row r="251">
          <cell r="A251">
            <v>1028</v>
          </cell>
          <cell r="B251" t="str">
            <v>CAJA REDONDA DE ALUMINIO APE 1"</v>
          </cell>
          <cell r="C251" t="str">
            <v>UND</v>
          </cell>
          <cell r="D251">
            <v>32900</v>
          </cell>
          <cell r="F251">
            <v>38164.381640000007</v>
          </cell>
          <cell r="I251">
            <v>0</v>
          </cell>
        </row>
        <row r="252">
          <cell r="A252">
            <v>1572</v>
          </cell>
          <cell r="B252" t="str">
            <v>CAJA REDONDA DE ALUMINIO APE 1/2"</v>
          </cell>
          <cell r="C252" t="str">
            <v>UND</v>
          </cell>
          <cell r="D252">
            <v>26750</v>
          </cell>
          <cell r="F252">
            <v>31030.310300000001</v>
          </cell>
          <cell r="I252">
            <v>0</v>
          </cell>
        </row>
        <row r="253">
          <cell r="A253">
            <v>1105</v>
          </cell>
          <cell r="B253" t="str">
            <v>CAJA REDONDA DE ALUMINIO APE 2"</v>
          </cell>
          <cell r="C253" t="str">
            <v>UND</v>
          </cell>
          <cell r="D253">
            <v>72900</v>
          </cell>
          <cell r="F253">
            <v>84564.84564</v>
          </cell>
          <cell r="I253">
            <v>0</v>
          </cell>
        </row>
        <row r="254">
          <cell r="A254">
            <v>1106</v>
          </cell>
          <cell r="B254" t="str">
            <v>CAJA EGJ 421</v>
          </cell>
          <cell r="C254" t="str">
            <v>UND</v>
          </cell>
          <cell r="D254">
            <v>85000</v>
          </cell>
          <cell r="F254">
            <v>98600.986000000004</v>
          </cell>
          <cell r="I254">
            <v>0</v>
          </cell>
          <cell r="K254" t="str">
            <v>APE</v>
          </cell>
        </row>
        <row r="255">
          <cell r="A255">
            <v>1579</v>
          </cell>
          <cell r="B255" t="str">
            <v>CAJA REDONDA DE ALUMINIO APE 3/4"</v>
          </cell>
          <cell r="C255" t="str">
            <v>UND</v>
          </cell>
          <cell r="D255">
            <v>26600</v>
          </cell>
          <cell r="F255">
            <v>30856.308560000001</v>
          </cell>
          <cell r="I255">
            <v>0</v>
          </cell>
        </row>
        <row r="256">
          <cell r="A256">
            <v>1492</v>
          </cell>
          <cell r="B256" t="str">
            <v>CAJA REF. 2400</v>
          </cell>
          <cell r="C256" t="str">
            <v>UND</v>
          </cell>
          <cell r="D256">
            <v>1199.9880001199988</v>
          </cell>
          <cell r="F256">
            <v>1392</v>
          </cell>
          <cell r="I256">
            <v>0</v>
          </cell>
        </row>
        <row r="257">
          <cell r="A257">
            <v>9022</v>
          </cell>
          <cell r="B257" t="str">
            <v>CINTA DE COLORES</v>
          </cell>
          <cell r="C257" t="str">
            <v>UN</v>
          </cell>
          <cell r="D257">
            <v>1429.9857001429984</v>
          </cell>
          <cell r="F257">
            <v>1658.8</v>
          </cell>
          <cell r="I257">
            <v>0</v>
          </cell>
          <cell r="K257" t="str">
            <v>ACC</v>
          </cell>
          <cell r="L257">
            <v>1824.661753382466</v>
          </cell>
          <cell r="M257">
            <v>165.86175338246608</v>
          </cell>
        </row>
        <row r="258">
          <cell r="A258">
            <v>1399</v>
          </cell>
          <cell r="B258" t="str">
            <v xml:space="preserve">CANALETA DE 15x8 cms </v>
          </cell>
          <cell r="C258" t="str">
            <v>ML</v>
          </cell>
          <cell r="D258">
            <v>50250</v>
          </cell>
          <cell r="F258">
            <v>58290.582900000001</v>
          </cell>
          <cell r="I258">
            <v>0</v>
          </cell>
        </row>
        <row r="259">
          <cell r="A259">
            <v>9118</v>
          </cell>
          <cell r="B259" t="str">
            <v>CANALETA RANURADA DE 65X45 MM</v>
          </cell>
          <cell r="C259" t="str">
            <v>UN</v>
          </cell>
          <cell r="D259">
            <v>18900</v>
          </cell>
          <cell r="F259">
            <v>21924.219240000002</v>
          </cell>
          <cell r="I259">
            <v>0</v>
          </cell>
        </row>
        <row r="260">
          <cell r="A260">
            <v>1098</v>
          </cell>
          <cell r="B260" t="str">
            <v>CAPACETE DE 3"</v>
          </cell>
          <cell r="C260" t="str">
            <v>UN</v>
          </cell>
          <cell r="D260">
            <v>19999.800001999978</v>
          </cell>
          <cell r="F260">
            <v>23200</v>
          </cell>
          <cell r="I260">
            <v>0</v>
          </cell>
          <cell r="K260" t="str">
            <v>SUBES</v>
          </cell>
          <cell r="L260">
            <v>25519.744802551973</v>
          </cell>
          <cell r="M260">
            <v>2319.7448025519734</v>
          </cell>
        </row>
        <row r="261">
          <cell r="A261">
            <v>1039</v>
          </cell>
          <cell r="B261" t="str">
            <v>CAPACETE DE 4"</v>
          </cell>
          <cell r="C261" t="str">
            <v>UND</v>
          </cell>
          <cell r="D261">
            <v>37999.620003799959</v>
          </cell>
          <cell r="F261">
            <v>44080</v>
          </cell>
          <cell r="I261">
            <v>0</v>
          </cell>
        </row>
        <row r="262">
          <cell r="A262">
            <v>1550</v>
          </cell>
          <cell r="B262" t="str">
            <v>CELDA  PARA TRAFO DE 150 kva</v>
          </cell>
          <cell r="C262" t="str">
            <v>UND</v>
          </cell>
          <cell r="D262">
            <v>1792000</v>
          </cell>
          <cell r="F262">
            <v>2078740.7872000001</v>
          </cell>
          <cell r="I262">
            <v>0</v>
          </cell>
          <cell r="K262" t="str">
            <v>trans</v>
          </cell>
        </row>
        <row r="263">
          <cell r="A263">
            <v>1404</v>
          </cell>
          <cell r="B263" t="str">
            <v>CELDA DE REMONTE GAM-2</v>
          </cell>
          <cell r="C263" t="str">
            <v>UN</v>
          </cell>
          <cell r="D263">
            <v>1316000</v>
          </cell>
          <cell r="F263">
            <v>1526575.2656</v>
          </cell>
          <cell r="I263">
            <v>0</v>
          </cell>
          <cell r="K263" t="str">
            <v>SCHNEIDER</v>
          </cell>
        </row>
        <row r="264">
          <cell r="A264">
            <v>1587</v>
          </cell>
          <cell r="B264" t="str">
            <v>CELDA METALICA PARA SECCIONADOR</v>
          </cell>
          <cell r="C264" t="str">
            <v>UND</v>
          </cell>
          <cell r="D264">
            <v>2500000</v>
          </cell>
          <cell r="F264">
            <v>2900029</v>
          </cell>
          <cell r="I264">
            <v>0</v>
          </cell>
          <cell r="K264" t="str">
            <v>CELDA</v>
          </cell>
        </row>
        <row r="265">
          <cell r="A265">
            <v>1586</v>
          </cell>
          <cell r="B265" t="str">
            <v>SECCIONADOR CON PORTAFUSIBLE Y FUSIBLES</v>
          </cell>
          <cell r="C265" t="str">
            <v>UND</v>
          </cell>
          <cell r="D265">
            <v>4600000</v>
          </cell>
          <cell r="F265">
            <v>5336053.3599999994</v>
          </cell>
          <cell r="I265">
            <v>0</v>
          </cell>
          <cell r="K265" t="str">
            <v>CELDA</v>
          </cell>
        </row>
        <row r="266">
          <cell r="A266">
            <v>1120</v>
          </cell>
          <cell r="B266" t="str">
            <v>CELDA CON SECCIONADOR SF6 QM, 23 KV</v>
          </cell>
          <cell r="C266" t="str">
            <v>UN</v>
          </cell>
          <cell r="D266">
            <v>18585000</v>
          </cell>
          <cell r="F266">
            <v>21558815.585999999</v>
          </cell>
          <cell r="I266">
            <v>0</v>
          </cell>
          <cell r="K266" t="str">
            <v>SCHNEIDER</v>
          </cell>
        </row>
        <row r="267">
          <cell r="A267">
            <v>1126</v>
          </cell>
          <cell r="B267" t="str">
            <v>CELDA METALICA PARA EQUIPO DE MEDIDA</v>
          </cell>
          <cell r="C267" t="str">
            <v>UND</v>
          </cell>
          <cell r="D267">
            <v>1620000</v>
          </cell>
          <cell r="F267">
            <v>1879218.7920000001</v>
          </cell>
          <cell r="I267">
            <v>0</v>
          </cell>
          <cell r="K267" t="str">
            <v>CELDA</v>
          </cell>
        </row>
        <row r="268">
          <cell r="A268">
            <v>1468</v>
          </cell>
          <cell r="B268" t="str">
            <v>CELDA METALICA TRANSFORMADOR 150 KVA</v>
          </cell>
          <cell r="C268" t="str">
            <v>UND</v>
          </cell>
          <cell r="D268">
            <v>2500000</v>
          </cell>
          <cell r="F268">
            <v>2900029</v>
          </cell>
          <cell r="I268">
            <v>0</v>
          </cell>
          <cell r="K268" t="str">
            <v>CELDA</v>
          </cell>
        </row>
        <row r="269">
          <cell r="A269">
            <v>1204</v>
          </cell>
          <cell r="B269" t="str">
            <v>CELDA METALICA TRANSFORMADOR 300 KVA</v>
          </cell>
          <cell r="C269" t="str">
            <v>UND</v>
          </cell>
          <cell r="D269">
            <v>2000000</v>
          </cell>
          <cell r="F269">
            <v>2320023.2000000002</v>
          </cell>
          <cell r="I269">
            <v>0</v>
          </cell>
          <cell r="K269" t="str">
            <v>CELDA</v>
          </cell>
        </row>
        <row r="270">
          <cell r="A270">
            <v>1258</v>
          </cell>
          <cell r="B270" t="str">
            <v>CEMENTO GRIS</v>
          </cell>
          <cell r="C270" t="str">
            <v>BTO</v>
          </cell>
          <cell r="D270">
            <v>16500</v>
          </cell>
          <cell r="F270">
            <v>19140.1914</v>
          </cell>
          <cell r="I270">
            <v>0</v>
          </cell>
        </row>
        <row r="271">
          <cell r="A271">
            <v>1432</v>
          </cell>
          <cell r="B271" t="str">
            <v>CELDA PARA TRANSFORM. 45 KVA</v>
          </cell>
          <cell r="C271" t="str">
            <v>UND</v>
          </cell>
          <cell r="D271">
            <v>1250000</v>
          </cell>
          <cell r="F271">
            <v>1450014.5</v>
          </cell>
          <cell r="I271">
            <v>0</v>
          </cell>
          <cell r="K271" t="str">
            <v>CELDA</v>
          </cell>
        </row>
        <row r="272">
          <cell r="A272">
            <v>1233</v>
          </cell>
          <cell r="B272" t="str">
            <v>CERTIFICACION DE CADA PUNTO</v>
          </cell>
          <cell r="C272" t="str">
            <v>UN</v>
          </cell>
          <cell r="D272">
            <v>8000</v>
          </cell>
          <cell r="F272">
            <v>9280.0928000000004</v>
          </cell>
          <cell r="I272">
            <v>0</v>
          </cell>
        </row>
        <row r="273">
          <cell r="A273">
            <v>1327</v>
          </cell>
          <cell r="B273" t="str">
            <v>CERTIFICACION RETIE</v>
          </cell>
          <cell r="C273" t="str">
            <v>UN</v>
          </cell>
          <cell r="D273">
            <v>1600000</v>
          </cell>
          <cell r="F273">
            <v>1856018.5599999998</v>
          </cell>
          <cell r="H273">
            <v>1</v>
          </cell>
          <cell r="I273">
            <v>1856018.5599999998</v>
          </cell>
          <cell r="J273" t="str">
            <v xml:space="preserve"> T </v>
          </cell>
        </row>
        <row r="274">
          <cell r="A274">
            <v>1603</v>
          </cell>
          <cell r="B274" t="str">
            <v xml:space="preserve">CHANEL GALVANIZADO </v>
          </cell>
          <cell r="C274" t="str">
            <v>ML</v>
          </cell>
          <cell r="D274">
            <v>19257</v>
          </cell>
          <cell r="F274">
            <v>22338.3433812</v>
          </cell>
          <cell r="I274">
            <v>0</v>
          </cell>
          <cell r="K274" t="str">
            <v>EMT</v>
          </cell>
          <cell r="L274">
            <v>24571.932000000001</v>
          </cell>
          <cell r="M274">
            <v>2233.5886188000004</v>
          </cell>
        </row>
        <row r="275">
          <cell r="A275">
            <v>1248</v>
          </cell>
          <cell r="B275" t="str">
            <v>CHANEL GALVANIZADO  1 x5/8"-3 x5/8"-</v>
          </cell>
          <cell r="C275" t="str">
            <v>ML</v>
          </cell>
          <cell r="D275">
            <v>17590.333333333332</v>
          </cell>
          <cell r="F275">
            <v>20404.990714533331</v>
          </cell>
          <cell r="I275">
            <v>0</v>
          </cell>
          <cell r="K275" t="str">
            <v>EMT</v>
          </cell>
          <cell r="L275">
            <v>22445.265333333333</v>
          </cell>
          <cell r="M275">
            <v>2040.2746188000019</v>
          </cell>
        </row>
        <row r="276">
          <cell r="A276">
            <v>1324</v>
          </cell>
          <cell r="B276" t="str">
            <v>CINTA AISLANTE No.23</v>
          </cell>
          <cell r="C276" t="str">
            <v>ROL</v>
          </cell>
          <cell r="D276">
            <v>25499.745002549975</v>
          </cell>
          <cell r="F276">
            <v>29580.000000000004</v>
          </cell>
          <cell r="I276">
            <v>0</v>
          </cell>
          <cell r="K276" t="str">
            <v>ACC</v>
          </cell>
          <cell r="L276">
            <v>32537.67462325377</v>
          </cell>
          <cell r="M276">
            <v>2957.6746232537662</v>
          </cell>
        </row>
        <row r="277">
          <cell r="A277">
            <v>1046</v>
          </cell>
          <cell r="B277" t="str">
            <v>CINTA BAND- IT 5/8"</v>
          </cell>
          <cell r="C277" t="str">
            <v>MTS</v>
          </cell>
          <cell r="D277">
            <v>2999.9700002999966</v>
          </cell>
          <cell r="F277">
            <v>3479.9999999999995</v>
          </cell>
          <cell r="I277">
            <v>0</v>
          </cell>
          <cell r="K277" t="str">
            <v>HERRAJES</v>
          </cell>
          <cell r="L277">
            <v>3827.9617203827956</v>
          </cell>
          <cell r="M277">
            <v>347.9617203827961</v>
          </cell>
        </row>
        <row r="278">
          <cell r="A278">
            <v>1581</v>
          </cell>
          <cell r="B278" t="str">
            <v>CODO 90° TAPA SESGADA REF: ELBH 2"</v>
          </cell>
          <cell r="C278" t="str">
            <v>UND</v>
          </cell>
          <cell r="D278">
            <v>144000</v>
          </cell>
          <cell r="F278">
            <v>167041.6704</v>
          </cell>
          <cell r="I278">
            <v>0</v>
          </cell>
        </row>
        <row r="279">
          <cell r="A279">
            <v>1567</v>
          </cell>
          <cell r="B279" t="str">
            <v>CODO 90° TAPA SESGADA REF: ELBH 3"</v>
          </cell>
          <cell r="C279" t="str">
            <v>UND</v>
          </cell>
          <cell r="D279">
            <v>325000</v>
          </cell>
          <cell r="F279">
            <v>377003.76999999996</v>
          </cell>
          <cell r="I279">
            <v>0</v>
          </cell>
        </row>
        <row r="280">
          <cell r="A280">
            <v>1526</v>
          </cell>
          <cell r="B280" t="str">
            <v>CODO APE DE 3/4"</v>
          </cell>
          <cell r="C280" t="str">
            <v>UND</v>
          </cell>
          <cell r="D280">
            <v>15000</v>
          </cell>
          <cell r="F280">
            <v>17400.173999999999</v>
          </cell>
          <cell r="I280">
            <v>0</v>
          </cell>
        </row>
        <row r="281">
          <cell r="A281">
            <v>1487</v>
          </cell>
          <cell r="B281" t="str">
            <v>CONDULETA 2" TIPO PESADA</v>
          </cell>
          <cell r="C281" t="str">
            <v>UN</v>
          </cell>
          <cell r="D281">
            <v>28000</v>
          </cell>
          <cell r="F281">
            <v>32480.324800000002</v>
          </cell>
          <cell r="H281">
            <v>7</v>
          </cell>
          <cell r="I281">
            <v>227362.27360000001</v>
          </cell>
          <cell r="J281" t="str">
            <v xml:space="preserve"> T </v>
          </cell>
          <cell r="K281" t="str">
            <v>CELDA</v>
          </cell>
          <cell r="L281">
            <v>35728</v>
          </cell>
          <cell r="M281">
            <v>3247.6751999999979</v>
          </cell>
        </row>
        <row r="282">
          <cell r="A282">
            <v>9117</v>
          </cell>
          <cell r="B282" t="str">
            <v>COFRE METALICO DE 80 cm X 40 CM  X 25 CM</v>
          </cell>
          <cell r="C282" t="str">
            <v>UN</v>
          </cell>
          <cell r="D282">
            <v>811500</v>
          </cell>
          <cell r="F282">
            <v>941349.41340000008</v>
          </cell>
          <cell r="I282">
            <v>0</v>
          </cell>
          <cell r="K282" t="str">
            <v>CELDA</v>
          </cell>
        </row>
        <row r="283">
          <cell r="A283">
            <v>1565</v>
          </cell>
          <cell r="B283" t="str">
            <v>COMPOUND TECNA</v>
          </cell>
          <cell r="C283" t="str">
            <v>LBRA</v>
          </cell>
          <cell r="D283">
            <v>2050</v>
          </cell>
          <cell r="F283">
            <v>2378.02378</v>
          </cell>
          <cell r="I283">
            <v>0</v>
          </cell>
          <cell r="K283" t="str">
            <v>APE</v>
          </cell>
        </row>
        <row r="284">
          <cell r="A284">
            <v>1257</v>
          </cell>
          <cell r="B284" t="str">
            <v>CONCRETO  3000 PSI.</v>
          </cell>
          <cell r="C284" t="str">
            <v>M3</v>
          </cell>
          <cell r="D284">
            <v>210000</v>
          </cell>
          <cell r="F284">
            <v>243602.43599999999</v>
          </cell>
          <cell r="I284">
            <v>0</v>
          </cell>
        </row>
        <row r="285">
          <cell r="A285">
            <v>1234</v>
          </cell>
          <cell r="B285" t="str">
            <v>CONCRETO ROJO</v>
          </cell>
          <cell r="C285" t="str">
            <v>M4</v>
          </cell>
          <cell r="D285">
            <v>181032.67243189635</v>
          </cell>
          <cell r="F285">
            <v>210000</v>
          </cell>
          <cell r="I285">
            <v>0</v>
          </cell>
          <cell r="K285" t="str">
            <v>CIVIL</v>
          </cell>
        </row>
        <row r="286">
          <cell r="A286">
            <v>1212</v>
          </cell>
          <cell r="B286" t="str">
            <v>CONDENSADOR SIEMENS DE 5KVAR 480V</v>
          </cell>
          <cell r="C286" t="str">
            <v>UND</v>
          </cell>
          <cell r="D286">
            <v>103140</v>
          </cell>
          <cell r="F286">
            <v>119643.596424</v>
          </cell>
          <cell r="H286">
            <v>3</v>
          </cell>
          <cell r="I286">
            <v>358930.78927200002</v>
          </cell>
          <cell r="J286" t="str">
            <v xml:space="preserve"> T </v>
          </cell>
          <cell r="K286" t="str">
            <v>LAUMAYER</v>
          </cell>
        </row>
        <row r="287">
          <cell r="A287">
            <v>1535</v>
          </cell>
          <cell r="B287" t="str">
            <v>CONDENSADOR SIEMMENS DE 10 KVAR 480V</v>
          </cell>
          <cell r="C287" t="str">
            <v>UND</v>
          </cell>
          <cell r="D287">
            <v>290340</v>
          </cell>
          <cell r="F287">
            <v>336797.76794399996</v>
          </cell>
          <cell r="I287">
            <v>0</v>
          </cell>
          <cell r="K287" t="str">
            <v>LAUMAYER</v>
          </cell>
        </row>
        <row r="288">
          <cell r="A288">
            <v>1536</v>
          </cell>
          <cell r="B288" t="str">
            <v>CONDENSADOR SIEMENS DE 10 KVAR 480V</v>
          </cell>
          <cell r="C288" t="str">
            <v>UND</v>
          </cell>
          <cell r="D288">
            <v>400000</v>
          </cell>
          <cell r="F288">
            <v>464004.63999999996</v>
          </cell>
          <cell r="I288">
            <v>0</v>
          </cell>
          <cell r="K288" t="str">
            <v>LAUMAYER</v>
          </cell>
        </row>
        <row r="289">
          <cell r="A289">
            <v>1520</v>
          </cell>
          <cell r="B289" t="str">
            <v>CONDUIT GALV 4"</v>
          </cell>
          <cell r="C289" t="str">
            <v>MTS</v>
          </cell>
          <cell r="D289">
            <v>39000</v>
          </cell>
          <cell r="F289">
            <v>45240.452399999995</v>
          </cell>
          <cell r="I289">
            <v>0</v>
          </cell>
        </row>
        <row r="290">
          <cell r="A290">
            <v>9049</v>
          </cell>
          <cell r="B290" t="str">
            <v>CONDULETAS  1" LIVIANA EN "L"</v>
          </cell>
          <cell r="C290" t="str">
            <v>UN</v>
          </cell>
          <cell r="D290">
            <v>5100</v>
          </cell>
          <cell r="F290">
            <v>5916.0591599999998</v>
          </cell>
          <cell r="I290">
            <v>0</v>
          </cell>
          <cell r="K290" t="str">
            <v>EMT</v>
          </cell>
        </row>
        <row r="291">
          <cell r="A291">
            <v>9043</v>
          </cell>
          <cell r="B291" t="str">
            <v>CONDULETAS  3/4" LIVIANA EN "L"</v>
          </cell>
          <cell r="C291" t="str">
            <v>UND</v>
          </cell>
          <cell r="D291">
            <v>4332</v>
          </cell>
          <cell r="F291">
            <v>5025.1702512000002</v>
          </cell>
          <cell r="H291">
            <v>11</v>
          </cell>
          <cell r="I291">
            <v>55276.872763200001</v>
          </cell>
          <cell r="J291" t="str">
            <v xml:space="preserve"> T </v>
          </cell>
          <cell r="K291" t="str">
            <v>EMT</v>
          </cell>
          <cell r="L291">
            <v>5527.6320000000005</v>
          </cell>
          <cell r="M291">
            <v>502.46174880000035</v>
          </cell>
        </row>
        <row r="292">
          <cell r="A292">
            <v>1049</v>
          </cell>
          <cell r="B292" t="str">
            <v>CONDULETAS  3/4" LIVIANA EN "T"</v>
          </cell>
          <cell r="C292" t="str">
            <v>UND</v>
          </cell>
          <cell r="D292">
            <v>5276</v>
          </cell>
          <cell r="F292">
            <v>6120.2212016000003</v>
          </cell>
          <cell r="I292">
            <v>0</v>
          </cell>
          <cell r="K292" t="str">
            <v>EMT</v>
          </cell>
          <cell r="L292">
            <v>6732.1760000000004</v>
          </cell>
          <cell r="M292">
            <v>611.95479840000007</v>
          </cell>
        </row>
        <row r="293">
          <cell r="A293">
            <v>1282</v>
          </cell>
          <cell r="B293" t="str">
            <v>CONECTOR CORAZA RECTO 1"</v>
          </cell>
          <cell r="C293" t="str">
            <v>UND</v>
          </cell>
          <cell r="D293">
            <v>4382</v>
          </cell>
          <cell r="F293">
            <v>5083.1708311999992</v>
          </cell>
          <cell r="I293">
            <v>0</v>
          </cell>
          <cell r="K293" t="str">
            <v>EMT</v>
          </cell>
          <cell r="L293">
            <v>5591.4320000000007</v>
          </cell>
          <cell r="M293">
            <v>508.26116880000154</v>
          </cell>
        </row>
        <row r="294">
          <cell r="A294">
            <v>1281</v>
          </cell>
          <cell r="B294" t="str">
            <v>CONECTOR CORAZA RECTO 2"</v>
          </cell>
          <cell r="C294" t="str">
            <v>UND</v>
          </cell>
          <cell r="D294">
            <v>15600</v>
          </cell>
          <cell r="F294">
            <v>18096.180960000002</v>
          </cell>
          <cell r="I294">
            <v>0</v>
          </cell>
        </row>
        <row r="295">
          <cell r="A295">
            <v>1280</v>
          </cell>
          <cell r="B295" t="str">
            <v>CONECTOR CORAZA RECTO 3"</v>
          </cell>
          <cell r="C295" t="str">
            <v>UND</v>
          </cell>
          <cell r="D295">
            <v>48200</v>
          </cell>
          <cell r="F295">
            <v>55912.559119999998</v>
          </cell>
          <cell r="I295">
            <v>0</v>
          </cell>
        </row>
        <row r="296">
          <cell r="A296">
            <v>1029</v>
          </cell>
          <cell r="B296" t="str">
            <v>CONECTOR CORAZA RECTO 3/4"</v>
          </cell>
          <cell r="C296" t="str">
            <v>UND</v>
          </cell>
          <cell r="D296">
            <v>2771</v>
          </cell>
          <cell r="F296">
            <v>3214.3921436000001</v>
          </cell>
          <cell r="I296">
            <v>0</v>
          </cell>
          <cell r="K296" t="str">
            <v>EMT</v>
          </cell>
          <cell r="L296">
            <v>3535.7960000000003</v>
          </cell>
          <cell r="M296">
            <v>321.40385640000022</v>
          </cell>
        </row>
        <row r="297">
          <cell r="A297">
            <v>1483</v>
          </cell>
          <cell r="B297" t="str">
            <v xml:space="preserve">CONECTOR EMT 3/4" </v>
          </cell>
          <cell r="C297" t="str">
            <v>UND</v>
          </cell>
          <cell r="D297">
            <v>498</v>
          </cell>
          <cell r="F297">
            <v>577.68577679999999</v>
          </cell>
          <cell r="I297">
            <v>0</v>
          </cell>
        </row>
        <row r="298">
          <cell r="A298">
            <v>1530</v>
          </cell>
          <cell r="B298" t="str">
            <v>CONECTOR L.T.  1/2"</v>
          </cell>
          <cell r="C298" t="str">
            <v>UND</v>
          </cell>
          <cell r="D298">
            <v>2800</v>
          </cell>
          <cell r="F298">
            <v>3248.0324799999999</v>
          </cell>
          <cell r="I298">
            <v>0</v>
          </cell>
          <cell r="K298" t="str">
            <v>EMT</v>
          </cell>
        </row>
        <row r="299">
          <cell r="A299">
            <v>9128</v>
          </cell>
          <cell r="B299" t="str">
            <v>CONECTOR PARA LIQUID TIGTH DE  1 1/2"</v>
          </cell>
          <cell r="C299" t="str">
            <v>UN</v>
          </cell>
          <cell r="D299">
            <v>11750</v>
          </cell>
          <cell r="F299">
            <v>13630.1363</v>
          </cell>
          <cell r="I299">
            <v>0</v>
          </cell>
        </row>
        <row r="300">
          <cell r="A300">
            <v>1551</v>
          </cell>
          <cell r="B300" t="str">
            <v>CONECTOR PARA LIQUID TIGTH DE  1 1/4"</v>
          </cell>
          <cell r="C300" t="str">
            <v>UN</v>
          </cell>
          <cell r="D300">
            <v>7900</v>
          </cell>
          <cell r="F300">
            <v>9164.0916400000006</v>
          </cell>
          <cell r="H300">
            <v>6</v>
          </cell>
          <cell r="I300">
            <v>54984.549840000007</v>
          </cell>
          <cell r="J300" t="str">
            <v xml:space="preserve"> T </v>
          </cell>
        </row>
        <row r="301">
          <cell r="A301">
            <v>1074</v>
          </cell>
          <cell r="B301" t="str">
            <v>CONECTORES RJ45</v>
          </cell>
          <cell r="C301" t="str">
            <v>UND</v>
          </cell>
          <cell r="D301">
            <v>10240</v>
          </cell>
          <cell r="F301">
            <v>11878.518783999998</v>
          </cell>
          <cell r="I301">
            <v>0</v>
          </cell>
          <cell r="K301" t="str">
            <v>DATOS</v>
          </cell>
          <cell r="L301">
            <v>13066.24</v>
          </cell>
          <cell r="M301">
            <v>1187.7212160000017</v>
          </cell>
        </row>
        <row r="302">
          <cell r="A302">
            <v>1523</v>
          </cell>
          <cell r="B302" t="str">
            <v>CONECTOR DE PERF. 1/0 A 2 P2X95 MK2</v>
          </cell>
          <cell r="C302" t="str">
            <v>UN</v>
          </cell>
          <cell r="D302">
            <v>9499.9050009499897</v>
          </cell>
          <cell r="F302">
            <v>11020</v>
          </cell>
          <cell r="I302">
            <v>0</v>
          </cell>
          <cell r="K302" t="str">
            <v>TYCO</v>
          </cell>
        </row>
        <row r="303">
          <cell r="A303">
            <v>1460</v>
          </cell>
          <cell r="B303" t="str">
            <v xml:space="preserve">CONECTOR DE PERF. 1/0 A 2 P2X 150 </v>
          </cell>
          <cell r="C303" t="str">
            <v>UN</v>
          </cell>
          <cell r="D303">
            <v>11649.883501164988</v>
          </cell>
          <cell r="F303">
            <v>13513.999999999998</v>
          </cell>
          <cell r="I303">
            <v>0</v>
          </cell>
          <cell r="K303" t="str">
            <v>TYCO</v>
          </cell>
        </row>
        <row r="304">
          <cell r="A304">
            <v>1540</v>
          </cell>
          <cell r="B304" t="str">
            <v>CONECTOR TIPO CUÑA</v>
          </cell>
          <cell r="C304" t="str">
            <v>UN</v>
          </cell>
          <cell r="D304">
            <v>7499.9250007499923</v>
          </cell>
          <cell r="F304">
            <v>8700</v>
          </cell>
          <cell r="I304">
            <v>0</v>
          </cell>
          <cell r="K304" t="str">
            <v>TYCO</v>
          </cell>
          <cell r="M304">
            <v>1.6339285714285714</v>
          </cell>
        </row>
        <row r="305">
          <cell r="A305">
            <v>1122</v>
          </cell>
          <cell r="B305" t="str">
            <v>CONTACTOR AUXILIAR</v>
          </cell>
          <cell r="C305" t="str">
            <v>UND</v>
          </cell>
          <cell r="D305">
            <v>182698.17301826979</v>
          </cell>
          <cell r="F305">
            <v>211931.99999999997</v>
          </cell>
          <cell r="I305">
            <v>0</v>
          </cell>
          <cell r="K305" t="str">
            <v>SCHNEIDER</v>
          </cell>
        </row>
        <row r="306">
          <cell r="A306">
            <v>1214</v>
          </cell>
          <cell r="B306" t="str">
            <v>CONTACTOR DE 40AMPS EN AC3</v>
          </cell>
          <cell r="C306" t="str">
            <v>UND</v>
          </cell>
          <cell r="D306">
            <v>1449985.5001449985</v>
          </cell>
          <cell r="F306">
            <v>1682000</v>
          </cell>
          <cell r="I306">
            <v>0</v>
          </cell>
          <cell r="K306" t="str">
            <v>SCHNEIDER</v>
          </cell>
        </row>
        <row r="307">
          <cell r="A307">
            <v>1054</v>
          </cell>
          <cell r="B307" t="str">
            <v>CONTACTOR DE 10 AMP. EN AC3.</v>
          </cell>
          <cell r="C307" t="str">
            <v>UND</v>
          </cell>
          <cell r="D307">
            <v>189998.1000189998</v>
          </cell>
          <cell r="F307">
            <v>220399.99999999997</v>
          </cell>
          <cell r="H307">
            <v>3</v>
          </cell>
          <cell r="I307">
            <v>661199.99999999988</v>
          </cell>
          <cell r="J307" t="str">
            <v xml:space="preserve"> T </v>
          </cell>
        </row>
        <row r="308">
          <cell r="A308">
            <v>1475</v>
          </cell>
          <cell r="B308" t="str">
            <v>CONECTOR DE PERF. 1/0 A 3/0 P3X95</v>
          </cell>
          <cell r="C308" t="str">
            <v>UND</v>
          </cell>
          <cell r="D308">
            <v>17199.828001719983</v>
          </cell>
          <cell r="F308">
            <v>19952</v>
          </cell>
          <cell r="I308">
            <v>0</v>
          </cell>
          <cell r="K308" t="str">
            <v>TYCO</v>
          </cell>
        </row>
        <row r="309">
          <cell r="A309">
            <v>9127</v>
          </cell>
          <cell r="B309" t="str">
            <v>CORAZA L.T. DE 1 1/2"</v>
          </cell>
          <cell r="C309" t="str">
            <v>ML</v>
          </cell>
          <cell r="D309">
            <v>13800</v>
          </cell>
          <cell r="F309">
            <v>16008.16008</v>
          </cell>
          <cell r="I309">
            <v>0</v>
          </cell>
        </row>
        <row r="310">
          <cell r="A310">
            <v>1334</v>
          </cell>
          <cell r="B310" t="str">
            <v>CORAZA L.T. DE 1"</v>
          </cell>
          <cell r="C310" t="str">
            <v>ML</v>
          </cell>
          <cell r="D310">
            <v>6028</v>
          </cell>
          <cell r="F310">
            <v>6992.5499248000006</v>
          </cell>
          <cell r="I310">
            <v>0</v>
          </cell>
          <cell r="K310" t="str">
            <v>EMT</v>
          </cell>
          <cell r="L310">
            <v>7691.7280000000001</v>
          </cell>
          <cell r="M310">
            <v>699.17807519999951</v>
          </cell>
        </row>
        <row r="311">
          <cell r="A311">
            <v>1278</v>
          </cell>
          <cell r="B311" t="str">
            <v>CORAZA L.T. DE 2"</v>
          </cell>
          <cell r="C311" t="str">
            <v>MT</v>
          </cell>
          <cell r="D311">
            <v>21286</v>
          </cell>
          <cell r="F311">
            <v>24692.006917599996</v>
          </cell>
          <cell r="I311">
            <v>0</v>
          </cell>
          <cell r="K311" t="str">
            <v>EMT</v>
          </cell>
        </row>
        <row r="312">
          <cell r="A312">
            <v>1279</v>
          </cell>
          <cell r="B312" t="str">
            <v>CORAZA L.T. DE 3"</v>
          </cell>
          <cell r="C312" t="str">
            <v>MT</v>
          </cell>
          <cell r="D312">
            <v>53000</v>
          </cell>
          <cell r="F312">
            <v>61480.614800000003</v>
          </cell>
          <cell r="I312">
            <v>0</v>
          </cell>
          <cell r="K312" t="str">
            <v>EMT</v>
          </cell>
        </row>
        <row r="313">
          <cell r="A313">
            <v>1129</v>
          </cell>
          <cell r="B313" t="str">
            <v>CORAZA L.T. DE 3/4"</v>
          </cell>
          <cell r="C313" t="str">
            <v>ML</v>
          </cell>
          <cell r="D313">
            <v>3880</v>
          </cell>
          <cell r="F313">
            <v>4500.8450080000002</v>
          </cell>
          <cell r="I313">
            <v>0</v>
          </cell>
          <cell r="K313" t="str">
            <v>EMT</v>
          </cell>
          <cell r="L313">
            <v>4950.88</v>
          </cell>
          <cell r="M313">
            <v>450.03499199999987</v>
          </cell>
        </row>
        <row r="314">
          <cell r="A314">
            <v>1261</v>
          </cell>
          <cell r="B314" t="str">
            <v>CORAZA MACHO HEMBRA DE 1"x16"</v>
          </cell>
          <cell r="C314" t="str">
            <v>UND</v>
          </cell>
          <cell r="D314">
            <v>109100</v>
          </cell>
          <cell r="F314">
            <v>126557.26555999999</v>
          </cell>
          <cell r="I314">
            <v>0</v>
          </cell>
        </row>
        <row r="315">
          <cell r="A315">
            <v>1260</v>
          </cell>
          <cell r="B315" t="str">
            <v>CORAZA MACHO HEMBRA DE 2"x40"</v>
          </cell>
          <cell r="C315" t="str">
            <v>UND</v>
          </cell>
          <cell r="D315">
            <v>376000</v>
          </cell>
          <cell r="F315">
            <v>436164.3616</v>
          </cell>
          <cell r="I315">
            <v>0</v>
          </cell>
          <cell r="K315" t="str">
            <v>APE</v>
          </cell>
        </row>
        <row r="316">
          <cell r="A316">
            <v>1259</v>
          </cell>
          <cell r="B316" t="str">
            <v>CORAZA MACHO HEMBRA DE 3"x26"</v>
          </cell>
          <cell r="C316" t="str">
            <v>UND</v>
          </cell>
          <cell r="D316">
            <v>576650</v>
          </cell>
          <cell r="F316">
            <v>668920.68914000003</v>
          </cell>
          <cell r="I316">
            <v>0</v>
          </cell>
        </row>
        <row r="317">
          <cell r="A317">
            <v>1114</v>
          </cell>
          <cell r="B317" t="str">
            <v>CORAZA MACHO HEMBRA DE 3/4"x10"</v>
          </cell>
          <cell r="C317" t="str">
            <v>UND</v>
          </cell>
          <cell r="D317">
            <v>72300</v>
          </cell>
          <cell r="F317">
            <v>83868.838679999986</v>
          </cell>
          <cell r="I317">
            <v>0</v>
          </cell>
        </row>
        <row r="318">
          <cell r="A318">
            <v>1165</v>
          </cell>
          <cell r="B318" t="str">
            <v>CORTACIRC.ENCHU.  1 x 30A</v>
          </cell>
          <cell r="C318" t="str">
            <v>UN</v>
          </cell>
          <cell r="D318">
            <v>4992</v>
          </cell>
          <cell r="F318">
            <v>5790.7779072000003</v>
          </cell>
          <cell r="I318">
            <v>0</v>
          </cell>
        </row>
        <row r="319">
          <cell r="A319">
            <v>1164</v>
          </cell>
          <cell r="B319" t="str">
            <v>CORTACIRC.ENCHU. 1  x 20A</v>
          </cell>
          <cell r="C319" t="str">
            <v>UN</v>
          </cell>
          <cell r="D319">
            <v>4992</v>
          </cell>
          <cell r="F319">
            <v>5790.7779072000003</v>
          </cell>
          <cell r="I319">
            <v>0</v>
          </cell>
        </row>
        <row r="320">
          <cell r="A320">
            <v>1612</v>
          </cell>
          <cell r="B320" t="str">
            <v>CORTACIRC.ENCHU.2 X 20 A</v>
          </cell>
          <cell r="C320" t="str">
            <v>UND</v>
          </cell>
          <cell r="D320">
            <v>11440</v>
          </cell>
          <cell r="F320">
            <v>13270.532703999999</v>
          </cell>
          <cell r="I320">
            <v>0</v>
          </cell>
        </row>
        <row r="321">
          <cell r="A321">
            <v>1155</v>
          </cell>
          <cell r="B321" t="str">
            <v>CORTACIRC.ENCHU.2 X 30A</v>
          </cell>
          <cell r="C321" t="str">
            <v>UN</v>
          </cell>
          <cell r="D321">
            <v>11440</v>
          </cell>
          <cell r="F321">
            <v>13270.532703999999</v>
          </cell>
          <cell r="I321">
            <v>0</v>
          </cell>
        </row>
        <row r="322">
          <cell r="A322">
            <v>1161</v>
          </cell>
          <cell r="B322" t="str">
            <v>CORTACIRC.ENCHU.3 X  50A</v>
          </cell>
          <cell r="C322" t="str">
            <v>UN</v>
          </cell>
          <cell r="D322">
            <v>31260</v>
          </cell>
          <cell r="F322">
            <v>36261.962615999997</v>
          </cell>
          <cell r="I322">
            <v>0</v>
          </cell>
        </row>
        <row r="323">
          <cell r="A323">
            <v>1160</v>
          </cell>
          <cell r="B323" t="str">
            <v>CORTACIRC.ENCHU.3 X 30A</v>
          </cell>
          <cell r="C323" t="str">
            <v>UN</v>
          </cell>
          <cell r="D323">
            <v>31260</v>
          </cell>
          <cell r="F323">
            <v>36261.962615999997</v>
          </cell>
          <cell r="I323">
            <v>0</v>
          </cell>
        </row>
        <row r="324">
          <cell r="A324">
            <v>1477</v>
          </cell>
          <cell r="B324" t="str">
            <v>CORTACIRCUITOS DE 200 A - 15 KV</v>
          </cell>
          <cell r="C324" t="str">
            <v>UN</v>
          </cell>
          <cell r="D324">
            <v>349996.50003499963</v>
          </cell>
          <cell r="F324">
            <v>406000</v>
          </cell>
          <cell r="I324">
            <v>0</v>
          </cell>
          <cell r="K324" t="str">
            <v>PROTECCIONES MT</v>
          </cell>
        </row>
        <row r="325">
          <cell r="A325">
            <v>1508</v>
          </cell>
          <cell r="B325" t="str">
            <v>CORTACIRCUITOS DE 100 A - 15 KV</v>
          </cell>
          <cell r="C325" t="str">
            <v>UND</v>
          </cell>
          <cell r="D325">
            <v>260797.39202607973</v>
          </cell>
          <cell r="F325">
            <v>302528</v>
          </cell>
          <cell r="I325">
            <v>0</v>
          </cell>
          <cell r="K325" t="str">
            <v>PROTECCIONES MT</v>
          </cell>
          <cell r="L325">
            <v>332777.47222527774</v>
          </cell>
          <cell r="M325">
            <v>30249.472225277743</v>
          </cell>
        </row>
        <row r="326">
          <cell r="A326">
            <v>1145</v>
          </cell>
          <cell r="B326" t="str">
            <v>CRUCETA METALICA</v>
          </cell>
          <cell r="C326" t="str">
            <v>UND</v>
          </cell>
          <cell r="D326">
            <v>99999.000009999902</v>
          </cell>
          <cell r="F326">
            <v>116000.00000000001</v>
          </cell>
          <cell r="I326">
            <v>0</v>
          </cell>
          <cell r="K326" t="str">
            <v>HERRAJES</v>
          </cell>
          <cell r="L326">
            <v>127598.72401275988</v>
          </cell>
          <cell r="M326">
            <v>11598.724012759863</v>
          </cell>
        </row>
        <row r="327">
          <cell r="A327">
            <v>1328</v>
          </cell>
          <cell r="B327" t="str">
            <v>CRUCETA METALICA EN BANDERA</v>
          </cell>
          <cell r="C327" t="str">
            <v>UND</v>
          </cell>
          <cell r="D327">
            <v>99999.000009999902</v>
          </cell>
          <cell r="F327">
            <v>116000.00000000001</v>
          </cell>
          <cell r="I327">
            <v>0</v>
          </cell>
          <cell r="K327" t="str">
            <v>HERRAJES</v>
          </cell>
          <cell r="L327">
            <v>127598.72401275988</v>
          </cell>
          <cell r="M327">
            <v>11598.724012759863</v>
          </cell>
        </row>
        <row r="328">
          <cell r="A328">
            <v>1174</v>
          </cell>
          <cell r="B328" t="str">
            <v>CURVA 90ºCxE COND.     1"</v>
          </cell>
          <cell r="C328" t="str">
            <v>UN</v>
          </cell>
          <cell r="D328">
            <v>1609.9839001609982</v>
          </cell>
          <cell r="F328">
            <v>1867.6</v>
          </cell>
          <cell r="I328">
            <v>0</v>
          </cell>
          <cell r="K328" t="str">
            <v>PVC</v>
          </cell>
          <cell r="L328">
            <v>2054.339456605434</v>
          </cell>
          <cell r="M328">
            <v>186.73945660543404</v>
          </cell>
        </row>
        <row r="329">
          <cell r="A329">
            <v>1175</v>
          </cell>
          <cell r="B329" t="str">
            <v>CURVA 90ºCxE COND.     2"</v>
          </cell>
          <cell r="C329" t="str">
            <v>UN</v>
          </cell>
          <cell r="D329">
            <v>10594.894051059489</v>
          </cell>
          <cell r="F329">
            <v>12290.199999999999</v>
          </cell>
          <cell r="I329">
            <v>0</v>
          </cell>
          <cell r="K329" t="str">
            <v>PVC</v>
          </cell>
        </row>
        <row r="330">
          <cell r="A330">
            <v>1176</v>
          </cell>
          <cell r="B330" t="str">
            <v>CURVA 90ºCxE COND.     3"</v>
          </cell>
          <cell r="C330" t="str">
            <v>UN</v>
          </cell>
          <cell r="D330">
            <v>26595.734042659573</v>
          </cell>
          <cell r="F330">
            <v>30851.359999999997</v>
          </cell>
          <cell r="I330">
            <v>0</v>
          </cell>
          <cell r="K330" t="str">
            <v>PVC</v>
          </cell>
          <cell r="L330">
            <v>33936.156638433618</v>
          </cell>
          <cell r="M330">
            <v>3084.7966384336214</v>
          </cell>
        </row>
        <row r="331">
          <cell r="A331">
            <v>1177</v>
          </cell>
          <cell r="B331" t="str">
            <v>CURVA 90ºCxE COND.   1/2"</v>
          </cell>
          <cell r="C331" t="str">
            <v>UN</v>
          </cell>
          <cell r="D331">
            <v>434.59565404345949</v>
          </cell>
          <cell r="F331">
            <v>504.13599999999991</v>
          </cell>
          <cell r="I331">
            <v>0</v>
          </cell>
          <cell r="K331" t="str">
            <v>PVC</v>
          </cell>
          <cell r="L331">
            <v>554.54405455945437</v>
          </cell>
          <cell r="M331">
            <v>50.408054559454456</v>
          </cell>
        </row>
        <row r="332">
          <cell r="A332">
            <v>1178</v>
          </cell>
          <cell r="B332" t="str">
            <v>CURVA 90ºCxE COND.   3/4"</v>
          </cell>
          <cell r="C332" t="str">
            <v>UN</v>
          </cell>
          <cell r="D332">
            <v>844.99155008449907</v>
          </cell>
          <cell r="F332">
            <v>980.19999999999993</v>
          </cell>
          <cell r="I332">
            <v>0</v>
          </cell>
          <cell r="K332" t="str">
            <v>PVC</v>
          </cell>
          <cell r="L332">
            <v>1078.2092179078209</v>
          </cell>
          <cell r="M332">
            <v>98.009217907820926</v>
          </cell>
        </row>
        <row r="333">
          <cell r="A333">
            <v>1179</v>
          </cell>
          <cell r="B333" t="str">
            <v>CURVA 90ºCxE COND. 1 1/2"</v>
          </cell>
          <cell r="C333" t="str">
            <v>UN</v>
          </cell>
          <cell r="D333">
            <v>4109.9589004109957</v>
          </cell>
          <cell r="F333">
            <v>4767.5999999999995</v>
          </cell>
          <cell r="I333">
            <v>0</v>
          </cell>
          <cell r="K333" t="str">
            <v>PVC</v>
          </cell>
        </row>
        <row r="334">
          <cell r="A334">
            <v>1180</v>
          </cell>
          <cell r="B334" t="str">
            <v>CURVA 90ºCxE COND. 1 1/4"</v>
          </cell>
          <cell r="C334" t="str">
            <v>UN</v>
          </cell>
          <cell r="D334">
            <v>2504.9749502504974</v>
          </cell>
          <cell r="F334">
            <v>2905.7999999999997</v>
          </cell>
          <cell r="I334">
            <v>0</v>
          </cell>
          <cell r="K334" t="str">
            <v>PVC</v>
          </cell>
        </row>
        <row r="335">
          <cell r="A335">
            <v>4400</v>
          </cell>
          <cell r="B335" t="str">
            <v>CURVA DE 2"</v>
          </cell>
          <cell r="C335" t="str">
            <v>UND</v>
          </cell>
          <cell r="D335">
            <v>9291.9070809291898</v>
          </cell>
          <cell r="F335">
            <v>10778.72</v>
          </cell>
          <cell r="I335">
            <v>0</v>
          </cell>
        </row>
        <row r="336">
          <cell r="A336">
            <v>4500</v>
          </cell>
          <cell r="B336" t="str">
            <v>CURVA DE 3"</v>
          </cell>
          <cell r="C336" t="str">
            <v>UND</v>
          </cell>
          <cell r="D336">
            <v>23399.766002339977</v>
          </cell>
          <cell r="F336">
            <v>27143.999999999996</v>
          </cell>
          <cell r="I336">
            <v>0</v>
          </cell>
          <cell r="K336" t="str">
            <v>PVC</v>
          </cell>
        </row>
        <row r="337">
          <cell r="A337">
            <v>4200</v>
          </cell>
          <cell r="B337" t="str">
            <v>CURVA PVC  DE 4"</v>
          </cell>
          <cell r="C337" t="str">
            <v>UND</v>
          </cell>
          <cell r="D337">
            <v>40999.590004099955</v>
          </cell>
          <cell r="F337">
            <v>47560</v>
          </cell>
          <cell r="I337">
            <v>0</v>
          </cell>
          <cell r="K337" t="str">
            <v>PVC</v>
          </cell>
        </row>
        <row r="338">
          <cell r="A338">
            <v>4300</v>
          </cell>
          <cell r="B338" t="str">
            <v>CURVA PVC DE 6"</v>
          </cell>
          <cell r="C338" t="str">
            <v>UND</v>
          </cell>
          <cell r="D338">
            <v>61551.75</v>
          </cell>
          <cell r="F338">
            <v>71400.744000299994</v>
          </cell>
          <cell r="I338">
            <v>0</v>
          </cell>
        </row>
        <row r="339">
          <cell r="A339">
            <v>1277</v>
          </cell>
          <cell r="B339" t="str">
            <v>CURVA EMT 1/2"</v>
          </cell>
          <cell r="C339" t="str">
            <v>UND</v>
          </cell>
          <cell r="D339">
            <v>622</v>
          </cell>
          <cell r="F339">
            <v>721.52721519999989</v>
          </cell>
          <cell r="I339">
            <v>0</v>
          </cell>
          <cell r="K339" t="str">
            <v>EMT</v>
          </cell>
        </row>
        <row r="340">
          <cell r="A340">
            <v>6100</v>
          </cell>
          <cell r="B340" t="str">
            <v>CURVA EMT DE 1 1/2"</v>
          </cell>
          <cell r="C340" t="str">
            <v>UND</v>
          </cell>
          <cell r="D340">
            <v>9720</v>
          </cell>
          <cell r="F340">
            <v>11275.312752</v>
          </cell>
          <cell r="I340">
            <v>0</v>
          </cell>
          <cell r="K340" t="str">
            <v>EMT</v>
          </cell>
          <cell r="L340">
            <v>12402.72</v>
          </cell>
          <cell r="M340">
            <v>1127.4072479999995</v>
          </cell>
        </row>
        <row r="341">
          <cell r="A341">
            <v>5800</v>
          </cell>
          <cell r="B341" t="str">
            <v>CURVA EMT DE 1 1/4"</v>
          </cell>
          <cell r="C341" t="str">
            <v>UND</v>
          </cell>
          <cell r="D341">
            <v>1531</v>
          </cell>
          <cell r="F341">
            <v>1775.9777595999999</v>
          </cell>
          <cell r="I341">
            <v>0</v>
          </cell>
          <cell r="K341" t="str">
            <v>EMT</v>
          </cell>
        </row>
        <row r="342">
          <cell r="A342">
            <v>3800</v>
          </cell>
          <cell r="B342" t="str">
            <v>CURVA EMT DE 1"</v>
          </cell>
          <cell r="C342" t="str">
            <v>UND</v>
          </cell>
          <cell r="D342">
            <v>3023</v>
          </cell>
          <cell r="F342">
            <v>3506.7150667999999</v>
          </cell>
          <cell r="I342">
            <v>0</v>
          </cell>
          <cell r="K342" t="str">
            <v>EMT</v>
          </cell>
          <cell r="L342">
            <v>3857.348</v>
          </cell>
          <cell r="M342">
            <v>350.63293320000002</v>
          </cell>
        </row>
        <row r="343">
          <cell r="A343">
            <v>9126</v>
          </cell>
          <cell r="B343" t="str">
            <v>CURVA EMT DE 1/2</v>
          </cell>
          <cell r="C343" t="str">
            <v>UND</v>
          </cell>
          <cell r="D343">
            <v>1109</v>
          </cell>
          <cell r="F343">
            <v>1286.4528644</v>
          </cell>
          <cell r="I343">
            <v>0</v>
          </cell>
          <cell r="K343" t="str">
            <v>EMT</v>
          </cell>
        </row>
        <row r="344">
          <cell r="A344">
            <v>6000</v>
          </cell>
          <cell r="B344" t="str">
            <v>CURVA EMT DE 2"</v>
          </cell>
          <cell r="C344" t="str">
            <v>UND</v>
          </cell>
          <cell r="D344">
            <v>19030</v>
          </cell>
          <cell r="F344">
            <v>22075.020748000003</v>
          </cell>
          <cell r="I344">
            <v>0</v>
          </cell>
          <cell r="K344" t="str">
            <v>EMT</v>
          </cell>
          <cell r="L344">
            <v>24282.28</v>
          </cell>
          <cell r="M344">
            <v>2207.2592519999962</v>
          </cell>
        </row>
        <row r="345">
          <cell r="A345">
            <v>6200</v>
          </cell>
          <cell r="B345" t="str">
            <v>CURVA EMT DE 3"</v>
          </cell>
          <cell r="C345" t="str">
            <v>UND</v>
          </cell>
          <cell r="D345">
            <v>62813</v>
          </cell>
          <cell r="F345">
            <v>72863.808630800006</v>
          </cell>
          <cell r="I345">
            <v>0</v>
          </cell>
          <cell r="K345" t="str">
            <v>EMT</v>
          </cell>
          <cell r="L345">
            <v>80149.387999999992</v>
          </cell>
          <cell r="M345">
            <v>7285.5793691999861</v>
          </cell>
        </row>
        <row r="346">
          <cell r="A346">
            <v>3700</v>
          </cell>
          <cell r="B346" t="str">
            <v>CURVA EMT DE 3/4</v>
          </cell>
          <cell r="C346" t="str">
            <v>UND</v>
          </cell>
          <cell r="D346">
            <v>1162</v>
          </cell>
          <cell r="F346">
            <v>1347.9334792</v>
          </cell>
          <cell r="I346">
            <v>0</v>
          </cell>
          <cell r="K346" t="str">
            <v>EMT</v>
          </cell>
          <cell r="L346">
            <v>1482.712</v>
          </cell>
          <cell r="M346">
            <v>134.77852080000002</v>
          </cell>
        </row>
        <row r="347">
          <cell r="A347">
            <v>6300</v>
          </cell>
          <cell r="B347" t="str">
            <v>CURVA EMT DE 4"</v>
          </cell>
          <cell r="C347" t="str">
            <v>UND</v>
          </cell>
          <cell r="D347">
            <v>14538</v>
          </cell>
          <cell r="F347">
            <v>16864.2486408</v>
          </cell>
          <cell r="I347">
            <v>0</v>
          </cell>
        </row>
        <row r="348">
          <cell r="A348">
            <v>1372</v>
          </cell>
          <cell r="B348" t="str">
            <v xml:space="preserve">CURVA GALV 90  1" </v>
          </cell>
          <cell r="C348" t="str">
            <v>UND</v>
          </cell>
          <cell r="D348">
            <v>5474</v>
          </cell>
          <cell r="F348">
            <v>6349.9034984</v>
          </cell>
          <cell r="I348">
            <v>0</v>
          </cell>
          <cell r="K348" t="str">
            <v>EMT</v>
          </cell>
        </row>
        <row r="349">
          <cell r="A349">
            <v>1391</v>
          </cell>
          <cell r="B349" t="str">
            <v xml:space="preserve">CURVA GALV 90  1/2" </v>
          </cell>
          <cell r="C349" t="str">
            <v>UND</v>
          </cell>
          <cell r="D349">
            <v>1700</v>
          </cell>
          <cell r="F349">
            <v>1972.01972</v>
          </cell>
          <cell r="I349">
            <v>0</v>
          </cell>
          <cell r="K349" t="str">
            <v>EMT</v>
          </cell>
        </row>
        <row r="350">
          <cell r="A350">
            <v>1387</v>
          </cell>
          <cell r="B350" t="str">
            <v xml:space="preserve">CURVA GALV 90  1-1/2" </v>
          </cell>
          <cell r="C350" t="str">
            <v>UND</v>
          </cell>
          <cell r="D350">
            <v>5000</v>
          </cell>
          <cell r="F350">
            <v>5800.058</v>
          </cell>
          <cell r="I350">
            <v>0</v>
          </cell>
        </row>
        <row r="351">
          <cell r="A351">
            <v>1383</v>
          </cell>
          <cell r="B351" t="str">
            <v xml:space="preserve">CURVA GALV 90  1-1/4" </v>
          </cell>
          <cell r="C351" t="str">
            <v>UND</v>
          </cell>
          <cell r="D351">
            <v>4100</v>
          </cell>
          <cell r="F351">
            <v>4756.04756</v>
          </cell>
          <cell r="I351">
            <v>0</v>
          </cell>
        </row>
        <row r="352">
          <cell r="A352">
            <v>1616</v>
          </cell>
          <cell r="B352" t="str">
            <v xml:space="preserve">CURVA GALV 90  1 1/4" </v>
          </cell>
          <cell r="C352" t="str">
            <v>UND</v>
          </cell>
          <cell r="D352">
            <v>19056.600000000002</v>
          </cell>
          <cell r="F352">
            <v>22105.877056560003</v>
          </cell>
          <cell r="I352">
            <v>0</v>
          </cell>
          <cell r="K352" t="str">
            <v>EMT</v>
          </cell>
        </row>
        <row r="353">
          <cell r="A353">
            <v>1319</v>
          </cell>
          <cell r="B353" t="str">
            <v xml:space="preserve">CURVA GALV 90  2" </v>
          </cell>
          <cell r="C353" t="str">
            <v>UND</v>
          </cell>
          <cell r="D353">
            <v>17677</v>
          </cell>
          <cell r="F353">
            <v>20505.525053199999</v>
          </cell>
          <cell r="I353">
            <v>0</v>
          </cell>
        </row>
        <row r="354">
          <cell r="A354">
            <v>1310</v>
          </cell>
          <cell r="B354" t="str">
            <v xml:space="preserve">CURVA GALV 90  3/4" </v>
          </cell>
          <cell r="C354" t="str">
            <v>UND</v>
          </cell>
          <cell r="D354">
            <v>7598</v>
          </cell>
          <cell r="F354">
            <v>8813.7681367999994</v>
          </cell>
          <cell r="H354">
            <v>3</v>
          </cell>
          <cell r="I354">
            <v>26441.3044104</v>
          </cell>
          <cell r="J354" t="str">
            <v xml:space="preserve"> T </v>
          </cell>
          <cell r="L354">
            <v>9695.0480000000007</v>
          </cell>
          <cell r="M354">
            <v>881.27986320000127</v>
          </cell>
        </row>
        <row r="355">
          <cell r="A355">
            <v>1347</v>
          </cell>
          <cell r="B355" t="str">
            <v>CURVA GALV DE 3/4"</v>
          </cell>
          <cell r="C355" t="str">
            <v>UND</v>
          </cell>
          <cell r="D355">
            <v>3941</v>
          </cell>
          <cell r="F355">
            <v>4571.6057155999997</v>
          </cell>
          <cell r="I355">
            <v>0</v>
          </cell>
          <cell r="K355" t="str">
            <v>EMT</v>
          </cell>
        </row>
        <row r="356">
          <cell r="A356">
            <v>9070</v>
          </cell>
          <cell r="B356" t="str">
            <v>CURVA GALV. 4"</v>
          </cell>
          <cell r="C356" t="str">
            <v>UND</v>
          </cell>
          <cell r="D356">
            <v>21333.333333333336</v>
          </cell>
          <cell r="F356">
            <v>24746.914133333335</v>
          </cell>
          <cell r="I356">
            <v>0</v>
          </cell>
        </row>
        <row r="357">
          <cell r="A357">
            <v>1141</v>
          </cell>
          <cell r="B357" t="str">
            <v>CURVA GALVANIZADA DE 2 1/2"</v>
          </cell>
          <cell r="C357" t="str">
            <v>UND</v>
          </cell>
          <cell r="D357">
            <v>24000</v>
          </cell>
          <cell r="F357">
            <v>27840.278399999999</v>
          </cell>
          <cell r="I357">
            <v>0</v>
          </cell>
        </row>
        <row r="358">
          <cell r="A358">
            <v>1147</v>
          </cell>
          <cell r="B358" t="str">
            <v>CURVA GALVANIZADA DE 2"</v>
          </cell>
          <cell r="C358" t="str">
            <v>UND</v>
          </cell>
          <cell r="D358">
            <v>9400</v>
          </cell>
          <cell r="F358">
            <v>10904.109040000001</v>
          </cell>
          <cell r="I358">
            <v>0</v>
          </cell>
          <cell r="K358" t="str">
            <v>EMT</v>
          </cell>
        </row>
        <row r="359">
          <cell r="A359">
            <v>1575</v>
          </cell>
          <cell r="B359" t="str">
            <v>CURVA GALVANIZADA DE 3"</v>
          </cell>
          <cell r="C359" t="str">
            <v>UND</v>
          </cell>
          <cell r="D359">
            <v>65700</v>
          </cell>
          <cell r="F359">
            <v>76212.762119999999</v>
          </cell>
          <cell r="I359">
            <v>0</v>
          </cell>
          <cell r="K359" t="str">
            <v>EMT</v>
          </cell>
        </row>
        <row r="360">
          <cell r="A360">
            <v>1434</v>
          </cell>
          <cell r="B360" t="str">
            <v>CURVA GALVANIZADA DE 4"</v>
          </cell>
          <cell r="C360" t="str">
            <v>UND</v>
          </cell>
          <cell r="D360">
            <v>62000</v>
          </cell>
          <cell r="F360">
            <v>71920.719199999992</v>
          </cell>
          <cell r="I360">
            <v>0</v>
          </cell>
          <cell r="K360" t="str">
            <v>EMT</v>
          </cell>
        </row>
        <row r="361">
          <cell r="A361">
            <v>1465</v>
          </cell>
          <cell r="B361" t="str">
            <v>CURVA GALVANIZADA DE1 1/2"</v>
          </cell>
          <cell r="C361" t="str">
            <v>UND</v>
          </cell>
          <cell r="D361">
            <v>6500</v>
          </cell>
          <cell r="F361">
            <v>7540.0753999999997</v>
          </cell>
          <cell r="I361">
            <v>0</v>
          </cell>
        </row>
        <row r="362">
          <cell r="A362">
            <v>1426</v>
          </cell>
          <cell r="B362" t="str">
            <v>CURVA GALVANIZADA DE1 1/4"</v>
          </cell>
          <cell r="C362" t="str">
            <v>UND</v>
          </cell>
          <cell r="D362">
            <v>4050</v>
          </cell>
          <cell r="F362">
            <v>4698.0469800000001</v>
          </cell>
          <cell r="I362">
            <v>0</v>
          </cell>
        </row>
        <row r="363">
          <cell r="A363">
            <v>1299</v>
          </cell>
          <cell r="B363" t="str">
            <v>CURVA GALVANIZADA DE1"</v>
          </cell>
          <cell r="C363" t="str">
            <v>UND</v>
          </cell>
          <cell r="D363">
            <v>2500</v>
          </cell>
          <cell r="F363">
            <v>2900.029</v>
          </cell>
          <cell r="I363">
            <v>0</v>
          </cell>
          <cell r="K363" t="str">
            <v>EMT</v>
          </cell>
        </row>
        <row r="364">
          <cell r="A364">
            <v>1295</v>
          </cell>
          <cell r="B364" t="str">
            <v>CURVA PVC DE 1 1/2"</v>
          </cell>
          <cell r="C364" t="str">
            <v>UND</v>
          </cell>
          <cell r="D364">
            <v>3639.9636003639962</v>
          </cell>
          <cell r="F364">
            <v>4222.3999999999996</v>
          </cell>
          <cell r="I364">
            <v>0</v>
          </cell>
          <cell r="K364" t="str">
            <v>PVC</v>
          </cell>
        </row>
        <row r="365">
          <cell r="A365">
            <v>1294</v>
          </cell>
          <cell r="B365" t="str">
            <v>CURVA PVC DE 1 1/4"</v>
          </cell>
          <cell r="C365" t="str">
            <v>UND</v>
          </cell>
          <cell r="D365">
            <v>2504.9749502504974</v>
          </cell>
          <cell r="F365">
            <v>2905.7999999999997</v>
          </cell>
          <cell r="I365">
            <v>0</v>
          </cell>
          <cell r="K365" t="str">
            <v>PVC</v>
          </cell>
        </row>
        <row r="366">
          <cell r="A366">
            <v>1293</v>
          </cell>
          <cell r="B366" t="str">
            <v>CURVA PVC DE 1"</v>
          </cell>
          <cell r="C366" t="str">
            <v>UND</v>
          </cell>
          <cell r="D366">
            <v>1419.9858001419984</v>
          </cell>
          <cell r="F366">
            <v>1647.1999999999998</v>
          </cell>
          <cell r="I366">
            <v>0</v>
          </cell>
          <cell r="K366" t="str">
            <v>PVC</v>
          </cell>
        </row>
        <row r="367">
          <cell r="A367">
            <v>1291</v>
          </cell>
          <cell r="B367" t="str">
            <v>CURVA PVC DE 1/2</v>
          </cell>
          <cell r="C367" t="str">
            <v>UND</v>
          </cell>
          <cell r="D367">
            <v>449.99550004499952</v>
          </cell>
          <cell r="F367">
            <v>522</v>
          </cell>
          <cell r="I367">
            <v>0</v>
          </cell>
          <cell r="K367" t="str">
            <v>PVC</v>
          </cell>
        </row>
        <row r="368">
          <cell r="A368">
            <v>1292</v>
          </cell>
          <cell r="B368" t="str">
            <v>CURVA PVC DE 3/4</v>
          </cell>
          <cell r="C368" t="str">
            <v>UND</v>
          </cell>
          <cell r="D368">
            <v>734.99265007349925</v>
          </cell>
          <cell r="F368">
            <v>852.59999999999991</v>
          </cell>
          <cell r="I368">
            <v>0</v>
          </cell>
          <cell r="K368" t="str">
            <v>PVC</v>
          </cell>
        </row>
        <row r="369">
          <cell r="A369">
            <v>1139</v>
          </cell>
          <cell r="B369" t="str">
            <v>DIAGONAL EN VARILLA</v>
          </cell>
          <cell r="C369" t="str">
            <v>UN</v>
          </cell>
          <cell r="D369">
            <v>8500</v>
          </cell>
          <cell r="F369">
            <v>9860.0986000000012</v>
          </cell>
          <cell r="I369">
            <v>0</v>
          </cell>
          <cell r="K369" t="str">
            <v>MT</v>
          </cell>
        </row>
        <row r="370">
          <cell r="A370">
            <v>1331</v>
          </cell>
          <cell r="B370" t="str">
            <v>DIAGONAL PARA CRUCETA EN BANDERA</v>
          </cell>
          <cell r="C370" t="str">
            <v>UN</v>
          </cell>
          <cell r="D370">
            <v>24999.750002499975</v>
          </cell>
          <cell r="F370">
            <v>29000.000000000004</v>
          </cell>
          <cell r="I370">
            <v>0</v>
          </cell>
          <cell r="K370" t="str">
            <v>HERRAJES</v>
          </cell>
        </row>
        <row r="371">
          <cell r="A371">
            <v>1461</v>
          </cell>
          <cell r="B371" t="str">
            <v>DOSIS DE SANIT GEL</v>
          </cell>
          <cell r="C371" t="str">
            <v>KG</v>
          </cell>
          <cell r="D371">
            <v>130000</v>
          </cell>
          <cell r="F371">
            <v>150801.508</v>
          </cell>
          <cell r="I371">
            <v>0</v>
          </cell>
          <cell r="K371" t="str">
            <v>HERRAJES</v>
          </cell>
        </row>
        <row r="372">
          <cell r="A372">
            <v>1430</v>
          </cell>
          <cell r="B372" t="str">
            <v>CARTUCHO AZUL</v>
          </cell>
          <cell r="C372" t="str">
            <v>UND</v>
          </cell>
          <cell r="D372">
            <v>4999.9500004999945</v>
          </cell>
          <cell r="F372">
            <v>5800</v>
          </cell>
          <cell r="I372">
            <v>0</v>
          </cell>
          <cell r="K372" t="str">
            <v>TYCO</v>
          </cell>
        </row>
        <row r="373">
          <cell r="A373">
            <v>1055</v>
          </cell>
          <cell r="B373" t="str">
            <v>EMPALME TUBULAR LARGO</v>
          </cell>
          <cell r="C373" t="str">
            <v>UN</v>
          </cell>
          <cell r="D373">
            <v>4200</v>
          </cell>
          <cell r="F373">
            <v>4872.0487199999998</v>
          </cell>
          <cell r="I373">
            <v>0</v>
          </cell>
        </row>
        <row r="374">
          <cell r="A374">
            <v>9122</v>
          </cell>
          <cell r="B374" t="str">
            <v>GUARDACABOS</v>
          </cell>
          <cell r="C374" t="str">
            <v>UND</v>
          </cell>
          <cell r="D374">
            <v>8499.915000849991</v>
          </cell>
          <cell r="F374">
            <v>9860</v>
          </cell>
          <cell r="I374">
            <v>0</v>
          </cell>
          <cell r="K374" t="str">
            <v>HERRAJES</v>
          </cell>
        </row>
        <row r="375">
          <cell r="A375">
            <v>1453</v>
          </cell>
          <cell r="B375" t="str">
            <v>ESTACION PULSADORA BRETER  PN82A</v>
          </cell>
          <cell r="C375" t="str">
            <v>UN</v>
          </cell>
          <cell r="D375">
            <v>101000</v>
          </cell>
          <cell r="F375">
            <v>117161.1716</v>
          </cell>
          <cell r="I375">
            <v>0</v>
          </cell>
          <cell r="K375" t="str">
            <v>LAUMAYER</v>
          </cell>
        </row>
        <row r="376">
          <cell r="A376">
            <v>1361</v>
          </cell>
          <cell r="B376" t="str">
            <v>ESTACION PULSADORA BRETER  PN85R</v>
          </cell>
          <cell r="C376" t="str">
            <v>UND</v>
          </cell>
          <cell r="D376">
            <v>32065.000000000004</v>
          </cell>
          <cell r="F376">
            <v>37195.771954000003</v>
          </cell>
          <cell r="I376">
            <v>0</v>
          </cell>
        </row>
        <row r="377">
          <cell r="A377">
            <v>1548</v>
          </cell>
          <cell r="B377" t="str">
            <v>ESTACION PULSADORA BRETER  PN94</v>
          </cell>
          <cell r="C377" t="str">
            <v>UN</v>
          </cell>
          <cell r="D377">
            <v>41820</v>
          </cell>
          <cell r="F377">
            <v>48511.685111999999</v>
          </cell>
          <cell r="I377">
            <v>0</v>
          </cell>
        </row>
        <row r="378">
          <cell r="A378">
            <v>1566</v>
          </cell>
          <cell r="B378" t="str">
            <v>ESTOPA PARA SELLO TECNA</v>
          </cell>
          <cell r="C378" t="str">
            <v>LBRA</v>
          </cell>
          <cell r="D378">
            <v>8050</v>
          </cell>
          <cell r="F378">
            <v>9338.0933800000003</v>
          </cell>
          <cell r="I378">
            <v>0</v>
          </cell>
          <cell r="K378" t="str">
            <v>APE</v>
          </cell>
        </row>
        <row r="379">
          <cell r="A379">
            <v>1308</v>
          </cell>
          <cell r="B379" t="str">
            <v xml:space="preserve">ESTRIBO VERTICAL </v>
          </cell>
          <cell r="C379" t="str">
            <v>UN</v>
          </cell>
          <cell r="D379">
            <v>31499.685003149967</v>
          </cell>
          <cell r="F379">
            <v>36540</v>
          </cell>
          <cell r="I379">
            <v>0</v>
          </cell>
          <cell r="K379" t="str">
            <v>TYCO</v>
          </cell>
        </row>
        <row r="380">
          <cell r="A380">
            <v>9090</v>
          </cell>
          <cell r="B380" t="str">
            <v>FACE PLATE DOBLE + jack doble</v>
          </cell>
          <cell r="C380" t="str">
            <v>UN</v>
          </cell>
          <cell r="D380">
            <v>3400</v>
          </cell>
          <cell r="F380">
            <v>3944.03944</v>
          </cell>
          <cell r="I380">
            <v>0</v>
          </cell>
          <cell r="K380" t="str">
            <v>DATOS</v>
          </cell>
          <cell r="L380">
            <v>4338.4000000000005</v>
          </cell>
          <cell r="M380">
            <v>394.36056000000053</v>
          </cell>
        </row>
        <row r="381">
          <cell r="A381">
            <v>1506</v>
          </cell>
          <cell r="B381" t="str">
            <v>FLEXICONDUIT L.T. DE  1 1/4"</v>
          </cell>
          <cell r="C381" t="str">
            <v>MTS</v>
          </cell>
          <cell r="D381">
            <v>9000</v>
          </cell>
          <cell r="F381">
            <v>10440.1044</v>
          </cell>
          <cell r="H381">
            <v>6</v>
          </cell>
          <cell r="I381">
            <v>62640.626400000001</v>
          </cell>
          <cell r="J381" t="str">
            <v xml:space="preserve"> T </v>
          </cell>
        </row>
        <row r="382">
          <cell r="A382">
            <v>1407</v>
          </cell>
          <cell r="B382" t="str">
            <v>FLEXICONDUIT LIQUIDTIGH  3"</v>
          </cell>
          <cell r="C382" t="str">
            <v>ML</v>
          </cell>
          <cell r="D382">
            <v>53200</v>
          </cell>
          <cell r="F382">
            <v>61712.617120000003</v>
          </cell>
          <cell r="I382">
            <v>0</v>
          </cell>
        </row>
        <row r="383">
          <cell r="A383">
            <v>1215</v>
          </cell>
          <cell r="B383" t="str">
            <v>FOTOCELDA</v>
          </cell>
          <cell r="C383" t="str">
            <v>UND</v>
          </cell>
          <cell r="D383">
            <v>17999.820001799981</v>
          </cell>
          <cell r="F383">
            <v>20880</v>
          </cell>
          <cell r="I383">
            <v>0</v>
          </cell>
          <cell r="K383" t="str">
            <v>LUMINARIA</v>
          </cell>
        </row>
        <row r="384">
          <cell r="A384">
            <v>1213</v>
          </cell>
          <cell r="B384" t="str">
            <v>FUSIBLE  HH 16A.</v>
          </cell>
          <cell r="C384" t="str">
            <v>UN</v>
          </cell>
          <cell r="D384">
            <v>122500</v>
          </cell>
          <cell r="F384">
            <v>142101.421</v>
          </cell>
          <cell r="I384">
            <v>0</v>
          </cell>
          <cell r="K384" t="str">
            <v>SUBES</v>
          </cell>
        </row>
        <row r="385">
          <cell r="A385">
            <v>1042</v>
          </cell>
          <cell r="B385" t="str">
            <v>FUSIBLES DE HILO 80 A</v>
          </cell>
          <cell r="C385" t="str">
            <v>UND</v>
          </cell>
          <cell r="D385">
            <v>12999.870001299987</v>
          </cell>
          <cell r="F385">
            <v>15079.999999999998</v>
          </cell>
          <cell r="I385">
            <v>0</v>
          </cell>
          <cell r="K385" t="str">
            <v>SUBES</v>
          </cell>
          <cell r="L385">
            <v>16587.834121658783</v>
          </cell>
          <cell r="M385">
            <v>1507.8341216587851</v>
          </cell>
        </row>
        <row r="386">
          <cell r="A386">
            <v>1444</v>
          </cell>
          <cell r="B386" t="str">
            <v>FLEXICONDUIT PVC DE 1/2</v>
          </cell>
          <cell r="C386" t="str">
            <v>UND</v>
          </cell>
          <cell r="D386">
            <v>1641</v>
          </cell>
          <cell r="F386">
            <v>1903.5790356</v>
          </cell>
          <cell r="I386">
            <v>0</v>
          </cell>
          <cell r="K386" t="str">
            <v>MT</v>
          </cell>
          <cell r="L386">
            <v>2093.9160000000002</v>
          </cell>
          <cell r="M386">
            <v>190.33696440000017</v>
          </cell>
        </row>
        <row r="387">
          <cell r="A387">
            <v>1418</v>
          </cell>
          <cell r="B387" t="str">
            <v>GABINETE DE 1,00X1,00X2,20 MTS. TG 440V</v>
          </cell>
          <cell r="C387" t="str">
            <v>UN</v>
          </cell>
          <cell r="D387">
            <v>1400000.0000000002</v>
          </cell>
          <cell r="F387">
            <v>1624016.2400000002</v>
          </cell>
          <cell r="I387">
            <v>0</v>
          </cell>
        </row>
        <row r="388">
          <cell r="A388">
            <v>1320</v>
          </cell>
          <cell r="B388" t="str">
            <v>FUSIBLE TIPO HILO DE 2 AMP</v>
          </cell>
          <cell r="C388" t="str">
            <v>UND</v>
          </cell>
          <cell r="D388">
            <v>2999.9700002999966</v>
          </cell>
          <cell r="F388">
            <v>3479.9999999999995</v>
          </cell>
          <cell r="I388">
            <v>0</v>
          </cell>
          <cell r="K388" t="str">
            <v>ACC</v>
          </cell>
        </row>
        <row r="389">
          <cell r="A389">
            <v>1509</v>
          </cell>
          <cell r="B389" t="str">
            <v>GRAPA DE 3 PERNOS</v>
          </cell>
          <cell r="C389" t="str">
            <v>UN</v>
          </cell>
          <cell r="D389">
            <v>16799.832001679981</v>
          </cell>
          <cell r="F389">
            <v>19488</v>
          </cell>
          <cell r="I389">
            <v>0</v>
          </cell>
          <cell r="K389" t="str">
            <v>HERRAJES</v>
          </cell>
        </row>
        <row r="390">
          <cell r="A390">
            <v>1307</v>
          </cell>
          <cell r="B390" t="str">
            <v xml:space="preserve">GRAPA AMOVIBLE </v>
          </cell>
          <cell r="C390" t="str">
            <v>UN</v>
          </cell>
          <cell r="D390">
            <v>25000</v>
          </cell>
          <cell r="F390">
            <v>29000.289999999997</v>
          </cell>
          <cell r="I390">
            <v>0</v>
          </cell>
          <cell r="K390" t="str">
            <v>MT</v>
          </cell>
        </row>
        <row r="391">
          <cell r="A391">
            <v>1172</v>
          </cell>
          <cell r="B391" t="str">
            <v>GRAPA DE 1 1/2" PARA CHANEL</v>
          </cell>
          <cell r="C391" t="str">
            <v>UND</v>
          </cell>
          <cell r="D391">
            <v>996</v>
          </cell>
          <cell r="F391">
            <v>1155.3715536</v>
          </cell>
          <cell r="I391">
            <v>0</v>
          </cell>
          <cell r="K391" t="str">
            <v>SOPORTE</v>
          </cell>
          <cell r="L391">
            <v>1270.896</v>
          </cell>
          <cell r="M391">
            <v>115.52444639999999</v>
          </cell>
        </row>
        <row r="392">
          <cell r="A392">
            <v>1171</v>
          </cell>
          <cell r="B392" t="str">
            <v>GRAPA DE 1 1/4" PARA CHANEL</v>
          </cell>
          <cell r="C392" t="str">
            <v>UND</v>
          </cell>
          <cell r="D392">
            <v>670</v>
          </cell>
          <cell r="F392">
            <v>777.20777199999998</v>
          </cell>
          <cell r="H392">
            <v>14</v>
          </cell>
          <cell r="I392">
            <v>10880.908808</v>
          </cell>
          <cell r="J392" t="str">
            <v xml:space="preserve"> T </v>
          </cell>
          <cell r="K392" t="str">
            <v>EMT</v>
          </cell>
        </row>
        <row r="393">
          <cell r="A393">
            <v>1170</v>
          </cell>
          <cell r="B393" t="str">
            <v>GRAPA DE 1" PARA CHANEL</v>
          </cell>
          <cell r="C393" t="str">
            <v>UND</v>
          </cell>
          <cell r="D393">
            <v>870</v>
          </cell>
          <cell r="F393">
            <v>1009.210092</v>
          </cell>
          <cell r="I393">
            <v>0</v>
          </cell>
          <cell r="K393" t="str">
            <v>SOPORTE</v>
          </cell>
          <cell r="L393">
            <v>1110.1200000000001</v>
          </cell>
          <cell r="M393">
            <v>100.90990800000009</v>
          </cell>
        </row>
        <row r="394">
          <cell r="A394">
            <v>1168</v>
          </cell>
          <cell r="B394" t="str">
            <v>GRAPA DE 1/2" PARA CHANEL</v>
          </cell>
          <cell r="C394" t="str">
            <v>UND</v>
          </cell>
          <cell r="D394">
            <v>899</v>
          </cell>
          <cell r="F394">
            <v>1042.8504284000001</v>
          </cell>
          <cell r="I394">
            <v>0</v>
          </cell>
          <cell r="K394" t="str">
            <v>EMT</v>
          </cell>
        </row>
        <row r="395">
          <cell r="A395">
            <v>1169</v>
          </cell>
          <cell r="B395" t="str">
            <v>GRAPA DE 3/4" PARA CHANEL</v>
          </cell>
          <cell r="C395" t="str">
            <v>UND</v>
          </cell>
          <cell r="D395">
            <v>935</v>
          </cell>
          <cell r="F395">
            <v>1084.610846</v>
          </cell>
          <cell r="I395">
            <v>0</v>
          </cell>
          <cell r="K395" t="str">
            <v>SOPORTE</v>
          </cell>
          <cell r="L395">
            <v>1193.06</v>
          </cell>
          <cell r="M395">
            <v>108.44915399999991</v>
          </cell>
        </row>
        <row r="396">
          <cell r="A396">
            <v>1514</v>
          </cell>
          <cell r="B396" t="str">
            <v>GRAPA DE RETENCION  TIPO PISTOLA</v>
          </cell>
          <cell r="C396" t="str">
            <v>UN</v>
          </cell>
          <cell r="D396">
            <v>17999.820001799981</v>
          </cell>
          <cell r="F396">
            <v>20880</v>
          </cell>
          <cell r="I396">
            <v>0</v>
          </cell>
          <cell r="K396" t="str">
            <v>HERRAJES</v>
          </cell>
        </row>
        <row r="397">
          <cell r="A397">
            <v>1096</v>
          </cell>
          <cell r="B397" t="str">
            <v>GRAPA GALVANIZADA 1"</v>
          </cell>
          <cell r="C397" t="str">
            <v>UND</v>
          </cell>
          <cell r="D397">
            <v>208</v>
          </cell>
          <cell r="F397">
            <v>241.2824128</v>
          </cell>
          <cell r="I397">
            <v>0</v>
          </cell>
          <cell r="K397" t="str">
            <v>SOPORTE</v>
          </cell>
        </row>
        <row r="398">
          <cell r="A398">
            <v>1403</v>
          </cell>
          <cell r="B398" t="str">
            <v>GRAPA GALVANIZADA 1-1/2"</v>
          </cell>
          <cell r="C398" t="str">
            <v>UND</v>
          </cell>
          <cell r="D398">
            <v>700</v>
          </cell>
          <cell r="F398">
            <v>812.00811999999996</v>
          </cell>
          <cell r="I398">
            <v>0</v>
          </cell>
          <cell r="K398" t="str">
            <v>SOPORTE</v>
          </cell>
        </row>
        <row r="399">
          <cell r="A399">
            <v>1067</v>
          </cell>
          <cell r="B399" t="str">
            <v>GRAPA GALVANIZADA 1-1/4"</v>
          </cell>
          <cell r="C399" t="str">
            <v>UND</v>
          </cell>
          <cell r="D399">
            <v>670</v>
          </cell>
          <cell r="F399">
            <v>777.20777199999998</v>
          </cell>
          <cell r="I399">
            <v>0</v>
          </cell>
          <cell r="K399" t="str">
            <v>EMT</v>
          </cell>
        </row>
        <row r="400">
          <cell r="A400">
            <v>1500</v>
          </cell>
          <cell r="B400" t="str">
            <v>GRAPA GALVANIZADA 2"</v>
          </cell>
          <cell r="C400" t="str">
            <v>UND</v>
          </cell>
          <cell r="D400">
            <v>880</v>
          </cell>
          <cell r="F400">
            <v>1020.810208</v>
          </cell>
          <cell r="I400">
            <v>0</v>
          </cell>
          <cell r="K400" t="str">
            <v>SOPORTE</v>
          </cell>
        </row>
        <row r="401">
          <cell r="A401">
            <v>1339</v>
          </cell>
          <cell r="B401" t="str">
            <v>GRAPA GALVANIZADA 3/4"</v>
          </cell>
          <cell r="C401" t="str">
            <v>UND</v>
          </cell>
          <cell r="D401">
            <v>300</v>
          </cell>
          <cell r="F401">
            <v>348.00348000000002</v>
          </cell>
          <cell r="I401">
            <v>0</v>
          </cell>
          <cell r="K401" t="str">
            <v>EMT</v>
          </cell>
        </row>
        <row r="402">
          <cell r="A402">
            <v>1431</v>
          </cell>
          <cell r="B402" t="str">
            <v xml:space="preserve">GRAPA GALVANIZADA 1/2" </v>
          </cell>
          <cell r="C402" t="str">
            <v>UND</v>
          </cell>
          <cell r="D402">
            <v>550</v>
          </cell>
          <cell r="F402">
            <v>638.00637999999992</v>
          </cell>
          <cell r="I402">
            <v>0</v>
          </cell>
          <cell r="K402" t="str">
            <v>SOPORTE</v>
          </cell>
          <cell r="L402">
            <v>701.8</v>
          </cell>
          <cell r="M402">
            <v>63.793620000000033</v>
          </cell>
        </row>
        <row r="403">
          <cell r="A403">
            <v>9105</v>
          </cell>
          <cell r="B403" t="str">
            <v>GRAPA PARA CHANELL DE 2"</v>
          </cell>
          <cell r="C403" t="str">
            <v>UN</v>
          </cell>
          <cell r="D403">
            <v>1300</v>
          </cell>
          <cell r="F403">
            <v>1508.0150800000001</v>
          </cell>
          <cell r="I403">
            <v>0</v>
          </cell>
          <cell r="K403" t="str">
            <v>SOPORTE</v>
          </cell>
        </row>
        <row r="404">
          <cell r="A404">
            <v>9106</v>
          </cell>
          <cell r="B404" t="str">
            <v>GRAPA PARA DE 3"</v>
          </cell>
          <cell r="C404" t="str">
            <v>UN</v>
          </cell>
          <cell r="D404">
            <v>1619</v>
          </cell>
          <cell r="F404">
            <v>1878.0587803999999</v>
          </cell>
          <cell r="I404">
            <v>0</v>
          </cell>
          <cell r="K404" t="str">
            <v>SOPORTE</v>
          </cell>
        </row>
        <row r="405">
          <cell r="A405">
            <v>1045</v>
          </cell>
          <cell r="B405" t="str">
            <v>HEBILLA BAND -IT 5/8</v>
          </cell>
          <cell r="C405" t="str">
            <v>UND</v>
          </cell>
          <cell r="D405">
            <v>799.99200007999912</v>
          </cell>
          <cell r="F405">
            <v>927.99999999999989</v>
          </cell>
          <cell r="I405">
            <v>0</v>
          </cell>
          <cell r="K405" t="str">
            <v>HERRAJES</v>
          </cell>
          <cell r="L405">
            <v>1020.7897921020789</v>
          </cell>
          <cell r="M405">
            <v>92.789792102078991</v>
          </cell>
        </row>
        <row r="406">
          <cell r="A406">
            <v>1433</v>
          </cell>
          <cell r="B406" t="str">
            <v>CHAZO CON TORNILLO</v>
          </cell>
          <cell r="C406" t="str">
            <v>UND</v>
          </cell>
          <cell r="D406">
            <v>473</v>
          </cell>
          <cell r="F406">
            <v>548.68548680000004</v>
          </cell>
          <cell r="I406">
            <v>0</v>
          </cell>
          <cell r="K406" t="str">
            <v>SOPORTE</v>
          </cell>
        </row>
        <row r="407">
          <cell r="A407">
            <v>1436</v>
          </cell>
          <cell r="B407" t="str">
            <v>GANCHO EN J</v>
          </cell>
          <cell r="C407" t="str">
            <v>UN</v>
          </cell>
          <cell r="D407">
            <v>4999.9500004999945</v>
          </cell>
          <cell r="F407">
            <v>5800</v>
          </cell>
          <cell r="I407">
            <v>0</v>
          </cell>
          <cell r="K407" t="str">
            <v>HERRAJES</v>
          </cell>
          <cell r="L407">
            <v>6379.9362006379934</v>
          </cell>
          <cell r="M407">
            <v>579.93620063799335</v>
          </cell>
        </row>
        <row r="408">
          <cell r="A408">
            <v>1017</v>
          </cell>
          <cell r="B408" t="str">
            <v>HIDROSOLTA</v>
          </cell>
          <cell r="C408" t="str">
            <v>KGS</v>
          </cell>
          <cell r="D408">
            <v>5000</v>
          </cell>
          <cell r="F408">
            <v>5800.058</v>
          </cell>
          <cell r="I408">
            <v>0</v>
          </cell>
        </row>
        <row r="409">
          <cell r="A409">
            <v>1557</v>
          </cell>
          <cell r="B409" t="str">
            <v>GRAPA COLGANTE DE 3/4"</v>
          </cell>
          <cell r="C409" t="str">
            <v>U</v>
          </cell>
          <cell r="D409">
            <v>3300</v>
          </cell>
          <cell r="F409">
            <v>3828.0382800000002</v>
          </cell>
          <cell r="H409">
            <v>54</v>
          </cell>
          <cell r="I409">
            <v>206714.06712000002</v>
          </cell>
          <cell r="J409" t="str">
            <v xml:space="preserve"> T </v>
          </cell>
        </row>
        <row r="410">
          <cell r="A410">
            <v>1533</v>
          </cell>
          <cell r="B410" t="str">
            <v>INTERFASE PARA ANALIZADOR</v>
          </cell>
          <cell r="C410" t="str">
            <v>UN</v>
          </cell>
          <cell r="D410">
            <v>480000</v>
          </cell>
          <cell r="F410">
            <v>556805.56799999997</v>
          </cell>
          <cell r="I410">
            <v>0</v>
          </cell>
        </row>
        <row r="411">
          <cell r="A411">
            <v>1410</v>
          </cell>
          <cell r="B411" t="str">
            <v>INTERRUPTOR CONMUTABLE</v>
          </cell>
          <cell r="C411" t="str">
            <v>UND</v>
          </cell>
          <cell r="D411">
            <v>3500</v>
          </cell>
          <cell r="F411">
            <v>4060.0406000000003</v>
          </cell>
          <cell r="I411">
            <v>0</v>
          </cell>
        </row>
        <row r="412">
          <cell r="A412">
            <v>1524</v>
          </cell>
          <cell r="B412" t="str">
            <v>INTERRUPTOR DE 3x400 - 440V - NS400N</v>
          </cell>
          <cell r="C412" t="str">
            <v>UND</v>
          </cell>
          <cell r="D412">
            <v>781550.00000000012</v>
          </cell>
          <cell r="F412">
            <v>906607.06598000007</v>
          </cell>
          <cell r="I412">
            <v>0</v>
          </cell>
        </row>
        <row r="413">
          <cell r="A413">
            <v>1322</v>
          </cell>
          <cell r="B413" t="str">
            <v>INTERRUPTOR PULSADOR PARA TIMBRE LUNARE</v>
          </cell>
          <cell r="C413" t="str">
            <v>UN</v>
          </cell>
          <cell r="D413">
            <v>5895.9410405895942</v>
          </cell>
          <cell r="F413">
            <v>6839.3600000000006</v>
          </cell>
          <cell r="I413">
            <v>0</v>
          </cell>
          <cell r="K413" t="str">
            <v>SUI</v>
          </cell>
        </row>
        <row r="414">
          <cell r="A414">
            <v>9037</v>
          </cell>
          <cell r="B414" t="str">
            <v>INTERRUPTOR DOBLE LUNARE</v>
          </cell>
          <cell r="C414" t="str">
            <v>UN</v>
          </cell>
          <cell r="D414">
            <v>10382.896171038288</v>
          </cell>
          <cell r="F414">
            <v>12044.279999999999</v>
          </cell>
          <cell r="I414">
            <v>0</v>
          </cell>
          <cell r="K414" t="str">
            <v>SCHNEIDER</v>
          </cell>
          <cell r="L414">
            <v>13248.575514244856</v>
          </cell>
          <cell r="M414">
            <v>1204.2955142448573</v>
          </cell>
        </row>
        <row r="415">
          <cell r="A415">
            <v>1448</v>
          </cell>
          <cell r="B415" t="str">
            <v>INTERRUPTOR DOBLE LEVITON</v>
          </cell>
          <cell r="C415" t="str">
            <v>UN</v>
          </cell>
          <cell r="D415">
            <v>1589</v>
          </cell>
          <cell r="F415">
            <v>1843.2584323999999</v>
          </cell>
          <cell r="I415">
            <v>0</v>
          </cell>
        </row>
        <row r="416">
          <cell r="A416">
            <v>1592</v>
          </cell>
          <cell r="B416" t="str">
            <v>INTERRUPTOR IND. 3 X 100 A SD - TIPO FAL</v>
          </cell>
          <cell r="C416" t="str">
            <v>UND</v>
          </cell>
          <cell r="D416">
            <v>91680</v>
          </cell>
          <cell r="F416">
            <v>106349.863488</v>
          </cell>
          <cell r="I416">
            <v>0</v>
          </cell>
        </row>
        <row r="417">
          <cell r="A417">
            <v>1591</v>
          </cell>
          <cell r="B417" t="str">
            <v>GRAPA DE 1/2 PARA GUAYA</v>
          </cell>
          <cell r="C417" t="str">
            <v>UND</v>
          </cell>
          <cell r="D417">
            <v>1350</v>
          </cell>
          <cell r="F417">
            <v>1566.01566</v>
          </cell>
          <cell r="I417">
            <v>0</v>
          </cell>
          <cell r="K417" t="str">
            <v>SOPORTE</v>
          </cell>
        </row>
        <row r="418">
          <cell r="A418">
            <v>1590</v>
          </cell>
          <cell r="B418" t="str">
            <v>GRAPA DE 3/4 COLGANTE</v>
          </cell>
          <cell r="C418" t="str">
            <v>UND</v>
          </cell>
          <cell r="D418">
            <v>1550</v>
          </cell>
          <cell r="F418">
            <v>1798.0179800000001</v>
          </cell>
          <cell r="I418">
            <v>0</v>
          </cell>
          <cell r="K418" t="str">
            <v>SOPORTE</v>
          </cell>
          <cell r="L418">
            <v>1977.8000000000002</v>
          </cell>
          <cell r="M418">
            <v>179.7820200000001</v>
          </cell>
        </row>
        <row r="419">
          <cell r="A419">
            <v>1619</v>
          </cell>
          <cell r="B419" t="str">
            <v>GRAPA DE 1" PARA GUAYA</v>
          </cell>
          <cell r="C419" t="str">
            <v>UND</v>
          </cell>
          <cell r="D419">
            <v>1700</v>
          </cell>
          <cell r="F419">
            <v>1972.01972</v>
          </cell>
          <cell r="I419">
            <v>0</v>
          </cell>
        </row>
        <row r="420">
          <cell r="A420">
            <v>1597</v>
          </cell>
          <cell r="B420" t="str">
            <v>INTERRUPTOR IND. 3 X 30 A SD . TIPO FAL</v>
          </cell>
          <cell r="C420" t="str">
            <v>UND</v>
          </cell>
          <cell r="D420">
            <v>83040</v>
          </cell>
          <cell r="F420">
            <v>96327.363264</v>
          </cell>
          <cell r="I420">
            <v>0</v>
          </cell>
        </row>
        <row r="421">
          <cell r="A421">
            <v>1596</v>
          </cell>
          <cell r="B421" t="str">
            <v>INTERRUPTOR IND. 3 X 40 A SD - TIPO FAL</v>
          </cell>
          <cell r="C421" t="str">
            <v>UND</v>
          </cell>
          <cell r="D421">
            <v>95150.000000000015</v>
          </cell>
          <cell r="F421">
            <v>110375.10374000002</v>
          </cell>
          <cell r="I421">
            <v>0</v>
          </cell>
        </row>
        <row r="422">
          <cell r="A422">
            <v>1589</v>
          </cell>
          <cell r="B422" t="str">
            <v>INTERRUPTOR IND. 3 X 400 A SD - TIPO Q4L</v>
          </cell>
          <cell r="C422" t="str">
            <v>UND</v>
          </cell>
          <cell r="D422">
            <v>448320</v>
          </cell>
          <cell r="F422">
            <v>520056.40051199996</v>
          </cell>
          <cell r="I422">
            <v>0</v>
          </cell>
        </row>
        <row r="423">
          <cell r="A423">
            <v>1595</v>
          </cell>
          <cell r="B423" t="str">
            <v>INTERRUPTOR IND. 3 X 50 A SD - TIPO FAL</v>
          </cell>
          <cell r="C423" t="str">
            <v>UND</v>
          </cell>
          <cell r="D423">
            <v>83040</v>
          </cell>
          <cell r="F423">
            <v>96327.363264</v>
          </cell>
          <cell r="I423">
            <v>0</v>
          </cell>
        </row>
        <row r="424">
          <cell r="A424">
            <v>1594</v>
          </cell>
          <cell r="B424" t="str">
            <v>INTERRUPTOR IND. 3 X 60 A  SD - TIPO FAL</v>
          </cell>
          <cell r="C424" t="str">
            <v>UND</v>
          </cell>
          <cell r="D424">
            <v>83040</v>
          </cell>
          <cell r="F424">
            <v>96327.363264</v>
          </cell>
          <cell r="I424">
            <v>0</v>
          </cell>
        </row>
        <row r="425">
          <cell r="A425">
            <v>1621</v>
          </cell>
          <cell r="B425" t="str">
            <v>INTERRUPTOR IND. 3 X 600 A SD- TIPO MAL</v>
          </cell>
          <cell r="C425" t="str">
            <v>UND</v>
          </cell>
          <cell r="D425">
            <v>1099200</v>
          </cell>
          <cell r="F425">
            <v>1275084.7507200001</v>
          </cell>
          <cell r="I425">
            <v>0</v>
          </cell>
        </row>
        <row r="426">
          <cell r="A426">
            <v>1608</v>
          </cell>
          <cell r="B426" t="str">
            <v>INTERRUPTOR IND. 3 X 70 A SD- TIPO FAL</v>
          </cell>
          <cell r="C426" t="str">
            <v>UND</v>
          </cell>
          <cell r="D426">
            <v>91680</v>
          </cell>
          <cell r="F426">
            <v>106349.863488</v>
          </cell>
          <cell r="I426">
            <v>0</v>
          </cell>
        </row>
        <row r="427">
          <cell r="A427">
            <v>1593</v>
          </cell>
          <cell r="B427" t="str">
            <v>INTERRUPTOR IND. 3 X 80 A SD - TIPO FAL</v>
          </cell>
          <cell r="C427" t="str">
            <v>UND</v>
          </cell>
          <cell r="D427">
            <v>105050.00000000001</v>
          </cell>
          <cell r="F427">
            <v>121859.21858000003</v>
          </cell>
          <cell r="I427">
            <v>0</v>
          </cell>
        </row>
        <row r="428">
          <cell r="A428">
            <v>1588</v>
          </cell>
          <cell r="B428" t="str">
            <v>INTERRUPTOR IND. 3 X 800 A SD - TIPO MAL</v>
          </cell>
          <cell r="C428" t="str">
            <v>UND</v>
          </cell>
          <cell r="D428">
            <v>1488960</v>
          </cell>
          <cell r="F428">
            <v>1727210.871936</v>
          </cell>
          <cell r="I428">
            <v>0</v>
          </cell>
        </row>
        <row r="429">
          <cell r="A429">
            <v>1442</v>
          </cell>
          <cell r="B429" t="str">
            <v>INTERRUPTOR MASTERPACT M20</v>
          </cell>
          <cell r="C429" t="str">
            <v>UND</v>
          </cell>
          <cell r="D429">
            <v>6000000</v>
          </cell>
          <cell r="F429">
            <v>6960069.5999999996</v>
          </cell>
          <cell r="I429">
            <v>0</v>
          </cell>
        </row>
        <row r="430">
          <cell r="A430">
            <v>1136</v>
          </cell>
          <cell r="B430" t="str">
            <v>INTERRUPTOR MATERPACT M10</v>
          </cell>
          <cell r="C430" t="str">
            <v>UND</v>
          </cell>
          <cell r="D430">
            <v>4218000</v>
          </cell>
          <cell r="F430">
            <v>4892928.9288000008</v>
          </cell>
          <cell r="I430">
            <v>0</v>
          </cell>
        </row>
        <row r="431">
          <cell r="A431">
            <v>1224</v>
          </cell>
          <cell r="B431" t="str">
            <v xml:space="preserve">INTERRUPTOR TRIPLE </v>
          </cell>
          <cell r="C431" t="str">
            <v>UN</v>
          </cell>
          <cell r="D431">
            <v>6379.2465523620631</v>
          </cell>
          <cell r="F431">
            <v>7400</v>
          </cell>
          <cell r="I431">
            <v>0</v>
          </cell>
          <cell r="K431" t="str">
            <v>SUI</v>
          </cell>
        </row>
        <row r="432">
          <cell r="A432">
            <v>1534</v>
          </cell>
          <cell r="B432" t="str">
            <v>INTERRUPTOR SENCILLO galica</v>
          </cell>
          <cell r="C432" t="str">
            <v>UN</v>
          </cell>
          <cell r="D432">
            <v>2758</v>
          </cell>
          <cell r="F432">
            <v>3199.3119928000001</v>
          </cell>
          <cell r="I432">
            <v>0</v>
          </cell>
          <cell r="K432" t="str">
            <v>SUI</v>
          </cell>
        </row>
        <row r="433">
          <cell r="A433">
            <v>9036</v>
          </cell>
          <cell r="B433" t="str">
            <v>INTERRUPTOR SENCILLO BTICINO CON LUZ</v>
          </cell>
          <cell r="C433" t="str">
            <v>UN</v>
          </cell>
          <cell r="D433">
            <v>5580</v>
          </cell>
          <cell r="F433">
            <v>6472.8647279999996</v>
          </cell>
          <cell r="I433">
            <v>0</v>
          </cell>
        </row>
        <row r="434">
          <cell r="A434">
            <v>9038</v>
          </cell>
          <cell r="B434" t="str">
            <v>INTERRUPTOR SENCILLO CONMUTABLE BTICINO</v>
          </cell>
          <cell r="C434" t="str">
            <v>UN</v>
          </cell>
          <cell r="D434">
            <v>6300</v>
          </cell>
          <cell r="F434">
            <v>7308.0730799999992</v>
          </cell>
          <cell r="I434">
            <v>0</v>
          </cell>
        </row>
        <row r="435">
          <cell r="A435">
            <v>1532</v>
          </cell>
          <cell r="B435" t="str">
            <v xml:space="preserve">INTERRUPTOR SENCILLO </v>
          </cell>
          <cell r="C435" t="str">
            <v>UN</v>
          </cell>
          <cell r="D435">
            <v>3017.2112071982729</v>
          </cell>
          <cell r="F435">
            <v>3500</v>
          </cell>
          <cell r="H435">
            <v>1</v>
          </cell>
          <cell r="I435">
            <v>3500</v>
          </cell>
          <cell r="J435" t="str">
            <v xml:space="preserve"> T </v>
          </cell>
          <cell r="K435" t="str">
            <v>SUI</v>
          </cell>
          <cell r="L435">
            <v>3849.9615003849963</v>
          </cell>
          <cell r="M435">
            <v>349.96150038499627</v>
          </cell>
        </row>
        <row r="436">
          <cell r="A436">
            <v>4000</v>
          </cell>
          <cell r="B436" t="str">
            <v>INTERRUPTOR TIPO CODILLO</v>
          </cell>
          <cell r="C436" t="str">
            <v>UN</v>
          </cell>
          <cell r="D436">
            <v>4500</v>
          </cell>
          <cell r="F436">
            <v>5220.0522000000001</v>
          </cell>
          <cell r="I436">
            <v>0</v>
          </cell>
        </row>
        <row r="437">
          <cell r="A437">
            <v>1542</v>
          </cell>
          <cell r="B437" t="str">
            <v xml:space="preserve">LAMINA DE Cu  1/4" </v>
          </cell>
          <cell r="C437" t="str">
            <v>ML</v>
          </cell>
          <cell r="D437">
            <v>5500</v>
          </cell>
          <cell r="F437">
            <v>6380.0637999999999</v>
          </cell>
          <cell r="I437">
            <v>0</v>
          </cell>
        </row>
        <row r="438">
          <cell r="A438">
            <v>1456</v>
          </cell>
          <cell r="B438" t="str">
            <v>LAMPARA        CL1, DIV 1, 250W MH. MARCA RAL REF. SXP25 H 04 GWLPI</v>
          </cell>
          <cell r="C438" t="str">
            <v>UND</v>
          </cell>
          <cell r="D438">
            <v>1638420</v>
          </cell>
          <cell r="F438">
            <v>1900586.2056720001</v>
          </cell>
          <cell r="I438">
            <v>0</v>
          </cell>
        </row>
        <row r="439">
          <cell r="A439">
            <v>9040</v>
          </cell>
          <cell r="B439" t="str">
            <v>luminaria Fluoresc. Tipo tortuga 2x17W</v>
          </cell>
          <cell r="C439" t="str">
            <v>UND</v>
          </cell>
          <cell r="D439">
            <v>59999.400005999938</v>
          </cell>
          <cell r="F439">
            <v>69600</v>
          </cell>
          <cell r="I439">
            <v>0</v>
          </cell>
          <cell r="K439" t="str">
            <v>LUMINARIA</v>
          </cell>
        </row>
        <row r="440">
          <cell r="A440">
            <v>1519</v>
          </cell>
          <cell r="B440" t="str">
            <v>LAMPARA FLUORESCENTE  2x32W ALETA BLANCA DE SOBRE PONER</v>
          </cell>
          <cell r="C440" t="str">
            <v>UN</v>
          </cell>
          <cell r="D440">
            <v>99399.006009939898</v>
          </cell>
          <cell r="F440">
            <v>115303.99999999999</v>
          </cell>
          <cell r="I440">
            <v>0</v>
          </cell>
          <cell r="K440" t="str">
            <v>LUMINARIA</v>
          </cell>
        </row>
        <row r="441">
          <cell r="A441">
            <v>1549</v>
          </cell>
          <cell r="B441" t="str">
            <v>lampara fluorescente 2x54 T5</v>
          </cell>
          <cell r="C441" t="str">
            <v>UND</v>
          </cell>
          <cell r="D441">
            <v>110000</v>
          </cell>
          <cell r="F441">
            <v>127601.276</v>
          </cell>
          <cell r="I441">
            <v>0</v>
          </cell>
          <cell r="K441" t="str">
            <v>LUMINARIA</v>
          </cell>
        </row>
        <row r="442">
          <cell r="A442">
            <v>1466</v>
          </cell>
          <cell r="B442" t="str">
            <v>lampara fluorescente 4x54 T6</v>
          </cell>
          <cell r="C442" t="str">
            <v>UND</v>
          </cell>
          <cell r="D442">
            <v>130000</v>
          </cell>
          <cell r="F442">
            <v>150801.508</v>
          </cell>
          <cell r="I442">
            <v>0</v>
          </cell>
        </row>
        <row r="443">
          <cell r="A443">
            <v>1220</v>
          </cell>
          <cell r="B443" t="str">
            <v>LUMINARIA CL1 DIV 1 SALA DE COMP. APPLETON</v>
          </cell>
          <cell r="C443" t="str">
            <v>UND</v>
          </cell>
          <cell r="D443">
            <v>1760000</v>
          </cell>
          <cell r="F443">
            <v>2041620.416</v>
          </cell>
          <cell r="I443">
            <v>0</v>
          </cell>
        </row>
        <row r="444">
          <cell r="A444">
            <v>1265</v>
          </cell>
          <cell r="B444" t="str">
            <v>LUMINARIA CL1 GR D 250 MH CANOPIES-</v>
          </cell>
          <cell r="C444" t="str">
            <v>UND</v>
          </cell>
          <cell r="D444">
            <v>653993.4600653993</v>
          </cell>
          <cell r="F444">
            <v>758640</v>
          </cell>
          <cell r="I444">
            <v>0</v>
          </cell>
          <cell r="K444" t="str">
            <v>LUMINARIA</v>
          </cell>
        </row>
        <row r="445">
          <cell r="A445">
            <v>1024</v>
          </cell>
          <cell r="B445" t="str">
            <v>LUMINARIA CL1 GR D DIV 2 REF SAF 25H 04 GG W SR 24A MARCA RIG A LITE CL 1 DIV2 SIMILAR A MERCMASTER III KPSTH25125J5 DE APPLETON</v>
          </cell>
          <cell r="C445" t="str">
            <v>UND</v>
          </cell>
          <cell r="D445">
            <v>949990.50009499898</v>
          </cell>
          <cell r="F445">
            <v>1102000</v>
          </cell>
          <cell r="I445">
            <v>0</v>
          </cell>
          <cell r="K445" t="str">
            <v>LUMINARIA</v>
          </cell>
        </row>
        <row r="446">
          <cell r="A446">
            <v>1290</v>
          </cell>
          <cell r="B446" t="str">
            <v>LUMINARIA LED PLAYA</v>
          </cell>
          <cell r="C446" t="str">
            <v>UND</v>
          </cell>
          <cell r="D446">
            <v>849991.50008499913</v>
          </cell>
          <cell r="F446">
            <v>985999.99999999988</v>
          </cell>
          <cell r="I446">
            <v>0</v>
          </cell>
          <cell r="K446" t="str">
            <v>LUMINARIA</v>
          </cell>
        </row>
        <row r="447">
          <cell r="A447">
            <v>1350</v>
          </cell>
          <cell r="B447" t="str">
            <v>Luminaria fluorescente de descolgar de 25x240cms, aleta especular de 2x2x32W - T8</v>
          </cell>
          <cell r="C447" t="str">
            <v>UN</v>
          </cell>
          <cell r="D447">
            <v>124998.75001249986</v>
          </cell>
          <cell r="F447">
            <v>145000</v>
          </cell>
          <cell r="G447">
            <v>16</v>
          </cell>
          <cell r="I447">
            <v>0</v>
          </cell>
          <cell r="K447" t="str">
            <v>LUMINARIA</v>
          </cell>
        </row>
        <row r="448">
          <cell r="A448">
            <v>1201</v>
          </cell>
          <cell r="B448" t="str">
            <v>BOMBILLO SODIO 250W</v>
          </cell>
          <cell r="C448" t="str">
            <v>UND</v>
          </cell>
          <cell r="D448">
            <v>23999.760002399973</v>
          </cell>
          <cell r="F448">
            <v>27839.999999999996</v>
          </cell>
          <cell r="I448">
            <v>0</v>
          </cell>
          <cell r="K448" t="str">
            <v>LUMINARIA</v>
          </cell>
        </row>
        <row r="449">
          <cell r="A449">
            <v>1314</v>
          </cell>
          <cell r="B449" t="str">
            <v>LUMINARIA WALLPACK 175W MH REF LWG 250 M TB LPI MARCA LUMEN</v>
          </cell>
          <cell r="C449" t="str">
            <v>UND</v>
          </cell>
          <cell r="D449">
            <v>311996.88003119966</v>
          </cell>
          <cell r="F449">
            <v>361920</v>
          </cell>
          <cell r="I449">
            <v>0</v>
          </cell>
          <cell r="K449" t="str">
            <v>LUMINARIA</v>
          </cell>
        </row>
        <row r="450">
          <cell r="A450">
            <v>1207</v>
          </cell>
          <cell r="B450" t="str">
            <v>LUMINARIA WALLPACK 2X20 W FLUORESCENTE</v>
          </cell>
          <cell r="C450" t="str">
            <v>UND</v>
          </cell>
          <cell r="D450">
            <v>185000</v>
          </cell>
          <cell r="F450">
            <v>214602.14599999998</v>
          </cell>
          <cell r="H450">
            <v>1</v>
          </cell>
          <cell r="I450">
            <v>214602.14599999998</v>
          </cell>
          <cell r="J450" t="str">
            <v xml:space="preserve"> T </v>
          </cell>
        </row>
        <row r="451">
          <cell r="A451">
            <v>1346</v>
          </cell>
          <cell r="B451" t="str">
            <v>MANDO ROTATIVO EXTENDIDO PARA BREAKER</v>
          </cell>
          <cell r="C451" t="str">
            <v>UN</v>
          </cell>
          <cell r="D451">
            <v>349996.50003499963</v>
          </cell>
          <cell r="F451">
            <v>406000</v>
          </cell>
          <cell r="H451">
            <v>4</v>
          </cell>
          <cell r="I451">
            <v>1624000</v>
          </cell>
          <cell r="J451" t="str">
            <v xml:space="preserve"> T </v>
          </cell>
          <cell r="K451" t="str">
            <v>CIVIL</v>
          </cell>
        </row>
        <row r="452">
          <cell r="A452">
            <v>9124</v>
          </cell>
          <cell r="B452" t="str">
            <v>MARQUILLAS PARA CTOS</v>
          </cell>
          <cell r="C452" t="str">
            <v>UN</v>
          </cell>
          <cell r="D452">
            <v>1000</v>
          </cell>
          <cell r="F452">
            <v>1160.0116</v>
          </cell>
          <cell r="I452">
            <v>0</v>
          </cell>
          <cell r="K452" t="str">
            <v>ACC</v>
          </cell>
          <cell r="L452">
            <v>1276</v>
          </cell>
          <cell r="M452">
            <v>115.98839999999996</v>
          </cell>
        </row>
        <row r="453">
          <cell r="A453">
            <v>9119</v>
          </cell>
          <cell r="B453" t="str">
            <v>MARQUILLAS TIPO ANILLO</v>
          </cell>
          <cell r="C453" t="str">
            <v>UN</v>
          </cell>
          <cell r="D453">
            <v>16.100000000000001</v>
          </cell>
          <cell r="F453">
            <v>18.676186760000004</v>
          </cell>
          <cell r="I453">
            <v>0</v>
          </cell>
          <cell r="K453" t="str">
            <v>ACC</v>
          </cell>
        </row>
        <row r="454">
          <cell r="A454">
            <v>1088</v>
          </cell>
          <cell r="B454" t="str">
            <v xml:space="preserve">MASTIL ANTENA </v>
          </cell>
          <cell r="C454" t="str">
            <v>UND</v>
          </cell>
          <cell r="D454">
            <v>250000</v>
          </cell>
          <cell r="F454">
            <v>290002.90000000002</v>
          </cell>
          <cell r="I454">
            <v>0</v>
          </cell>
        </row>
        <row r="455">
          <cell r="A455">
            <v>1253</v>
          </cell>
          <cell r="B455" t="str">
            <v>MATERIALES REGISTRO ALUMBRADO</v>
          </cell>
          <cell r="C455" t="str">
            <v>UN</v>
          </cell>
          <cell r="D455">
            <v>70000</v>
          </cell>
          <cell r="F455">
            <v>81200.812000000005</v>
          </cell>
          <cell r="I455">
            <v>0</v>
          </cell>
          <cell r="K455" t="str">
            <v>CIVIL</v>
          </cell>
        </row>
        <row r="456">
          <cell r="A456">
            <v>1254</v>
          </cell>
          <cell r="B456" t="str">
            <v>MATERIALES REGISTRO CONCRETO</v>
          </cell>
          <cell r="C456" t="str">
            <v>UN</v>
          </cell>
          <cell r="D456">
            <v>150000</v>
          </cell>
          <cell r="F456">
            <v>174001.74</v>
          </cell>
          <cell r="I456">
            <v>0</v>
          </cell>
        </row>
        <row r="457">
          <cell r="A457">
            <v>1428</v>
          </cell>
          <cell r="B457" t="str">
            <v>MATERIALES REGISTRO EN LADRILLO COMUN</v>
          </cell>
          <cell r="C457" t="str">
            <v>GLO</v>
          </cell>
          <cell r="D457">
            <v>119998.80001199988</v>
          </cell>
          <cell r="F457">
            <v>139200</v>
          </cell>
          <cell r="I457">
            <v>0</v>
          </cell>
          <cell r="K457" t="str">
            <v>CIVIL</v>
          </cell>
        </row>
        <row r="458">
          <cell r="A458">
            <v>1231</v>
          </cell>
          <cell r="B458" t="str">
            <v>LAMPARA FLUOR. 4 X 17W</v>
          </cell>
          <cell r="C458" t="str">
            <v>UN</v>
          </cell>
          <cell r="D458">
            <v>35000</v>
          </cell>
          <cell r="F458">
            <v>40600.406000000003</v>
          </cell>
          <cell r="I458">
            <v>0</v>
          </cell>
          <cell r="K458" t="str">
            <v>LAM</v>
          </cell>
        </row>
        <row r="459">
          <cell r="A459">
            <v>1585</v>
          </cell>
          <cell r="B459" t="str">
            <v>MEDIDOR ELECTRONICO  REF. SL 7000-ASTARIF CON MODEM</v>
          </cell>
          <cell r="C459" t="str">
            <v>UND</v>
          </cell>
          <cell r="D459">
            <v>2129978.7002129979</v>
          </cell>
          <cell r="F459">
            <v>2470800</v>
          </cell>
          <cell r="I459">
            <v>0</v>
          </cell>
          <cell r="K459" t="str">
            <v>SUBES</v>
          </cell>
          <cell r="L459">
            <v>2717852.8214717852</v>
          </cell>
          <cell r="M459">
            <v>247052.8214717852</v>
          </cell>
        </row>
        <row r="460">
          <cell r="A460">
            <v>1315</v>
          </cell>
          <cell r="B460" t="str">
            <v>MEDIDOR ENERGIA ACTIVA Y REACTIVA TIPO:ACE5000-ACTARIS</v>
          </cell>
          <cell r="C460" t="str">
            <v>UND</v>
          </cell>
          <cell r="D460">
            <v>890000</v>
          </cell>
          <cell r="F460">
            <v>1032410.3239999999</v>
          </cell>
          <cell r="I460">
            <v>0</v>
          </cell>
        </row>
        <row r="461">
          <cell r="A461">
            <v>1229</v>
          </cell>
          <cell r="B461" t="str">
            <v>MEDIDOR TRIFASICO 100 AMP   220/127 V</v>
          </cell>
          <cell r="C461" t="str">
            <v>UN</v>
          </cell>
          <cell r="D461">
            <v>285000</v>
          </cell>
          <cell r="F461">
            <v>330603.30600000004</v>
          </cell>
          <cell r="I461">
            <v>0</v>
          </cell>
          <cell r="K461" t="str">
            <v>SUBES</v>
          </cell>
        </row>
        <row r="462">
          <cell r="A462">
            <v>1312</v>
          </cell>
          <cell r="B462" t="str">
            <v>NUCLEO BIODEGRADABLE</v>
          </cell>
          <cell r="C462" t="str">
            <v>UND</v>
          </cell>
          <cell r="D462">
            <v>25000</v>
          </cell>
          <cell r="F462">
            <v>29000.289999999997</v>
          </cell>
          <cell r="I462">
            <v>0</v>
          </cell>
        </row>
        <row r="463">
          <cell r="A463">
            <v>1131</v>
          </cell>
          <cell r="B463" t="str">
            <v>OJO DE BUY 2X13W</v>
          </cell>
          <cell r="C463" t="str">
            <v>UND</v>
          </cell>
          <cell r="D463">
            <v>50000</v>
          </cell>
          <cell r="F463">
            <v>58000.579999999994</v>
          </cell>
          <cell r="I463">
            <v>0</v>
          </cell>
        </row>
        <row r="464">
          <cell r="A464">
            <v>1318</v>
          </cell>
          <cell r="B464" t="str">
            <v xml:space="preserve">TRANSFORMADOR BT 3 KVA, 440/220-127 </v>
          </cell>
          <cell r="C464" t="str">
            <v>UND</v>
          </cell>
          <cell r="D464">
            <v>600000</v>
          </cell>
          <cell r="F464">
            <v>696006.96</v>
          </cell>
          <cell r="H464">
            <v>1</v>
          </cell>
          <cell r="I464">
            <v>696006.96</v>
          </cell>
          <cell r="J464" t="str">
            <v xml:space="preserve"> T </v>
          </cell>
          <cell r="K464" t="str">
            <v>CELDA</v>
          </cell>
        </row>
        <row r="465">
          <cell r="A465">
            <v>9068</v>
          </cell>
          <cell r="B465" t="str">
            <v>PARARRAYOS  12 KV</v>
          </cell>
          <cell r="C465" t="str">
            <v>UND</v>
          </cell>
          <cell r="D465">
            <v>104998.95001049989</v>
          </cell>
          <cell r="F465">
            <v>121799.99999999999</v>
          </cell>
          <cell r="I465">
            <v>0</v>
          </cell>
          <cell r="K465" t="str">
            <v>MT</v>
          </cell>
        </row>
        <row r="466">
          <cell r="A466">
            <v>9016</v>
          </cell>
          <cell r="B466" t="str">
            <v>PERNO DE MAQUINA DE 5/8" X 12"</v>
          </cell>
          <cell r="C466" t="str">
            <v>UND</v>
          </cell>
          <cell r="D466">
            <v>9199.9080009199897</v>
          </cell>
          <cell r="F466">
            <v>10672</v>
          </cell>
          <cell r="I466">
            <v>0</v>
          </cell>
          <cell r="K466" t="str">
            <v>HERRAJES</v>
          </cell>
        </row>
        <row r="467">
          <cell r="A467">
            <v>1438</v>
          </cell>
          <cell r="B467" t="str">
            <v>PARARRAYOS 10 KV</v>
          </cell>
          <cell r="C467" t="str">
            <v>UND</v>
          </cell>
          <cell r="D467">
            <v>77999.220007799915</v>
          </cell>
          <cell r="F467">
            <v>90480</v>
          </cell>
          <cell r="I467">
            <v>0</v>
          </cell>
          <cell r="K467" t="str">
            <v>PROTECCIONES MT</v>
          </cell>
          <cell r="L467">
            <v>99527.004729952692</v>
          </cell>
          <cell r="M467">
            <v>9047.0047299526923</v>
          </cell>
        </row>
        <row r="468">
          <cell r="A468">
            <v>1237</v>
          </cell>
          <cell r="B468" t="str">
            <v>PERCA DE 4 PUESTOS</v>
          </cell>
          <cell r="C468" t="str">
            <v>UN</v>
          </cell>
          <cell r="D468">
            <v>20000</v>
          </cell>
          <cell r="F468">
            <v>23200.232</v>
          </cell>
          <cell r="I468">
            <v>0</v>
          </cell>
        </row>
        <row r="469">
          <cell r="A469">
            <v>1138</v>
          </cell>
          <cell r="B469" t="str">
            <v>PERNO DE 1/2 X 6</v>
          </cell>
          <cell r="C469" t="str">
            <v>UN</v>
          </cell>
          <cell r="D469">
            <v>990</v>
          </cell>
          <cell r="F469">
            <v>1148.411484</v>
          </cell>
          <cell r="I469">
            <v>0</v>
          </cell>
        </row>
        <row r="470">
          <cell r="A470">
            <v>1296</v>
          </cell>
          <cell r="B470" t="str">
            <v>PERNO DE 5/8 X 4</v>
          </cell>
          <cell r="C470" t="str">
            <v>UND</v>
          </cell>
          <cell r="D470">
            <v>2099.9790002099976</v>
          </cell>
          <cell r="F470">
            <v>2436</v>
          </cell>
          <cell r="I470">
            <v>0</v>
          </cell>
          <cell r="K470" t="str">
            <v>HERRAJES</v>
          </cell>
        </row>
        <row r="471">
          <cell r="A471">
            <v>1143</v>
          </cell>
          <cell r="B471" t="str">
            <v>PERNO OMBLIGO</v>
          </cell>
          <cell r="C471" t="str">
            <v>UND</v>
          </cell>
          <cell r="D471">
            <v>999.99000009999895</v>
          </cell>
          <cell r="F471">
            <v>1160</v>
          </cell>
          <cell r="I471">
            <v>0</v>
          </cell>
          <cell r="K471" t="str">
            <v>HERRAJES</v>
          </cell>
        </row>
        <row r="472">
          <cell r="A472">
            <v>1525</v>
          </cell>
          <cell r="B472" t="str">
            <v>PIE AMIGO PARA BANDEJA PORTACABLES 30 - 20 CM</v>
          </cell>
          <cell r="C472" t="str">
            <v>UND</v>
          </cell>
          <cell r="D472">
            <v>7000</v>
          </cell>
          <cell r="F472">
            <v>8120.0812000000005</v>
          </cell>
          <cell r="I472">
            <v>0</v>
          </cell>
        </row>
        <row r="473">
          <cell r="A473">
            <v>1097</v>
          </cell>
          <cell r="B473" t="str">
            <v>PIE AMIGO PARA BANDEJA PORTACABLES 60 - 50 CM</v>
          </cell>
          <cell r="C473" t="str">
            <v>UND</v>
          </cell>
          <cell r="D473">
            <v>12122</v>
          </cell>
          <cell r="F473">
            <v>14061.6606152</v>
          </cell>
          <cell r="I473">
            <v>0</v>
          </cell>
          <cell r="K473" t="str">
            <v>BANDEJA</v>
          </cell>
        </row>
        <row r="474">
          <cell r="A474">
            <v>1108</v>
          </cell>
          <cell r="B474" t="str">
            <v>PILOTO DE SEÑALIZACION DIRECTA REF. XB4BV63</v>
          </cell>
          <cell r="C474" t="str">
            <v>UND</v>
          </cell>
          <cell r="D474">
            <v>17105</v>
          </cell>
          <cell r="F474">
            <v>19841.998417999999</v>
          </cell>
          <cell r="H474">
            <v>6</v>
          </cell>
          <cell r="I474">
            <v>119051.99050799999</v>
          </cell>
          <cell r="J474" t="str">
            <v xml:space="preserve"> T </v>
          </cell>
        </row>
        <row r="475">
          <cell r="A475">
            <v>9114</v>
          </cell>
          <cell r="B475" t="str">
            <v>PILOTO ELECTRONICO ROJO 16MM QE16R110</v>
          </cell>
          <cell r="C475" t="str">
            <v>UN</v>
          </cell>
          <cell r="D475">
            <v>5280</v>
          </cell>
          <cell r="F475">
            <v>6124.8612480000002</v>
          </cell>
          <cell r="I475">
            <v>0</v>
          </cell>
        </row>
        <row r="476">
          <cell r="A476">
            <v>9115</v>
          </cell>
          <cell r="B476" t="str">
            <v>PILOTO ELECTRONICO VERDE 16MM QE16R110</v>
          </cell>
          <cell r="C476" t="str">
            <v>UN</v>
          </cell>
          <cell r="D476">
            <v>8800</v>
          </cell>
          <cell r="F476">
            <v>10208.102079999999</v>
          </cell>
          <cell r="I476">
            <v>0</v>
          </cell>
          <cell r="K476" t="str">
            <v>CELDA</v>
          </cell>
        </row>
        <row r="477">
          <cell r="A477">
            <v>1323</v>
          </cell>
          <cell r="B477" t="str">
            <v>PLAFON PARA BOMBILLO INCANDESCENTE</v>
          </cell>
          <cell r="C477" t="str">
            <v>UND</v>
          </cell>
          <cell r="D477">
            <v>1125.7197369546773</v>
          </cell>
          <cell r="F477">
            <v>1305.8479532163742</v>
          </cell>
          <cell r="I477">
            <v>0</v>
          </cell>
          <cell r="K477" t="str">
            <v>ACC</v>
          </cell>
        </row>
        <row r="478">
          <cell r="A478">
            <v>9013</v>
          </cell>
          <cell r="B478" t="str">
            <v>PLATINA DE COBRE DE 1/8" x 1"</v>
          </cell>
          <cell r="C478" t="str">
            <v>MTS</v>
          </cell>
          <cell r="D478">
            <v>15036.000000000002</v>
          </cell>
          <cell r="F478">
            <v>17441.934417600001</v>
          </cell>
          <cell r="I478">
            <v>0</v>
          </cell>
        </row>
        <row r="479">
          <cell r="A479">
            <v>1486</v>
          </cell>
          <cell r="B479" t="str">
            <v>POSTE 14 MTx750 KG</v>
          </cell>
          <cell r="C479" t="str">
            <v>UN</v>
          </cell>
          <cell r="D479">
            <v>979990.20009799895</v>
          </cell>
          <cell r="F479">
            <v>1136800</v>
          </cell>
          <cell r="I479">
            <v>0</v>
          </cell>
          <cell r="K479" t="str">
            <v>POSTE</v>
          </cell>
        </row>
        <row r="480">
          <cell r="A480">
            <v>9020</v>
          </cell>
          <cell r="B480" t="str">
            <v>POSTE DE CONCRETO DE 12X800 daN</v>
          </cell>
          <cell r="C480" t="str">
            <v>UN</v>
          </cell>
          <cell r="D480">
            <v>849991.50008499913</v>
          </cell>
          <cell r="F480">
            <v>985999.99999999988</v>
          </cell>
          <cell r="I480">
            <v>0</v>
          </cell>
          <cell r="K480" t="str">
            <v>POSTE</v>
          </cell>
        </row>
        <row r="481">
          <cell r="A481">
            <v>1230</v>
          </cell>
          <cell r="B481" t="str">
            <v>POSTE DE ALUMBRADO DE 12MTS X 510 KG</v>
          </cell>
          <cell r="C481" t="str">
            <v>UN</v>
          </cell>
          <cell r="D481">
            <v>650000</v>
          </cell>
          <cell r="F481">
            <v>754007.53999999992</v>
          </cell>
          <cell r="I481">
            <v>0</v>
          </cell>
          <cell r="K481" t="str">
            <v>POS</v>
          </cell>
        </row>
        <row r="482">
          <cell r="A482">
            <v>1342</v>
          </cell>
          <cell r="B482" t="str">
            <v>POSTE DE CONCRETO DE 9X500 daN</v>
          </cell>
          <cell r="C482" t="str">
            <v>UN</v>
          </cell>
          <cell r="D482">
            <v>413788.96555862029</v>
          </cell>
          <cell r="F482">
            <v>480000</v>
          </cell>
          <cell r="I482">
            <v>0</v>
          </cell>
          <cell r="K482" t="str">
            <v>POSTE</v>
          </cell>
        </row>
        <row r="483">
          <cell r="A483">
            <v>1555</v>
          </cell>
          <cell r="B483" t="str">
            <v>POZOS DE INSPECCION PARA MALLA DE TIERRA</v>
          </cell>
          <cell r="C483" t="str">
            <v>UND</v>
          </cell>
          <cell r="D483">
            <v>149998.50001499985</v>
          </cell>
          <cell r="F483">
            <v>174000</v>
          </cell>
          <cell r="I483">
            <v>0</v>
          </cell>
          <cell r="K483" t="str">
            <v>SUBES</v>
          </cell>
          <cell r="L483">
            <v>191398.0860191398</v>
          </cell>
          <cell r="M483">
            <v>17398.086019139795</v>
          </cell>
        </row>
        <row r="484">
          <cell r="A484">
            <v>1109</v>
          </cell>
          <cell r="B484" t="str">
            <v>PRENSAESTOPA DE 3/4"</v>
          </cell>
          <cell r="C484" t="str">
            <v>UND</v>
          </cell>
          <cell r="D484">
            <v>12400</v>
          </cell>
          <cell r="F484">
            <v>14384.143840000001</v>
          </cell>
          <cell r="I484">
            <v>0</v>
          </cell>
          <cell r="K484" t="str">
            <v>APE</v>
          </cell>
        </row>
        <row r="485">
          <cell r="A485">
            <v>1226</v>
          </cell>
          <cell r="B485" t="str">
            <v>PRENSAESTOPA PVC DE 1/2"</v>
          </cell>
          <cell r="C485" t="str">
            <v>UND</v>
          </cell>
          <cell r="D485">
            <v>949.99050009499899</v>
          </cell>
          <cell r="F485">
            <v>1102</v>
          </cell>
          <cell r="I485">
            <v>0</v>
          </cell>
          <cell r="K485" t="str">
            <v>APE</v>
          </cell>
          <cell r="L485">
            <v>1212.1878781212185</v>
          </cell>
          <cell r="M485">
            <v>110.18787812121855</v>
          </cell>
        </row>
        <row r="486">
          <cell r="A486">
            <v>1137</v>
          </cell>
          <cell r="B486" t="str">
            <v>PRUEBAS DE PARARRAYOS</v>
          </cell>
          <cell r="C486" t="str">
            <v>UN</v>
          </cell>
          <cell r="D486">
            <v>11999.880001199987</v>
          </cell>
          <cell r="F486">
            <v>13919.999999999998</v>
          </cell>
          <cell r="I486">
            <v>0</v>
          </cell>
          <cell r="K486" t="str">
            <v>PROTECCIONES MT</v>
          </cell>
          <cell r="L486">
            <v>15311.846881531183</v>
          </cell>
          <cell r="M486">
            <v>1391.8468815311844</v>
          </cell>
        </row>
        <row r="487">
          <cell r="A487">
            <v>1317</v>
          </cell>
          <cell r="B487" t="str">
            <v xml:space="preserve">PULSADOR  DE EMERGENCIA </v>
          </cell>
          <cell r="C487" t="str">
            <v>UND</v>
          </cell>
          <cell r="D487">
            <v>43654</v>
          </cell>
          <cell r="F487">
            <v>50639.146386399996</v>
          </cell>
          <cell r="I487">
            <v>0</v>
          </cell>
          <cell r="K487" t="str">
            <v>CELDA</v>
          </cell>
        </row>
        <row r="488">
          <cell r="A488">
            <v>1311</v>
          </cell>
          <cell r="B488" t="str">
            <v>PULSADOR A PRUEBA DE EXPLOSION C</v>
          </cell>
          <cell r="C488" t="str">
            <v>UND</v>
          </cell>
          <cell r="D488">
            <v>260000</v>
          </cell>
          <cell r="F488">
            <v>301603.016</v>
          </cell>
          <cell r="I488">
            <v>0</v>
          </cell>
          <cell r="K488" t="str">
            <v>APE</v>
          </cell>
        </row>
        <row r="489">
          <cell r="A489">
            <v>1107</v>
          </cell>
          <cell r="B489" t="str">
            <v>PULSADOR DIAM:22MM REF: XB7EA31</v>
          </cell>
          <cell r="C489" t="str">
            <v>UND</v>
          </cell>
          <cell r="D489">
            <v>6545.0000000000009</v>
          </cell>
          <cell r="F489">
            <v>7592.2759220000007</v>
          </cell>
          <cell r="I489">
            <v>0</v>
          </cell>
        </row>
        <row r="490">
          <cell r="A490">
            <v>9116</v>
          </cell>
          <cell r="B490" t="str">
            <v>PULSADOR ROJO DE 30 MM M 6010R</v>
          </cell>
          <cell r="C490" t="str">
            <v>UN</v>
          </cell>
          <cell r="D490">
            <v>23400</v>
          </cell>
          <cell r="F490">
            <v>27144.271439999997</v>
          </cell>
          <cell r="I490">
            <v>0</v>
          </cell>
          <cell r="K490" t="str">
            <v>LAUMAYER</v>
          </cell>
        </row>
        <row r="491">
          <cell r="A491">
            <v>1095</v>
          </cell>
          <cell r="B491" t="str">
            <v>PUNTO SOLDADURA CADWELD</v>
          </cell>
          <cell r="C491" t="str">
            <v>UND</v>
          </cell>
          <cell r="D491">
            <v>21999.780002199976</v>
          </cell>
          <cell r="F491">
            <v>25520</v>
          </cell>
          <cell r="I491">
            <v>0</v>
          </cell>
          <cell r="K491" t="str">
            <v>SUBES</v>
          </cell>
          <cell r="L491">
            <v>28071.719282807167</v>
          </cell>
          <cell r="M491">
            <v>2551.7192828071675</v>
          </cell>
        </row>
        <row r="492">
          <cell r="A492">
            <v>9077</v>
          </cell>
          <cell r="B492" t="str">
            <v>PUNTOS DE SOLDADURA</v>
          </cell>
          <cell r="C492" t="str">
            <v>UN</v>
          </cell>
          <cell r="D492">
            <v>1000</v>
          </cell>
          <cell r="F492">
            <v>1160.0116</v>
          </cell>
          <cell r="I492">
            <v>0</v>
          </cell>
        </row>
        <row r="493">
          <cell r="A493">
            <v>1517</v>
          </cell>
          <cell r="B493" t="str">
            <v>REDUCCION DE 3/4" A 1/2"</v>
          </cell>
          <cell r="C493" t="str">
            <v>UND</v>
          </cell>
          <cell r="D493">
            <v>5000</v>
          </cell>
          <cell r="F493">
            <v>5800.058</v>
          </cell>
          <cell r="I493">
            <v>0</v>
          </cell>
          <cell r="K493" t="str">
            <v>APE</v>
          </cell>
        </row>
        <row r="494">
          <cell r="A494">
            <v>1235</v>
          </cell>
          <cell r="B494" t="str">
            <v>REFLECTOR DE MH 400W, 220V</v>
          </cell>
          <cell r="C494" t="str">
            <v>UN</v>
          </cell>
          <cell r="D494">
            <v>576794.23205767933</v>
          </cell>
          <cell r="F494">
            <v>669088</v>
          </cell>
          <cell r="I494">
            <v>0</v>
          </cell>
          <cell r="K494" t="str">
            <v>LUMINARIA</v>
          </cell>
        </row>
        <row r="495">
          <cell r="A495">
            <v>1544</v>
          </cell>
          <cell r="B495" t="str">
            <v xml:space="preserve">REGISTRO </v>
          </cell>
          <cell r="C495" t="str">
            <v>UND</v>
          </cell>
          <cell r="D495">
            <v>60000</v>
          </cell>
          <cell r="F495">
            <v>69600.695999999996</v>
          </cell>
          <cell r="I495">
            <v>0</v>
          </cell>
        </row>
        <row r="496">
          <cell r="A496">
            <v>4600</v>
          </cell>
          <cell r="B496" t="str">
            <v>REGISTRO DE 30 x 30x 30 con division</v>
          </cell>
          <cell r="C496" t="str">
            <v>GLO</v>
          </cell>
          <cell r="D496">
            <v>70000</v>
          </cell>
          <cell r="F496">
            <v>81200.812000000005</v>
          </cell>
          <cell r="I496">
            <v>0</v>
          </cell>
          <cell r="K496" t="str">
            <v>REG</v>
          </cell>
        </row>
        <row r="497">
          <cell r="A497">
            <v>9023</v>
          </cell>
          <cell r="B497" t="str">
            <v>REGISTRO DE 50X50X40 CM</v>
          </cell>
          <cell r="C497" t="str">
            <v>GLO</v>
          </cell>
          <cell r="D497">
            <v>130000</v>
          </cell>
          <cell r="F497">
            <v>150801.508</v>
          </cell>
          <cell r="I497">
            <v>0</v>
          </cell>
          <cell r="K497" t="str">
            <v>CIVIL</v>
          </cell>
        </row>
        <row r="498">
          <cell r="A498">
            <v>1490</v>
          </cell>
          <cell r="B498" t="str">
            <v>REGISTRO PARA SISTEMA DE TIERRA</v>
          </cell>
          <cell r="C498" t="str">
            <v>GLO</v>
          </cell>
          <cell r="D498">
            <v>100000</v>
          </cell>
          <cell r="F498">
            <v>116001.15999999999</v>
          </cell>
          <cell r="I498">
            <v>0</v>
          </cell>
          <cell r="K498" t="str">
            <v>REG</v>
          </cell>
        </row>
        <row r="499">
          <cell r="A499">
            <v>1238</v>
          </cell>
          <cell r="B499" t="str">
            <v>REGLETA DE 10 PARES 100 PINES</v>
          </cell>
          <cell r="C499" t="str">
            <v>UN</v>
          </cell>
          <cell r="D499">
            <v>14999.850001499985</v>
          </cell>
          <cell r="F499">
            <v>17400</v>
          </cell>
          <cell r="I499">
            <v>0</v>
          </cell>
          <cell r="K499" t="str">
            <v>VARIOS</v>
          </cell>
        </row>
        <row r="500">
          <cell r="A500">
            <v>1080</v>
          </cell>
          <cell r="B500" t="str">
            <v>REGULADOR 1 KVA 2F-220V, ULTRALINE</v>
          </cell>
          <cell r="C500" t="str">
            <v>UND</v>
          </cell>
          <cell r="D500">
            <v>757000</v>
          </cell>
          <cell r="F500">
            <v>878128.78119999997</v>
          </cell>
          <cell r="I500">
            <v>0</v>
          </cell>
          <cell r="K500" t="str">
            <v>CELDA</v>
          </cell>
        </row>
        <row r="501">
          <cell r="A501">
            <v>1135</v>
          </cell>
          <cell r="B501" t="str">
            <v>Luminaria WALLWASHER LED</v>
          </cell>
          <cell r="C501" t="str">
            <v>UN</v>
          </cell>
          <cell r="D501">
            <v>950000</v>
          </cell>
          <cell r="F501">
            <v>1102011.02</v>
          </cell>
          <cell r="I501">
            <v>0</v>
          </cell>
          <cell r="K501" t="str">
            <v>SCHNEIDER</v>
          </cell>
        </row>
        <row r="502">
          <cell r="A502">
            <v>9112</v>
          </cell>
          <cell r="B502" t="str">
            <v>RELEVO VCP TRP 68-110 VAC 2 CONTROL</v>
          </cell>
          <cell r="C502" t="str">
            <v>UN</v>
          </cell>
          <cell r="D502">
            <v>26000</v>
          </cell>
          <cell r="F502">
            <v>30160.301599999999</v>
          </cell>
          <cell r="I502">
            <v>0</v>
          </cell>
          <cell r="K502" t="str">
            <v>LAUMAYER</v>
          </cell>
        </row>
        <row r="503">
          <cell r="A503">
            <v>1205</v>
          </cell>
          <cell r="B503" t="str">
            <v>RETENIDA PRIMARIA</v>
          </cell>
          <cell r="C503" t="str">
            <v>UN</v>
          </cell>
          <cell r="D503">
            <v>150000</v>
          </cell>
          <cell r="F503">
            <v>174001.74</v>
          </cell>
          <cell r="I503">
            <v>0</v>
          </cell>
          <cell r="K503" t="str">
            <v>MT</v>
          </cell>
        </row>
        <row r="504">
          <cell r="A504">
            <v>1558</v>
          </cell>
          <cell r="B504" t="str">
            <v>REGISRO METALICO DE 80X80X40</v>
          </cell>
          <cell r="C504" t="str">
            <v>UND</v>
          </cell>
          <cell r="D504">
            <v>450000</v>
          </cell>
          <cell r="F504">
            <v>522005.22000000003</v>
          </cell>
          <cell r="I504">
            <v>0</v>
          </cell>
          <cell r="K504" t="str">
            <v>REGISTROS</v>
          </cell>
        </row>
        <row r="505">
          <cell r="A505">
            <v>1069</v>
          </cell>
          <cell r="B505" t="str">
            <v>SELECTOR DE VOLTIMETRO 14,18,11,7P</v>
          </cell>
          <cell r="C505" t="str">
            <v>UND</v>
          </cell>
          <cell r="D505">
            <v>27600</v>
          </cell>
          <cell r="F505">
            <v>32016.320159999999</v>
          </cell>
          <cell r="I505">
            <v>0</v>
          </cell>
        </row>
        <row r="506">
          <cell r="A506">
            <v>1068</v>
          </cell>
          <cell r="B506" t="str">
            <v>SELECTOR PARA AMPERIMETRO 13,22,11-4P</v>
          </cell>
          <cell r="C506" t="str">
            <v>UND</v>
          </cell>
          <cell r="D506">
            <v>29400</v>
          </cell>
          <cell r="F506">
            <v>34104.341039999999</v>
          </cell>
          <cell r="I506">
            <v>0</v>
          </cell>
        </row>
        <row r="507">
          <cell r="A507">
            <v>1152</v>
          </cell>
          <cell r="B507" t="str">
            <v>SELLO APE DE 1 1/2"</v>
          </cell>
          <cell r="C507" t="str">
            <v>UND</v>
          </cell>
          <cell r="D507">
            <v>38000</v>
          </cell>
          <cell r="F507">
            <v>44080.440800000004</v>
          </cell>
          <cell r="I507">
            <v>0</v>
          </cell>
        </row>
        <row r="508">
          <cell r="A508">
            <v>1151</v>
          </cell>
          <cell r="B508" t="str">
            <v>SELLO APE DE 1 1/4"</v>
          </cell>
          <cell r="C508" t="str">
            <v>UND</v>
          </cell>
          <cell r="D508">
            <v>25600</v>
          </cell>
          <cell r="F508">
            <v>29696.29696</v>
          </cell>
          <cell r="I508">
            <v>0</v>
          </cell>
        </row>
        <row r="509">
          <cell r="A509">
            <v>1150</v>
          </cell>
          <cell r="B509" t="str">
            <v>SELLO APE DE 1"</v>
          </cell>
          <cell r="C509" t="str">
            <v>UND</v>
          </cell>
          <cell r="D509">
            <v>18500</v>
          </cell>
          <cell r="F509">
            <v>21460.214599999999</v>
          </cell>
          <cell r="I509">
            <v>0</v>
          </cell>
          <cell r="K509" t="str">
            <v>APE</v>
          </cell>
        </row>
        <row r="510">
          <cell r="A510">
            <v>1149</v>
          </cell>
          <cell r="B510" t="str">
            <v>SELLO APE DE 1/2"</v>
          </cell>
          <cell r="C510" t="str">
            <v>UND</v>
          </cell>
          <cell r="D510">
            <v>13100</v>
          </cell>
          <cell r="F510">
            <v>15196.151960000001</v>
          </cell>
          <cell r="I510">
            <v>0</v>
          </cell>
          <cell r="K510" t="str">
            <v>APE</v>
          </cell>
        </row>
        <row r="511">
          <cell r="A511">
            <v>1038</v>
          </cell>
          <cell r="B511" t="str">
            <v>SELLO APE DE 2 1/2"</v>
          </cell>
          <cell r="C511" t="str">
            <v>UND</v>
          </cell>
          <cell r="D511">
            <v>74000</v>
          </cell>
          <cell r="F511">
            <v>85840.858399999997</v>
          </cell>
          <cell r="I511">
            <v>0</v>
          </cell>
          <cell r="K511" t="str">
            <v>APE</v>
          </cell>
        </row>
        <row r="512">
          <cell r="A512">
            <v>1153</v>
          </cell>
          <cell r="B512" t="str">
            <v>SELLO APE DE 2"</v>
          </cell>
          <cell r="C512" t="str">
            <v>UND</v>
          </cell>
          <cell r="D512">
            <v>45100</v>
          </cell>
          <cell r="F512">
            <v>52316.523159999997</v>
          </cell>
          <cell r="I512">
            <v>0</v>
          </cell>
          <cell r="K512" t="str">
            <v>APE</v>
          </cell>
        </row>
        <row r="513">
          <cell r="A513">
            <v>1148</v>
          </cell>
          <cell r="B513" t="str">
            <v>SELLO APE DE 3/4</v>
          </cell>
          <cell r="C513" t="str">
            <v>UND</v>
          </cell>
          <cell r="D513">
            <v>13800</v>
          </cell>
          <cell r="F513">
            <v>16008.16008</v>
          </cell>
          <cell r="I513">
            <v>0</v>
          </cell>
          <cell r="K513" t="str">
            <v>APE</v>
          </cell>
        </row>
        <row r="514">
          <cell r="A514">
            <v>1059</v>
          </cell>
          <cell r="B514" t="str">
            <v>SELLO DE 3"</v>
          </cell>
          <cell r="C514" t="str">
            <v>UND</v>
          </cell>
          <cell r="D514">
            <v>95000</v>
          </cell>
          <cell r="F514">
            <v>110201.102</v>
          </cell>
          <cell r="I514">
            <v>0</v>
          </cell>
          <cell r="K514" t="str">
            <v>APE</v>
          </cell>
        </row>
        <row r="515">
          <cell r="A515">
            <v>1626</v>
          </cell>
          <cell r="B515" t="str">
            <v>SEÑAL REMOTA</v>
          </cell>
          <cell r="C515" t="str">
            <v>UND</v>
          </cell>
          <cell r="D515">
            <v>3200</v>
          </cell>
          <cell r="F515">
            <v>3712.03712</v>
          </cell>
          <cell r="I515">
            <v>0</v>
          </cell>
        </row>
        <row r="516">
          <cell r="A516">
            <v>1060</v>
          </cell>
          <cell r="B516" t="str">
            <v>SENSOR DE OCUPACION DE TECHO 16786-120 LEVITON</v>
          </cell>
          <cell r="C516" t="str">
            <v>UND</v>
          </cell>
          <cell r="D516">
            <v>78815</v>
          </cell>
          <cell r="F516">
            <v>91426.314253999997</v>
          </cell>
          <cell r="I516">
            <v>0</v>
          </cell>
        </row>
        <row r="517">
          <cell r="A517">
            <v>1406</v>
          </cell>
          <cell r="B517" t="str">
            <v>SIRENA</v>
          </cell>
          <cell r="C517" t="str">
            <v>UN</v>
          </cell>
          <cell r="D517">
            <v>50000</v>
          </cell>
          <cell r="F517">
            <v>58000.579999999994</v>
          </cell>
          <cell r="I517">
            <v>0</v>
          </cell>
          <cell r="K517" t="str">
            <v>VARIOS</v>
          </cell>
        </row>
        <row r="518">
          <cell r="A518">
            <v>1036</v>
          </cell>
          <cell r="B518" t="str">
            <v>SISTEMA DE TIERRA PARARRAYOS</v>
          </cell>
          <cell r="C518" t="str">
            <v>UN</v>
          </cell>
          <cell r="D518">
            <v>81896.551724137942</v>
          </cell>
          <cell r="F518">
            <v>95000.950000000012</v>
          </cell>
          <cell r="I518">
            <v>0</v>
          </cell>
        </row>
        <row r="519">
          <cell r="A519">
            <v>1021</v>
          </cell>
          <cell r="B519" t="str">
            <v>SOLDADURA CADWELD</v>
          </cell>
          <cell r="C519" t="str">
            <v>UND</v>
          </cell>
          <cell r="D519">
            <v>15000</v>
          </cell>
          <cell r="F519">
            <v>17400.173999999999</v>
          </cell>
          <cell r="I519">
            <v>0</v>
          </cell>
        </row>
        <row r="520">
          <cell r="A520">
            <v>1298</v>
          </cell>
          <cell r="B520" t="str">
            <v>SOLDADURA PVC 1/4</v>
          </cell>
          <cell r="C520" t="str">
            <v>GAL</v>
          </cell>
          <cell r="D520">
            <v>56617.433825661741</v>
          </cell>
          <cell r="F520">
            <v>65676.87999999999</v>
          </cell>
          <cell r="I520">
            <v>0</v>
          </cell>
          <cell r="K520" t="str">
            <v>PVC</v>
          </cell>
          <cell r="L520">
            <v>72243.845561544382</v>
          </cell>
          <cell r="M520">
            <v>6566.9655615443917</v>
          </cell>
        </row>
        <row r="521">
          <cell r="A521">
            <v>1559</v>
          </cell>
          <cell r="B521" t="str">
            <v>SOLDAURA CADWELD</v>
          </cell>
          <cell r="C521" t="str">
            <v>UND</v>
          </cell>
          <cell r="D521">
            <v>15999.840001599983</v>
          </cell>
          <cell r="F521">
            <v>18560</v>
          </cell>
          <cell r="I521">
            <v>0</v>
          </cell>
          <cell r="K521" t="str">
            <v>SUBES</v>
          </cell>
        </row>
        <row r="522">
          <cell r="A522">
            <v>1073</v>
          </cell>
          <cell r="B522" t="str">
            <v>STRIP PARCIAL 20 PARES</v>
          </cell>
          <cell r="C522" t="str">
            <v>UND</v>
          </cell>
          <cell r="D522">
            <v>30000</v>
          </cell>
          <cell r="F522">
            <v>34800.347999999998</v>
          </cell>
          <cell r="I522">
            <v>0</v>
          </cell>
        </row>
        <row r="523">
          <cell r="A523">
            <v>1528</v>
          </cell>
          <cell r="B523" t="str">
            <v>STRIP TELEFONICO DE 40X40X15CM</v>
          </cell>
          <cell r="C523" t="str">
            <v>UN</v>
          </cell>
          <cell r="D523">
            <v>40000</v>
          </cell>
          <cell r="F523">
            <v>46400.464</v>
          </cell>
          <cell r="I523">
            <v>0</v>
          </cell>
          <cell r="K523" t="str">
            <v>VARIOS</v>
          </cell>
        </row>
        <row r="524">
          <cell r="A524">
            <v>1613</v>
          </cell>
          <cell r="B524" t="str">
            <v>STRIP TELEFONICO DE 60 X 60 X 12 CMS</v>
          </cell>
          <cell r="C524" t="str">
            <v>UND</v>
          </cell>
          <cell r="D524">
            <v>48000</v>
          </cell>
          <cell r="F524">
            <v>55680.556799999998</v>
          </cell>
          <cell r="I524">
            <v>0</v>
          </cell>
        </row>
        <row r="525">
          <cell r="A525">
            <v>1341</v>
          </cell>
          <cell r="B525" t="str">
            <v>SUICHE CONMUTABLE</v>
          </cell>
          <cell r="C525" t="str">
            <v>UND</v>
          </cell>
          <cell r="D525">
            <v>12500</v>
          </cell>
          <cell r="F525">
            <v>14500.144999999999</v>
          </cell>
          <cell r="H525">
            <v>1</v>
          </cell>
          <cell r="I525">
            <v>14500.144999999999</v>
          </cell>
          <cell r="J525" t="str">
            <v xml:space="preserve"> T </v>
          </cell>
        </row>
        <row r="526">
          <cell r="A526">
            <v>9104</v>
          </cell>
          <cell r="B526" t="str">
            <v>SUPLEMENTO CAJA DE 2X4</v>
          </cell>
          <cell r="C526" t="str">
            <v>UN</v>
          </cell>
          <cell r="D526">
            <v>2067.9793202067976</v>
          </cell>
          <cell r="F526">
            <v>2398.8799999999997</v>
          </cell>
          <cell r="I526">
            <v>0</v>
          </cell>
          <cell r="K526" t="str">
            <v>PVC</v>
          </cell>
        </row>
        <row r="527">
          <cell r="A527">
            <v>1146</v>
          </cell>
          <cell r="B527" t="str">
            <v>SUPLEMENTO PARA CAJA 4X4 PVC</v>
          </cell>
          <cell r="C527" t="str">
            <v>UND</v>
          </cell>
          <cell r="D527">
            <v>2067.9793202067976</v>
          </cell>
          <cell r="F527">
            <v>2398.8799999999997</v>
          </cell>
          <cell r="I527">
            <v>0</v>
          </cell>
          <cell r="K527" t="str">
            <v>PVC</v>
          </cell>
        </row>
        <row r="528">
          <cell r="A528">
            <v>1511</v>
          </cell>
          <cell r="B528" t="str">
            <v>SUPRESOR TVS4HWA50X - SCHNEIDER</v>
          </cell>
          <cell r="C528" t="str">
            <v>UN</v>
          </cell>
          <cell r="D528">
            <v>2999970.0002999967</v>
          </cell>
          <cell r="F528">
            <v>3479999.9999999995</v>
          </cell>
          <cell r="H528">
            <v>1</v>
          </cell>
          <cell r="I528">
            <v>3479999.9999999995</v>
          </cell>
          <cell r="J528" t="str">
            <v xml:space="preserve"> T </v>
          </cell>
          <cell r="K528" t="str">
            <v>SCHNEIDER</v>
          </cell>
          <cell r="L528">
            <v>3827961.7203827957</v>
          </cell>
          <cell r="M528">
            <v>347961.72038279613</v>
          </cell>
        </row>
        <row r="529">
          <cell r="A529">
            <v>1093</v>
          </cell>
          <cell r="B529" t="str">
            <v>SUPRESOR DE PICOS LEVITON 52120M3</v>
          </cell>
          <cell r="C529" t="str">
            <v>UND</v>
          </cell>
          <cell r="D529">
            <v>2728440</v>
          </cell>
          <cell r="F529">
            <v>3165022.049904</v>
          </cell>
          <cell r="I529">
            <v>0</v>
          </cell>
        </row>
        <row r="530">
          <cell r="A530">
            <v>9051</v>
          </cell>
          <cell r="B530" t="str">
            <v xml:space="preserve">TABLERO  DE SOBREPONER DE 1,3X0,8X0,3 </v>
          </cell>
          <cell r="C530" t="str">
            <v>UN</v>
          </cell>
          <cell r="D530">
            <v>1050000</v>
          </cell>
          <cell r="F530">
            <v>1218012.18</v>
          </cell>
          <cell r="I530">
            <v>0</v>
          </cell>
          <cell r="K530" t="str">
            <v>CELDA</v>
          </cell>
        </row>
        <row r="531">
          <cell r="A531">
            <v>9052</v>
          </cell>
          <cell r="B531" t="str">
            <v>SUPRESOR DE PICOS scheneider 220/127V-45KA</v>
          </cell>
          <cell r="C531" t="str">
            <v>UN</v>
          </cell>
          <cell r="D531">
            <v>1988980.110198898</v>
          </cell>
          <cell r="F531">
            <v>2307240</v>
          </cell>
          <cell r="I531">
            <v>0</v>
          </cell>
          <cell r="K531" t="str">
            <v>SCHNEIDER</v>
          </cell>
        </row>
        <row r="532">
          <cell r="A532">
            <v>9053</v>
          </cell>
          <cell r="B532" t="str">
            <v>TABLERO  GENERAL CCM 1,00x0,80x2,2MTS</v>
          </cell>
          <cell r="C532" t="str">
            <v>UN</v>
          </cell>
          <cell r="D532">
            <v>4600000</v>
          </cell>
          <cell r="F532">
            <v>5336053.3599999994</v>
          </cell>
          <cell r="I532">
            <v>0</v>
          </cell>
        </row>
        <row r="533">
          <cell r="A533">
            <v>9050</v>
          </cell>
          <cell r="B533" t="str">
            <v>TABLERO  AUTOSOPORTADO PARA PROTECCIONES DE 1,5 X 0,8 X 0,3 MTS</v>
          </cell>
          <cell r="C533" t="str">
            <v>UN</v>
          </cell>
          <cell r="D533">
            <v>1500000</v>
          </cell>
          <cell r="F533">
            <v>1740017.4</v>
          </cell>
          <cell r="I533">
            <v>0</v>
          </cell>
        </row>
        <row r="534">
          <cell r="A534">
            <v>9110</v>
          </cell>
          <cell r="B534" t="str">
            <v>TABLERO 18 CTOS CON ESPACIO PARA TOTALIZ. CON PUERTA Y LLAVE</v>
          </cell>
          <cell r="C534" t="str">
            <v>UN</v>
          </cell>
          <cell r="D534">
            <v>460095.39904600952</v>
          </cell>
          <cell r="F534">
            <v>533716</v>
          </cell>
          <cell r="I534">
            <v>0</v>
          </cell>
        </row>
        <row r="535">
          <cell r="A535">
            <v>9111</v>
          </cell>
          <cell r="B535" t="str">
            <v>TABLERO 24 CTOS CON ESPACIO PARA TOTALIZ. CON PUERTA Y LLAVE</v>
          </cell>
          <cell r="C535" t="str">
            <v>UN</v>
          </cell>
          <cell r="D535">
            <v>5106948.9305106942</v>
          </cell>
          <cell r="F535">
            <v>5924120</v>
          </cell>
          <cell r="I535">
            <v>0</v>
          </cell>
          <cell r="K535" t="str">
            <v>SCHNEIDER</v>
          </cell>
        </row>
        <row r="536">
          <cell r="A536">
            <v>9108</v>
          </cell>
          <cell r="B536" t="str">
            <v>TABLERO 30 CTOS CON ESPACIO PARA TOTALIZ. CON PUERTA Y LLAVE</v>
          </cell>
          <cell r="C536" t="str">
            <v>UN</v>
          </cell>
          <cell r="D536">
            <v>604993.95006049937</v>
          </cell>
          <cell r="F536">
            <v>701800</v>
          </cell>
          <cell r="I536">
            <v>0</v>
          </cell>
        </row>
        <row r="537">
          <cell r="A537">
            <v>9107</v>
          </cell>
          <cell r="B537" t="str">
            <v>TABLERO 36 CTOS CON ESPACIO PARA TOTALIZ. CON PUERTA Y LLAVE</v>
          </cell>
          <cell r="C537" t="str">
            <v>UN</v>
          </cell>
          <cell r="D537">
            <v>626993.73006269929</v>
          </cell>
          <cell r="F537">
            <v>727320</v>
          </cell>
          <cell r="I537">
            <v>0</v>
          </cell>
        </row>
        <row r="538">
          <cell r="A538">
            <v>1333</v>
          </cell>
          <cell r="B538" t="str">
            <v>TABLERO 3F C-PUERTA Y LLAVE 12 CTOS  NTQ</v>
          </cell>
          <cell r="C538" t="str">
            <v>UN</v>
          </cell>
          <cell r="D538">
            <v>259997.40002599973</v>
          </cell>
          <cell r="F538">
            <v>301600</v>
          </cell>
          <cell r="I538">
            <v>0</v>
          </cell>
          <cell r="K538" t="str">
            <v>SCHNEIDER</v>
          </cell>
          <cell r="L538">
            <v>331756.68243317562</v>
          </cell>
          <cell r="M538">
            <v>30156.682433175622</v>
          </cell>
        </row>
        <row r="539">
          <cell r="A539">
            <v>1303</v>
          </cell>
          <cell r="B539" t="str">
            <v>TABLERO 3F C-PUERTA Y LLAVE 18 CTOS  NTQ</v>
          </cell>
          <cell r="C539" t="str">
            <v>UN</v>
          </cell>
          <cell r="D539">
            <v>313996.86003139964</v>
          </cell>
          <cell r="F539">
            <v>364240</v>
          </cell>
          <cell r="I539">
            <v>0</v>
          </cell>
          <cell r="K539" t="str">
            <v>SCHNEIDER</v>
          </cell>
          <cell r="L539">
            <v>400659.99340006599</v>
          </cell>
          <cell r="M539">
            <v>36419.993400065985</v>
          </cell>
          <cell r="N539">
            <v>458.33333333333331</v>
          </cell>
        </row>
        <row r="540">
          <cell r="A540">
            <v>1302</v>
          </cell>
          <cell r="B540" t="str">
            <v>TABLERO 3F C-PUERTA Y LLAVE 24 CTOS  NTQ</v>
          </cell>
          <cell r="C540" t="str">
            <v>UN</v>
          </cell>
          <cell r="D540">
            <v>369356.30643693561</v>
          </cell>
          <cell r="F540">
            <v>428457.6</v>
          </cell>
          <cell r="I540">
            <v>0</v>
          </cell>
          <cell r="K540" t="str">
            <v>SCHNEIDER</v>
          </cell>
          <cell r="L540">
            <v>471298.64701352984</v>
          </cell>
          <cell r="M540">
            <v>42841.047013529867</v>
          </cell>
        </row>
        <row r="541">
          <cell r="A541">
            <v>3300</v>
          </cell>
          <cell r="B541" t="str">
            <v>TABLERO 3F C-PUERTA Y LLAVE 30 CTOS  NTQ</v>
          </cell>
          <cell r="C541" t="str">
            <v>UND</v>
          </cell>
          <cell r="D541">
            <v>397996.02003979956</v>
          </cell>
          <cell r="F541">
            <v>461679.99999999994</v>
          </cell>
          <cell r="I541">
            <v>0</v>
          </cell>
          <cell r="K541" t="str">
            <v>SCHNEIDER</v>
          </cell>
        </row>
        <row r="542">
          <cell r="A542">
            <v>1606</v>
          </cell>
          <cell r="B542" t="str">
            <v>TABLERO 3F C-PUERTA Y LLAVE 36 CTOS  NTQ</v>
          </cell>
          <cell r="C542" t="str">
            <v>UND</v>
          </cell>
          <cell r="D542">
            <v>491395.0860491395</v>
          </cell>
          <cell r="F542">
            <v>570024</v>
          </cell>
          <cell r="I542">
            <v>0</v>
          </cell>
          <cell r="K542" t="str">
            <v>SCHNEIDER</v>
          </cell>
          <cell r="L542">
            <v>627020.12979870196</v>
          </cell>
          <cell r="M542">
            <v>56996.129798701964</v>
          </cell>
        </row>
        <row r="543">
          <cell r="A543">
            <v>1104</v>
          </cell>
          <cell r="B543" t="str">
            <v>TABLERO 3F C-PUERTA Y LLAVE 42 CTOS  NTQ</v>
          </cell>
          <cell r="C543" t="str">
            <v>UND</v>
          </cell>
          <cell r="D543">
            <v>483095.1690483095</v>
          </cell>
          <cell r="F543">
            <v>560396</v>
          </cell>
          <cell r="I543">
            <v>0</v>
          </cell>
          <cell r="K543" t="str">
            <v>SCHNEIDER</v>
          </cell>
        </row>
        <row r="544">
          <cell r="A544">
            <v>1607</v>
          </cell>
          <cell r="B544" t="str">
            <v>TABLERO 3F C-PUERTA Y LLAVE 42 CTOS  NTQ</v>
          </cell>
          <cell r="C544" t="str">
            <v>UND</v>
          </cell>
          <cell r="D544">
            <v>483095.1690483095</v>
          </cell>
          <cell r="F544">
            <v>560396</v>
          </cell>
          <cell r="I544">
            <v>0</v>
          </cell>
        </row>
        <row r="545">
          <cell r="A545">
            <v>9109</v>
          </cell>
          <cell r="B545" t="str">
            <v>TABLERO 42 CTOS CON ESPACIO PARA TOTALIZ. CON PUERTA Y LLAVE</v>
          </cell>
          <cell r="C545" t="str">
            <v>UN</v>
          </cell>
          <cell r="D545">
            <v>684993.15006849926</v>
          </cell>
          <cell r="F545">
            <v>794600</v>
          </cell>
          <cell r="I545">
            <v>0</v>
          </cell>
        </row>
        <row r="546">
          <cell r="A546">
            <v>1491</v>
          </cell>
          <cell r="B546" t="str">
            <v>TABLERO DE DISTRIBUCION GENERAL  A 220V</v>
          </cell>
          <cell r="C546" t="str">
            <v>UND</v>
          </cell>
          <cell r="D546">
            <v>2500000</v>
          </cell>
          <cell r="F546">
            <v>2900029</v>
          </cell>
          <cell r="I546">
            <v>0</v>
          </cell>
        </row>
        <row r="547">
          <cell r="A547">
            <v>1394</v>
          </cell>
          <cell r="B547" t="str">
            <v>TABLERO DISTRIBUCION A. ACONDICIONADO 440V</v>
          </cell>
          <cell r="C547" t="str">
            <v>UND</v>
          </cell>
          <cell r="D547">
            <v>680000</v>
          </cell>
          <cell r="F547">
            <v>788807.88800000004</v>
          </cell>
          <cell r="I547">
            <v>0</v>
          </cell>
        </row>
        <row r="548">
          <cell r="A548">
            <v>1353</v>
          </cell>
          <cell r="B548" t="str">
            <v>TABLERO DUPLEX ( 2,2X 1.0 X 0.50 )</v>
          </cell>
          <cell r="C548" t="str">
            <v>UND</v>
          </cell>
          <cell r="D548">
            <v>965000</v>
          </cell>
          <cell r="F548">
            <v>1119411.1939999999</v>
          </cell>
          <cell r="I548">
            <v>0</v>
          </cell>
        </row>
        <row r="549">
          <cell r="A549">
            <v>1485</v>
          </cell>
          <cell r="B549" t="str">
            <v>TABLERO DUPLEX ( 2,2X 1.0 X 0.9 )</v>
          </cell>
          <cell r="C549" t="str">
            <v>UND</v>
          </cell>
          <cell r="D549">
            <v>965000</v>
          </cell>
          <cell r="F549">
            <v>1119411.1939999999</v>
          </cell>
          <cell r="I549">
            <v>0</v>
          </cell>
        </row>
        <row r="550">
          <cell r="A550">
            <v>1512</v>
          </cell>
          <cell r="B550" t="str">
            <v xml:space="preserve">TABLERO GENERAL 460V DE 2,2x1,0x0,6 </v>
          </cell>
          <cell r="C550" t="str">
            <v>UND</v>
          </cell>
          <cell r="D550">
            <v>4000000</v>
          </cell>
          <cell r="F550">
            <v>4640046.4000000004</v>
          </cell>
          <cell r="I550">
            <v>0</v>
          </cell>
          <cell r="K550" t="str">
            <v>CELDA</v>
          </cell>
        </row>
        <row r="551">
          <cell r="A551">
            <v>1618</v>
          </cell>
          <cell r="B551" t="str">
            <v>TABLERO METALICO ( 90 X 70 X 28 ) CMS</v>
          </cell>
          <cell r="C551" t="str">
            <v>UND</v>
          </cell>
          <cell r="D551">
            <v>170000</v>
          </cell>
          <cell r="F551">
            <v>197201.97200000001</v>
          </cell>
          <cell r="I551">
            <v>0</v>
          </cell>
        </row>
        <row r="552">
          <cell r="A552">
            <v>1561</v>
          </cell>
          <cell r="B552" t="str">
            <v>TABLERO METALICO PARA BANCO DE COND.</v>
          </cell>
          <cell r="C552" t="str">
            <v>UN</v>
          </cell>
          <cell r="D552">
            <v>431034.4827586207</v>
          </cell>
          <cell r="F552">
            <v>500005</v>
          </cell>
          <cell r="I552">
            <v>0</v>
          </cell>
        </row>
        <row r="553">
          <cell r="A553">
            <v>1620</v>
          </cell>
          <cell r="B553" t="str">
            <v>TABLERO BIFASICO DE 18 CTOS CON PUERTA</v>
          </cell>
          <cell r="C553" t="str">
            <v>UND</v>
          </cell>
          <cell r="D553">
            <v>229997.70002299975</v>
          </cell>
          <cell r="F553">
            <v>266800</v>
          </cell>
          <cell r="I553">
            <v>0</v>
          </cell>
          <cell r="K553" t="str">
            <v>SCHNEIDER</v>
          </cell>
        </row>
        <row r="554">
          <cell r="A554">
            <v>1560</v>
          </cell>
          <cell r="B554" t="str">
            <v>TABLERO MULTIBREAKER DE 4 CTOS - 1F</v>
          </cell>
          <cell r="C554" t="str">
            <v>UN</v>
          </cell>
          <cell r="D554">
            <v>36859.631403685962</v>
          </cell>
          <cell r="F554">
            <v>42757.599999999999</v>
          </cell>
          <cell r="I554">
            <v>0</v>
          </cell>
          <cell r="K554" t="str">
            <v>schneider</v>
          </cell>
        </row>
        <row r="555">
          <cell r="A555">
            <v>3200</v>
          </cell>
          <cell r="B555" t="str">
            <v>TABLERO NTQT 3F, CON NEUTRO  12 CTOS</v>
          </cell>
          <cell r="C555" t="str">
            <v>UND</v>
          </cell>
          <cell r="D555">
            <v>377996.22003779962</v>
          </cell>
          <cell r="F555">
            <v>438479.99999999994</v>
          </cell>
          <cell r="I555">
            <v>0</v>
          </cell>
        </row>
        <row r="556">
          <cell r="A556">
            <v>1050</v>
          </cell>
          <cell r="B556" t="str">
            <v>TABLERO NTQT 3F, CON NEUTRO  18 CTOS</v>
          </cell>
          <cell r="C556" t="str">
            <v>UND</v>
          </cell>
          <cell r="D556">
            <v>459995.4000459995</v>
          </cell>
          <cell r="F556">
            <v>533600</v>
          </cell>
          <cell r="I556">
            <v>0</v>
          </cell>
        </row>
        <row r="557">
          <cell r="A557">
            <v>1441</v>
          </cell>
          <cell r="B557" t="str">
            <v>TABLERO NTQT 3F, CON NEUTRO  24 CTOS</v>
          </cell>
          <cell r="C557" t="str">
            <v>UND</v>
          </cell>
          <cell r="D557">
            <v>551994.48005519947</v>
          </cell>
          <cell r="F557">
            <v>640320.00000000012</v>
          </cell>
          <cell r="I557">
            <v>0</v>
          </cell>
          <cell r="K557" t="str">
            <v>SCHNEIDER</v>
          </cell>
        </row>
        <row r="558">
          <cell r="A558">
            <v>1194</v>
          </cell>
          <cell r="B558" t="str">
            <v>TABLERO NTQT 3F, CON NEUTRO  36 CTOS</v>
          </cell>
          <cell r="C558" t="str">
            <v>UND</v>
          </cell>
          <cell r="D558">
            <v>626893.73106268933</v>
          </cell>
          <cell r="F558">
            <v>727204</v>
          </cell>
          <cell r="I558">
            <v>0</v>
          </cell>
          <cell r="K558" t="str">
            <v>SCHNEIDER</v>
          </cell>
        </row>
        <row r="559">
          <cell r="A559">
            <v>3100</v>
          </cell>
          <cell r="B559" t="str">
            <v>TABLERO NTQT 3F, CON NEUTRO 30CTOS</v>
          </cell>
          <cell r="C559" t="str">
            <v>UND</v>
          </cell>
          <cell r="D559">
            <v>604993.95006049937</v>
          </cell>
          <cell r="F559">
            <v>701800</v>
          </cell>
          <cell r="I559">
            <v>0</v>
          </cell>
        </row>
        <row r="560">
          <cell r="A560">
            <v>3000</v>
          </cell>
          <cell r="B560" t="str">
            <v>TABLERO NTQT 3F, CON NEUTRO 42 CTOS</v>
          </cell>
          <cell r="C560" t="str">
            <v>UND</v>
          </cell>
          <cell r="D560">
            <v>685493.14506854932</v>
          </cell>
          <cell r="F560">
            <v>795180</v>
          </cell>
          <cell r="I560">
            <v>0</v>
          </cell>
          <cell r="K560" t="str">
            <v>SCHNEIDER</v>
          </cell>
        </row>
        <row r="561">
          <cell r="A561">
            <v>1443</v>
          </cell>
          <cell r="B561" t="str">
            <v>TABLERO 2F DE 12 CTOS</v>
          </cell>
          <cell r="C561" t="str">
            <v>UND</v>
          </cell>
          <cell r="D561">
            <v>186998.1300186998</v>
          </cell>
          <cell r="F561">
            <v>216919.99999999997</v>
          </cell>
          <cell r="I561">
            <v>0</v>
          </cell>
          <cell r="K561" t="str">
            <v>SCHNEIDER</v>
          </cell>
        </row>
        <row r="562">
          <cell r="A562">
            <v>9091</v>
          </cell>
          <cell r="B562" t="str">
            <v>TAPACIEGA PARA CAJA METALICA 4X4</v>
          </cell>
          <cell r="C562" t="str">
            <v>UN</v>
          </cell>
          <cell r="D562">
            <v>1550</v>
          </cell>
          <cell r="F562">
            <v>1798.0179800000001</v>
          </cell>
          <cell r="I562">
            <v>0</v>
          </cell>
          <cell r="K562" t="str">
            <v>EMT</v>
          </cell>
          <cell r="L562">
            <v>1977.8000000000002</v>
          </cell>
          <cell r="M562">
            <v>179.7820200000001</v>
          </cell>
        </row>
        <row r="563">
          <cell r="A563">
            <v>1395</v>
          </cell>
          <cell r="B563" t="str">
            <v>TAPA LEVITON PARA INTEMPERIE</v>
          </cell>
          <cell r="C563" t="str">
            <v>UN</v>
          </cell>
          <cell r="D563">
            <v>10500</v>
          </cell>
          <cell r="F563">
            <v>12180.121800000001</v>
          </cell>
          <cell r="H563">
            <v>2</v>
          </cell>
          <cell r="I563">
            <v>24360.243600000002</v>
          </cell>
          <cell r="J563" t="str">
            <v xml:space="preserve"> T </v>
          </cell>
          <cell r="K563" t="str">
            <v>LEVITON</v>
          </cell>
          <cell r="L563">
            <v>13398.000000000002</v>
          </cell>
          <cell r="M563">
            <v>1217.878200000001</v>
          </cell>
        </row>
        <row r="564">
          <cell r="A564">
            <v>1062</v>
          </cell>
          <cell r="B564" t="str">
            <v>TAPA PARA TOMA LEVITON INDUSTRIAL</v>
          </cell>
          <cell r="C564" t="str">
            <v>UND</v>
          </cell>
          <cell r="D564">
            <v>2090</v>
          </cell>
          <cell r="F564">
            <v>2424.4242439999998</v>
          </cell>
          <cell r="I564">
            <v>0</v>
          </cell>
        </row>
        <row r="565">
          <cell r="A565">
            <v>1493</v>
          </cell>
          <cell r="B565" t="str">
            <v>TELERRUPTOR TL16A - 120V</v>
          </cell>
          <cell r="C565" t="str">
            <v>UND</v>
          </cell>
          <cell r="D565">
            <v>41250</v>
          </cell>
          <cell r="F565">
            <v>47850.478500000005</v>
          </cell>
          <cell r="I565">
            <v>0</v>
          </cell>
        </row>
        <row r="566">
          <cell r="A566">
            <v>1144</v>
          </cell>
          <cell r="B566" t="str">
            <v>TERMINAL DE POCHAR CABLE 4/0</v>
          </cell>
          <cell r="C566" t="str">
            <v>UND</v>
          </cell>
          <cell r="D566">
            <v>6999.9300006999929</v>
          </cell>
          <cell r="F566">
            <v>8119.9999999999991</v>
          </cell>
          <cell r="I566">
            <v>0</v>
          </cell>
          <cell r="K566" t="str">
            <v>TERMINAL</v>
          </cell>
        </row>
        <row r="567">
          <cell r="A567">
            <v>1173</v>
          </cell>
          <cell r="B567" t="str">
            <v>TERMINAL DE PONCHAR CABLE 1/0 AWG</v>
          </cell>
          <cell r="C567" t="str">
            <v>UND</v>
          </cell>
          <cell r="D567">
            <v>4649.9535004649952</v>
          </cell>
          <cell r="F567">
            <v>5394</v>
          </cell>
          <cell r="I567">
            <v>0</v>
          </cell>
          <cell r="K567" t="str">
            <v>TERMINAL</v>
          </cell>
          <cell r="L567">
            <v>5933.3406665933335</v>
          </cell>
          <cell r="M567">
            <v>539.34066659333348</v>
          </cell>
        </row>
        <row r="568">
          <cell r="A568">
            <v>1184</v>
          </cell>
          <cell r="B568" t="str">
            <v>TERMINAL DE PONCHAR CABLE 2 AWG</v>
          </cell>
          <cell r="C568" t="str">
            <v>UND</v>
          </cell>
          <cell r="D568">
            <v>3699.9630003699963</v>
          </cell>
          <cell r="F568">
            <v>4292</v>
          </cell>
          <cell r="I568">
            <v>0</v>
          </cell>
          <cell r="K568" t="str">
            <v>TERMINAL</v>
          </cell>
          <cell r="L568">
            <v>4721.1527884721154</v>
          </cell>
          <cell r="M568">
            <v>429.15278847211539</v>
          </cell>
        </row>
        <row r="569">
          <cell r="A569">
            <v>1181</v>
          </cell>
          <cell r="B569" t="str">
            <v>TERMINAL DE PONCHAR CABLE 2/0 MCM</v>
          </cell>
          <cell r="C569" t="str">
            <v>UND</v>
          </cell>
          <cell r="D569">
            <v>14699.853001469985</v>
          </cell>
          <cell r="F569">
            <v>17052</v>
          </cell>
          <cell r="I569">
            <v>0</v>
          </cell>
          <cell r="K569" t="str">
            <v>TERMINAL</v>
          </cell>
        </row>
        <row r="570">
          <cell r="A570">
            <v>1208</v>
          </cell>
          <cell r="B570" t="str">
            <v>TERMINAL DE PONCHAR CABLE 250 MCM</v>
          </cell>
          <cell r="C570" t="str">
            <v>UND</v>
          </cell>
          <cell r="D570">
            <v>9999.9000009999891</v>
          </cell>
          <cell r="F570">
            <v>11600</v>
          </cell>
          <cell r="I570">
            <v>0</v>
          </cell>
          <cell r="K570" t="str">
            <v>TERMINAL</v>
          </cell>
          <cell r="L570">
            <v>12759.872401275987</v>
          </cell>
          <cell r="M570">
            <v>1159.8724012759867</v>
          </cell>
        </row>
        <row r="571">
          <cell r="A571">
            <v>1182</v>
          </cell>
          <cell r="B571" t="str">
            <v>TERMINAL DE PONCHAR CABLE 3/0 MCM</v>
          </cell>
          <cell r="C571" t="str">
            <v>UND</v>
          </cell>
          <cell r="D571">
            <v>6599.9340006599932</v>
          </cell>
          <cell r="F571">
            <v>7655.9999999999991</v>
          </cell>
          <cell r="I571">
            <v>0</v>
          </cell>
          <cell r="K571" t="str">
            <v>TERMINAL</v>
          </cell>
        </row>
        <row r="572">
          <cell r="A572">
            <v>1464</v>
          </cell>
          <cell r="B572" t="str">
            <v>TERMINAL DE PONCHAR CABLE 350 MCM</v>
          </cell>
          <cell r="C572" t="str">
            <v>UND</v>
          </cell>
          <cell r="D572">
            <v>15699.843001569983</v>
          </cell>
          <cell r="F572">
            <v>18212</v>
          </cell>
          <cell r="I572">
            <v>0</v>
          </cell>
          <cell r="K572" t="str">
            <v>TERMINAL</v>
          </cell>
        </row>
        <row r="573">
          <cell r="A573">
            <v>1185</v>
          </cell>
          <cell r="B573" t="str">
            <v>TERMINAL DE PONCHAR CABLE 4 AWG</v>
          </cell>
          <cell r="C573" t="str">
            <v>UND</v>
          </cell>
          <cell r="D573">
            <v>2649.9735002649973</v>
          </cell>
          <cell r="F573">
            <v>3074</v>
          </cell>
          <cell r="I573">
            <v>0</v>
          </cell>
          <cell r="K573" t="str">
            <v>TERMINAL</v>
          </cell>
          <cell r="L573">
            <v>3381.3661863381367</v>
          </cell>
          <cell r="M573">
            <v>307.36618633813669</v>
          </cell>
        </row>
        <row r="574">
          <cell r="A574">
            <v>1183</v>
          </cell>
          <cell r="B574" t="str">
            <v>TERMINAL DE PONCHAR CABLE 4/0 AWG</v>
          </cell>
          <cell r="C574" t="str">
            <v>UND</v>
          </cell>
          <cell r="D574">
            <v>20999.79000209998</v>
          </cell>
          <cell r="F574">
            <v>24360.000000000004</v>
          </cell>
          <cell r="I574">
            <v>0</v>
          </cell>
          <cell r="K574" t="str">
            <v>TERMINAL</v>
          </cell>
          <cell r="L574">
            <v>26795.732042679578</v>
          </cell>
          <cell r="M574">
            <v>2435.7320426795741</v>
          </cell>
        </row>
        <row r="575">
          <cell r="A575">
            <v>1463</v>
          </cell>
          <cell r="B575" t="str">
            <v>TERMINAL DE PONCHAR CABLE 300 AWG</v>
          </cell>
          <cell r="C575" t="str">
            <v>UND</v>
          </cell>
          <cell r="D575">
            <v>19699.80300196998</v>
          </cell>
          <cell r="F575">
            <v>22852</v>
          </cell>
          <cell r="I575">
            <v>0</v>
          </cell>
          <cell r="K575" t="str">
            <v>TERMINAL</v>
          </cell>
        </row>
        <row r="576">
          <cell r="A576">
            <v>1186</v>
          </cell>
          <cell r="B576" t="str">
            <v>TERMINAL DE PONCHAR CABLE 6 AWG</v>
          </cell>
          <cell r="C576" t="str">
            <v>UND</v>
          </cell>
          <cell r="D576">
            <v>1999.9800001999979</v>
          </cell>
          <cell r="F576">
            <v>2320</v>
          </cell>
          <cell r="H576">
            <v>38</v>
          </cell>
          <cell r="I576">
            <v>88160</v>
          </cell>
          <cell r="J576" t="str">
            <v xml:space="preserve"> T </v>
          </cell>
          <cell r="K576" t="str">
            <v>TERMINAL</v>
          </cell>
        </row>
        <row r="577">
          <cell r="A577">
            <v>1187</v>
          </cell>
          <cell r="B577" t="str">
            <v>TERMINAL DE PONCHAR CABLE 8 AWG</v>
          </cell>
          <cell r="C577" t="str">
            <v>UND</v>
          </cell>
          <cell r="D577">
            <v>2699.9730002699971</v>
          </cell>
          <cell r="F577">
            <v>3132</v>
          </cell>
          <cell r="H577">
            <v>6</v>
          </cell>
          <cell r="I577">
            <v>18792</v>
          </cell>
          <cell r="J577" t="str">
            <v xml:space="preserve"> T </v>
          </cell>
          <cell r="K577" t="str">
            <v>TERMINAL</v>
          </cell>
          <cell r="L577">
            <v>3445.1655483445165</v>
          </cell>
          <cell r="M577">
            <v>313.16554834451654</v>
          </cell>
        </row>
        <row r="578">
          <cell r="A578">
            <v>1048</v>
          </cell>
          <cell r="B578" t="str">
            <v>TERMINAL DE PONCHAR DE 400 MCM</v>
          </cell>
          <cell r="C578" t="str">
            <v>UND</v>
          </cell>
          <cell r="D578">
            <v>19699.80300196998</v>
          </cell>
          <cell r="F578">
            <v>22852</v>
          </cell>
          <cell r="I578">
            <v>0</v>
          </cell>
          <cell r="K578" t="str">
            <v>TERMINAL</v>
          </cell>
        </row>
        <row r="579">
          <cell r="A579">
            <v>1499</v>
          </cell>
          <cell r="B579" t="str">
            <v>TERMINAL DE PONCHAR DE 500 MCM</v>
          </cell>
          <cell r="C579" t="str">
            <v>UND</v>
          </cell>
          <cell r="D579">
            <v>24399.756002439975</v>
          </cell>
          <cell r="F579">
            <v>28303.999999999996</v>
          </cell>
          <cell r="I579">
            <v>0</v>
          </cell>
          <cell r="K579" t="str">
            <v>TERMINAL</v>
          </cell>
        </row>
        <row r="580">
          <cell r="A580">
            <v>4800</v>
          </cell>
          <cell r="B580" t="str">
            <v>TERMINAL DE PONCHAR No 10</v>
          </cell>
          <cell r="C580" t="str">
            <v>UND</v>
          </cell>
          <cell r="D580">
            <v>1699.9830001699981</v>
          </cell>
          <cell r="F580">
            <v>1971.9999999999998</v>
          </cell>
          <cell r="I580">
            <v>0</v>
          </cell>
          <cell r="K580" t="str">
            <v>TERMINAL</v>
          </cell>
        </row>
        <row r="581">
          <cell r="A581">
            <v>1480</v>
          </cell>
          <cell r="B581" t="str">
            <v>TERMINAL DE PONCHAR No.14</v>
          </cell>
          <cell r="C581" t="str">
            <v>UN</v>
          </cell>
          <cell r="D581">
            <v>979.99020009799892</v>
          </cell>
          <cell r="F581">
            <v>1136.8</v>
          </cell>
          <cell r="I581">
            <v>0</v>
          </cell>
          <cell r="K581" t="str">
            <v>TERMINAL</v>
          </cell>
        </row>
        <row r="582">
          <cell r="A582">
            <v>1115</v>
          </cell>
          <cell r="B582" t="str">
            <v>TERMINAL PREMOLD. EXTERIOR RAICHEN HVT151-G</v>
          </cell>
          <cell r="C582" t="str">
            <v>JGO</v>
          </cell>
          <cell r="D582">
            <v>495000</v>
          </cell>
          <cell r="F582">
            <v>574205.74199999997</v>
          </cell>
          <cell r="I582">
            <v>0</v>
          </cell>
          <cell r="K582" t="str">
            <v>RAICHEN</v>
          </cell>
          <cell r="L582">
            <v>631620</v>
          </cell>
          <cell r="M582">
            <v>57414.258000000031</v>
          </cell>
        </row>
        <row r="583">
          <cell r="A583">
            <v>1116</v>
          </cell>
          <cell r="B583" t="str">
            <v>TERMINAL PREMOLD. INTERIOR RAICHEN HVT151-SG</v>
          </cell>
          <cell r="C583" t="str">
            <v>JGO</v>
          </cell>
          <cell r="D583">
            <v>215999.97840000212</v>
          </cell>
          <cell r="F583">
            <v>250562.48054375191</v>
          </cell>
          <cell r="I583">
            <v>0</v>
          </cell>
          <cell r="K583" t="str">
            <v>RAICHEN</v>
          </cell>
          <cell r="L583">
            <v>275615.97243840271</v>
          </cell>
          <cell r="M583">
            <v>25053.491894650797</v>
          </cell>
        </row>
        <row r="584">
          <cell r="A584">
            <v>1123</v>
          </cell>
          <cell r="B584" t="str">
            <v>TERMINAL PREMOLDEADO TIPO INTERIOR</v>
          </cell>
          <cell r="C584" t="str">
            <v>JGO</v>
          </cell>
          <cell r="D584">
            <v>191729</v>
          </cell>
          <cell r="F584">
            <v>222407.86405639999</v>
          </cell>
          <cell r="I584">
            <v>0</v>
          </cell>
          <cell r="K584" t="str">
            <v>SUBES</v>
          </cell>
        </row>
        <row r="585">
          <cell r="A585">
            <v>9032</v>
          </cell>
          <cell r="B585" t="str">
            <v>TOMA 2X30 AMP PATA TRABADA</v>
          </cell>
          <cell r="C585" t="str">
            <v>UND</v>
          </cell>
          <cell r="D585">
            <v>26496</v>
          </cell>
          <cell r="F585">
            <v>30735.667353599998</v>
          </cell>
          <cell r="I585">
            <v>0</v>
          </cell>
          <cell r="L585">
            <v>33808.896000000001</v>
          </cell>
          <cell r="M585">
            <v>3073.2286464000026</v>
          </cell>
        </row>
        <row r="586">
          <cell r="A586">
            <v>1223</v>
          </cell>
          <cell r="B586" t="str">
            <v>TOMA AEREA 110 V LEVITON 515-PV</v>
          </cell>
          <cell r="C586" t="str">
            <v>UND</v>
          </cell>
          <cell r="D586">
            <v>9500</v>
          </cell>
          <cell r="F586">
            <v>11020.110200000001</v>
          </cell>
          <cell r="I586">
            <v>0</v>
          </cell>
        </row>
        <row r="587">
          <cell r="A587">
            <v>3900</v>
          </cell>
          <cell r="B587" t="str">
            <v>TOMA AEREA PLASTICA 220V</v>
          </cell>
          <cell r="C587" t="str">
            <v>UND</v>
          </cell>
          <cell r="D587">
            <v>19700</v>
          </cell>
          <cell r="F587">
            <v>22852.228519999997</v>
          </cell>
          <cell r="I587">
            <v>0</v>
          </cell>
        </row>
        <row r="588">
          <cell r="A588">
            <v>3400</v>
          </cell>
          <cell r="B588" t="str">
            <v>TOMA BIFASICA 2X20 AMP.  MAS TIERRA</v>
          </cell>
          <cell r="C588" t="str">
            <v>UND</v>
          </cell>
          <cell r="D588">
            <v>10200</v>
          </cell>
          <cell r="F588">
            <v>11832.11832</v>
          </cell>
          <cell r="I588">
            <v>0</v>
          </cell>
          <cell r="K588" t="str">
            <v>SUI</v>
          </cell>
        </row>
        <row r="589">
          <cell r="A589">
            <v>3500</v>
          </cell>
          <cell r="B589" t="str">
            <v>TOMA BIFASICA 2X30 AMP.  MAS TIERRA</v>
          </cell>
          <cell r="C589" t="str">
            <v>UND</v>
          </cell>
          <cell r="D589">
            <v>16499.835001649983</v>
          </cell>
          <cell r="F589">
            <v>19140</v>
          </cell>
          <cell r="I589">
            <v>0</v>
          </cell>
          <cell r="K589" t="str">
            <v>SUI</v>
          </cell>
        </row>
        <row r="590">
          <cell r="A590">
            <v>5600</v>
          </cell>
          <cell r="B590" t="str">
            <v>TOMA GENESIS CON PROTECCION GFCI</v>
          </cell>
          <cell r="C590" t="str">
            <v>UND</v>
          </cell>
          <cell r="D590">
            <v>25775.604312922387</v>
          </cell>
          <cell r="F590">
            <v>29900</v>
          </cell>
          <cell r="I590">
            <v>0</v>
          </cell>
          <cell r="K590" t="str">
            <v>SUI</v>
          </cell>
          <cell r="L590">
            <v>32889.671103288965</v>
          </cell>
          <cell r="M590">
            <v>2989.6711032889652</v>
          </cell>
        </row>
        <row r="591">
          <cell r="A591">
            <v>3600</v>
          </cell>
          <cell r="B591" t="str">
            <v>TOMA DOBLE  GRADO HOSPITAL 5-15r tierra aislada</v>
          </cell>
          <cell r="C591" t="str">
            <v>UND</v>
          </cell>
          <cell r="D591">
            <v>16750</v>
          </cell>
          <cell r="F591">
            <v>19430.194299999999</v>
          </cell>
          <cell r="I591">
            <v>0</v>
          </cell>
          <cell r="K591" t="str">
            <v>SUI</v>
          </cell>
        </row>
        <row r="592">
          <cell r="A592">
            <v>1228</v>
          </cell>
          <cell r="B592" t="str">
            <v xml:space="preserve">TOMA DOBLE 110V </v>
          </cell>
          <cell r="C592" t="str">
            <v>UN</v>
          </cell>
          <cell r="D592">
            <v>3706.8594831293067</v>
          </cell>
          <cell r="F592">
            <v>4300</v>
          </cell>
          <cell r="H592">
            <v>1</v>
          </cell>
          <cell r="I592">
            <v>4300</v>
          </cell>
          <cell r="J592" t="str">
            <v xml:space="preserve"> T </v>
          </cell>
          <cell r="K592" t="str">
            <v>SUI</v>
          </cell>
          <cell r="L592">
            <v>4729.9527004729953</v>
          </cell>
          <cell r="M592">
            <v>429.95270047299528</v>
          </cell>
        </row>
        <row r="593">
          <cell r="A593">
            <v>9034</v>
          </cell>
          <cell r="B593" t="str">
            <v>TOMA 5821 -I A 220V</v>
          </cell>
          <cell r="C593" t="str">
            <v>UND</v>
          </cell>
          <cell r="D593">
            <v>7068.894828293096</v>
          </cell>
          <cell r="F593">
            <v>8200</v>
          </cell>
          <cell r="H593">
            <v>1</v>
          </cell>
          <cell r="I593">
            <v>8200</v>
          </cell>
          <cell r="J593" t="str">
            <v xml:space="preserve"> T </v>
          </cell>
          <cell r="K593" t="str">
            <v>SUI</v>
          </cell>
        </row>
        <row r="594">
          <cell r="A594">
            <v>1563</v>
          </cell>
          <cell r="B594" t="str">
            <v>TOMA DOBLE LEVITON 120V</v>
          </cell>
          <cell r="C594" t="str">
            <v>UN</v>
          </cell>
          <cell r="D594">
            <v>13099.869001309986</v>
          </cell>
          <cell r="F594">
            <v>15195.999999999998</v>
          </cell>
          <cell r="I594">
            <v>0</v>
          </cell>
          <cell r="K594" t="str">
            <v>SUI</v>
          </cell>
          <cell r="L594">
            <v>16715.432845671541</v>
          </cell>
          <cell r="M594">
            <v>1519.432845671543</v>
          </cell>
        </row>
        <row r="595">
          <cell r="A595">
            <v>1529</v>
          </cell>
          <cell r="B595" t="str">
            <v xml:space="preserve">TOMA LEVITON 220V-50A, 3P,4H, </v>
          </cell>
          <cell r="C595" t="str">
            <v>UN</v>
          </cell>
          <cell r="D595">
            <v>35000</v>
          </cell>
          <cell r="F595">
            <v>40600.406000000003</v>
          </cell>
          <cell r="I595">
            <v>0</v>
          </cell>
          <cell r="K595" t="str">
            <v>SUI</v>
          </cell>
        </row>
        <row r="596">
          <cell r="A596">
            <v>1061</v>
          </cell>
          <cell r="B596" t="str">
            <v>TOMA LEVITON 7379 50A, DE INCRUSTAR, 600VAC</v>
          </cell>
          <cell r="C596" t="str">
            <v>UND</v>
          </cell>
          <cell r="D596">
            <v>144100</v>
          </cell>
          <cell r="F596">
            <v>167157.67156000002</v>
          </cell>
          <cell r="I596">
            <v>0</v>
          </cell>
        </row>
        <row r="597">
          <cell r="A597">
            <v>1397</v>
          </cell>
          <cell r="B597" t="str">
            <v>TOMA LEVITON L6-20 20A, DE INCRUSTAR, 250VAC</v>
          </cell>
          <cell r="C597" t="str">
            <v>UND</v>
          </cell>
          <cell r="D597">
            <v>23805</v>
          </cell>
          <cell r="F597">
            <v>27614.076137999997</v>
          </cell>
          <cell r="I597">
            <v>0</v>
          </cell>
        </row>
        <row r="598">
          <cell r="A598">
            <v>1051</v>
          </cell>
          <cell r="B598" t="str">
            <v>TOMA LEVITON L27-10 30A, DE INCRUSTAR, 250VAC</v>
          </cell>
          <cell r="C598" t="str">
            <v>UND</v>
          </cell>
          <cell r="D598">
            <v>20400</v>
          </cell>
          <cell r="F598">
            <v>23664.236639999999</v>
          </cell>
          <cell r="I598">
            <v>0</v>
          </cell>
        </row>
        <row r="599">
          <cell r="A599">
            <v>1568</v>
          </cell>
          <cell r="B599" t="str">
            <v>TOMA INDUSTRIAL DE SOBRE PONER, 32A, 3F+N+T</v>
          </cell>
          <cell r="C599" t="str">
            <v>UN</v>
          </cell>
          <cell r="D599">
            <v>65999.34000659993</v>
          </cell>
          <cell r="F599">
            <v>76560</v>
          </cell>
          <cell r="I599">
            <v>0</v>
          </cell>
          <cell r="K599" t="str">
            <v>SCHNEIDER</v>
          </cell>
          <cell r="L599">
            <v>84215.157848421513</v>
          </cell>
          <cell r="M599">
            <v>7655.1578484215133</v>
          </cell>
        </row>
        <row r="600">
          <cell r="A600">
            <v>1495</v>
          </cell>
          <cell r="B600" t="str">
            <v xml:space="preserve">TOMA LEVITON TIERRA AISLADA </v>
          </cell>
          <cell r="C600" t="str">
            <v>UND</v>
          </cell>
          <cell r="D600">
            <v>19530</v>
          </cell>
          <cell r="F600">
            <v>22655.026548000002</v>
          </cell>
          <cell r="I600">
            <v>0</v>
          </cell>
          <cell r="K600" t="str">
            <v>SUI</v>
          </cell>
          <cell r="L600">
            <v>24920.28</v>
          </cell>
          <cell r="M600">
            <v>2265.2534519999972</v>
          </cell>
        </row>
        <row r="601">
          <cell r="A601">
            <v>1455</v>
          </cell>
          <cell r="B601" t="str">
            <v xml:space="preserve">TOMA PARA TELEVISION </v>
          </cell>
          <cell r="C601" t="str">
            <v>UN</v>
          </cell>
          <cell r="D601">
            <v>2758.5931037241353</v>
          </cell>
          <cell r="F601">
            <v>3200</v>
          </cell>
          <cell r="I601">
            <v>0</v>
          </cell>
          <cell r="K601" t="str">
            <v>SUI</v>
          </cell>
        </row>
        <row r="602">
          <cell r="A602">
            <v>9089</v>
          </cell>
          <cell r="B602" t="str">
            <v>TOMA RJ45</v>
          </cell>
          <cell r="C602" t="str">
            <v>UN</v>
          </cell>
          <cell r="D602">
            <v>9800</v>
          </cell>
          <cell r="F602">
            <v>11368.113679999999</v>
          </cell>
          <cell r="I602">
            <v>0</v>
          </cell>
          <cell r="K602" t="str">
            <v>SUI</v>
          </cell>
        </row>
        <row r="603">
          <cell r="A603">
            <v>1515</v>
          </cell>
          <cell r="B603" t="str">
            <v>TOMA TELEFONICA AMERICANA SENCILLA</v>
          </cell>
          <cell r="C603" t="str">
            <v>UN</v>
          </cell>
          <cell r="D603">
            <v>3199.9680003199965</v>
          </cell>
          <cell r="F603">
            <v>3711.9999999999995</v>
          </cell>
          <cell r="I603">
            <v>0</v>
          </cell>
          <cell r="K603" t="str">
            <v>SUI</v>
          </cell>
          <cell r="L603">
            <v>1</v>
          </cell>
        </row>
        <row r="604">
          <cell r="A604">
            <v>1617</v>
          </cell>
          <cell r="B604" t="str">
            <v>TOMACORRIENTE POLO A TIERRA con tapaintemperie</v>
          </cell>
          <cell r="C604" t="str">
            <v>UND</v>
          </cell>
          <cell r="D604">
            <v>6500</v>
          </cell>
          <cell r="F604">
            <v>7540.0753999999997</v>
          </cell>
          <cell r="I604">
            <v>0</v>
          </cell>
          <cell r="K604" t="str">
            <v>LAUMAYER</v>
          </cell>
        </row>
        <row r="605">
          <cell r="A605">
            <v>1262</v>
          </cell>
          <cell r="B605" t="str">
            <v>TRANS. TRIFASICO 500  KVA</v>
          </cell>
          <cell r="C605" t="str">
            <v>UN</v>
          </cell>
          <cell r="D605">
            <v>11200000</v>
          </cell>
          <cell r="F605">
            <v>12992129.92</v>
          </cell>
          <cell r="I605">
            <v>0</v>
          </cell>
        </row>
        <row r="606">
          <cell r="A606">
            <v>1467</v>
          </cell>
          <cell r="B606" t="str">
            <v>TRANSFERENCIA AUTOMATICA 1600 A, 460V, con INTERRUPTORES</v>
          </cell>
          <cell r="C606" t="str">
            <v>UN</v>
          </cell>
          <cell r="D606">
            <v>79999200.007999912</v>
          </cell>
          <cell r="F606">
            <v>92800000</v>
          </cell>
          <cell r="I606">
            <v>0</v>
          </cell>
        </row>
        <row r="607">
          <cell r="A607">
            <v>1602</v>
          </cell>
          <cell r="B607" t="str">
            <v>TORNILLERIA</v>
          </cell>
          <cell r="C607" t="str">
            <v>UND</v>
          </cell>
          <cell r="D607">
            <v>199.99800001999978</v>
          </cell>
          <cell r="F607">
            <v>231.99999999999997</v>
          </cell>
          <cell r="I607">
            <v>0</v>
          </cell>
          <cell r="K607" t="str">
            <v>ACC</v>
          </cell>
          <cell r="L607">
            <v>255.19744802551972</v>
          </cell>
          <cell r="M607">
            <v>23.197448025519748</v>
          </cell>
        </row>
        <row r="608">
          <cell r="A608">
            <v>1034</v>
          </cell>
          <cell r="B608" t="str">
            <v>BRAZO PARA LUMINARIAS GRANDE</v>
          </cell>
          <cell r="C608" t="str">
            <v>UN</v>
          </cell>
          <cell r="D608">
            <v>29999.700002999969</v>
          </cell>
          <cell r="F608">
            <v>34800</v>
          </cell>
          <cell r="I608">
            <v>0</v>
          </cell>
          <cell r="K608" t="str">
            <v>HERRAJES</v>
          </cell>
        </row>
        <row r="609">
          <cell r="A609">
            <v>2300</v>
          </cell>
          <cell r="B609" t="str">
            <v>BRAZO PARA LUMINARIAS PQÑO</v>
          </cell>
          <cell r="C609" t="str">
            <v>UND</v>
          </cell>
          <cell r="D609">
            <v>14999.850001499985</v>
          </cell>
          <cell r="F609">
            <v>17400</v>
          </cell>
          <cell r="I609">
            <v>0</v>
          </cell>
          <cell r="K609" t="str">
            <v>HERRAJES</v>
          </cell>
        </row>
        <row r="610">
          <cell r="A610">
            <v>1504</v>
          </cell>
          <cell r="B610" t="str">
            <v>TRANSFOR. TRIFASICO TIPO SECO 5KVA</v>
          </cell>
          <cell r="C610" t="str">
            <v>UN</v>
          </cell>
          <cell r="D610">
            <v>4499955.0004499955</v>
          </cell>
          <cell r="F610">
            <v>5220000</v>
          </cell>
          <cell r="I610">
            <v>0</v>
          </cell>
          <cell r="K610" t="str">
            <v>TRAFO</v>
          </cell>
        </row>
        <row r="611">
          <cell r="A611">
            <v>1209</v>
          </cell>
          <cell r="B611" t="str">
            <v>TRANSFOR. TRIFASICO TIPO SECO 30KVA</v>
          </cell>
          <cell r="C611" t="str">
            <v>UN</v>
          </cell>
          <cell r="D611">
            <v>3699963.0003699963</v>
          </cell>
          <cell r="F611">
            <v>4292000</v>
          </cell>
          <cell r="I611">
            <v>0</v>
          </cell>
          <cell r="K611" t="str">
            <v>TRAFO</v>
          </cell>
        </row>
        <row r="612">
          <cell r="A612">
            <v>1037</v>
          </cell>
          <cell r="B612" t="str">
            <v>TRANSFORM. DE CORRIENTE  1600/5A CGCT4-2000</v>
          </cell>
          <cell r="C612" t="str">
            <v>UND</v>
          </cell>
          <cell r="D612">
            <v>85800</v>
          </cell>
          <cell r="F612">
            <v>99528.995280000003</v>
          </cell>
          <cell r="I612">
            <v>0</v>
          </cell>
        </row>
        <row r="613">
          <cell r="A613">
            <v>1255</v>
          </cell>
          <cell r="B613" t="str">
            <v>TRANSFORMADOR SECO  3F 500 KVA, CLASE F, AHORRADOR</v>
          </cell>
          <cell r="C613" t="str">
            <v>UND</v>
          </cell>
          <cell r="D613">
            <v>36499635.003649965</v>
          </cell>
          <cell r="F613">
            <v>42340000.000000007</v>
          </cell>
          <cell r="I613">
            <v>0</v>
          </cell>
          <cell r="K613" t="str">
            <v>TRAFO</v>
          </cell>
        </row>
        <row r="614">
          <cell r="A614">
            <v>1402</v>
          </cell>
          <cell r="B614" t="str">
            <v>TRANSFORMADOR  TRIFASICO 75 KVA  460/220-127v</v>
          </cell>
          <cell r="C614" t="str">
            <v>UND</v>
          </cell>
          <cell r="D614">
            <v>4999950.0004999945</v>
          </cell>
          <cell r="F614">
            <v>5800000</v>
          </cell>
          <cell r="I614">
            <v>0</v>
          </cell>
          <cell r="K614" t="str">
            <v>TRAFO</v>
          </cell>
        </row>
        <row r="615">
          <cell r="A615">
            <v>1058</v>
          </cell>
          <cell r="B615" t="str">
            <v>TRANSFORMADOR DE 1000 KVA 13200/460-266V</v>
          </cell>
          <cell r="C615" t="str">
            <v>UN</v>
          </cell>
          <cell r="D615">
            <v>59999400.005999938</v>
          </cell>
          <cell r="F615">
            <v>69600000</v>
          </cell>
          <cell r="I615">
            <v>0</v>
          </cell>
          <cell r="K615" t="str">
            <v>TRAFO</v>
          </cell>
          <cell r="L615">
            <v>32363999.999999996</v>
          </cell>
        </row>
        <row r="616">
          <cell r="A616">
            <v>1219</v>
          </cell>
          <cell r="B616" t="str">
            <v>TRANSFORMADOR SECO DE 75 KVA 13200/440V</v>
          </cell>
          <cell r="C616" t="str">
            <v>UND</v>
          </cell>
          <cell r="D616">
            <v>6199938.0006199935</v>
          </cell>
          <cell r="F616">
            <v>7191999.9999999991</v>
          </cell>
          <cell r="I616">
            <v>0</v>
          </cell>
          <cell r="K616" t="str">
            <v>TRAFO</v>
          </cell>
        </row>
        <row r="617">
          <cell r="A617">
            <v>1071</v>
          </cell>
          <cell r="B617" t="str">
            <v>BOMBILLO SODIO 75W</v>
          </cell>
          <cell r="C617" t="str">
            <v>UND</v>
          </cell>
          <cell r="D617">
            <v>14999.850001499985</v>
          </cell>
          <cell r="F617">
            <v>17400</v>
          </cell>
          <cell r="I617">
            <v>0</v>
          </cell>
          <cell r="K617" t="str">
            <v>LUMINARIA</v>
          </cell>
        </row>
        <row r="618">
          <cell r="A618">
            <v>1583</v>
          </cell>
          <cell r="B618" t="str">
            <v>TRANSFORMADOR DE CORRIENTE  20-1/5</v>
          </cell>
          <cell r="C618" t="str">
            <v>UN</v>
          </cell>
          <cell r="D618">
            <v>2349976.5002349974</v>
          </cell>
          <cell r="F618">
            <v>2726000</v>
          </cell>
          <cell r="I618">
            <v>0</v>
          </cell>
          <cell r="K618" t="str">
            <v>SUBES</v>
          </cell>
          <cell r="L618">
            <v>2998570.0142998565</v>
          </cell>
          <cell r="M618">
            <v>272570.0142998565</v>
          </cell>
        </row>
        <row r="619">
          <cell r="A619">
            <v>1413</v>
          </cell>
          <cell r="B619" t="str">
            <v>TRANSFORMADOR DE CORRIENTE 500/5</v>
          </cell>
          <cell r="C619" t="str">
            <v>UND</v>
          </cell>
          <cell r="D619">
            <v>100000</v>
          </cell>
          <cell r="F619">
            <v>116001.15999999999</v>
          </cell>
          <cell r="H619">
            <v>3</v>
          </cell>
          <cell r="I619">
            <v>348003.48</v>
          </cell>
          <cell r="J619" t="str">
            <v xml:space="preserve"> T </v>
          </cell>
          <cell r="K619" t="str">
            <v>SUBES</v>
          </cell>
        </row>
        <row r="620">
          <cell r="A620">
            <v>1584</v>
          </cell>
          <cell r="B620" t="str">
            <v>TRANSFORMADOR POTENCIAL 13.200/120 V</v>
          </cell>
          <cell r="C620" t="str">
            <v>UN</v>
          </cell>
          <cell r="D620">
            <v>2189633.2760810326</v>
          </cell>
          <cell r="F620">
            <v>2540000</v>
          </cell>
          <cell r="I620">
            <v>0</v>
          </cell>
          <cell r="K620" t="str">
            <v>SUBES</v>
          </cell>
          <cell r="L620">
            <v>2793972.0602793978</v>
          </cell>
          <cell r="M620">
            <v>253972.06027939776</v>
          </cell>
        </row>
        <row r="621">
          <cell r="A621">
            <v>1614</v>
          </cell>
          <cell r="B621" t="str">
            <v>TUBERIA TELEFONICA PVC 3" TIPO EB</v>
          </cell>
          <cell r="C621" t="str">
            <v>ML</v>
          </cell>
          <cell r="D621">
            <v>5817.6084905817597</v>
          </cell>
          <cell r="F621">
            <v>6748.493333333332</v>
          </cell>
          <cell r="I621">
            <v>0</v>
          </cell>
        </row>
        <row r="622">
          <cell r="A622">
            <v>1276</v>
          </cell>
          <cell r="B622" t="str">
            <v>TUBO CONDU.GALVA       3"</v>
          </cell>
          <cell r="C622" t="str">
            <v>ML</v>
          </cell>
          <cell r="D622">
            <v>58634.666666666664</v>
          </cell>
          <cell r="F622">
            <v>68016.893495466662</v>
          </cell>
          <cell r="I622">
            <v>0</v>
          </cell>
          <cell r="K622" t="str">
            <v>EMT</v>
          </cell>
          <cell r="L622">
            <v>74817.834666666662</v>
          </cell>
          <cell r="M622">
            <v>6800.9411712000001</v>
          </cell>
        </row>
        <row r="623">
          <cell r="A623">
            <v>1044</v>
          </cell>
          <cell r="B623" t="str">
            <v xml:space="preserve">TUBO CONDUIT GALV 1/2" </v>
          </cell>
          <cell r="C623" t="str">
            <v>ML</v>
          </cell>
          <cell r="D623">
            <v>7410</v>
          </cell>
          <cell r="F623">
            <v>8595.6859559999994</v>
          </cell>
          <cell r="I623">
            <v>0</v>
          </cell>
          <cell r="K623" t="str">
            <v>EMT</v>
          </cell>
          <cell r="L623">
            <v>9455.16</v>
          </cell>
          <cell r="M623">
            <v>859.4740440000005</v>
          </cell>
        </row>
        <row r="624">
          <cell r="A624">
            <v>1283</v>
          </cell>
          <cell r="B624" t="str">
            <v>TUBO CONDUIT PVC       1"</v>
          </cell>
          <cell r="C624" t="str">
            <v>ML</v>
          </cell>
          <cell r="D624">
            <v>2565.9743402565973</v>
          </cell>
          <cell r="F624">
            <v>2976.56</v>
          </cell>
          <cell r="I624">
            <v>0</v>
          </cell>
          <cell r="K624" t="str">
            <v>PVC</v>
          </cell>
          <cell r="L624">
            <v>3274.183258167418</v>
          </cell>
          <cell r="M624">
            <v>297.62325816741804</v>
          </cell>
        </row>
        <row r="625">
          <cell r="A625">
            <v>1284</v>
          </cell>
          <cell r="B625" t="str">
            <v xml:space="preserve">TUBO CONDUIT PVC       2" </v>
          </cell>
          <cell r="C625" t="str">
            <v>ML</v>
          </cell>
          <cell r="D625">
            <v>9297.2403609297235</v>
          </cell>
          <cell r="F625">
            <v>10784.906666666666</v>
          </cell>
          <cell r="I625">
            <v>0</v>
          </cell>
          <cell r="K625" t="str">
            <v>PVC</v>
          </cell>
          <cell r="L625">
            <v>0</v>
          </cell>
        </row>
        <row r="626">
          <cell r="A626">
            <v>1285</v>
          </cell>
          <cell r="B626" t="str">
            <v>TUBO CONDUIT PVC       3"</v>
          </cell>
          <cell r="C626" t="str">
            <v>ML</v>
          </cell>
          <cell r="D626">
            <v>6854.9314506854926</v>
          </cell>
          <cell r="F626">
            <v>7951.7999999999993</v>
          </cell>
          <cell r="I626">
            <v>0</v>
          </cell>
          <cell r="K626" t="str">
            <v>PVC</v>
          </cell>
          <cell r="L626" t="str">
            <v>OJO ESTE ES DUCTO TIPO PESADO</v>
          </cell>
        </row>
        <row r="627">
          <cell r="A627">
            <v>1192</v>
          </cell>
          <cell r="B627" t="str">
            <v>TUBO CONDUIT PVC       4"</v>
          </cell>
          <cell r="C627" t="str">
            <v>MTS</v>
          </cell>
          <cell r="D627">
            <v>24038.092952403807</v>
          </cell>
          <cell r="F627">
            <v>27884.466666666664</v>
          </cell>
          <cell r="I627">
            <v>0</v>
          </cell>
          <cell r="K627" t="str">
            <v>PVC</v>
          </cell>
          <cell r="L627" t="str">
            <v>OJO ESTE ES DUCTO TIPO PESADO</v>
          </cell>
          <cell r="Q627">
            <v>5300</v>
          </cell>
        </row>
        <row r="628">
          <cell r="A628">
            <v>1286</v>
          </cell>
          <cell r="B628" t="str">
            <v>TUBO CONDUIT PVC     1/2"</v>
          </cell>
          <cell r="C628" t="str">
            <v>ML</v>
          </cell>
          <cell r="D628">
            <v>1400.5059949400504</v>
          </cell>
          <cell r="F628">
            <v>1624.6031999999998</v>
          </cell>
          <cell r="I628">
            <v>0</v>
          </cell>
          <cell r="K628" t="str">
            <v>PVC</v>
          </cell>
          <cell r="L628">
            <v>1787.0456495435044</v>
          </cell>
          <cell r="M628">
            <v>162.44244954350461</v>
          </cell>
        </row>
        <row r="629">
          <cell r="A629">
            <v>1287</v>
          </cell>
          <cell r="B629" t="str">
            <v>TUBO CONDUIT PVC     3/4"</v>
          </cell>
          <cell r="C629" t="str">
            <v>ML</v>
          </cell>
          <cell r="D629">
            <v>1851.3148201851313</v>
          </cell>
          <cell r="F629">
            <v>2147.5466666666666</v>
          </cell>
          <cell r="I629">
            <v>0</v>
          </cell>
          <cell r="K629" t="str">
            <v>PVC</v>
          </cell>
          <cell r="L629">
            <v>2362.2777105562277</v>
          </cell>
          <cell r="M629">
            <v>214.73104388956108</v>
          </cell>
        </row>
        <row r="630">
          <cell r="A630">
            <v>1288</v>
          </cell>
          <cell r="B630" t="str">
            <v>TUBO CONDUIT PVC  1- 1/4"</v>
          </cell>
          <cell r="C630" t="str">
            <v>ML</v>
          </cell>
          <cell r="D630">
            <v>3608.2972503608298</v>
          </cell>
          <cell r="F630">
            <v>4185.666666666667</v>
          </cell>
          <cell r="I630">
            <v>0</v>
          </cell>
          <cell r="K630" t="str">
            <v>PVC</v>
          </cell>
        </row>
        <row r="631">
          <cell r="A631">
            <v>1305</v>
          </cell>
          <cell r="B631" t="str">
            <v>TUBO CONDUIT PVC 1-1/2"</v>
          </cell>
          <cell r="C631" t="str">
            <v>ML</v>
          </cell>
          <cell r="D631">
            <v>5057.9494205057945</v>
          </cell>
          <cell r="F631">
            <v>5867.28</v>
          </cell>
          <cell r="I631">
            <v>0</v>
          </cell>
          <cell r="K631" t="str">
            <v>PVC</v>
          </cell>
        </row>
        <row r="632">
          <cell r="A632">
            <v>6600</v>
          </cell>
          <cell r="B632" t="str">
            <v xml:space="preserve"> TUBO TIPO EMT DE 3"</v>
          </cell>
          <cell r="C632" t="str">
            <v>MT</v>
          </cell>
          <cell r="D632">
            <v>17904.333333333332</v>
          </cell>
          <cell r="F632">
            <v>20769.234356933332</v>
          </cell>
          <cell r="I632">
            <v>0</v>
          </cell>
          <cell r="K632" t="str">
            <v>EMT</v>
          </cell>
          <cell r="L632">
            <v>22845.92933333333</v>
          </cell>
          <cell r="M632">
            <v>2076.6949763999983</v>
          </cell>
        </row>
        <row r="633">
          <cell r="A633">
            <v>6700</v>
          </cell>
          <cell r="B633" t="str">
            <v>TUBO EMT DE 4"</v>
          </cell>
          <cell r="C633" t="str">
            <v>MT</v>
          </cell>
          <cell r="D633">
            <v>18302.666666666668</v>
          </cell>
          <cell r="F633">
            <v>21231.305644266671</v>
          </cell>
          <cell r="I633">
            <v>0</v>
          </cell>
        </row>
        <row r="634">
          <cell r="A634">
            <v>1569</v>
          </cell>
          <cell r="B634" t="str">
            <v>TUBO GALVANIZADO 3/4"</v>
          </cell>
          <cell r="C634" t="str">
            <v>MT</v>
          </cell>
          <cell r="D634">
            <v>6735</v>
          </cell>
          <cell r="F634">
            <v>7812.6781259999998</v>
          </cell>
          <cell r="I634">
            <v>0</v>
          </cell>
          <cell r="K634" t="str">
            <v>EMT</v>
          </cell>
          <cell r="L634">
            <v>8593.86</v>
          </cell>
          <cell r="M634">
            <v>781.18187400000079</v>
          </cell>
        </row>
        <row r="635">
          <cell r="A635">
            <v>1297</v>
          </cell>
          <cell r="B635" t="str">
            <v>TUBO GALVANIZADO DE 4"</v>
          </cell>
          <cell r="C635" t="str">
            <v>MT</v>
          </cell>
          <cell r="D635">
            <v>54333.333333333336</v>
          </cell>
          <cell r="F635">
            <v>63027.296933333331</v>
          </cell>
          <cell r="I635">
            <v>0</v>
          </cell>
          <cell r="K635" t="str">
            <v>EMT</v>
          </cell>
        </row>
        <row r="636">
          <cell r="A636">
            <v>4100</v>
          </cell>
          <cell r="B636" t="str">
            <v>TUBO PVC DE 6 "</v>
          </cell>
          <cell r="C636" t="str">
            <v>MT</v>
          </cell>
          <cell r="D636">
            <v>35332.980003533296</v>
          </cell>
          <cell r="F636">
            <v>40986.666666666664</v>
          </cell>
          <cell r="I636">
            <v>0</v>
          </cell>
        </row>
        <row r="637">
          <cell r="A637">
            <v>1243</v>
          </cell>
          <cell r="B637" t="str">
            <v>TUBO TIPO EMT  1-1/2"</v>
          </cell>
          <cell r="C637" t="str">
            <v>ML</v>
          </cell>
          <cell r="D637">
            <v>7128.666666666667</v>
          </cell>
          <cell r="F637">
            <v>8269.3360258666671</v>
          </cell>
          <cell r="I637">
            <v>0</v>
          </cell>
          <cell r="K637" t="str">
            <v>EMT</v>
          </cell>
          <cell r="L637">
            <v>9096.1786666666667</v>
          </cell>
          <cell r="M637">
            <v>826.84264079999957</v>
          </cell>
        </row>
        <row r="638">
          <cell r="A638">
            <v>1242</v>
          </cell>
          <cell r="B638" t="str">
            <v>TUBO TIPO EMT  1-1/4"</v>
          </cell>
          <cell r="C638" t="str">
            <v>ML</v>
          </cell>
          <cell r="D638">
            <v>6150.666666666667</v>
          </cell>
          <cell r="F638">
            <v>7134.8446810666665</v>
          </cell>
          <cell r="I638">
            <v>0</v>
          </cell>
          <cell r="K638" t="str">
            <v>EMT</v>
          </cell>
        </row>
        <row r="639">
          <cell r="A639">
            <v>1241</v>
          </cell>
          <cell r="B639" t="str">
            <v>TUBO TIPO EMT  2"</v>
          </cell>
          <cell r="C639" t="str">
            <v>ML</v>
          </cell>
          <cell r="D639">
            <v>9071.3333333333339</v>
          </cell>
          <cell r="F639">
            <v>10522.851894133333</v>
          </cell>
          <cell r="I639">
            <v>0</v>
          </cell>
          <cell r="K639" t="str">
            <v>EMT</v>
          </cell>
          <cell r="L639">
            <v>11575.021333333336</v>
          </cell>
          <cell r="M639">
            <v>1052.1694392000027</v>
          </cell>
        </row>
        <row r="640">
          <cell r="A640">
            <v>1301</v>
          </cell>
          <cell r="B640" t="str">
            <v>TUBO TIPO EMT 1"</v>
          </cell>
          <cell r="C640" t="str">
            <v>ML</v>
          </cell>
          <cell r="D640">
            <v>4147</v>
          </cell>
          <cell r="F640">
            <v>4810.5681052</v>
          </cell>
          <cell r="I640">
            <v>0</v>
          </cell>
          <cell r="K640" t="str">
            <v>EMT</v>
          </cell>
          <cell r="L640">
            <v>5291.5720000000001</v>
          </cell>
          <cell r="M640">
            <v>481.00389480000013</v>
          </cell>
        </row>
        <row r="641">
          <cell r="A641">
            <v>1496</v>
          </cell>
          <cell r="B641" t="str">
            <v xml:space="preserve">TUBO TIPO EMT 1/2" </v>
          </cell>
          <cell r="C641" t="str">
            <v>ML</v>
          </cell>
          <cell r="D641">
            <v>1847</v>
          </cell>
          <cell r="F641">
            <v>2142.5414252</v>
          </cell>
          <cell r="I641">
            <v>0</v>
          </cell>
          <cell r="K641" t="str">
            <v>EMT</v>
          </cell>
          <cell r="L641">
            <v>2356.7719999999999</v>
          </cell>
          <cell r="M641">
            <v>214.23057479999989</v>
          </cell>
        </row>
        <row r="642">
          <cell r="A642">
            <v>1429</v>
          </cell>
          <cell r="B642" t="str">
            <v xml:space="preserve">TUBO TIPO EMT 3/4" </v>
          </cell>
          <cell r="C642" t="str">
            <v>ML</v>
          </cell>
          <cell r="D642">
            <v>2818.6666666666665</v>
          </cell>
          <cell r="F642">
            <v>3269.6860298666666</v>
          </cell>
          <cell r="I642">
            <v>0</v>
          </cell>
          <cell r="K642" t="str">
            <v>EMT</v>
          </cell>
          <cell r="L642">
            <v>3596.6186666666663</v>
          </cell>
          <cell r="M642">
            <v>326.93263679999973</v>
          </cell>
        </row>
        <row r="643">
          <cell r="A643">
            <v>1206</v>
          </cell>
          <cell r="B643" t="str">
            <v>TUBOCONDUIT GALV DE 1 1/2"</v>
          </cell>
          <cell r="C643" t="str">
            <v>MT</v>
          </cell>
          <cell r="D643">
            <v>8333</v>
          </cell>
          <cell r="F643">
            <v>9666.3766628000012</v>
          </cell>
          <cell r="I643">
            <v>0</v>
          </cell>
          <cell r="K643" t="str">
            <v>EMT</v>
          </cell>
        </row>
        <row r="644">
          <cell r="A644">
            <v>1375</v>
          </cell>
          <cell r="B644" t="str">
            <v>TUBOCONDUIT GALV DE 1 1/4"</v>
          </cell>
          <cell r="C644" t="str">
            <v>MT</v>
          </cell>
          <cell r="D644">
            <v>6667</v>
          </cell>
          <cell r="F644">
            <v>7733.7973371999997</v>
          </cell>
          <cell r="H644">
            <v>14</v>
          </cell>
          <cell r="I644">
            <v>108273.1627208</v>
          </cell>
          <cell r="J644" t="str">
            <v xml:space="preserve"> T </v>
          </cell>
          <cell r="K644" t="str">
            <v>EMT</v>
          </cell>
        </row>
        <row r="645">
          <cell r="A645">
            <v>1510</v>
          </cell>
          <cell r="B645" t="str">
            <v>TUBOCONDUIT GALV DE 1"</v>
          </cell>
          <cell r="C645" t="str">
            <v>MT</v>
          </cell>
          <cell r="D645">
            <v>9500</v>
          </cell>
          <cell r="F645">
            <v>11020.110200000001</v>
          </cell>
          <cell r="I645">
            <v>0</v>
          </cell>
          <cell r="K645" t="str">
            <v>EMT</v>
          </cell>
          <cell r="L645">
            <v>12122</v>
          </cell>
          <cell r="M645">
            <v>1101.889799999999</v>
          </cell>
        </row>
        <row r="646">
          <cell r="A646">
            <v>1249</v>
          </cell>
          <cell r="B646" t="str">
            <v>TUBOCONDUIT GALV DE 1/2"</v>
          </cell>
          <cell r="C646" t="str">
            <v>MT</v>
          </cell>
          <cell r="D646">
            <v>5050</v>
          </cell>
          <cell r="F646">
            <v>5858.0585799999999</v>
          </cell>
          <cell r="I646">
            <v>0</v>
          </cell>
          <cell r="K646" t="str">
            <v>EMT</v>
          </cell>
        </row>
        <row r="647">
          <cell r="A647">
            <v>1423</v>
          </cell>
          <cell r="B647" t="str">
            <v>TUBOCONDUIT GALV DE 2"</v>
          </cell>
          <cell r="C647" t="str">
            <v>MT</v>
          </cell>
          <cell r="D647">
            <v>18068.333333333332</v>
          </cell>
          <cell r="F647">
            <v>20959.476259333333</v>
          </cell>
          <cell r="I647">
            <v>0</v>
          </cell>
          <cell r="K647" t="str">
            <v>EMT</v>
          </cell>
        </row>
        <row r="648">
          <cell r="A648">
            <v>1274</v>
          </cell>
          <cell r="B648" t="str">
            <v>TUBOCONDUIT GALV DE 3/4"</v>
          </cell>
          <cell r="C648" t="str">
            <v>MT</v>
          </cell>
          <cell r="D648">
            <v>9551.3333333333321</v>
          </cell>
          <cell r="F648">
            <v>11079.657462133331</v>
          </cell>
          <cell r="H648">
            <v>52</v>
          </cell>
          <cell r="I648">
            <v>576142.18803093326</v>
          </cell>
          <cell r="J648" t="str">
            <v xml:space="preserve"> T </v>
          </cell>
          <cell r="K648" t="str">
            <v>EMT</v>
          </cell>
        </row>
        <row r="649">
          <cell r="A649">
            <v>1364</v>
          </cell>
          <cell r="B649" t="str">
            <v>TUERCA DE OJO</v>
          </cell>
          <cell r="C649" t="str">
            <v>UN</v>
          </cell>
          <cell r="D649">
            <v>4999.9500004999945</v>
          </cell>
          <cell r="F649">
            <v>5800</v>
          </cell>
          <cell r="I649">
            <v>0</v>
          </cell>
          <cell r="K649" t="str">
            <v>HERRAJES</v>
          </cell>
        </row>
        <row r="650">
          <cell r="A650">
            <v>1578</v>
          </cell>
          <cell r="B650" t="str">
            <v>UNION CONDUIT GALV DE 3/4"</v>
          </cell>
          <cell r="C650" t="str">
            <v>UND</v>
          </cell>
          <cell r="D650">
            <v>1663.2</v>
          </cell>
          <cell r="F650">
            <v>1929.3312931200001</v>
          </cell>
          <cell r="I650">
            <v>0</v>
          </cell>
          <cell r="K650" t="str">
            <v>EMT</v>
          </cell>
        </row>
        <row r="651">
          <cell r="A651">
            <v>1251</v>
          </cell>
          <cell r="B651" t="str">
            <v xml:space="preserve">UNION EMT  1" </v>
          </cell>
          <cell r="C651" t="str">
            <v>UND</v>
          </cell>
          <cell r="D651">
            <v>1614</v>
          </cell>
          <cell r="F651">
            <v>1872.2587224000001</v>
          </cell>
          <cell r="I651">
            <v>0</v>
          </cell>
          <cell r="K651" t="str">
            <v>EMT</v>
          </cell>
        </row>
        <row r="652">
          <cell r="A652">
            <v>1363</v>
          </cell>
          <cell r="B652" t="str">
            <v xml:space="preserve">UNION EMT  1/2" </v>
          </cell>
          <cell r="C652" t="str">
            <v>UND</v>
          </cell>
          <cell r="D652">
            <v>575</v>
          </cell>
          <cell r="F652">
            <v>667.00666999999999</v>
          </cell>
          <cell r="I652">
            <v>0</v>
          </cell>
          <cell r="K652" t="str">
            <v>EMT</v>
          </cell>
        </row>
        <row r="653">
          <cell r="A653">
            <v>1376</v>
          </cell>
          <cell r="B653" t="str">
            <v xml:space="preserve">UNION EMT  1-1/2" </v>
          </cell>
          <cell r="C653" t="str">
            <v>UND</v>
          </cell>
          <cell r="D653">
            <v>4689</v>
          </cell>
          <cell r="F653">
            <v>5439.2943924000001</v>
          </cell>
          <cell r="I653">
            <v>0</v>
          </cell>
          <cell r="K653" t="str">
            <v>EMT</v>
          </cell>
          <cell r="L653">
            <v>5983.1640000000007</v>
          </cell>
          <cell r="M653">
            <v>543.86960760000056</v>
          </cell>
        </row>
        <row r="654">
          <cell r="A654">
            <v>1389</v>
          </cell>
          <cell r="B654" t="str">
            <v xml:space="preserve">UNION EMT  1-1/4" </v>
          </cell>
          <cell r="C654" t="str">
            <v>UND</v>
          </cell>
          <cell r="D654">
            <v>2827</v>
          </cell>
          <cell r="F654">
            <v>3279.3527932000002</v>
          </cell>
          <cell r="I654">
            <v>0</v>
          </cell>
          <cell r="K654" t="str">
            <v>EMT</v>
          </cell>
        </row>
        <row r="655">
          <cell r="A655">
            <v>1316</v>
          </cell>
          <cell r="B655" t="str">
            <v xml:space="preserve">UNION EMT  2" </v>
          </cell>
          <cell r="C655" t="str">
            <v>UND</v>
          </cell>
          <cell r="D655">
            <v>6340</v>
          </cell>
          <cell r="F655">
            <v>7354.4735439999995</v>
          </cell>
          <cell r="I655">
            <v>0</v>
          </cell>
          <cell r="K655" t="str">
            <v>EMT</v>
          </cell>
          <cell r="L655">
            <v>8089.84</v>
          </cell>
          <cell r="M655">
            <v>735.36645600000065</v>
          </cell>
        </row>
        <row r="656">
          <cell r="A656">
            <v>1250</v>
          </cell>
          <cell r="B656" t="str">
            <v xml:space="preserve">UNION EMT  3/4" </v>
          </cell>
          <cell r="C656" t="str">
            <v>UND</v>
          </cell>
          <cell r="D656">
            <v>1058</v>
          </cell>
          <cell r="F656">
            <v>1227.2922728000001</v>
          </cell>
          <cell r="I656">
            <v>0</v>
          </cell>
          <cell r="K656" t="str">
            <v>EMT</v>
          </cell>
          <cell r="L656">
            <v>1350.008</v>
          </cell>
          <cell r="M656">
            <v>122.71572719999995</v>
          </cell>
        </row>
        <row r="657">
          <cell r="A657">
            <v>5000</v>
          </cell>
          <cell r="B657" t="str">
            <v>UNION EMT DE 3"</v>
          </cell>
          <cell r="C657" t="str">
            <v>UND</v>
          </cell>
          <cell r="D657">
            <v>15000</v>
          </cell>
          <cell r="F657">
            <v>17400.173999999999</v>
          </cell>
          <cell r="I657">
            <v>0</v>
          </cell>
          <cell r="K657" t="str">
            <v>EMT</v>
          </cell>
          <cell r="L657">
            <v>19140</v>
          </cell>
          <cell r="M657">
            <v>1739.8260000000009</v>
          </cell>
        </row>
        <row r="658">
          <cell r="A658">
            <v>5001</v>
          </cell>
          <cell r="B658" t="str">
            <v>UNION EMT DE 4"</v>
          </cell>
          <cell r="C658" t="str">
            <v>UND</v>
          </cell>
          <cell r="D658">
            <v>12125</v>
          </cell>
          <cell r="F658">
            <v>14065.140649999999</v>
          </cell>
          <cell r="I658">
            <v>0</v>
          </cell>
        </row>
        <row r="659">
          <cell r="A659">
            <v>1198</v>
          </cell>
          <cell r="B659" t="str">
            <v>UNION GALV DE 1 1/2"</v>
          </cell>
          <cell r="C659" t="str">
            <v>UND</v>
          </cell>
          <cell r="D659">
            <v>1767.3200000000002</v>
          </cell>
          <cell r="F659">
            <v>2050.1117009120003</v>
          </cell>
          <cell r="I659">
            <v>0</v>
          </cell>
        </row>
        <row r="660">
          <cell r="A660">
            <v>1368</v>
          </cell>
          <cell r="B660" t="str">
            <v>UNION GALV DE 1 1/4"</v>
          </cell>
          <cell r="C660" t="str">
            <v>UND</v>
          </cell>
          <cell r="D660">
            <v>1436.8400000000001</v>
          </cell>
          <cell r="F660">
            <v>1666.7510673440004</v>
          </cell>
          <cell r="H660">
            <v>3</v>
          </cell>
          <cell r="I660">
            <v>5000.2532020320014</v>
          </cell>
          <cell r="J660" t="str">
            <v xml:space="preserve"> T </v>
          </cell>
        </row>
        <row r="661">
          <cell r="A661">
            <v>1541</v>
          </cell>
          <cell r="B661" t="str">
            <v>UNION GALV DE 1"</v>
          </cell>
          <cell r="C661" t="str">
            <v>UND</v>
          </cell>
          <cell r="D661">
            <v>2264</v>
          </cell>
          <cell r="F661">
            <v>2626.2662624</v>
          </cell>
          <cell r="I661">
            <v>0</v>
          </cell>
          <cell r="K661" t="str">
            <v>EMT</v>
          </cell>
          <cell r="L661">
            <v>2888.864</v>
          </cell>
          <cell r="M661">
            <v>262.59773760000007</v>
          </cell>
        </row>
        <row r="662">
          <cell r="A662">
            <v>1154</v>
          </cell>
          <cell r="B662" t="str">
            <v>UNION GALV DE 1/2"</v>
          </cell>
          <cell r="C662" t="str">
            <v>UND</v>
          </cell>
          <cell r="D662">
            <v>624.92000000000007</v>
          </cell>
          <cell r="F662">
            <v>724.91444907200014</v>
          </cell>
          <cell r="I662">
            <v>0</v>
          </cell>
          <cell r="K662" t="str">
            <v>EMT</v>
          </cell>
        </row>
        <row r="663">
          <cell r="A663">
            <v>1547</v>
          </cell>
          <cell r="B663" t="str">
            <v>UNION GALV DE 2 1/2"</v>
          </cell>
          <cell r="C663" t="str">
            <v>UND</v>
          </cell>
          <cell r="D663">
            <v>9821</v>
          </cell>
          <cell r="F663">
            <v>11392.473923599999</v>
          </cell>
          <cell r="I663">
            <v>0</v>
          </cell>
          <cell r="K663" t="str">
            <v>EMT</v>
          </cell>
        </row>
        <row r="664">
          <cell r="A664">
            <v>1332</v>
          </cell>
          <cell r="B664" t="str">
            <v>UNION GALV DE 2"</v>
          </cell>
          <cell r="C664" t="str">
            <v>UND</v>
          </cell>
          <cell r="D664">
            <v>4132</v>
          </cell>
          <cell r="F664">
            <v>4793.1679311999997</v>
          </cell>
          <cell r="I664">
            <v>0</v>
          </cell>
          <cell r="K664" t="str">
            <v>EMT</v>
          </cell>
        </row>
        <row r="665">
          <cell r="A665">
            <v>1099</v>
          </cell>
          <cell r="B665" t="str">
            <v>UNION GALV DE 3"</v>
          </cell>
          <cell r="C665" t="str">
            <v>UND</v>
          </cell>
          <cell r="D665">
            <v>13878</v>
          </cell>
          <cell r="F665">
            <v>16098.6409848</v>
          </cell>
          <cell r="I665">
            <v>0</v>
          </cell>
          <cell r="K665" t="str">
            <v>EMT</v>
          </cell>
          <cell r="L665">
            <v>17708.328000000001</v>
          </cell>
          <cell r="M665">
            <v>1609.687015200001</v>
          </cell>
        </row>
        <row r="666">
          <cell r="A666">
            <v>1275</v>
          </cell>
          <cell r="B666" t="str">
            <v>UNION GALV DE 3/4"</v>
          </cell>
          <cell r="C666" t="str">
            <v>UND</v>
          </cell>
          <cell r="D666">
            <v>1622</v>
          </cell>
          <cell r="F666">
            <v>1881.5388152</v>
          </cell>
          <cell r="H666">
            <v>18</v>
          </cell>
          <cell r="I666">
            <v>33867.698673600004</v>
          </cell>
          <cell r="J666" t="str">
            <v xml:space="preserve"> T </v>
          </cell>
          <cell r="K666" t="str">
            <v>EMT</v>
          </cell>
          <cell r="L666">
            <v>2069.672</v>
          </cell>
          <cell r="M666">
            <v>188.13318479999998</v>
          </cell>
        </row>
        <row r="667">
          <cell r="A667">
            <v>1252</v>
          </cell>
          <cell r="B667" t="str">
            <v>UNION UNIVERSAL APE 1 1/2"</v>
          </cell>
          <cell r="C667" t="str">
            <v>UND</v>
          </cell>
          <cell r="D667">
            <v>47250</v>
          </cell>
          <cell r="F667">
            <v>54810.5481</v>
          </cell>
          <cell r="I667">
            <v>0</v>
          </cell>
        </row>
        <row r="668">
          <cell r="A668">
            <v>1503</v>
          </cell>
          <cell r="B668" t="str">
            <v>UNION UNIVERSAL APE 1 1/4"</v>
          </cell>
          <cell r="C668" t="str">
            <v>UND</v>
          </cell>
          <cell r="F668">
            <v>0</v>
          </cell>
          <cell r="I668">
            <v>0</v>
          </cell>
        </row>
        <row r="669">
          <cell r="A669">
            <v>1337</v>
          </cell>
          <cell r="B669" t="str">
            <v>UNION UNIVERSAL APE 1"</v>
          </cell>
          <cell r="C669" t="str">
            <v>UND</v>
          </cell>
          <cell r="D669">
            <v>24000</v>
          </cell>
          <cell r="F669">
            <v>27840.278399999999</v>
          </cell>
          <cell r="I669">
            <v>0</v>
          </cell>
          <cell r="K669" t="str">
            <v>APE</v>
          </cell>
        </row>
        <row r="670">
          <cell r="A670">
            <v>1166</v>
          </cell>
          <cell r="B670" t="str">
            <v>UNION UNIVERSAL APE 1/2"</v>
          </cell>
          <cell r="C670" t="str">
            <v>UND</v>
          </cell>
          <cell r="D670">
            <v>13750</v>
          </cell>
          <cell r="F670">
            <v>15950.1595</v>
          </cell>
          <cell r="I670">
            <v>0</v>
          </cell>
          <cell r="K670" t="str">
            <v>APE</v>
          </cell>
        </row>
        <row r="671">
          <cell r="A671">
            <v>1140</v>
          </cell>
          <cell r="B671" t="str">
            <v>UNION UNIVERSAL APE 2 1/2"</v>
          </cell>
          <cell r="C671" t="str">
            <v>UND</v>
          </cell>
          <cell r="D671">
            <v>101000</v>
          </cell>
          <cell r="F671">
            <v>117161.1716</v>
          </cell>
          <cell r="I671">
            <v>0</v>
          </cell>
          <cell r="K671" t="str">
            <v>APE</v>
          </cell>
        </row>
        <row r="672">
          <cell r="A672">
            <v>1385</v>
          </cell>
          <cell r="B672" t="str">
            <v>UNION UNIVERSAL APE 2"</v>
          </cell>
          <cell r="C672" t="str">
            <v>UND</v>
          </cell>
          <cell r="D672">
            <v>54400</v>
          </cell>
          <cell r="F672">
            <v>63104.63104</v>
          </cell>
          <cell r="I672">
            <v>0</v>
          </cell>
          <cell r="K672" t="str">
            <v>APE</v>
          </cell>
        </row>
        <row r="673">
          <cell r="A673">
            <v>1167</v>
          </cell>
          <cell r="B673" t="str">
            <v>UNION UNIVERSAL APE 3"</v>
          </cell>
          <cell r="C673" t="str">
            <v>UND</v>
          </cell>
          <cell r="D673">
            <v>142000</v>
          </cell>
          <cell r="F673">
            <v>164721.64720000001</v>
          </cell>
          <cell r="I673">
            <v>0</v>
          </cell>
        </row>
        <row r="674">
          <cell r="A674">
            <v>1326</v>
          </cell>
          <cell r="B674" t="str">
            <v>UNION UNIVERSAL APE 3/4"</v>
          </cell>
          <cell r="C674" t="str">
            <v>UND</v>
          </cell>
          <cell r="D674">
            <v>18100</v>
          </cell>
          <cell r="F674">
            <v>20996.20996</v>
          </cell>
          <cell r="I674">
            <v>0</v>
          </cell>
          <cell r="K674" t="str">
            <v>APE</v>
          </cell>
        </row>
        <row r="675">
          <cell r="A675">
            <v>1256</v>
          </cell>
          <cell r="B675" t="str">
            <v>UPS DE 1500VA - 120V - ON LINE CMK POWERCOM</v>
          </cell>
          <cell r="C675" t="str">
            <v>UN</v>
          </cell>
          <cell r="D675">
            <v>1957500</v>
          </cell>
          <cell r="F675">
            <v>2270722.7069999999</v>
          </cell>
          <cell r="I675">
            <v>0</v>
          </cell>
          <cell r="K675" t="str">
            <v>UPS</v>
          </cell>
          <cell r="M675">
            <v>392000000</v>
          </cell>
        </row>
        <row r="676">
          <cell r="A676">
            <v>1447</v>
          </cell>
          <cell r="B676" t="str">
            <v>PLANTA DE EMERGENCIA 1500 KVA, 460/220V, CON CARGADOR Y TANQUE</v>
          </cell>
          <cell r="C676" t="str">
            <v>UND</v>
          </cell>
          <cell r="D676">
            <v>889669565.21739125</v>
          </cell>
          <cell r="F676">
            <v>1032027015.8191304</v>
          </cell>
          <cell r="I676">
            <v>0</v>
          </cell>
          <cell r="K676" t="str">
            <v>UPS</v>
          </cell>
        </row>
        <row r="677">
          <cell r="A677">
            <v>1556</v>
          </cell>
          <cell r="B677" t="str">
            <v>TRANSFORMADOR DE 15KVA, 13200/240-120, 2F</v>
          </cell>
          <cell r="C677" t="str">
            <v>ML</v>
          </cell>
          <cell r="D677">
            <v>6324936.7506324938</v>
          </cell>
          <cell r="F677">
            <v>7337000.0000000009</v>
          </cell>
          <cell r="I677">
            <v>0</v>
          </cell>
          <cell r="K677" t="str">
            <v>TRAFO</v>
          </cell>
        </row>
        <row r="678">
          <cell r="A678">
            <v>1022</v>
          </cell>
          <cell r="B678" t="str">
            <v xml:space="preserve">VARILLA DE COBRE 5/8" X 2.4 MTS </v>
          </cell>
          <cell r="C678" t="str">
            <v>UND</v>
          </cell>
          <cell r="D678">
            <v>69999.300006999925</v>
          </cell>
          <cell r="F678">
            <v>81200</v>
          </cell>
          <cell r="I678">
            <v>0</v>
          </cell>
          <cell r="K678" t="str">
            <v>SUBES</v>
          </cell>
          <cell r="L678">
            <v>89319.106808931901</v>
          </cell>
          <cell r="M678">
            <v>8119.1068089319015</v>
          </cell>
        </row>
        <row r="679">
          <cell r="A679">
            <v>1440</v>
          </cell>
          <cell r="B679" t="str">
            <v xml:space="preserve">VARILLA DE COPPERWELD 5/8" X 1.8 MTS </v>
          </cell>
          <cell r="C679" t="str">
            <v>UND</v>
          </cell>
          <cell r="D679">
            <v>57999.420005799941</v>
          </cell>
          <cell r="F679">
            <v>67280</v>
          </cell>
          <cell r="I679">
            <v>0</v>
          </cell>
          <cell r="K679" t="str">
            <v>VARILLA</v>
          </cell>
        </row>
        <row r="680">
          <cell r="A680">
            <v>1834</v>
          </cell>
          <cell r="B680" t="str">
            <v>TAPA GALV. PARA CAJA DE 2X4"</v>
          </cell>
          <cell r="C680" t="str">
            <v>UND</v>
          </cell>
          <cell r="D680">
            <v>400</v>
          </cell>
          <cell r="F680">
            <v>464.00463999999999</v>
          </cell>
          <cell r="I680">
            <v>0</v>
          </cell>
          <cell r="K680" t="str">
            <v>EMT</v>
          </cell>
        </row>
        <row r="681">
          <cell r="A681">
            <v>1052</v>
          </cell>
          <cell r="B681" t="str">
            <v>FLEXICONDUIT L.T. DE 1/2"</v>
          </cell>
          <cell r="C681" t="str">
            <v>MTS</v>
          </cell>
          <cell r="D681">
            <v>4200</v>
          </cell>
          <cell r="F681">
            <v>4872.0487199999998</v>
          </cell>
          <cell r="H681">
            <v>4</v>
          </cell>
          <cell r="I681">
            <v>19488.194879999999</v>
          </cell>
          <cell r="J681" t="str">
            <v xml:space="preserve"> T </v>
          </cell>
          <cell r="K681" t="str">
            <v>EMT</v>
          </cell>
        </row>
        <row r="682">
          <cell r="A682">
            <v>1064</v>
          </cell>
          <cell r="B682" t="str">
            <v>CONECTOR RECTO PARA LIQUID DE 1/2"</v>
          </cell>
          <cell r="C682" t="str">
            <v>UND</v>
          </cell>
          <cell r="D682">
            <v>1796</v>
          </cell>
          <cell r="F682">
            <v>2083.3808336000002</v>
          </cell>
          <cell r="H682">
            <v>14</v>
          </cell>
          <cell r="I682">
            <v>29167.331670400003</v>
          </cell>
          <cell r="J682" t="str">
            <v xml:space="preserve"> T </v>
          </cell>
          <cell r="K682" t="str">
            <v>EMT</v>
          </cell>
        </row>
        <row r="683">
          <cell r="A683">
            <v>1125</v>
          </cell>
          <cell r="B683" t="str">
            <v>CAJA LIVIANA DE 4X4</v>
          </cell>
          <cell r="C683" t="str">
            <v>UND</v>
          </cell>
          <cell r="F683">
            <v>0</v>
          </cell>
          <cell r="I683">
            <v>0</v>
          </cell>
        </row>
        <row r="684">
          <cell r="A684">
            <v>1325</v>
          </cell>
          <cell r="B684" t="str">
            <v>TRANSFORMADOR SECO DE 75 KVA, 13200/240-120, 2F</v>
          </cell>
          <cell r="C684" t="str">
            <v>UND</v>
          </cell>
          <cell r="D684">
            <v>18099819.001809981</v>
          </cell>
          <cell r="F684">
            <v>20996000</v>
          </cell>
          <cell r="I684">
            <v>0</v>
          </cell>
          <cell r="K684" t="str">
            <v>TRAFO</v>
          </cell>
        </row>
        <row r="685">
          <cell r="A685">
            <v>1351</v>
          </cell>
          <cell r="B685" t="str">
            <v>CLAVIJA AEREA 120V LEVITON 515-PV</v>
          </cell>
          <cell r="C685" t="str">
            <v>UND</v>
          </cell>
          <cell r="D685">
            <v>16400</v>
          </cell>
          <cell r="F685">
            <v>19024.19024</v>
          </cell>
          <cell r="I685">
            <v>0</v>
          </cell>
          <cell r="K685" t="str">
            <v>LEVITON</v>
          </cell>
        </row>
        <row r="686">
          <cell r="A686">
            <v>1392</v>
          </cell>
          <cell r="B686" t="str">
            <v>GRAPA PARA CONDUIT EMT DE 2"</v>
          </cell>
          <cell r="C686" t="str">
            <v>UND</v>
          </cell>
          <cell r="D686">
            <v>1450</v>
          </cell>
          <cell r="F686">
            <v>1682.0168199999998</v>
          </cell>
          <cell r="I686">
            <v>0</v>
          </cell>
        </row>
        <row r="687">
          <cell r="A687">
            <v>1396</v>
          </cell>
          <cell r="B687" t="str">
            <v>TENSOR PARA GUAYA DE 1/4</v>
          </cell>
          <cell r="C687" t="str">
            <v>UND</v>
          </cell>
          <cell r="D687">
            <v>2500</v>
          </cell>
          <cell r="F687">
            <v>2900.029</v>
          </cell>
          <cell r="I687">
            <v>0</v>
          </cell>
          <cell r="K687" t="str">
            <v>SOPORTE</v>
          </cell>
        </row>
        <row r="688">
          <cell r="A688">
            <v>1435</v>
          </cell>
          <cell r="B688" t="str">
            <v>GUAYA DE ACERO DE 1/8"</v>
          </cell>
          <cell r="C688" t="str">
            <v>MTS</v>
          </cell>
          <cell r="D688">
            <v>450</v>
          </cell>
          <cell r="F688">
            <v>522.00522000000001</v>
          </cell>
          <cell r="I688">
            <v>0</v>
          </cell>
        </row>
        <row r="689">
          <cell r="A689">
            <v>1445</v>
          </cell>
          <cell r="B689" t="str">
            <v>PERROS DE 1/8"</v>
          </cell>
          <cell r="C689" t="str">
            <v>UND</v>
          </cell>
          <cell r="D689">
            <v>166</v>
          </cell>
          <cell r="F689">
            <v>192.5619256</v>
          </cell>
          <cell r="I689">
            <v>0</v>
          </cell>
        </row>
        <row r="690">
          <cell r="A690">
            <v>1446</v>
          </cell>
          <cell r="B690" t="str">
            <v>GUAYA DE ACERO DE 1/4"</v>
          </cell>
          <cell r="C690" t="str">
            <v>UND</v>
          </cell>
          <cell r="D690">
            <v>2389</v>
          </cell>
          <cell r="F690">
            <v>2771.2677123999997</v>
          </cell>
          <cell r="I690">
            <v>0</v>
          </cell>
          <cell r="K690" t="str">
            <v>SOPORTE</v>
          </cell>
        </row>
        <row r="691">
          <cell r="A691">
            <v>1451</v>
          </cell>
          <cell r="B691" t="str">
            <v>PERROS DE 1/4"</v>
          </cell>
          <cell r="C691" t="str">
            <v>UND</v>
          </cell>
          <cell r="D691">
            <v>176</v>
          </cell>
          <cell r="F691">
            <v>204.16204160000001</v>
          </cell>
          <cell r="I691">
            <v>0</v>
          </cell>
          <cell r="K691" t="str">
            <v>SOPORTE</v>
          </cell>
        </row>
        <row r="692">
          <cell r="A692">
            <v>1452</v>
          </cell>
          <cell r="B692" t="str">
            <v>TAPA REDONDA PARA CAJA OCTAGONAL</v>
          </cell>
          <cell r="C692" t="str">
            <v>UND</v>
          </cell>
          <cell r="D692">
            <v>600</v>
          </cell>
          <cell r="F692">
            <v>696.00696000000005</v>
          </cell>
          <cell r="I692">
            <v>0</v>
          </cell>
          <cell r="K692" t="str">
            <v>EMT</v>
          </cell>
        </row>
        <row r="693">
          <cell r="A693">
            <v>1470</v>
          </cell>
          <cell r="B693" t="str">
            <v>PRENSAESTOPA DE 1/2"</v>
          </cell>
          <cell r="C693" t="str">
            <v>UND</v>
          </cell>
          <cell r="D693">
            <v>15500</v>
          </cell>
          <cell r="F693">
            <v>17980.179799999998</v>
          </cell>
          <cell r="I693">
            <v>0</v>
          </cell>
          <cell r="K693" t="str">
            <v>APE</v>
          </cell>
        </row>
        <row r="694">
          <cell r="A694">
            <v>1521</v>
          </cell>
          <cell r="B694" t="str">
            <v>ANCLAJE Y FULMINANTE</v>
          </cell>
          <cell r="C694" t="str">
            <v>UND</v>
          </cell>
          <cell r="D694">
            <v>1200</v>
          </cell>
          <cell r="F694">
            <v>1392.0139200000001</v>
          </cell>
          <cell r="I694">
            <v>0</v>
          </cell>
          <cell r="K694" t="str">
            <v>SOPORTE</v>
          </cell>
          <cell r="L694">
            <v>1531.1999999999998</v>
          </cell>
          <cell r="M694">
            <v>139.18607999999972</v>
          </cell>
        </row>
        <row r="695">
          <cell r="A695">
            <v>1564</v>
          </cell>
          <cell r="B695" t="str">
            <v>TERMINAL DE PONCHAR No. 1/0 MANGA LARGA</v>
          </cell>
          <cell r="C695" t="str">
            <v>UND</v>
          </cell>
          <cell r="D695">
            <v>2499.9750002499973</v>
          </cell>
          <cell r="F695">
            <v>2900</v>
          </cell>
          <cell r="I695">
            <v>0</v>
          </cell>
          <cell r="K695" t="str">
            <v>ACC</v>
          </cell>
        </row>
        <row r="696">
          <cell r="A696">
            <v>1571</v>
          </cell>
          <cell r="B696" t="str">
            <v>ADAPADOR TERMINAL PVC DE 1 1/2"</v>
          </cell>
          <cell r="C696" t="str">
            <v>UND</v>
          </cell>
          <cell r="D696">
            <v>995.9900400995989</v>
          </cell>
          <cell r="F696">
            <v>1155.3599999999999</v>
          </cell>
          <cell r="I696">
            <v>0</v>
          </cell>
          <cell r="K696" t="str">
            <v>PVC</v>
          </cell>
        </row>
        <row r="697">
          <cell r="A697">
            <v>1573</v>
          </cell>
          <cell r="B697" t="str">
            <v>TRAMITES ELECTRICARIBE</v>
          </cell>
          <cell r="C697" t="str">
            <v>GAL</v>
          </cell>
          <cell r="D697">
            <v>49999.500004999951</v>
          </cell>
          <cell r="F697">
            <v>58000.000000000007</v>
          </cell>
          <cell r="I697">
            <v>0</v>
          </cell>
          <cell r="K697" t="str">
            <v>ACC</v>
          </cell>
        </row>
        <row r="698">
          <cell r="A698">
            <v>1574</v>
          </cell>
          <cell r="B698" t="str">
            <v>CABLE XLPE No.1/0 AWG, 15 KV</v>
          </cell>
          <cell r="C698" t="str">
            <v>ML</v>
          </cell>
          <cell r="D698">
            <v>47634.523654763449</v>
          </cell>
          <cell r="F698">
            <v>55256.6</v>
          </cell>
          <cell r="I698">
            <v>0</v>
          </cell>
          <cell r="K698" t="str">
            <v>CABLE</v>
          </cell>
        </row>
        <row r="699">
          <cell r="A699">
            <v>1580</v>
          </cell>
          <cell r="B699" t="str">
            <v>FUSIBLE H-H DE 40 AMPS</v>
          </cell>
          <cell r="C699" t="str">
            <v>UND</v>
          </cell>
          <cell r="D699">
            <v>180000</v>
          </cell>
          <cell r="F699">
            <v>208802.08800000002</v>
          </cell>
          <cell r="I699">
            <v>0</v>
          </cell>
          <cell r="K699" t="str">
            <v>SUBES</v>
          </cell>
        </row>
        <row r="700">
          <cell r="A700">
            <v>1911</v>
          </cell>
          <cell r="B700" t="str">
            <v>ANCLAJE UNIVERSAL</v>
          </cell>
          <cell r="C700" t="str">
            <v>UND</v>
          </cell>
          <cell r="D700">
            <v>320</v>
          </cell>
          <cell r="F700">
            <v>371.20371199999994</v>
          </cell>
          <cell r="I700">
            <v>0</v>
          </cell>
          <cell r="K700" t="str">
            <v>ACC</v>
          </cell>
          <cell r="L700">
            <v>408.32</v>
          </cell>
          <cell r="M700">
            <v>37.116288000000054</v>
          </cell>
        </row>
        <row r="701">
          <cell r="A701">
            <v>1991</v>
          </cell>
          <cell r="B701" t="str">
            <v>TERMINAL DE PONCHAR 300MCM</v>
          </cell>
          <cell r="C701" t="str">
            <v>UND</v>
          </cell>
          <cell r="D701">
            <v>16000</v>
          </cell>
          <cell r="F701">
            <v>18560.185600000001</v>
          </cell>
          <cell r="I701">
            <v>0</v>
          </cell>
          <cell r="K701" t="str">
            <v>ACC</v>
          </cell>
        </row>
        <row r="702">
          <cell r="A702">
            <v>1995</v>
          </cell>
          <cell r="B702" t="str">
            <v>TAPA CIEGA PARA CAJA PVC 4x4</v>
          </cell>
          <cell r="C702" t="str">
            <v>UND</v>
          </cell>
          <cell r="D702">
            <v>799.99200007999912</v>
          </cell>
          <cell r="F702">
            <v>927.99999999999989</v>
          </cell>
          <cell r="I702">
            <v>0</v>
          </cell>
          <cell r="K702" t="str">
            <v>PVC</v>
          </cell>
        </row>
        <row r="703">
          <cell r="A703">
            <v>1996</v>
          </cell>
          <cell r="B703" t="str">
            <v>TAPA CIEGA PARA CAJA OCTAGONAL PVC CON TROQUEL DE 1/2" EN EL CENTRO</v>
          </cell>
          <cell r="C703" t="str">
            <v>UND</v>
          </cell>
          <cell r="D703">
            <v>1199.9880001199988</v>
          </cell>
          <cell r="F703">
            <v>1392</v>
          </cell>
          <cell r="I703">
            <v>0</v>
          </cell>
          <cell r="K703" t="str">
            <v>ACC</v>
          </cell>
          <cell r="L703">
            <v>1531.1846881531185</v>
          </cell>
          <cell r="M703">
            <v>139.18468815311849</v>
          </cell>
        </row>
        <row r="704">
          <cell r="A704">
            <v>1997</v>
          </cell>
          <cell r="B704" t="str">
            <v>TAPA CIEGA OCTOGONAL GALV. CON TROQUEL DE 1/2" EN EL CENTRO</v>
          </cell>
          <cell r="C704" t="str">
            <v>UND</v>
          </cell>
          <cell r="D704">
            <v>1300</v>
          </cell>
          <cell r="F704">
            <v>1508.0150800000001</v>
          </cell>
          <cell r="I704">
            <v>0</v>
          </cell>
          <cell r="K704" t="str">
            <v>EMT</v>
          </cell>
        </row>
        <row r="705">
          <cell r="A705">
            <v>1998</v>
          </cell>
          <cell r="B705" t="str">
            <v>CENTRO DE CONTROL DE MOTORES DE 2,2MTSx1,4X0,4</v>
          </cell>
          <cell r="C705" t="str">
            <v>UND</v>
          </cell>
          <cell r="D705">
            <v>17999820.001799982</v>
          </cell>
          <cell r="F705">
            <v>20880000</v>
          </cell>
          <cell r="H705">
            <v>1</v>
          </cell>
          <cell r="I705">
            <v>20880000</v>
          </cell>
          <cell r="J705" t="str">
            <v xml:space="preserve"> T </v>
          </cell>
          <cell r="K705" t="str">
            <v>SUBES</v>
          </cell>
          <cell r="L705">
            <v>22967770.322296776</v>
          </cell>
          <cell r="M705">
            <v>2087770.3222967759</v>
          </cell>
        </row>
        <row r="706">
          <cell r="A706">
            <v>9730</v>
          </cell>
          <cell r="B706" t="str">
            <v>canaleta 60x8</v>
          </cell>
          <cell r="C706" t="str">
            <v>MTS</v>
          </cell>
          <cell r="D706">
            <v>70150</v>
          </cell>
          <cell r="F706">
            <v>81374.813740000012</v>
          </cell>
          <cell r="I706">
            <v>0</v>
          </cell>
        </row>
        <row r="707">
          <cell r="A707">
            <v>9731</v>
          </cell>
          <cell r="B707" t="str">
            <v>BANDEJA PORTACABLE 40x8</v>
          </cell>
          <cell r="C707" t="str">
            <v>MTS</v>
          </cell>
          <cell r="D707">
            <v>29999.700002999969</v>
          </cell>
          <cell r="F707">
            <v>34800</v>
          </cell>
          <cell r="I707">
            <v>0</v>
          </cell>
          <cell r="K707" t="str">
            <v>BAND</v>
          </cell>
        </row>
        <row r="708">
          <cell r="A708">
            <v>9732</v>
          </cell>
          <cell r="B708" t="str">
            <v>PINTURA ANARANJADA TUBERIA EMT</v>
          </cell>
          <cell r="C708" t="str">
            <v>GLB</v>
          </cell>
          <cell r="D708">
            <v>500</v>
          </cell>
          <cell r="F708">
            <v>580.00580000000002</v>
          </cell>
          <cell r="I708">
            <v>0</v>
          </cell>
          <cell r="L708">
            <v>638</v>
          </cell>
          <cell r="M708">
            <v>57.994199999999978</v>
          </cell>
        </row>
        <row r="709">
          <cell r="A709">
            <v>9733</v>
          </cell>
          <cell r="B709" t="str">
            <v>elementos de 90° curvas para ductos 50x8</v>
          </cell>
          <cell r="C709" t="str">
            <v>MTS</v>
          </cell>
          <cell r="D709">
            <v>39000</v>
          </cell>
          <cell r="F709">
            <v>45240.452399999995</v>
          </cell>
          <cell r="I709">
            <v>0</v>
          </cell>
        </row>
        <row r="710">
          <cell r="A710">
            <v>9734</v>
          </cell>
          <cell r="B710" t="str">
            <v>DUCTO DE 15X8 CERRADO</v>
          </cell>
          <cell r="C710" t="str">
            <v>MTS</v>
          </cell>
          <cell r="D710">
            <v>25125</v>
          </cell>
          <cell r="F710">
            <v>29145.291450000001</v>
          </cell>
          <cell r="I710">
            <v>0</v>
          </cell>
        </row>
        <row r="711">
          <cell r="A711">
            <v>9005</v>
          </cell>
          <cell r="B711" t="str">
            <v>CURVA HORIZONTAL G. SEMIPESADA DE 30</v>
          </cell>
          <cell r="C711" t="str">
            <v>MTS</v>
          </cell>
          <cell r="D711">
            <v>41550</v>
          </cell>
          <cell r="F711">
            <v>48198.481979999997</v>
          </cell>
          <cell r="I711">
            <v>0</v>
          </cell>
          <cell r="K711" t="str">
            <v>BANDEJA</v>
          </cell>
        </row>
        <row r="712">
          <cell r="A712">
            <v>9006</v>
          </cell>
          <cell r="B712" t="str">
            <v>CURVA HORIZONTAL G. SEMIPESADA DE 40</v>
          </cell>
          <cell r="C712" t="str">
            <v>MTS</v>
          </cell>
          <cell r="D712">
            <v>50000</v>
          </cell>
          <cell r="F712">
            <v>58000.579999999994</v>
          </cell>
          <cell r="I712">
            <v>0</v>
          </cell>
          <cell r="K712" t="str">
            <v>BANDEJA</v>
          </cell>
          <cell r="L712">
            <v>63800.000000000007</v>
          </cell>
          <cell r="M712">
            <v>5799.4200000000128</v>
          </cell>
        </row>
        <row r="713">
          <cell r="A713">
            <v>9007</v>
          </cell>
          <cell r="B713" t="str">
            <v>PLATINA UNION BANDEJA</v>
          </cell>
          <cell r="C713" t="str">
            <v>UND</v>
          </cell>
          <cell r="D713">
            <v>3450</v>
          </cell>
          <cell r="F713">
            <v>4002.0400199999999</v>
          </cell>
          <cell r="I713">
            <v>0</v>
          </cell>
          <cell r="K713" t="str">
            <v>BANDEJA</v>
          </cell>
          <cell r="L713">
            <v>4402.2</v>
          </cell>
          <cell r="M713">
            <v>400.1599799999999</v>
          </cell>
        </row>
        <row r="714">
          <cell r="A714">
            <v>9008</v>
          </cell>
          <cell r="B714" t="str">
            <v>SOPORTE MENSULA PARA BANDEJA</v>
          </cell>
          <cell r="C714" t="str">
            <v>UND</v>
          </cell>
          <cell r="D714">
            <v>12122</v>
          </cell>
          <cell r="F714">
            <v>14061.6606152</v>
          </cell>
          <cell r="I714">
            <v>0</v>
          </cell>
          <cell r="K714" t="str">
            <v>BANDEJA</v>
          </cell>
          <cell r="L714">
            <v>15467.672</v>
          </cell>
          <cell r="M714">
            <v>1406.0113848000001</v>
          </cell>
        </row>
        <row r="715">
          <cell r="A715">
            <v>9009</v>
          </cell>
          <cell r="B715" t="str">
            <v>T SEMIPESADA DE 30</v>
          </cell>
          <cell r="C715" t="str">
            <v>UND</v>
          </cell>
          <cell r="D715">
            <v>53000</v>
          </cell>
          <cell r="F715">
            <v>61480.614800000003</v>
          </cell>
          <cell r="I715">
            <v>0</v>
          </cell>
          <cell r="K715" t="str">
            <v>BANDEJA</v>
          </cell>
          <cell r="L715">
            <v>67628</v>
          </cell>
          <cell r="M715">
            <v>6147.385199999997</v>
          </cell>
        </row>
        <row r="716">
          <cell r="A716">
            <v>8950</v>
          </cell>
          <cell r="B716" t="str">
            <v>T SEMIPESADA DE 40</v>
          </cell>
          <cell r="C716" t="str">
            <v>UND</v>
          </cell>
          <cell r="D716">
            <v>60000</v>
          </cell>
          <cell r="F716">
            <v>69600.695999999996</v>
          </cell>
          <cell r="I716">
            <v>0</v>
          </cell>
          <cell r="K716" t="str">
            <v>BANDEJA</v>
          </cell>
        </row>
        <row r="717">
          <cell r="A717">
            <v>8951</v>
          </cell>
          <cell r="B717" t="str">
            <v>TUERCA HEXAGONAL DE 3/8"</v>
          </cell>
          <cell r="C717" t="str">
            <v>UND</v>
          </cell>
          <cell r="D717">
            <v>200</v>
          </cell>
          <cell r="F717">
            <v>232.00232</v>
          </cell>
          <cell r="I717">
            <v>0</v>
          </cell>
          <cell r="K717" t="str">
            <v>BANDEJA</v>
          </cell>
          <cell r="L717">
            <v>255.20000000000002</v>
          </cell>
          <cell r="M717">
            <v>23.19768000000002</v>
          </cell>
        </row>
        <row r="718">
          <cell r="A718">
            <v>8952</v>
          </cell>
          <cell r="B718" t="str">
            <v>VARILLA ROSACADA DE3/8"</v>
          </cell>
          <cell r="C718" t="str">
            <v>MTS</v>
          </cell>
          <cell r="D718">
            <v>2008.8000000000002</v>
          </cell>
          <cell r="F718">
            <v>2330.2313020800002</v>
          </cell>
          <cell r="I718">
            <v>0</v>
          </cell>
          <cell r="K718" t="str">
            <v>BANDEJA</v>
          </cell>
          <cell r="L718">
            <v>2563.2288000000003</v>
          </cell>
          <cell r="M718">
            <v>232.99749792000011</v>
          </cell>
        </row>
        <row r="719">
          <cell r="A719">
            <v>8953</v>
          </cell>
          <cell r="B719" t="str">
            <v>SUJETADOR DE BANDEJA MENSULA</v>
          </cell>
          <cell r="C719" t="str">
            <v>UND</v>
          </cell>
          <cell r="D719">
            <v>470</v>
          </cell>
          <cell r="F719">
            <v>545.20545199999992</v>
          </cell>
          <cell r="I719">
            <v>0</v>
          </cell>
          <cell r="K719" t="str">
            <v>BANDEJA</v>
          </cell>
          <cell r="L719">
            <v>599.71999999999991</v>
          </cell>
          <cell r="M719">
            <v>54.514547999999991</v>
          </cell>
        </row>
        <row r="720">
          <cell r="A720">
            <v>8954</v>
          </cell>
          <cell r="B720" t="str">
            <v>CABLEADO DE CONTROL CON ACCESORIOS</v>
          </cell>
          <cell r="C720" t="str">
            <v>GLB</v>
          </cell>
          <cell r="D720">
            <v>110000</v>
          </cell>
          <cell r="F720">
            <v>127601.276</v>
          </cell>
          <cell r="H720">
            <v>1</v>
          </cell>
          <cell r="I720">
            <v>127601.276</v>
          </cell>
          <cell r="J720" t="str">
            <v xml:space="preserve"> T </v>
          </cell>
          <cell r="L720">
            <v>140360</v>
          </cell>
          <cell r="M720">
            <v>12758.724000000002</v>
          </cell>
        </row>
        <row r="721">
          <cell r="A721">
            <v>8955</v>
          </cell>
          <cell r="B721" t="str">
            <v>RIEL OMEGA</v>
          </cell>
          <cell r="C721" t="str">
            <v>MTS</v>
          </cell>
          <cell r="D721">
            <v>3636.363636363636</v>
          </cell>
          <cell r="F721">
            <v>4218.2240000000002</v>
          </cell>
          <cell r="I721">
            <v>0</v>
          </cell>
          <cell r="L721">
            <v>4640</v>
          </cell>
          <cell r="M721">
            <v>421.77599999999984</v>
          </cell>
        </row>
        <row r="722">
          <cell r="A722">
            <v>8956</v>
          </cell>
          <cell r="B722" t="str">
            <v>ESPIGO PARA LINE POST</v>
          </cell>
          <cell r="C722" t="str">
            <v>MTS</v>
          </cell>
          <cell r="D722">
            <v>7999.9200007999916</v>
          </cell>
          <cell r="F722">
            <v>9280</v>
          </cell>
          <cell r="I722">
            <v>0</v>
          </cell>
          <cell r="K722" t="str">
            <v>HERRAJES</v>
          </cell>
          <cell r="L722">
            <v>10207.897921020789</v>
          </cell>
          <cell r="M722">
            <v>927.897921020789</v>
          </cell>
        </row>
        <row r="723">
          <cell r="A723">
            <v>1999</v>
          </cell>
          <cell r="B723" t="str">
            <v>CABLEADO DE FUERZAA Y ACCESORIOS</v>
          </cell>
          <cell r="C723" t="str">
            <v>GLB</v>
          </cell>
          <cell r="D723">
            <v>350000</v>
          </cell>
          <cell r="F723">
            <v>406004.06</v>
          </cell>
          <cell r="H723">
            <v>1</v>
          </cell>
          <cell r="I723">
            <v>406004.06</v>
          </cell>
          <cell r="J723" t="str">
            <v xml:space="preserve"> T </v>
          </cell>
          <cell r="K723" t="str">
            <v>SUBES</v>
          </cell>
        </row>
        <row r="724">
          <cell r="A724">
            <v>1688</v>
          </cell>
          <cell r="B724" t="str">
            <v>MATERIALES OBRA CIVIL</v>
          </cell>
          <cell r="C724" t="str">
            <v>UND</v>
          </cell>
          <cell r="D724">
            <v>400000</v>
          </cell>
          <cell r="F724">
            <v>464004.63999999996</v>
          </cell>
          <cell r="I724">
            <v>0</v>
          </cell>
          <cell r="K724" t="str">
            <v>SUBES</v>
          </cell>
        </row>
        <row r="725">
          <cell r="A725">
            <v>1273</v>
          </cell>
          <cell r="B725" t="str">
            <v>TABLERO BIFASICO 8CTOS. TQSP SIN puerta</v>
          </cell>
          <cell r="C725" t="str">
            <v>UND</v>
          </cell>
          <cell r="D725">
            <v>82599.174008259914</v>
          </cell>
          <cell r="F725">
            <v>95816</v>
          </cell>
          <cell r="G725" t="str">
            <v>VERIFICAR PRECIO</v>
          </cell>
          <cell r="I725">
            <v>0</v>
          </cell>
          <cell r="K725" t="str">
            <v>SCHNEIDER</v>
          </cell>
        </row>
        <row r="726">
          <cell r="A726">
            <v>1572</v>
          </cell>
          <cell r="B726" t="str">
            <v>CARGADOR DE BATERIA y bateria</v>
          </cell>
          <cell r="C726" t="str">
            <v>UND</v>
          </cell>
          <cell r="D726">
            <v>700000</v>
          </cell>
          <cell r="F726">
            <v>812008.12</v>
          </cell>
          <cell r="I726">
            <v>0</v>
          </cell>
        </row>
        <row r="727">
          <cell r="A727">
            <v>8801</v>
          </cell>
          <cell r="B727" t="str">
            <v>BREAKER ENCHUFABLE 2X40A</v>
          </cell>
          <cell r="C727" t="str">
            <v>UND</v>
          </cell>
          <cell r="D727">
            <v>27300</v>
          </cell>
          <cell r="F727">
            <v>31668.31668</v>
          </cell>
          <cell r="I727">
            <v>0</v>
          </cell>
        </row>
        <row r="728">
          <cell r="A728">
            <v>1805</v>
          </cell>
          <cell r="B728" t="str">
            <v>AISLADORES PARA BARRAJE</v>
          </cell>
          <cell r="C728" t="str">
            <v>UND</v>
          </cell>
          <cell r="D728">
            <v>14400</v>
          </cell>
          <cell r="F728">
            <v>16704.16704</v>
          </cell>
          <cell r="I728">
            <v>0</v>
          </cell>
          <cell r="K728" t="str">
            <v>CELDA</v>
          </cell>
          <cell r="L728">
            <v>18374.400000000001</v>
          </cell>
          <cell r="M728">
            <v>1670.2329600000012</v>
          </cell>
        </row>
        <row r="729">
          <cell r="B729" t="str">
            <v>PIE AMIGO PARA BANDEJA PORTACABLES 60 - 50 CM</v>
          </cell>
          <cell r="C729" t="str">
            <v>UND</v>
          </cell>
          <cell r="D729">
            <v>15892</v>
          </cell>
          <cell r="I729">
            <v>0</v>
          </cell>
          <cell r="K729" t="str">
            <v>BAND</v>
          </cell>
        </row>
        <row r="730">
          <cell r="A730">
            <v>1671</v>
          </cell>
          <cell r="B730" t="str">
            <v>CONECTORES DE ENTRADA M9</v>
          </cell>
          <cell r="C730" t="str">
            <v>UND</v>
          </cell>
          <cell r="D730">
            <v>14999.850001499985</v>
          </cell>
          <cell r="F730">
            <v>17400</v>
          </cell>
          <cell r="I730">
            <v>0</v>
          </cell>
          <cell r="K730" t="str">
            <v>SCHNEIDER</v>
          </cell>
          <cell r="L730">
            <v>19139.808601913977</v>
          </cell>
          <cell r="M730">
            <v>1739.8086019139773</v>
          </cell>
        </row>
        <row r="731">
          <cell r="A731">
            <v>1010</v>
          </cell>
          <cell r="B731" t="str">
            <v>PUERTA CORTAFUEGO</v>
          </cell>
          <cell r="C731" t="str">
            <v>UND</v>
          </cell>
          <cell r="D731">
            <v>1350000</v>
          </cell>
          <cell r="F731">
            <v>1566015.66</v>
          </cell>
          <cell r="I731">
            <v>0</v>
          </cell>
        </row>
        <row r="732">
          <cell r="A732">
            <v>1012</v>
          </cell>
          <cell r="B732" t="str">
            <v>DPS iQuick PRD 40r 1P+N</v>
          </cell>
          <cell r="C732" t="str">
            <v>UND</v>
          </cell>
          <cell r="D732">
            <v>1449985.5001449985</v>
          </cell>
          <cell r="F732">
            <v>1682000</v>
          </cell>
          <cell r="I732">
            <v>0</v>
          </cell>
        </row>
        <row r="733">
          <cell r="A733">
            <v>1854</v>
          </cell>
          <cell r="B733" t="str">
            <v>perno macho de expansion 1/2 x 2</v>
          </cell>
          <cell r="C733" t="str">
            <v>UND</v>
          </cell>
          <cell r="D733">
            <v>1074</v>
          </cell>
          <cell r="F733">
            <v>1245.8524584000002</v>
          </cell>
          <cell r="I733">
            <v>0</v>
          </cell>
          <cell r="K733" t="str">
            <v>ACC</v>
          </cell>
        </row>
        <row r="734">
          <cell r="A734">
            <v>1359</v>
          </cell>
          <cell r="B734" t="str">
            <v>PEINE 12 CTOS 3F, M9</v>
          </cell>
          <cell r="C734" t="str">
            <v>UND</v>
          </cell>
          <cell r="D734">
            <v>126998.73001269986</v>
          </cell>
          <cell r="F734">
            <v>147320</v>
          </cell>
          <cell r="I734">
            <v>0</v>
          </cell>
          <cell r="K734" t="str">
            <v>TRAF</v>
          </cell>
          <cell r="L734">
            <v>162050.37949620505</v>
          </cell>
          <cell r="M734">
            <v>14730.379496205045</v>
          </cell>
        </row>
        <row r="735">
          <cell r="A735">
            <v>1013</v>
          </cell>
          <cell r="B735" t="str">
            <v>FUENTE REGULADA DE 110 VA.C - 24VD.C OMRON PHOENIX CONTACT DE 50 W</v>
          </cell>
          <cell r="C735" t="str">
            <v>UND</v>
          </cell>
          <cell r="D735">
            <v>1299987.0001299987</v>
          </cell>
          <cell r="F735">
            <v>1508000</v>
          </cell>
          <cell r="I735">
            <v>0</v>
          </cell>
          <cell r="K735" t="str">
            <v>TRAF</v>
          </cell>
        </row>
        <row r="736">
          <cell r="A736">
            <v>6001</v>
          </cell>
          <cell r="B736" t="str">
            <v>GABINETE P.E.</v>
          </cell>
          <cell r="C736" t="str">
            <v>UND</v>
          </cell>
          <cell r="D736">
            <v>190000</v>
          </cell>
          <cell r="F736">
            <v>220402.204</v>
          </cell>
          <cell r="I736">
            <v>0</v>
          </cell>
          <cell r="K736" t="str">
            <v>CELDA</v>
          </cell>
        </row>
        <row r="737">
          <cell r="A737">
            <v>6002</v>
          </cell>
          <cell r="B737" t="str">
            <v>ORDENADOR DE CABLES</v>
          </cell>
          <cell r="C737" t="str">
            <v>UND</v>
          </cell>
          <cell r="F737">
            <v>0</v>
          </cell>
          <cell r="I737">
            <v>0</v>
          </cell>
        </row>
        <row r="738">
          <cell r="A738">
            <v>6003</v>
          </cell>
          <cell r="B738" t="str">
            <v>MARQUILLA TOMA DATOS</v>
          </cell>
          <cell r="C738" t="str">
            <v>UND</v>
          </cell>
          <cell r="D738">
            <v>900</v>
          </cell>
          <cell r="F738">
            <v>1044.01044</v>
          </cell>
          <cell r="I738">
            <v>0</v>
          </cell>
          <cell r="K738" t="str">
            <v>DATOS</v>
          </cell>
          <cell r="L738">
            <v>1148.4000000000001</v>
          </cell>
          <cell r="M738">
            <v>104.38956000000007</v>
          </cell>
        </row>
        <row r="739">
          <cell r="A739">
            <v>6004</v>
          </cell>
          <cell r="B739" t="str">
            <v>PATCH CORD DE 1 MTS FLEXIBLE</v>
          </cell>
          <cell r="C739" t="str">
            <v>UND</v>
          </cell>
          <cell r="D739">
            <v>12931.034482758621</v>
          </cell>
          <cell r="F739">
            <v>15000.15</v>
          </cell>
          <cell r="I739">
            <v>0</v>
          </cell>
        </row>
        <row r="740">
          <cell r="A740">
            <v>6005</v>
          </cell>
          <cell r="B740" t="str">
            <v>PATCH PANEL DE 48 PUERTOS</v>
          </cell>
          <cell r="C740" t="str">
            <v>UND</v>
          </cell>
          <cell r="D740">
            <v>726000</v>
          </cell>
          <cell r="F740">
            <v>842168.4216</v>
          </cell>
          <cell r="I740">
            <v>0</v>
          </cell>
          <cell r="K740" t="str">
            <v>DATOS</v>
          </cell>
        </row>
        <row r="741">
          <cell r="A741">
            <v>6006</v>
          </cell>
          <cell r="B741" t="str">
            <v>PATCH PANEL DE 24 PUERTOS</v>
          </cell>
          <cell r="C741" t="str">
            <v>UND</v>
          </cell>
          <cell r="D741">
            <v>387000</v>
          </cell>
          <cell r="F741">
            <v>448924.48920000001</v>
          </cell>
          <cell r="I741">
            <v>0</v>
          </cell>
          <cell r="K741" t="str">
            <v>DATOS</v>
          </cell>
        </row>
        <row r="742">
          <cell r="A742">
            <v>6007</v>
          </cell>
          <cell r="B742" t="str">
            <v>BANDEJA DE FIBRA DE 12 PUERTOS</v>
          </cell>
          <cell r="C742" t="str">
            <v>UND</v>
          </cell>
          <cell r="D742">
            <v>280000</v>
          </cell>
          <cell r="F742">
            <v>324803.24800000002</v>
          </cell>
          <cell r="I742">
            <v>0</v>
          </cell>
          <cell r="K742" t="str">
            <v>DATOS</v>
          </cell>
        </row>
        <row r="743">
          <cell r="A743">
            <v>6008</v>
          </cell>
          <cell r="B743" t="str">
            <v>PATCH CORD DE 1 MTS DE FIBRA</v>
          </cell>
          <cell r="C743" t="str">
            <v>UND</v>
          </cell>
          <cell r="D743">
            <v>12931.034482758621</v>
          </cell>
          <cell r="F743">
            <v>15000.15</v>
          </cell>
          <cell r="I743">
            <v>0</v>
          </cell>
        </row>
        <row r="744">
          <cell r="A744">
            <v>6009</v>
          </cell>
          <cell r="B744" t="str">
            <v>MARQUILLAS PARA CABLES</v>
          </cell>
          <cell r="C744" t="str">
            <v>UND</v>
          </cell>
          <cell r="D744">
            <v>33</v>
          </cell>
          <cell r="F744">
            <v>38.280382800000005</v>
          </cell>
          <cell r="I744">
            <v>0</v>
          </cell>
          <cell r="K744" t="str">
            <v>DATOS</v>
          </cell>
        </row>
        <row r="745">
          <cell r="A745">
            <v>6010</v>
          </cell>
          <cell r="B745" t="str">
            <v>BAJANTE EN ESPIRAL</v>
          </cell>
          <cell r="C745" t="str">
            <v>UND</v>
          </cell>
          <cell r="F745">
            <v>0</v>
          </cell>
          <cell r="I745">
            <v>0</v>
          </cell>
        </row>
        <row r="746">
          <cell r="A746">
            <v>6011</v>
          </cell>
          <cell r="B746" t="str">
            <v>CABLE TELEF DE 100 PARES</v>
          </cell>
          <cell r="C746" t="str">
            <v>UND</v>
          </cell>
          <cell r="D746">
            <v>18299.817001829982</v>
          </cell>
          <cell r="F746">
            <v>21228.000000000004</v>
          </cell>
          <cell r="I746">
            <v>0</v>
          </cell>
          <cell r="K746" t="str">
            <v>CABLE</v>
          </cell>
        </row>
        <row r="747">
          <cell r="A747">
            <v>6012</v>
          </cell>
          <cell r="B747" t="str">
            <v>FIBRA OPT. MULTIMODO DE 6HILOS</v>
          </cell>
          <cell r="C747" t="str">
            <v>MTS</v>
          </cell>
          <cell r="D747">
            <v>3919.9999999999995</v>
          </cell>
          <cell r="F747">
            <v>4547.2454719999996</v>
          </cell>
          <cell r="I747">
            <v>0</v>
          </cell>
          <cell r="K747" t="str">
            <v>DATOS</v>
          </cell>
        </row>
        <row r="748">
          <cell r="A748">
            <v>6013</v>
          </cell>
          <cell r="B748" t="str">
            <v>CONECTOR DE FIBRA OPTICA</v>
          </cell>
          <cell r="C748" t="str">
            <v>UND</v>
          </cell>
          <cell r="D748">
            <v>29880</v>
          </cell>
          <cell r="F748">
            <v>34661.146607999995</v>
          </cell>
          <cell r="I748">
            <v>0</v>
          </cell>
          <cell r="K748" t="str">
            <v>DATOS</v>
          </cell>
        </row>
        <row r="749">
          <cell r="A749">
            <v>6014</v>
          </cell>
          <cell r="B749" t="str">
            <v>BANDEJA PORTACABLE TIPO ESCALERA SEMIPESADA DE 30X8CMS</v>
          </cell>
          <cell r="C749" t="str">
            <v>MTS</v>
          </cell>
          <cell r="D749">
            <v>34666.666666666672</v>
          </cell>
          <cell r="F749">
            <v>40213.735466666672</v>
          </cell>
          <cell r="I749">
            <v>0</v>
          </cell>
          <cell r="K749" t="str">
            <v>BANDEJA</v>
          </cell>
          <cell r="L749">
            <v>44234.666666666672</v>
          </cell>
          <cell r="M749">
            <v>4020.9311999999991</v>
          </cell>
        </row>
        <row r="750">
          <cell r="A750">
            <v>6015</v>
          </cell>
          <cell r="B750" t="str">
            <v>CLAVIJA AEREA 220v</v>
          </cell>
          <cell r="C750" t="str">
            <v>UND</v>
          </cell>
          <cell r="D750">
            <v>19700</v>
          </cell>
          <cell r="F750">
            <v>22852.228519999997</v>
          </cell>
          <cell r="I750">
            <v>0</v>
          </cell>
          <cell r="K750" t="str">
            <v>BANDEJA</v>
          </cell>
        </row>
        <row r="751">
          <cell r="A751">
            <v>6016</v>
          </cell>
          <cell r="B751" t="str">
            <v>Luminaria fluorescente de descolgar de 9x240cms, aleta especular de 1x1x32W - T8</v>
          </cell>
          <cell r="C751" t="str">
            <v>UND</v>
          </cell>
          <cell r="D751">
            <v>72999.270007299929</v>
          </cell>
          <cell r="F751">
            <v>84680</v>
          </cell>
          <cell r="I751">
            <v>0</v>
          </cell>
          <cell r="K751" t="str">
            <v>LUMINARIA</v>
          </cell>
        </row>
        <row r="752">
          <cell r="A752">
            <v>6017</v>
          </cell>
          <cell r="B752" t="str">
            <v>LUMINARIA DE 2X32 HERMETICA CON BALASTO UPS</v>
          </cell>
          <cell r="C752" t="str">
            <v>UND</v>
          </cell>
          <cell r="D752">
            <v>214197.85802141979</v>
          </cell>
          <cell r="F752">
            <v>248472.00000000003</v>
          </cell>
          <cell r="I752">
            <v>0</v>
          </cell>
        </row>
        <row r="753">
          <cell r="A753">
            <v>6018</v>
          </cell>
          <cell r="B753" t="str">
            <v>LUMINARIA DE EMERGENCIA ILURAM 2X20W</v>
          </cell>
          <cell r="C753" t="str">
            <v>UND</v>
          </cell>
          <cell r="D753">
            <v>599994.00005999941</v>
          </cell>
          <cell r="F753">
            <v>696000</v>
          </cell>
          <cell r="I753">
            <v>0</v>
          </cell>
          <cell r="K753" t="str">
            <v>LUMINARIA</v>
          </cell>
        </row>
        <row r="754">
          <cell r="A754">
            <v>6019</v>
          </cell>
          <cell r="B754" t="str">
            <v>LUMINARIA TIPO PARAMAX DE LITHONIA DE 3X32 W</v>
          </cell>
          <cell r="C754" t="str">
            <v>UND</v>
          </cell>
          <cell r="D754">
            <v>143198.56801431984</v>
          </cell>
          <cell r="F754">
            <v>166112</v>
          </cell>
          <cell r="I754">
            <v>0</v>
          </cell>
          <cell r="K754" t="str">
            <v>LUMINARIA</v>
          </cell>
        </row>
        <row r="755">
          <cell r="A755">
            <v>6020</v>
          </cell>
          <cell r="B755" t="str">
            <v>LUMINARIA TIPO PARAMAX DE LITHONIA DE 3X32 W CON BALASTO DE UPS</v>
          </cell>
          <cell r="C755" t="str">
            <v>UND</v>
          </cell>
          <cell r="D755">
            <v>278997.21002789971</v>
          </cell>
          <cell r="F755">
            <v>323640</v>
          </cell>
          <cell r="I755">
            <v>0</v>
          </cell>
          <cell r="K755" t="str">
            <v>LUMINARIA</v>
          </cell>
        </row>
        <row r="756">
          <cell r="A756">
            <v>6021</v>
          </cell>
          <cell r="B756" t="str">
            <v/>
          </cell>
          <cell r="C756" t="str">
            <v>UND</v>
          </cell>
          <cell r="D756">
            <v>103198.96801031989</v>
          </cell>
          <cell r="F756">
            <v>119711.99999999999</v>
          </cell>
          <cell r="I756">
            <v>0</v>
          </cell>
          <cell r="K756" t="str">
            <v>LUMINARIA</v>
          </cell>
        </row>
        <row r="757">
          <cell r="A757">
            <v>6022</v>
          </cell>
          <cell r="B757" t="str">
            <v xml:space="preserve">LUMINARIA FLUORESCENTE TIPO HERMETICA DE 2x2x32W - T8 </v>
          </cell>
          <cell r="C757" t="str">
            <v>UND</v>
          </cell>
          <cell r="D757">
            <v>109198.90801091987</v>
          </cell>
          <cell r="F757">
            <v>126671.99999999997</v>
          </cell>
          <cell r="G757">
            <v>8</v>
          </cell>
          <cell r="H757">
            <v>6</v>
          </cell>
          <cell r="I757">
            <v>760031.99999999977</v>
          </cell>
          <cell r="J757" t="str">
            <v xml:space="preserve"> T </v>
          </cell>
          <cell r="K757" t="str">
            <v>LUMINARIA</v>
          </cell>
        </row>
        <row r="758">
          <cell r="A758">
            <v>6023</v>
          </cell>
          <cell r="B758" t="str">
            <v>TUBOS 32w LUZ INDIRECTA, 4 UND</v>
          </cell>
          <cell r="C758" t="str">
            <v>UND</v>
          </cell>
          <cell r="D758">
            <v>56999.430005699942</v>
          </cell>
          <cell r="F758">
            <v>66120</v>
          </cell>
          <cell r="I758">
            <v>0</v>
          </cell>
          <cell r="K758" t="str">
            <v>LUMINARIA</v>
          </cell>
        </row>
        <row r="759">
          <cell r="A759">
            <v>6024</v>
          </cell>
          <cell r="B759" t="str">
            <v>TUBOS 32w LUZ INDIRECTA, 8 UND</v>
          </cell>
          <cell r="C759" t="str">
            <v>UND</v>
          </cell>
          <cell r="D759">
            <v>56999.430005699942</v>
          </cell>
          <cell r="F759">
            <v>66120</v>
          </cell>
          <cell r="I759">
            <v>0</v>
          </cell>
          <cell r="K759" t="str">
            <v>LUMINARIA</v>
          </cell>
        </row>
        <row r="760">
          <cell r="A760">
            <v>6025</v>
          </cell>
          <cell r="B760" t="str">
            <v>LUMINARIA CALIMA DE 175 W MH</v>
          </cell>
          <cell r="C760" t="str">
            <v>UND</v>
          </cell>
          <cell r="D760">
            <v>301996.98003019969</v>
          </cell>
          <cell r="F760">
            <v>350320</v>
          </cell>
          <cell r="I760">
            <v>0</v>
          </cell>
          <cell r="K760" t="str">
            <v>LUMINARIA</v>
          </cell>
        </row>
        <row r="761">
          <cell r="A761">
            <v>6026</v>
          </cell>
          <cell r="B761" t="str">
            <v>REFLECTOR 250 W METAL HALIDE</v>
          </cell>
          <cell r="C761" t="str">
            <v>UND</v>
          </cell>
          <cell r="D761">
            <v>291197.08802911971</v>
          </cell>
          <cell r="F761">
            <v>337792</v>
          </cell>
          <cell r="I761">
            <v>0</v>
          </cell>
          <cell r="K761" t="str">
            <v>LUMINARIA</v>
          </cell>
        </row>
        <row r="762">
          <cell r="A762">
            <v>6027</v>
          </cell>
          <cell r="B762" t="str">
            <v>ARENA</v>
          </cell>
          <cell r="C762" t="str">
            <v>M3</v>
          </cell>
          <cell r="D762">
            <v>179998.2000179998</v>
          </cell>
          <cell r="F762">
            <v>208800</v>
          </cell>
          <cell r="I762">
            <v>0</v>
          </cell>
          <cell r="K762" t="str">
            <v>CIVIL</v>
          </cell>
        </row>
        <row r="763">
          <cell r="A763">
            <v>6028</v>
          </cell>
          <cell r="B763" t="str">
            <v>MATERIALES RESANE</v>
          </cell>
          <cell r="C763" t="str">
            <v>UND</v>
          </cell>
          <cell r="D763">
            <v>319996.80003199965</v>
          </cell>
          <cell r="F763">
            <v>371200</v>
          </cell>
          <cell r="I763">
            <v>0</v>
          </cell>
          <cell r="K763" t="str">
            <v>CIVIL</v>
          </cell>
        </row>
        <row r="764">
          <cell r="A764">
            <v>6029</v>
          </cell>
          <cell r="B764" t="str">
            <v>CONCRETO ROJO</v>
          </cell>
          <cell r="C764" t="str">
            <v>UND</v>
          </cell>
          <cell r="D764">
            <v>349996.50003499963</v>
          </cell>
          <cell r="F764">
            <v>406000</v>
          </cell>
          <cell r="I764">
            <v>0</v>
          </cell>
          <cell r="K764" t="str">
            <v>CIVIL</v>
          </cell>
        </row>
        <row r="765">
          <cell r="A765">
            <v>6030</v>
          </cell>
          <cell r="B765" t="str">
            <v>CONCRETO  ARMADO</v>
          </cell>
          <cell r="C765" t="str">
            <v>M3</v>
          </cell>
          <cell r="D765">
            <v>629993.70006299927</v>
          </cell>
          <cell r="F765">
            <v>730799.99999999977</v>
          </cell>
          <cell r="I765">
            <v>0</v>
          </cell>
          <cell r="K765" t="str">
            <v>CIVIL</v>
          </cell>
        </row>
        <row r="766">
          <cell r="A766">
            <v>6031</v>
          </cell>
          <cell r="B766" t="str">
            <v>MARQUILLAS DE LOS SISTEMAS</v>
          </cell>
          <cell r="C766" t="str">
            <v>UND</v>
          </cell>
          <cell r="D766">
            <v>431030.17245689611</v>
          </cell>
          <cell r="F766">
            <v>500000</v>
          </cell>
          <cell r="I766">
            <v>0</v>
          </cell>
          <cell r="K766" t="str">
            <v>CIVIL</v>
          </cell>
          <cell r="O766" t="e">
            <v>#DIV/0!</v>
          </cell>
        </row>
        <row r="767">
          <cell r="A767">
            <v>9200</v>
          </cell>
          <cell r="B767" t="str">
            <v>CRUCETA DE MADERA</v>
          </cell>
          <cell r="C767" t="str">
            <v>UND</v>
          </cell>
          <cell r="D767">
            <v>50000</v>
          </cell>
          <cell r="F767">
            <v>58000.579999999994</v>
          </cell>
          <cell r="I767">
            <v>0</v>
          </cell>
          <cell r="K767" t="str">
            <v>MT</v>
          </cell>
        </row>
        <row r="768">
          <cell r="A768">
            <v>9201</v>
          </cell>
          <cell r="B768" t="str">
            <v>SILLA CRUCETA DE MADERA</v>
          </cell>
          <cell r="C768" t="str">
            <v>UND</v>
          </cell>
          <cell r="D768">
            <v>7000</v>
          </cell>
          <cell r="F768">
            <v>8120.0812000000005</v>
          </cell>
          <cell r="I768">
            <v>0</v>
          </cell>
          <cell r="K768" t="str">
            <v>MT</v>
          </cell>
        </row>
        <row r="769">
          <cell r="A769">
            <v>9202</v>
          </cell>
          <cell r="B769" t="str">
            <v>CABLE DE ALUMINIO ASCR No.2 AWG</v>
          </cell>
          <cell r="C769" t="str">
            <v>MTS</v>
          </cell>
          <cell r="D769">
            <v>2051.9794802051979</v>
          </cell>
          <cell r="F769">
            <v>2380.3199999999997</v>
          </cell>
          <cell r="I769">
            <v>0</v>
          </cell>
          <cell r="K769" t="str">
            <v>MT</v>
          </cell>
        </row>
        <row r="770">
          <cell r="A770">
            <v>9203</v>
          </cell>
          <cell r="B770" t="str">
            <v>CABLE TRENZADO 4No.4/0 AWG</v>
          </cell>
          <cell r="C770" t="str">
            <v>MTS</v>
          </cell>
          <cell r="D770">
            <v>47144.528554714452</v>
          </cell>
          <cell r="F770">
            <v>54688.2</v>
          </cell>
          <cell r="I770">
            <v>0</v>
          </cell>
          <cell r="K770" t="str">
            <v>CABLE</v>
          </cell>
        </row>
        <row r="771">
          <cell r="A771">
            <v>9204</v>
          </cell>
          <cell r="B771" t="str">
            <v>CABLE TRENZADO 3No.1/0 AWG</v>
          </cell>
          <cell r="C771" t="str">
            <v>MTS</v>
          </cell>
          <cell r="D771">
            <v>25199.748002519973</v>
          </cell>
          <cell r="F771">
            <v>29231.999999999996</v>
          </cell>
          <cell r="I771">
            <v>0</v>
          </cell>
          <cell r="K771" t="str">
            <v>CABLE</v>
          </cell>
        </row>
        <row r="772">
          <cell r="A772">
            <v>9205</v>
          </cell>
          <cell r="B772" t="str">
            <v>PERCHA DE UN PUESTO</v>
          </cell>
          <cell r="C772" t="str">
            <v>UND</v>
          </cell>
          <cell r="D772">
            <v>9999.9000009999891</v>
          </cell>
          <cell r="F772">
            <v>11600</v>
          </cell>
          <cell r="I772">
            <v>0</v>
          </cell>
          <cell r="K772" t="str">
            <v>HERRAJES</v>
          </cell>
        </row>
        <row r="773">
          <cell r="A773">
            <v>9206</v>
          </cell>
          <cell r="B773" t="str">
            <v>CABLE PARA RETENIDA</v>
          </cell>
          <cell r="C773" t="str">
            <v>MTS</v>
          </cell>
          <cell r="D773">
            <v>2689.9731002689973</v>
          </cell>
          <cell r="F773">
            <v>3120.3999999999996</v>
          </cell>
          <cell r="I773">
            <v>0</v>
          </cell>
          <cell r="K773" t="str">
            <v>HERRAJES</v>
          </cell>
        </row>
        <row r="774">
          <cell r="A774">
            <v>9207</v>
          </cell>
          <cell r="B774" t="str">
            <v>AISLADOR TENSOR</v>
          </cell>
          <cell r="C774" t="str">
            <v>UND</v>
          </cell>
          <cell r="D774">
            <v>7999.9200007999916</v>
          </cell>
          <cell r="F774">
            <v>9280</v>
          </cell>
          <cell r="I774">
            <v>0</v>
          </cell>
          <cell r="K774" t="str">
            <v>AISLADORES</v>
          </cell>
        </row>
        <row r="775">
          <cell r="A775">
            <v>9208</v>
          </cell>
          <cell r="B775" t="str">
            <v>VARILLA DE ANCLAJE DE 3/4" CON BLOQUE DE CONRETO</v>
          </cell>
          <cell r="C775" t="str">
            <v>UND</v>
          </cell>
          <cell r="D775">
            <v>33999.660003399964</v>
          </cell>
          <cell r="F775">
            <v>39440</v>
          </cell>
          <cell r="I775">
            <v>0</v>
          </cell>
          <cell r="K775" t="str">
            <v>HERRAJES</v>
          </cell>
        </row>
        <row r="776">
          <cell r="A776">
            <v>9209</v>
          </cell>
          <cell r="B776" t="str">
            <v>PERMISOS PARA CRUCE CON TOPO</v>
          </cell>
          <cell r="C776" t="str">
            <v>GLB</v>
          </cell>
          <cell r="D776">
            <v>600000</v>
          </cell>
          <cell r="F776">
            <v>696006.96</v>
          </cell>
          <cell r="I776">
            <v>0</v>
          </cell>
        </row>
        <row r="777">
          <cell r="A777">
            <v>9210</v>
          </cell>
          <cell r="B777" t="str">
            <v>POSTE EN CONCRETO DE 9X510 KGS</v>
          </cell>
          <cell r="C777" t="str">
            <v>UND</v>
          </cell>
          <cell r="D777">
            <v>301721.1207198273</v>
          </cell>
          <cell r="F777">
            <v>350000.00000000006</v>
          </cell>
          <cell r="I777">
            <v>0</v>
          </cell>
          <cell r="K777" t="str">
            <v>POSTE</v>
          </cell>
        </row>
        <row r="778">
          <cell r="A778">
            <v>9211</v>
          </cell>
          <cell r="B778" t="str">
            <v>ALQUILER TOPO</v>
          </cell>
          <cell r="C778" t="str">
            <v>MTS</v>
          </cell>
          <cell r="D778">
            <v>100000</v>
          </cell>
          <cell r="F778">
            <v>116001.15999999999</v>
          </cell>
          <cell r="I778">
            <v>0</v>
          </cell>
          <cell r="K778" t="str">
            <v>CIVIL</v>
          </cell>
        </row>
        <row r="779">
          <cell r="A779">
            <v>9212</v>
          </cell>
          <cell r="B779" t="str">
            <v>APOYO GALV DE 3" CON BASE Y SOPORTE PARA CABLES</v>
          </cell>
          <cell r="C779" t="str">
            <v>UND</v>
          </cell>
          <cell r="D779">
            <v>550000</v>
          </cell>
          <cell r="F779">
            <v>638006.38</v>
          </cell>
          <cell r="H779">
            <v>3</v>
          </cell>
          <cell r="I779">
            <v>1914019.1400000001</v>
          </cell>
          <cell r="J779" t="str">
            <v xml:space="preserve"> T </v>
          </cell>
        </row>
        <row r="780">
          <cell r="A780">
            <v>9213</v>
          </cell>
          <cell r="B780" t="str">
            <v>EXTENSION EXHOSTO</v>
          </cell>
          <cell r="C780" t="str">
            <v>GLB</v>
          </cell>
          <cell r="D780">
            <v>650000</v>
          </cell>
          <cell r="F780">
            <v>754007.53999999992</v>
          </cell>
          <cell r="I780">
            <v>0</v>
          </cell>
          <cell r="K780" t="str">
            <v>CELDA</v>
          </cell>
        </row>
        <row r="781">
          <cell r="A781">
            <v>9214</v>
          </cell>
          <cell r="B781" t="str">
            <v>TRANSFORMADOR DE 225 KVA SECO</v>
          </cell>
          <cell r="C781" t="str">
            <v>UND</v>
          </cell>
          <cell r="D781">
            <v>18899811.001889981</v>
          </cell>
          <cell r="F781">
            <v>21924000</v>
          </cell>
          <cell r="I781">
            <v>0</v>
          </cell>
          <cell r="K781" t="str">
            <v>TRAFO</v>
          </cell>
        </row>
        <row r="782">
          <cell r="A782">
            <v>9215</v>
          </cell>
          <cell r="B782" t="str">
            <v xml:space="preserve">TRANSFORMADOR PADMOUNTED DE 150 KVA </v>
          </cell>
          <cell r="C782" t="str">
            <v>UND</v>
          </cell>
          <cell r="D782">
            <v>11319886.801131988</v>
          </cell>
          <cell r="F782">
            <v>13131200</v>
          </cell>
          <cell r="I782">
            <v>0</v>
          </cell>
          <cell r="K782" t="str">
            <v>TRAFO</v>
          </cell>
          <cell r="L782">
            <v>14444175.558244416</v>
          </cell>
          <cell r="M782">
            <v>1312975.5582444165</v>
          </cell>
        </row>
        <row r="783">
          <cell r="A783">
            <v>9216</v>
          </cell>
          <cell r="B783" t="str">
            <v xml:space="preserve">TRANSFORMADOR PADMOUNTED DE 225 KVA </v>
          </cell>
          <cell r="C783" t="str">
            <v>UND</v>
          </cell>
          <cell r="D783">
            <v>19999800.001999978</v>
          </cell>
          <cell r="F783">
            <v>23200000</v>
          </cell>
          <cell r="I783">
            <v>0</v>
          </cell>
          <cell r="K783" t="str">
            <v>SUBES</v>
          </cell>
        </row>
        <row r="784">
          <cell r="A784">
            <v>9217</v>
          </cell>
          <cell r="B784" t="str">
            <v xml:space="preserve">TRANSFORMADOR PADMOUNTED DE 300 KVA </v>
          </cell>
          <cell r="C784" t="str">
            <v>UND</v>
          </cell>
          <cell r="D784">
            <v>23399766.002339974</v>
          </cell>
          <cell r="F784">
            <v>27143999.999999996</v>
          </cell>
          <cell r="I784">
            <v>0</v>
          </cell>
          <cell r="K784" t="str">
            <v>TRAFO</v>
          </cell>
        </row>
        <row r="785">
          <cell r="A785">
            <v>9218</v>
          </cell>
          <cell r="B785" t="str">
            <v xml:space="preserve">TRANSFORMADOR PADMOUNTED DE 400 KVA </v>
          </cell>
          <cell r="C785" t="str">
            <v>UND</v>
          </cell>
          <cell r="D785">
            <v>66599334.006659932</v>
          </cell>
          <cell r="F785">
            <v>77256000</v>
          </cell>
          <cell r="I785">
            <v>0</v>
          </cell>
        </row>
        <row r="786">
          <cell r="A786">
            <v>9219</v>
          </cell>
          <cell r="B786" t="str">
            <v xml:space="preserve">TRANSFORMADOR EN ACEITE DE 150 KVA </v>
          </cell>
          <cell r="C786" t="str">
            <v>UND</v>
          </cell>
          <cell r="D786">
            <v>10399896.001039989</v>
          </cell>
          <cell r="F786">
            <v>12064000</v>
          </cell>
          <cell r="I786">
            <v>0</v>
          </cell>
          <cell r="K786" t="str">
            <v>TRAFO</v>
          </cell>
        </row>
        <row r="787">
          <cell r="A787">
            <v>9220</v>
          </cell>
          <cell r="B787" t="str">
            <v xml:space="preserve">TRANSFORMADOR EN ACEITE DE 225 KVA </v>
          </cell>
          <cell r="C787" t="str">
            <v>UND</v>
          </cell>
          <cell r="D787">
            <v>13499865.001349986</v>
          </cell>
          <cell r="F787">
            <v>15659999.999999998</v>
          </cell>
          <cell r="I787">
            <v>0</v>
          </cell>
          <cell r="K787" t="str">
            <v>TRAFO</v>
          </cell>
        </row>
        <row r="788">
          <cell r="A788">
            <v>9221</v>
          </cell>
          <cell r="B788" t="str">
            <v xml:space="preserve">TRANSFORMADOR EN ACEITE DE 300 KVA </v>
          </cell>
          <cell r="C788" t="str">
            <v>UND</v>
          </cell>
          <cell r="D788">
            <v>18199818.001819979</v>
          </cell>
          <cell r="F788">
            <v>21112000</v>
          </cell>
          <cell r="I788">
            <v>0</v>
          </cell>
          <cell r="K788" t="str">
            <v>TRAFO</v>
          </cell>
        </row>
        <row r="789">
          <cell r="A789">
            <v>9222</v>
          </cell>
          <cell r="B789" t="str">
            <v xml:space="preserve">TRANSFORMADOR EN ACEITE DE 400 KVA </v>
          </cell>
          <cell r="C789" t="str">
            <v>UND</v>
          </cell>
          <cell r="D789">
            <v>30699693.003069967</v>
          </cell>
          <cell r="F789">
            <v>35612000</v>
          </cell>
          <cell r="I789">
            <v>0</v>
          </cell>
          <cell r="K789" t="str">
            <v>TRAFO</v>
          </cell>
        </row>
        <row r="790">
          <cell r="A790">
            <v>9223</v>
          </cell>
          <cell r="B790" t="str">
            <v>SUPRESOR 42120 DY3</v>
          </cell>
          <cell r="C790" t="str">
            <v>UND</v>
          </cell>
          <cell r="D790">
            <v>2892000</v>
          </cell>
          <cell r="F790">
            <v>3354753.5472000004</v>
          </cell>
          <cell r="I790">
            <v>0</v>
          </cell>
          <cell r="K790" t="str">
            <v>LEVITON</v>
          </cell>
        </row>
        <row r="791">
          <cell r="A791">
            <v>9224</v>
          </cell>
          <cell r="B791" t="str">
            <v>TUBERIA PVC DE 2 1/2"</v>
          </cell>
          <cell r="C791" t="str">
            <v>UND</v>
          </cell>
          <cell r="D791">
            <v>2500</v>
          </cell>
          <cell r="F791">
            <v>2900.029</v>
          </cell>
          <cell r="I791">
            <v>0</v>
          </cell>
          <cell r="K791" t="str">
            <v>PVC</v>
          </cell>
        </row>
        <row r="792">
          <cell r="A792">
            <v>9225</v>
          </cell>
          <cell r="B792" t="str">
            <v>CONDULETA ELBD DE 2 1/2"</v>
          </cell>
          <cell r="C792" t="str">
            <v>UND</v>
          </cell>
          <cell r="D792">
            <v>150000</v>
          </cell>
          <cell r="F792">
            <v>174001.74</v>
          </cell>
          <cell r="I792">
            <v>0</v>
          </cell>
        </row>
        <row r="793">
          <cell r="A793">
            <v>9226</v>
          </cell>
          <cell r="B793" t="str">
            <v>LUMINARIA FLUORESC. 4X32"</v>
          </cell>
          <cell r="C793" t="str">
            <v>UND</v>
          </cell>
          <cell r="D793">
            <v>119998.80001199988</v>
          </cell>
          <cell r="F793">
            <v>139200</v>
          </cell>
          <cell r="I793">
            <v>0</v>
          </cell>
          <cell r="K793" t="str">
            <v>LUMINARIA</v>
          </cell>
        </row>
        <row r="794">
          <cell r="A794">
            <v>9227</v>
          </cell>
          <cell r="B794" t="str">
            <v>CONECTOR SCOTCHLOK</v>
          </cell>
          <cell r="C794" t="str">
            <v>UND</v>
          </cell>
          <cell r="D794">
            <v>353</v>
          </cell>
          <cell r="F794">
            <v>409.48409479999998</v>
          </cell>
          <cell r="I794">
            <v>0</v>
          </cell>
          <cell r="L794">
            <v>450.428</v>
          </cell>
          <cell r="M794">
            <v>40.943905200000017</v>
          </cell>
        </row>
        <row r="795">
          <cell r="A795">
            <v>9228</v>
          </cell>
          <cell r="B795" t="str">
            <v>CINTA AISLANTE No.33</v>
          </cell>
          <cell r="C795" t="str">
            <v>UND</v>
          </cell>
          <cell r="D795">
            <v>8999.9100008999903</v>
          </cell>
          <cell r="F795">
            <v>10440</v>
          </cell>
          <cell r="I795">
            <v>0</v>
          </cell>
          <cell r="K795" t="str">
            <v>ACC</v>
          </cell>
          <cell r="L795">
            <v>11483.885161148388</v>
          </cell>
          <cell r="M795">
            <v>1043.8851611483879</v>
          </cell>
        </row>
        <row r="796">
          <cell r="A796">
            <v>9229</v>
          </cell>
          <cell r="B796" t="str">
            <v>REGISTRO EN LADRILLO DE 100 X 100 X 1000 CMS</v>
          </cell>
          <cell r="C796" t="str">
            <v>UND</v>
          </cell>
          <cell r="D796">
            <v>650000</v>
          </cell>
          <cell r="F796">
            <v>754007.53999999992</v>
          </cell>
          <cell r="I796">
            <v>0</v>
          </cell>
        </row>
        <row r="797">
          <cell r="A797">
            <v>9230</v>
          </cell>
          <cell r="B797" t="str">
            <v>REGISTRO EN LADRILLO DE 80 X 80</v>
          </cell>
          <cell r="C797" t="str">
            <v>UND</v>
          </cell>
          <cell r="D797">
            <v>300000</v>
          </cell>
          <cell r="F797">
            <v>348003.48</v>
          </cell>
          <cell r="I797">
            <v>0</v>
          </cell>
        </row>
        <row r="798">
          <cell r="A798">
            <v>9231</v>
          </cell>
          <cell r="B798" t="str">
            <v>REGISTRO EN LADRILLO DE 60 X 60</v>
          </cell>
          <cell r="C798" t="str">
            <v>UND</v>
          </cell>
          <cell r="D798">
            <v>230000</v>
          </cell>
          <cell r="F798">
            <v>266802.66800000001</v>
          </cell>
          <cell r="I798">
            <v>0</v>
          </cell>
          <cell r="K798" t="str">
            <v>CIVIL</v>
          </cell>
          <cell r="L798">
            <v>293480</v>
          </cell>
          <cell r="M798">
            <v>26677.331999999995</v>
          </cell>
        </row>
        <row r="799">
          <cell r="A799">
            <v>9232</v>
          </cell>
          <cell r="B799" t="str">
            <v>REGISTRO EN LADRILLO DE 40 X 40</v>
          </cell>
          <cell r="C799" t="str">
            <v>UND</v>
          </cell>
          <cell r="D799">
            <v>50000</v>
          </cell>
          <cell r="F799">
            <v>58000.579999999994</v>
          </cell>
          <cell r="I799">
            <v>0</v>
          </cell>
          <cell r="K799" t="str">
            <v>CIVIL</v>
          </cell>
          <cell r="L799">
            <v>63800.000000000007</v>
          </cell>
          <cell r="M799">
            <v>5799.4200000000128</v>
          </cell>
        </row>
        <row r="800">
          <cell r="A800">
            <v>9233</v>
          </cell>
          <cell r="B800" t="str">
            <v>Registro mampost. Según norma RS3002 de EPM</v>
          </cell>
          <cell r="C800" t="str">
            <v>UND</v>
          </cell>
          <cell r="D800">
            <v>50001</v>
          </cell>
          <cell r="F800">
            <v>58001.740011599999</v>
          </cell>
          <cell r="I800">
            <v>0</v>
          </cell>
          <cell r="K800" t="str">
            <v>CIVIL</v>
          </cell>
        </row>
        <row r="801">
          <cell r="A801">
            <v>9234</v>
          </cell>
          <cell r="B801" t="str">
            <v>Caja de inspección sencilla CS275</v>
          </cell>
          <cell r="C801" t="str">
            <v>UND</v>
          </cell>
          <cell r="D801">
            <v>50002</v>
          </cell>
          <cell r="F801">
            <v>58002.900023200003</v>
          </cell>
          <cell r="I801">
            <v>0</v>
          </cell>
          <cell r="K801" t="str">
            <v>CIVIL</v>
          </cell>
        </row>
        <row r="802">
          <cell r="A802">
            <v>9235</v>
          </cell>
          <cell r="B802" t="str">
            <v>Caja de inspección doble CS276</v>
          </cell>
          <cell r="C802" t="str">
            <v>UND</v>
          </cell>
          <cell r="D802">
            <v>50003</v>
          </cell>
          <cell r="F802">
            <v>58004.060034800001</v>
          </cell>
          <cell r="I802">
            <v>0</v>
          </cell>
        </row>
        <row r="803">
          <cell r="A803">
            <v>9236</v>
          </cell>
          <cell r="B803" t="str">
            <v>Caja de inspección tipo Vehicular CS280</v>
          </cell>
          <cell r="C803" t="str">
            <v>UND</v>
          </cell>
          <cell r="D803">
            <v>50004</v>
          </cell>
          <cell r="F803">
            <v>58005.220046400005</v>
          </cell>
          <cell r="I803">
            <v>0</v>
          </cell>
        </row>
        <row r="804">
          <cell r="A804">
            <v>9237</v>
          </cell>
          <cell r="B804" t="str">
            <v>Tapa Acome Alfajor 90x90+Base Ang 1.5"</v>
          </cell>
          <cell r="C804" t="str">
            <v>UND</v>
          </cell>
          <cell r="D804">
            <v>248697.51302486972</v>
          </cell>
          <cell r="F804">
            <v>288492</v>
          </cell>
          <cell r="I804">
            <v>0</v>
          </cell>
          <cell r="K804" t="str">
            <v>CIVIL</v>
          </cell>
        </row>
        <row r="805">
          <cell r="A805">
            <v>9238</v>
          </cell>
          <cell r="B805" t="str">
            <v>Tapa Acome Alfajor 80x80+Base Ang 1.5"</v>
          </cell>
          <cell r="C805" t="str">
            <v>UND</v>
          </cell>
          <cell r="D805">
            <v>159998.40001599982</v>
          </cell>
          <cell r="F805">
            <v>185600</v>
          </cell>
          <cell r="I805">
            <v>0</v>
          </cell>
          <cell r="K805" t="str">
            <v>CIVIL</v>
          </cell>
        </row>
        <row r="806">
          <cell r="A806">
            <v>9239</v>
          </cell>
          <cell r="B806" t="str">
            <v>Tapa Huec Alfajor 60x60+Base Angulo 1.5"</v>
          </cell>
          <cell r="C806" t="str">
            <v>UND</v>
          </cell>
          <cell r="D806">
            <v>89999.1000089999</v>
          </cell>
          <cell r="F806">
            <v>104400</v>
          </cell>
          <cell r="I806">
            <v>0</v>
          </cell>
          <cell r="K806" t="str">
            <v>CIVIL</v>
          </cell>
        </row>
        <row r="807">
          <cell r="A807">
            <v>9240</v>
          </cell>
          <cell r="B807" t="str">
            <v>Tapa Jard Alfajor 40x40+Base Angulo 1.5"</v>
          </cell>
          <cell r="C807" t="str">
            <v>UND</v>
          </cell>
          <cell r="D807">
            <v>39999.600003999956</v>
          </cell>
          <cell r="F807">
            <v>46400</v>
          </cell>
          <cell r="I807">
            <v>0</v>
          </cell>
          <cell r="K807" t="str">
            <v>CIVIL</v>
          </cell>
        </row>
        <row r="808">
          <cell r="A808">
            <v>9241</v>
          </cell>
          <cell r="B808" t="str">
            <v>Tapa Carc Alfajor 70x40+Base Angulo 1.5"</v>
          </cell>
          <cell r="C808" t="str">
            <v>UND</v>
          </cell>
          <cell r="D808">
            <v>69999.300006999925</v>
          </cell>
          <cell r="F808">
            <v>81200</v>
          </cell>
          <cell r="I808">
            <v>0</v>
          </cell>
          <cell r="K808" t="str">
            <v>CIVIL</v>
          </cell>
        </row>
        <row r="809">
          <cell r="A809">
            <v>9242</v>
          </cell>
          <cell r="B809" t="str">
            <v>Tapa Via Concr+Ref 110x110+Marco Cubico</v>
          </cell>
          <cell r="C809" t="str">
            <v>UND</v>
          </cell>
          <cell r="D809">
            <v>159998.40001599982</v>
          </cell>
          <cell r="F809">
            <v>185600</v>
          </cell>
          <cell r="I809">
            <v>0</v>
          </cell>
          <cell r="K809" t="str">
            <v>CIVIL</v>
          </cell>
        </row>
        <row r="810">
          <cell r="A810">
            <v>9243</v>
          </cell>
          <cell r="B810" t="str">
            <v>Tapa Via Concr+Ref 100x100+Marco Cubico</v>
          </cell>
          <cell r="C810" t="str">
            <v>UND</v>
          </cell>
          <cell r="D810">
            <v>138198.61801381985</v>
          </cell>
          <cell r="F810">
            <v>160312</v>
          </cell>
          <cell r="I810">
            <v>0</v>
          </cell>
          <cell r="K810" t="str">
            <v>CIVIL</v>
          </cell>
        </row>
        <row r="811">
          <cell r="A811">
            <v>9244</v>
          </cell>
          <cell r="B811" t="str">
            <v>Tapa Via Concr+Ref 80x80+Marco Cubico</v>
          </cell>
          <cell r="C811" t="str">
            <v>UND</v>
          </cell>
          <cell r="D811">
            <v>129998.70001299986</v>
          </cell>
          <cell r="F811">
            <v>150800</v>
          </cell>
          <cell r="I811">
            <v>0</v>
          </cell>
          <cell r="K811" t="str">
            <v>CIVIL</v>
          </cell>
        </row>
        <row r="812">
          <cell r="A812">
            <v>9245</v>
          </cell>
          <cell r="B812" t="str">
            <v>Tapa Via Concr+Ref 60x60+Marco Cubico</v>
          </cell>
          <cell r="C812" t="str">
            <v>UND</v>
          </cell>
          <cell r="D812">
            <v>115998.84001159988</v>
          </cell>
          <cell r="F812">
            <v>134560</v>
          </cell>
          <cell r="I812">
            <v>0</v>
          </cell>
          <cell r="K812" t="str">
            <v>CIVIL</v>
          </cell>
        </row>
        <row r="813">
          <cell r="A813">
            <v>9246</v>
          </cell>
          <cell r="B813" t="str">
            <v>Tapa Acab Anden Con+Ref 110x110+Marc Inf</v>
          </cell>
          <cell r="C813" t="str">
            <v>UND</v>
          </cell>
          <cell r="D813">
            <v>91999.080009199897</v>
          </cell>
          <cell r="F813">
            <v>106719.99999999999</v>
          </cell>
          <cell r="I813">
            <v>0</v>
          </cell>
          <cell r="K813" t="str">
            <v>CIVIL</v>
          </cell>
        </row>
        <row r="814">
          <cell r="A814">
            <v>9247</v>
          </cell>
          <cell r="B814" t="str">
            <v>Tapa Acab Anden Con+Ref 100x100+Marc Inf</v>
          </cell>
          <cell r="C814" t="str">
            <v>UND</v>
          </cell>
          <cell r="D814">
            <v>78999.210007899921</v>
          </cell>
          <cell r="F814">
            <v>91640</v>
          </cell>
          <cell r="I814">
            <v>0</v>
          </cell>
          <cell r="K814" t="str">
            <v>CIVIL</v>
          </cell>
        </row>
        <row r="815">
          <cell r="A815">
            <v>9248</v>
          </cell>
          <cell r="B815" t="str">
            <v>Tapa Acab Anden Con+Ref 80x80 Simple</v>
          </cell>
          <cell r="C815" t="str">
            <v>UND</v>
          </cell>
          <cell r="D815">
            <v>59999.400005999938</v>
          </cell>
          <cell r="F815">
            <v>69600</v>
          </cell>
          <cell r="I815">
            <v>0</v>
          </cell>
          <cell r="K815" t="str">
            <v>CIVIL</v>
          </cell>
        </row>
        <row r="816">
          <cell r="A816">
            <v>9249</v>
          </cell>
          <cell r="B816" t="str">
            <v>Tapa Acab Anden Con+Ref 60x60 Simple</v>
          </cell>
          <cell r="C816" t="str">
            <v>UND</v>
          </cell>
          <cell r="D816">
            <v>49999.500004999951</v>
          </cell>
          <cell r="F816">
            <v>58000.000000000007</v>
          </cell>
          <cell r="I816">
            <v>0</v>
          </cell>
          <cell r="K816" t="str">
            <v>CIVIL</v>
          </cell>
        </row>
        <row r="817">
          <cell r="A817">
            <v>9250</v>
          </cell>
          <cell r="B817" t="str">
            <v>ANCLAJE MANGA</v>
          </cell>
          <cell r="C817" t="str">
            <v>UND</v>
          </cell>
          <cell r="D817">
            <v>280</v>
          </cell>
          <cell r="F817">
            <v>324.803248</v>
          </cell>
          <cell r="I817">
            <v>0</v>
          </cell>
          <cell r="K817" t="str">
            <v>ACC</v>
          </cell>
        </row>
        <row r="818">
          <cell r="A818">
            <v>9251</v>
          </cell>
          <cell r="B818" t="str">
            <v>UNION PVC DE 3"</v>
          </cell>
          <cell r="C818" t="str">
            <v>UND</v>
          </cell>
          <cell r="D818">
            <v>8500</v>
          </cell>
          <cell r="F818">
            <v>9860.0986000000012</v>
          </cell>
          <cell r="I818">
            <v>0</v>
          </cell>
          <cell r="K818" t="str">
            <v>AIRE</v>
          </cell>
        </row>
        <row r="819">
          <cell r="A819">
            <v>9252</v>
          </cell>
          <cell r="B819" t="str">
            <v>UNION PVC DE 2"</v>
          </cell>
          <cell r="C819" t="str">
            <v>UND</v>
          </cell>
          <cell r="D819">
            <v>7200</v>
          </cell>
          <cell r="F819">
            <v>8352.0835200000001</v>
          </cell>
          <cell r="I819">
            <v>0</v>
          </cell>
          <cell r="K819" t="str">
            <v>AIRE</v>
          </cell>
        </row>
        <row r="820">
          <cell r="A820">
            <v>9253</v>
          </cell>
          <cell r="B820" t="str">
            <v>UNION PVC DE 1 1/2"</v>
          </cell>
          <cell r="C820" t="str">
            <v>UND</v>
          </cell>
          <cell r="D820">
            <v>6900</v>
          </cell>
          <cell r="F820">
            <v>8004.0800399999998</v>
          </cell>
          <cell r="I820">
            <v>0</v>
          </cell>
          <cell r="K820" t="str">
            <v>AIRE</v>
          </cell>
        </row>
        <row r="821">
          <cell r="A821">
            <v>9254</v>
          </cell>
          <cell r="B821" t="str">
            <v>UNION PVC DE 1"</v>
          </cell>
          <cell r="C821" t="str">
            <v>UND</v>
          </cell>
          <cell r="D821">
            <v>4000</v>
          </cell>
          <cell r="F821">
            <v>4640.0464000000002</v>
          </cell>
          <cell r="I821">
            <v>0</v>
          </cell>
          <cell r="K821" t="str">
            <v>AIRE</v>
          </cell>
          <cell r="L821">
            <v>5104</v>
          </cell>
          <cell r="M821">
            <v>463.95359999999982</v>
          </cell>
        </row>
        <row r="822">
          <cell r="A822">
            <v>9255</v>
          </cell>
          <cell r="B822" t="str">
            <v>MINISPLIT DE 12000 BTU</v>
          </cell>
          <cell r="C822" t="str">
            <v>UND</v>
          </cell>
          <cell r="D822">
            <v>1200000</v>
          </cell>
          <cell r="F822">
            <v>1392013.92</v>
          </cell>
          <cell r="I822">
            <v>0</v>
          </cell>
          <cell r="K822" t="str">
            <v>AIRE</v>
          </cell>
        </row>
        <row r="823">
          <cell r="A823">
            <v>9256</v>
          </cell>
          <cell r="B823" t="str">
            <v>CONECTOR EP ALUMBRADO</v>
          </cell>
          <cell r="C823" t="str">
            <v>UND</v>
          </cell>
          <cell r="D823">
            <v>9474.9052509474895</v>
          </cell>
          <cell r="F823">
            <v>10991</v>
          </cell>
          <cell r="I823">
            <v>0</v>
          </cell>
          <cell r="K823" t="str">
            <v>TYCO</v>
          </cell>
        </row>
        <row r="824">
          <cell r="A824">
            <v>9257</v>
          </cell>
          <cell r="B824" t="str">
            <v>COFRE PARA RTU DE 30X20X20</v>
          </cell>
          <cell r="C824" t="str">
            <v>UND</v>
          </cell>
          <cell r="D824">
            <v>90000</v>
          </cell>
          <cell r="F824">
            <v>104401.04400000001</v>
          </cell>
          <cell r="I824">
            <v>0</v>
          </cell>
          <cell r="K824" t="str">
            <v>CELDA</v>
          </cell>
        </row>
        <row r="825">
          <cell r="A825">
            <v>9258</v>
          </cell>
          <cell r="B825" t="str">
            <v>BASE PARA POSTE 12X750</v>
          </cell>
          <cell r="C825" t="str">
            <v>UND</v>
          </cell>
          <cell r="D825">
            <v>349996.50003499963</v>
          </cell>
          <cell r="F825">
            <v>406000</v>
          </cell>
          <cell r="I825">
            <v>0</v>
          </cell>
          <cell r="K825" t="str">
            <v>CIVIL</v>
          </cell>
        </row>
        <row r="826">
          <cell r="A826">
            <v>9259</v>
          </cell>
          <cell r="B826" t="str">
            <v>CABLE AAAC DESNUDO No.2 AWG</v>
          </cell>
          <cell r="C826" t="str">
            <v>UND</v>
          </cell>
          <cell r="D826">
            <v>2051.9794802051979</v>
          </cell>
          <cell r="F826">
            <v>2380.3199999999997</v>
          </cell>
          <cell r="I826">
            <v>0</v>
          </cell>
          <cell r="K826" t="str">
            <v>CABLE</v>
          </cell>
        </row>
        <row r="827">
          <cell r="A827">
            <v>9260</v>
          </cell>
          <cell r="B827" t="str">
            <v>EXTRACTOR</v>
          </cell>
          <cell r="C827" t="str">
            <v>UND</v>
          </cell>
          <cell r="D827">
            <v>94999.050009499901</v>
          </cell>
          <cell r="F827">
            <v>110199.99999999999</v>
          </cell>
          <cell r="I827">
            <v>0</v>
          </cell>
          <cell r="K827" t="str">
            <v>ACC</v>
          </cell>
        </row>
        <row r="828">
          <cell r="A828">
            <v>9261</v>
          </cell>
          <cell r="B828" t="str">
            <v>CABLE AAAC DESNUDO No.1/0 AWG</v>
          </cell>
          <cell r="C828" t="str">
            <v>UND</v>
          </cell>
          <cell r="D828">
            <v>3187.9681203187965</v>
          </cell>
          <cell r="F828">
            <v>3698.08</v>
          </cell>
          <cell r="I828">
            <v>0</v>
          </cell>
          <cell r="K828" t="str">
            <v>CABLE</v>
          </cell>
        </row>
        <row r="829">
          <cell r="A829">
            <v>9262</v>
          </cell>
          <cell r="B829" t="str">
            <v>TRANSFORMADOR DE POTENCIA 3F, TIPO SECO 150 KVA</v>
          </cell>
          <cell r="C829" t="str">
            <v>UND</v>
          </cell>
          <cell r="D829">
            <v>14599854.001459984</v>
          </cell>
          <cell r="F829">
            <v>16936000</v>
          </cell>
          <cell r="I829">
            <v>0</v>
          </cell>
        </row>
        <row r="830">
          <cell r="A830">
            <v>9263</v>
          </cell>
          <cell r="B830" t="str">
            <v>LAMPARA FLUORESCENTE DE 4X17W</v>
          </cell>
          <cell r="C830" t="str">
            <v>UND</v>
          </cell>
          <cell r="D830">
            <v>97999.02000979989</v>
          </cell>
          <cell r="F830">
            <v>113679.99999999999</v>
          </cell>
          <cell r="G830">
            <v>98001</v>
          </cell>
          <cell r="I830">
            <v>0</v>
          </cell>
          <cell r="K830" t="str">
            <v>LUMINARIA</v>
          </cell>
        </row>
        <row r="831">
          <cell r="A831">
            <v>9264</v>
          </cell>
          <cell r="B831" t="str">
            <v>BASE PARA POSTE 9X800</v>
          </cell>
          <cell r="C831" t="str">
            <v>UND</v>
          </cell>
          <cell r="D831">
            <v>344824.13796551694</v>
          </cell>
          <cell r="F831">
            <v>400000.00000000006</v>
          </cell>
          <cell r="I831">
            <v>0</v>
          </cell>
          <cell r="K831" t="str">
            <v>CIVIL</v>
          </cell>
        </row>
        <row r="832">
          <cell r="A832">
            <v>1008</v>
          </cell>
          <cell r="B832" t="str">
            <v>PARARRAYOS TIPO FRANCKLIN</v>
          </cell>
          <cell r="C832" t="str">
            <v>UND</v>
          </cell>
          <cell r="D832">
            <v>115000</v>
          </cell>
          <cell r="F832">
            <v>133401.334</v>
          </cell>
          <cell r="I832">
            <v>0</v>
          </cell>
        </row>
        <row r="833">
          <cell r="A833">
            <v>1011</v>
          </cell>
          <cell r="B833" t="str">
            <v xml:space="preserve">PLC TWIDO REF TWDLMDA40DUK </v>
          </cell>
          <cell r="C833" t="str">
            <v>UND</v>
          </cell>
          <cell r="D833">
            <v>2509974.9002509974</v>
          </cell>
          <cell r="F833">
            <v>2911600</v>
          </cell>
          <cell r="I833">
            <v>0</v>
          </cell>
        </row>
        <row r="834">
          <cell r="A834">
            <v>1014</v>
          </cell>
          <cell r="B834" t="str">
            <v>BORNERA DE CONTROL</v>
          </cell>
          <cell r="C834" t="str">
            <v>UND</v>
          </cell>
          <cell r="D834">
            <v>14999.850001499985</v>
          </cell>
          <cell r="F834">
            <v>17400</v>
          </cell>
          <cell r="I834">
            <v>0</v>
          </cell>
        </row>
        <row r="835">
          <cell r="A835">
            <v>1015</v>
          </cell>
          <cell r="B835" t="str">
            <v>SENSOR DE INTRUISMO</v>
          </cell>
          <cell r="C835" t="str">
            <v>UND</v>
          </cell>
          <cell r="D835">
            <v>588994.11005889939</v>
          </cell>
          <cell r="F835">
            <v>683240</v>
          </cell>
          <cell r="I835">
            <v>0</v>
          </cell>
        </row>
        <row r="836">
          <cell r="A836">
            <v>1272</v>
          </cell>
          <cell r="B836" t="str">
            <v>CONSOLA DE CONTROL EN FIBRA DE VIDRIO</v>
          </cell>
          <cell r="C836" t="str">
            <v>UND</v>
          </cell>
          <cell r="D836">
            <v>2854000</v>
          </cell>
          <cell r="F836">
            <v>3310673.1063999999</v>
          </cell>
          <cell r="I836">
            <v>0</v>
          </cell>
        </row>
        <row r="837">
          <cell r="A837">
            <v>1628</v>
          </cell>
          <cell r="B837" t="str">
            <v>SENSOR D NIVEL USL200</v>
          </cell>
          <cell r="C837" t="str">
            <v>UND</v>
          </cell>
          <cell r="D837">
            <v>3050000</v>
          </cell>
          <cell r="F837">
            <v>3538035.38</v>
          </cell>
          <cell r="I837">
            <v>0</v>
          </cell>
        </row>
        <row r="838">
          <cell r="A838">
            <v>1629</v>
          </cell>
          <cell r="B838" t="str">
            <v>VARIADOR DE VELOCIDAD 250HP, 460 V,, CON FILTRO DE ARMONICOS</v>
          </cell>
          <cell r="C838" t="str">
            <v>UND</v>
          </cell>
          <cell r="D838">
            <v>59999400.005999938</v>
          </cell>
          <cell r="F838">
            <v>69600000</v>
          </cell>
          <cell r="I838">
            <v>0</v>
          </cell>
        </row>
        <row r="839">
          <cell r="A839">
            <v>1630</v>
          </cell>
          <cell r="B839" t="str">
            <v>VARIADOR DE VELOCIDAD 100HP, 460 V, CON FILTRO DE ARMONICOS</v>
          </cell>
          <cell r="C839" t="str">
            <v>UND</v>
          </cell>
          <cell r="D839">
            <v>25399746.002539974</v>
          </cell>
          <cell r="F839">
            <v>29463999.999999996</v>
          </cell>
          <cell r="I839">
            <v>0</v>
          </cell>
        </row>
        <row r="840">
          <cell r="A840">
            <v>1631</v>
          </cell>
          <cell r="B840" t="str">
            <v>VARIADOR DE VELOCIDAD 1HP 220 V, CON POTENCIOMETTRO</v>
          </cell>
          <cell r="C840" t="str">
            <v>UND</v>
          </cell>
          <cell r="D840">
            <v>1499985.0001499983</v>
          </cell>
          <cell r="F840">
            <v>1739999.9999999998</v>
          </cell>
          <cell r="I840">
            <v>0</v>
          </cell>
        </row>
        <row r="841">
          <cell r="A841">
            <v>1632</v>
          </cell>
          <cell r="B841" t="str">
            <v>GABINETE EN ACERO INOXIDABLE DE 1,5X0,8X0,2</v>
          </cell>
          <cell r="C841" t="str">
            <v>UND</v>
          </cell>
          <cell r="D841">
            <v>2600000</v>
          </cell>
          <cell r="F841">
            <v>3016030.1599999997</v>
          </cell>
          <cell r="I841">
            <v>0</v>
          </cell>
        </row>
        <row r="842">
          <cell r="A842">
            <v>1633</v>
          </cell>
          <cell r="B842" t="str">
            <v>GABINETE EN ACERO INOXIDABLE DE 1,0X0,8X0,2</v>
          </cell>
          <cell r="C842" t="str">
            <v>UND</v>
          </cell>
          <cell r="D842">
            <v>2100000</v>
          </cell>
          <cell r="F842">
            <v>2436024.36</v>
          </cell>
          <cell r="I842">
            <v>0</v>
          </cell>
        </row>
        <row r="843">
          <cell r="A843">
            <v>1658</v>
          </cell>
          <cell r="B843" t="str">
            <v>PANEL LED 30X30 24W</v>
          </cell>
          <cell r="C843" t="str">
            <v>UND</v>
          </cell>
          <cell r="D843">
            <v>178569.64287499982</v>
          </cell>
          <cell r="F843">
            <v>207142.85714285713</v>
          </cell>
          <cell r="I843">
            <v>0</v>
          </cell>
          <cell r="M843">
            <v>95549.90445009555</v>
          </cell>
        </row>
        <row r="844">
          <cell r="A844">
            <v>1655</v>
          </cell>
          <cell r="B844" t="str">
            <v xml:space="preserve">BALA LED CIRCULAR, 6W, 10W </v>
          </cell>
          <cell r="C844" t="str">
            <v>UND</v>
          </cell>
          <cell r="D844">
            <v>44999.55000449995</v>
          </cell>
          <cell r="F844">
            <v>52200</v>
          </cell>
          <cell r="H844">
            <v>7</v>
          </cell>
          <cell r="I844">
            <v>365400</v>
          </cell>
          <cell r="J844" t="str">
            <v xml:space="preserve"> T </v>
          </cell>
          <cell r="L844">
            <v>31499.999999999996</v>
          </cell>
          <cell r="M844">
            <v>44999.55000449995</v>
          </cell>
          <cell r="O844">
            <v>220499.99999999997</v>
          </cell>
          <cell r="P844">
            <v>314996.85003149963</v>
          </cell>
        </row>
        <row r="845">
          <cell r="A845">
            <v>1656</v>
          </cell>
          <cell r="B845" t="str">
            <v>LUMINARIA FLUORESCENTE HERMETICA 2X32W CON BASLASTO DE EMERGENCIA</v>
          </cell>
          <cell r="C845" t="str">
            <v>UND</v>
          </cell>
          <cell r="D845">
            <v>449995.50004499953</v>
          </cell>
          <cell r="F845">
            <v>521999.99999999994</v>
          </cell>
          <cell r="H845">
            <v>8</v>
          </cell>
          <cell r="I845">
            <v>4175999.9999999995</v>
          </cell>
          <cell r="J845" t="str">
            <v xml:space="preserve"> T </v>
          </cell>
          <cell r="L845">
            <v>31499.999999999996</v>
          </cell>
          <cell r="M845">
            <v>44999.55000449995</v>
          </cell>
          <cell r="O845">
            <v>251999.99999999997</v>
          </cell>
          <cell r="P845">
            <v>359996.4000359996</v>
          </cell>
        </row>
        <row r="846">
          <cell r="A846">
            <v>1657</v>
          </cell>
          <cell r="B846" t="str">
            <v xml:space="preserve">LUMINARIA FLUORESCENTE HERMETICA, IP65, 2X54W </v>
          </cell>
          <cell r="C846" t="str">
            <v>UND</v>
          </cell>
          <cell r="D846">
            <v>159998.40001599982</v>
          </cell>
          <cell r="F846">
            <v>185600</v>
          </cell>
          <cell r="H846">
            <v>9</v>
          </cell>
          <cell r="I846">
            <v>1670400</v>
          </cell>
          <cell r="J846" t="str">
            <v xml:space="preserve"> T </v>
          </cell>
          <cell r="L846">
            <v>31499.999999999996</v>
          </cell>
          <cell r="M846">
            <v>44999.55000449995</v>
          </cell>
          <cell r="O846">
            <v>283499.99999999994</v>
          </cell>
          <cell r="P846">
            <v>404995.95004049956</v>
          </cell>
        </row>
        <row r="847">
          <cell r="A847">
            <v>1659</v>
          </cell>
          <cell r="B847" t="str">
            <v xml:space="preserve">MODULO DE COMUNICACIONES MAESTRO TWDNOI10M3 </v>
          </cell>
          <cell r="C847" t="str">
            <v>UND</v>
          </cell>
          <cell r="D847">
            <v>1592984.0701592984</v>
          </cell>
          <cell r="F847">
            <v>1847879.9999999998</v>
          </cell>
          <cell r="H847">
            <v>10</v>
          </cell>
          <cell r="I847">
            <v>18478799.999999996</v>
          </cell>
          <cell r="J847" t="str">
            <v xml:space="preserve"> T </v>
          </cell>
          <cell r="L847">
            <v>31499.999999999996</v>
          </cell>
          <cell r="M847">
            <v>44999.55000449995</v>
          </cell>
          <cell r="O847">
            <v>314999.99999999994</v>
          </cell>
          <cell r="P847">
            <v>449995.50004499953</v>
          </cell>
        </row>
        <row r="848">
          <cell r="A848">
            <v>1660</v>
          </cell>
          <cell r="B848" t="str">
            <v>CABLE DE CONEXIÓN Y PROGRAMACION</v>
          </cell>
          <cell r="C848" t="str">
            <v>UND</v>
          </cell>
          <cell r="D848">
            <v>719992.8000719992</v>
          </cell>
          <cell r="F848">
            <v>835200</v>
          </cell>
          <cell r="H848">
            <v>11</v>
          </cell>
          <cell r="I848">
            <v>9187200</v>
          </cell>
          <cell r="J848" t="str">
            <v xml:space="preserve"> T </v>
          </cell>
          <cell r="L848">
            <v>31499.999999999996</v>
          </cell>
          <cell r="M848">
            <v>44999.55000449995</v>
          </cell>
          <cell r="O848">
            <v>346499.99999999994</v>
          </cell>
          <cell r="P848">
            <v>494995.05004949943</v>
          </cell>
        </row>
        <row r="849">
          <cell r="A849">
            <v>1661</v>
          </cell>
          <cell r="B849" t="str">
            <v>TERMINAL TACTIL DE 10"</v>
          </cell>
          <cell r="C849" t="str">
            <v>UND</v>
          </cell>
          <cell r="D849">
            <v>15019849.801501984</v>
          </cell>
          <cell r="F849">
            <v>17423200</v>
          </cell>
          <cell r="H849">
            <v>12</v>
          </cell>
          <cell r="I849">
            <v>209078400</v>
          </cell>
          <cell r="J849" t="str">
            <v xml:space="preserve"> T </v>
          </cell>
          <cell r="L849">
            <v>31499.999999999996</v>
          </cell>
          <cell r="M849">
            <v>44999.55000449995</v>
          </cell>
          <cell r="O849">
            <v>377999.99999999994</v>
          </cell>
          <cell r="P849">
            <v>539994.60005399934</v>
          </cell>
        </row>
        <row r="850">
          <cell r="A850">
            <v>1662</v>
          </cell>
          <cell r="B850" t="str">
            <v>BLINDO BARRA DE 2600 AMPS, 3F + N + T</v>
          </cell>
          <cell r="C850" t="str">
            <v>GLB</v>
          </cell>
          <cell r="D850">
            <v>105000000</v>
          </cell>
          <cell r="F850">
            <v>121801217.99999999</v>
          </cell>
          <cell r="H850">
            <v>13</v>
          </cell>
          <cell r="I850">
            <v>1583415833.9999998</v>
          </cell>
          <cell r="J850" t="str">
            <v xml:space="preserve"> T </v>
          </cell>
          <cell r="L850">
            <v>31499.999999999996</v>
          </cell>
          <cell r="M850">
            <v>44999.55000449995</v>
          </cell>
          <cell r="O850">
            <v>409499.99999999994</v>
          </cell>
          <cell r="P850">
            <v>584994.1500584993</v>
          </cell>
        </row>
        <row r="851">
          <cell r="A851">
            <v>1663</v>
          </cell>
          <cell r="B851" t="str">
            <v>RELE DE FACTOR DE POTENCIA</v>
          </cell>
          <cell r="C851" t="str">
            <v>UND</v>
          </cell>
          <cell r="D851">
            <v>1950000</v>
          </cell>
          <cell r="F851">
            <v>2262022.62</v>
          </cell>
          <cell r="H851">
            <v>14</v>
          </cell>
          <cell r="I851">
            <v>31668316.68</v>
          </cell>
          <cell r="J851" t="str">
            <v xml:space="preserve"> T </v>
          </cell>
          <cell r="L851">
            <v>31499.999999999996</v>
          </cell>
          <cell r="M851">
            <v>44999.55000449995</v>
          </cell>
          <cell r="O851">
            <v>440999.99999999994</v>
          </cell>
          <cell r="P851">
            <v>629993.70006299927</v>
          </cell>
        </row>
        <row r="852">
          <cell r="A852">
            <v>1664</v>
          </cell>
          <cell r="B852" t="str">
            <v>VARIADOR DE VELOCIDAD 350 HP - 460V - CON FILTRO</v>
          </cell>
          <cell r="C852" t="str">
            <v>UND</v>
          </cell>
          <cell r="D852">
            <v>157300000</v>
          </cell>
          <cell r="F852">
            <v>182469824.67999998</v>
          </cell>
          <cell r="H852">
            <v>15</v>
          </cell>
          <cell r="I852">
            <v>2737047370.1999998</v>
          </cell>
          <cell r="J852" t="str">
            <v xml:space="preserve"> T </v>
          </cell>
          <cell r="L852">
            <v>31499.999999999996</v>
          </cell>
          <cell r="M852">
            <v>44999.55000449995</v>
          </cell>
          <cell r="O852">
            <v>472499.99999999994</v>
          </cell>
          <cell r="P852">
            <v>674993.25006749923</v>
          </cell>
        </row>
        <row r="854">
          <cell r="I854">
            <v>74135608.145276576</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1"/>
      <sheetName val="Hoja2"/>
      <sheetName val="Hoj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Nombre</v>
          </cell>
          <cell r="B1" t="str">
            <v>Modelo de valor</v>
          </cell>
          <cell r="C1" t="str">
            <v>Adquisición</v>
          </cell>
          <cell r="D1" t="str">
            <v>Valor neto en los libros</v>
          </cell>
          <cell r="E1" t="str">
            <v>Grupo de activos fijos</v>
          </cell>
          <cell r="F1" t="str">
            <v>Número de activo fijo</v>
          </cell>
        </row>
        <row r="2">
          <cell r="A2" t="str">
            <v>Estacion Total Marca Pentax Ref R-115, Serial No.846531</v>
          </cell>
          <cell r="B2" t="str">
            <v>MYE</v>
          </cell>
          <cell r="C2">
            <v>18282180</v>
          </cell>
          <cell r="D2">
            <v>22732873</v>
          </cell>
          <cell r="E2" t="str">
            <v>OM7AL</v>
          </cell>
          <cell r="F2">
            <v>16550001</v>
          </cell>
          <cell r="G2" t="str">
            <v>Estacion Total Marca Pentax Ref R-115, Serial No.846531</v>
          </cell>
        </row>
        <row r="3">
          <cell r="A3" t="str">
            <v>Nivel Automatico Marca Pentax Modelo AP-020 Serial No PO-1174</v>
          </cell>
          <cell r="B3" t="str">
            <v>MYE</v>
          </cell>
          <cell r="C3">
            <v>1218000</v>
          </cell>
          <cell r="D3">
            <v>1514512</v>
          </cell>
          <cell r="E3" t="str">
            <v>OM7AL</v>
          </cell>
          <cell r="F3">
            <v>16550002</v>
          </cell>
          <cell r="G3" t="str">
            <v>Nivel Automatico Marca Pentax Modelo AP-020 Serial No PO-1174</v>
          </cell>
        </row>
        <row r="4">
          <cell r="A4" t="str">
            <v>Paquete Promocion GPS Etrex vista marca Garmin con interfase a PC y software track maker profesional</v>
          </cell>
          <cell r="B4" t="str">
            <v>MYE</v>
          </cell>
          <cell r="C4">
            <v>1755312</v>
          </cell>
          <cell r="D4">
            <v>2184362</v>
          </cell>
          <cell r="E4" t="str">
            <v>OM7AL</v>
          </cell>
          <cell r="F4">
            <v>16550003</v>
          </cell>
          <cell r="G4" t="str">
            <v>Paquete Promocion GPS Etrex vista marca Garmin con interfase a PC y software track maker profesional</v>
          </cell>
        </row>
        <row r="5">
          <cell r="A5" t="str">
            <v>Pinza Ponchadora de impacto para Rj 45</v>
          </cell>
          <cell r="B5" t="str">
            <v>MYE</v>
          </cell>
          <cell r="C5">
            <v>170000</v>
          </cell>
          <cell r="D5">
            <v>211564</v>
          </cell>
          <cell r="E5" t="str">
            <v>HA7</v>
          </cell>
          <cell r="F5">
            <v>16550004</v>
          </cell>
          <cell r="G5" t="str">
            <v>Pinza Ponchadora de impacto para Rj 45</v>
          </cell>
        </row>
        <row r="6">
          <cell r="A6" t="str">
            <v>Apisonador  marca wacker modelo BS52V serie 5330745</v>
          </cell>
          <cell r="B6" t="str">
            <v>MYE</v>
          </cell>
          <cell r="C6">
            <v>7768048</v>
          </cell>
          <cell r="D6">
            <v>9666813</v>
          </cell>
          <cell r="E6" t="str">
            <v>OM7AC</v>
          </cell>
          <cell r="F6">
            <v>16550005</v>
          </cell>
          <cell r="G6" t="str">
            <v>Apisonador  marca wacker modelo BS52V serie 5330745</v>
          </cell>
        </row>
        <row r="7">
          <cell r="A7" t="str">
            <v>Planta eléctrica</v>
          </cell>
          <cell r="B7" t="str">
            <v>MYE</v>
          </cell>
          <cell r="C7">
            <v>500000</v>
          </cell>
          <cell r="D7">
            <v>389657</v>
          </cell>
          <cell r="E7" t="str">
            <v>OM7AC</v>
          </cell>
          <cell r="F7">
            <v>16550006</v>
          </cell>
          <cell r="G7" t="str">
            <v>Planta eléctrica</v>
          </cell>
          <cell r="H7">
            <v>1</v>
          </cell>
        </row>
        <row r="8">
          <cell r="A8" t="str">
            <v>Aires Acondicionados</v>
          </cell>
          <cell r="B8" t="str">
            <v>MYE</v>
          </cell>
          <cell r="C8">
            <v>3000000</v>
          </cell>
          <cell r="D8">
            <v>3761193</v>
          </cell>
          <cell r="E8" t="str">
            <v>OM5</v>
          </cell>
          <cell r="F8">
            <v>16550007</v>
          </cell>
          <cell r="G8" t="str">
            <v>Aires Acondicionados</v>
          </cell>
          <cell r="H8">
            <v>1</v>
          </cell>
        </row>
        <row r="9">
          <cell r="A9" t="str">
            <v>Aires Acondicionados</v>
          </cell>
          <cell r="B9" t="str">
            <v>MYE</v>
          </cell>
          <cell r="C9">
            <v>1300000</v>
          </cell>
          <cell r="D9">
            <v>1629849</v>
          </cell>
          <cell r="E9" t="str">
            <v>OM5</v>
          </cell>
          <cell r="F9">
            <v>16550008</v>
          </cell>
          <cell r="G9" t="str">
            <v>Aires Acondicionados</v>
          </cell>
          <cell r="H9">
            <v>1</v>
          </cell>
        </row>
        <row r="10">
          <cell r="A10" t="str">
            <v>Aires Acondicionados</v>
          </cell>
          <cell r="B10" t="str">
            <v>MYE</v>
          </cell>
          <cell r="C10">
            <v>1300000</v>
          </cell>
          <cell r="D10">
            <v>1629849</v>
          </cell>
          <cell r="E10" t="str">
            <v>OM5</v>
          </cell>
          <cell r="F10">
            <v>16550009</v>
          </cell>
          <cell r="G10" t="str">
            <v>Aires Acondicionados</v>
          </cell>
          <cell r="H10">
            <v>1</v>
          </cell>
        </row>
        <row r="11">
          <cell r="A11" t="str">
            <v>Planta Electrica Gasolina serie:#EZFH-1039946(marca:honda,modelo:    em1000f/l,potencia:1000watios,voltaje:120/12voltios,arranque:manual,motor:g101,potencia:2hp,  cap. Tanque:4.2,autonomia trabajo:5.5hrs)</v>
          </cell>
          <cell r="B11" t="str">
            <v>MYE</v>
          </cell>
          <cell r="C11">
            <v>2400001</v>
          </cell>
          <cell r="D11">
            <v>2843566</v>
          </cell>
          <cell r="E11" t="str">
            <v>OM7AC</v>
          </cell>
          <cell r="F11">
            <v>16550010</v>
          </cell>
          <cell r="G11" t="str">
            <v>Planta Electrica Gasolina serie:#EZFH-1039946(marca:honda,modelo:    em1000f/l,potencia:1000watios,voltaje:120/12voltios,arranque:manual,motor:g101,potencia:2hp,  cap. Tanque:4.2,autonomia trabajo:5.5hrs)</v>
          </cell>
          <cell r="H11">
            <v>1</v>
          </cell>
        </row>
        <row r="12">
          <cell r="A12" t="str">
            <v>Cortadora de Concreto Minicon 13 HP naciona 341559</v>
          </cell>
          <cell r="B12" t="str">
            <v>MYE</v>
          </cell>
          <cell r="C12">
            <v>5189492</v>
          </cell>
          <cell r="D12">
            <v>6148606</v>
          </cell>
          <cell r="E12" t="str">
            <v>OM7AC</v>
          </cell>
          <cell r="F12">
            <v>16550011</v>
          </cell>
          <cell r="G12" t="str">
            <v>Cortadora de Concreto Minicon 13 HP naciona 341559</v>
          </cell>
        </row>
        <row r="13">
          <cell r="A13" t="str">
            <v>Disco 14*125*1 SA3</v>
          </cell>
          <cell r="B13" t="str">
            <v>MYE</v>
          </cell>
          <cell r="C13">
            <v>873336</v>
          </cell>
          <cell r="D13">
            <v>1069744</v>
          </cell>
          <cell r="E13" t="str">
            <v>HA7</v>
          </cell>
          <cell r="F13">
            <v>16550012</v>
          </cell>
          <cell r="G13" t="str">
            <v>Disco 14*125*1 SA3</v>
          </cell>
        </row>
        <row r="14">
          <cell r="A14" t="str">
            <v>Bomba Sumergible en acero inoxidable 385S500-6 con motor electrico trifasico marca franklin electrik de 50HP, 460voltios arranque estrella triangulo</v>
          </cell>
          <cell r="B14" t="str">
            <v>MYE</v>
          </cell>
          <cell r="C14">
            <v>12760000</v>
          </cell>
          <cell r="D14">
            <v>15118281</v>
          </cell>
          <cell r="E14" t="str">
            <v>OM7AC</v>
          </cell>
          <cell r="F14">
            <v>16550013</v>
          </cell>
          <cell r="G14" t="str">
            <v>Bomba Sumergible en acero inoxidable 385S500-6 con motor electrico trifasico marca franklin electrik de 50HP, 460voltios arranque estrella triangulo</v>
          </cell>
        </row>
        <row r="15">
          <cell r="A15" t="str">
            <v>Electrobomba Tipo Periferica marca:ebara,potencia:1/2"HP,succ./descarga:1</v>
          </cell>
          <cell r="B15" t="str">
            <v>MYE</v>
          </cell>
          <cell r="C15">
            <v>215000</v>
          </cell>
          <cell r="D15">
            <v>256712</v>
          </cell>
          <cell r="E15" t="str">
            <v>OM7AC</v>
          </cell>
          <cell r="F15">
            <v>16550014</v>
          </cell>
          <cell r="G15" t="str">
            <v>Electrobomba Tipo Periferica marca:ebara,potencia:1/2"HP,succ./descarga:1</v>
          </cell>
        </row>
        <row r="16">
          <cell r="A16" t="str">
            <v>Monitor de Tension de Fase 460 digital REF.3FD 3300</v>
          </cell>
          <cell r="B16" t="str">
            <v>MYE</v>
          </cell>
          <cell r="C16">
            <v>359600</v>
          </cell>
          <cell r="D16">
            <v>406157</v>
          </cell>
          <cell r="E16" t="str">
            <v>OM7AC</v>
          </cell>
          <cell r="F16">
            <v>16550015</v>
          </cell>
          <cell r="G16" t="str">
            <v>Monitor de Tension de Fase 460 digital REF.3FD 3300</v>
          </cell>
        </row>
        <row r="17">
          <cell r="A17" t="str">
            <v>Pulidora Skit 7 "</v>
          </cell>
          <cell r="B17" t="str">
            <v>MYE</v>
          </cell>
          <cell r="C17">
            <v>288500</v>
          </cell>
          <cell r="D17">
            <v>325852</v>
          </cell>
          <cell r="E17" t="str">
            <v>OM7AC</v>
          </cell>
          <cell r="F17">
            <v>16550016</v>
          </cell>
          <cell r="G17" t="str">
            <v>Pulidora Skit 7 "</v>
          </cell>
        </row>
        <row r="18">
          <cell r="A18" t="str">
            <v>Equipo de Diagnostico Ridgid</v>
          </cell>
          <cell r="B18" t="str">
            <v>MYE</v>
          </cell>
          <cell r="C18">
            <v>43709264</v>
          </cell>
          <cell r="D18">
            <v>49368043</v>
          </cell>
          <cell r="E18" t="str">
            <v>OM7AC</v>
          </cell>
          <cell r="F18">
            <v>16550017</v>
          </cell>
          <cell r="G18" t="str">
            <v>Equipo de Diagnostico Ridgid</v>
          </cell>
        </row>
        <row r="19">
          <cell r="A19" t="str">
            <v>Bomba Pedrollo Jet JDWM1A/30 1 HP,serie 01-03,voltaje:110/220 monof. Incluye eyector</v>
          </cell>
          <cell r="B19" t="str">
            <v>MYE</v>
          </cell>
          <cell r="C19">
            <v>512720</v>
          </cell>
          <cell r="D19">
            <v>579101</v>
          </cell>
          <cell r="E19" t="str">
            <v>OM7AC</v>
          </cell>
          <cell r="F19">
            <v>16550018</v>
          </cell>
          <cell r="G19" t="str">
            <v>Bomba Pedrollo Jet JDWM1A/30 1 HP,serie 01-03,voltaje:110/220 monof. Incluye eyector</v>
          </cell>
        </row>
        <row r="20">
          <cell r="A20" t="str">
            <v>Bomba Pedrollo Jet JDWM1A/30 1 HP</v>
          </cell>
          <cell r="B20" t="str">
            <v>MYE</v>
          </cell>
          <cell r="C20">
            <v>512720</v>
          </cell>
          <cell r="D20">
            <v>579101</v>
          </cell>
          <cell r="E20" t="str">
            <v>OM7AC</v>
          </cell>
          <cell r="F20">
            <v>16550019</v>
          </cell>
          <cell r="G20" t="str">
            <v>Bomba Pedrollo Jet JDWM1A/30 1 HP</v>
          </cell>
        </row>
        <row r="21">
          <cell r="A21" t="str">
            <v xml:space="preserve">Motobomba modelo 16 CCG con motores a gasolina marca Brigs Stratton de 6.5 HP </v>
          </cell>
          <cell r="B21" t="str">
            <v>MYE</v>
          </cell>
          <cell r="C21">
            <v>1273680</v>
          </cell>
          <cell r="D21">
            <v>1438573</v>
          </cell>
          <cell r="E21" t="str">
            <v>OM7AC</v>
          </cell>
          <cell r="F21">
            <v>16550020</v>
          </cell>
          <cell r="G21" t="str">
            <v xml:space="preserve">Motobomba modelo 16 CCG con motores a gasolina marca Brigs Stratton de 6.5 HP </v>
          </cell>
        </row>
        <row r="22">
          <cell r="A22" t="str">
            <v xml:space="preserve">Motobomba modelo 16 CCG con motores a gasolina marca Brigs Stratton de 6.5 HP </v>
          </cell>
          <cell r="B22" t="str">
            <v>MYE</v>
          </cell>
          <cell r="C22">
            <v>1273680</v>
          </cell>
          <cell r="D22">
            <v>1438573</v>
          </cell>
          <cell r="E22" t="str">
            <v>OM7AC</v>
          </cell>
          <cell r="F22">
            <v>16550021</v>
          </cell>
          <cell r="G22" t="str">
            <v xml:space="preserve">Motobomba modelo 16 CCG con motores a gasolina marca Brigs Stratton de 6.5 HP </v>
          </cell>
        </row>
        <row r="23">
          <cell r="A23" t="str">
            <v>Motobomba Autocebante a Gasolina(marca:IHM,modelo:G575/201,motor:brigg straton,potencia:8HP,succión:3",descarga:3")serie:0310138</v>
          </cell>
          <cell r="B23" t="str">
            <v>MYE</v>
          </cell>
          <cell r="C23">
            <v>1760000</v>
          </cell>
          <cell r="D23">
            <v>1987855</v>
          </cell>
          <cell r="E23" t="str">
            <v>OM7AC</v>
          </cell>
          <cell r="F23">
            <v>16550022</v>
          </cell>
          <cell r="G23" t="str">
            <v>Motobomba Autocebante a Gasolina(marca:IHM,modelo:G575/201,motor:brigg straton,potencia:8HP,succión:3",descarga:3")serie:0310138</v>
          </cell>
        </row>
        <row r="24">
          <cell r="A24" t="str">
            <v>Motobomba Autocebante a Gasolina(marca:IHM,modelo:G575/201,motor:brigg straton,potencia:8HP,succión:3",descarga:3")serie:0310138</v>
          </cell>
          <cell r="B24" t="str">
            <v>MYE</v>
          </cell>
          <cell r="C24">
            <v>1760000</v>
          </cell>
          <cell r="D24">
            <v>1987855</v>
          </cell>
          <cell r="E24" t="str">
            <v>OM7AC</v>
          </cell>
          <cell r="F24">
            <v>16550023</v>
          </cell>
          <cell r="G24" t="str">
            <v>Motobomba Autocebante a Gasolina(marca:IHM,modelo:G575/201,motor:brigg straton,potencia:8HP,succión:3",descarga:3")serie:0310138</v>
          </cell>
        </row>
        <row r="25">
          <cell r="A25" t="str">
            <v>Equipo Soldadura Lincon</v>
          </cell>
          <cell r="B25" t="str">
            <v>MYE</v>
          </cell>
          <cell r="C25">
            <v>2156672</v>
          </cell>
          <cell r="D25">
            <v>2455516</v>
          </cell>
          <cell r="E25" t="str">
            <v>OM7AC</v>
          </cell>
          <cell r="F25">
            <v>16550024</v>
          </cell>
          <cell r="G25" t="str">
            <v>Equipo Soldadura Lincon</v>
          </cell>
        </row>
        <row r="26">
          <cell r="A26" t="str">
            <v>Bomba Caracol EC-205-S, serie EC2055-3C17G 003</v>
          </cell>
          <cell r="B26" t="str">
            <v>MYE</v>
          </cell>
          <cell r="C26">
            <v>240120</v>
          </cell>
          <cell r="D26">
            <v>273393</v>
          </cell>
          <cell r="E26" t="str">
            <v>OM7AC</v>
          </cell>
          <cell r="F26">
            <v>16550025</v>
          </cell>
          <cell r="G26" t="str">
            <v>Bomba Caracol EC-205-S, serie EC2055-3C17G 003</v>
          </cell>
        </row>
        <row r="27">
          <cell r="A27" t="str">
            <v>Monitor Trif Disibeint 440 v Pfeb</v>
          </cell>
          <cell r="B27" t="str">
            <v>MYE</v>
          </cell>
          <cell r="C27">
            <v>251488</v>
          </cell>
          <cell r="D27">
            <v>286342</v>
          </cell>
          <cell r="E27" t="str">
            <v>OM7AC</v>
          </cell>
          <cell r="F27">
            <v>16550026</v>
          </cell>
          <cell r="G27" t="str">
            <v>Monitor Trif Disibeint 440 v Pfeb</v>
          </cell>
        </row>
        <row r="28">
          <cell r="A28" t="str">
            <v>Monitor Trif Disibeint 440 v Pfeb</v>
          </cell>
          <cell r="B28" t="str">
            <v>MYE</v>
          </cell>
          <cell r="C28">
            <v>251488</v>
          </cell>
          <cell r="D28">
            <v>286342</v>
          </cell>
          <cell r="E28" t="str">
            <v>OM7AC</v>
          </cell>
          <cell r="F28">
            <v>16550027</v>
          </cell>
          <cell r="G28" t="str">
            <v>Monitor Trif Disibeint 440 v Pfeb</v>
          </cell>
        </row>
        <row r="29">
          <cell r="A29" t="str">
            <v>Ponchadora de Impacto</v>
          </cell>
          <cell r="B29" t="str">
            <v>MYE</v>
          </cell>
          <cell r="C29">
            <v>170000</v>
          </cell>
          <cell r="D29">
            <v>183901</v>
          </cell>
          <cell r="E29" t="str">
            <v>OM7AC</v>
          </cell>
          <cell r="F29">
            <v>16550028</v>
          </cell>
          <cell r="G29" t="str">
            <v>Ponchadora de Impacto</v>
          </cell>
        </row>
        <row r="30">
          <cell r="A30" t="str">
            <v>Motobomba Sumergible marca grundfos inoxidable modelo 625S1250-5 con motor franklin electric de 125HP a 460voltios</v>
          </cell>
          <cell r="B30" t="str">
            <v>MYE</v>
          </cell>
          <cell r="C30">
            <v>27820280</v>
          </cell>
          <cell r="D30">
            <v>30094024</v>
          </cell>
          <cell r="E30" t="str">
            <v>OM7AC</v>
          </cell>
          <cell r="F30">
            <v>16550029</v>
          </cell>
          <cell r="G30" t="str">
            <v>Motobomba Sumergible marca grundfos inoxidable modelo 625S1250-5 con motor franklin electric de 125HP a 460voltios</v>
          </cell>
        </row>
        <row r="31">
          <cell r="A31" t="str">
            <v>Bomba A/CEB 20 CCE, referencia:1D0039</v>
          </cell>
          <cell r="B31" t="str">
            <v>MYE</v>
          </cell>
          <cell r="C31">
            <v>1528300</v>
          </cell>
          <cell r="D31">
            <v>1653206</v>
          </cell>
          <cell r="E31" t="str">
            <v>OM7AC</v>
          </cell>
          <cell r="F31">
            <v>16550030</v>
          </cell>
          <cell r="G31" t="str">
            <v>Bomba A/CEB 20 CCE, referencia:1D0039</v>
          </cell>
        </row>
        <row r="32">
          <cell r="A32" t="str">
            <v>Diferencial Manual de 2 toneladas CM</v>
          </cell>
          <cell r="B32" t="str">
            <v>MYE</v>
          </cell>
          <cell r="C32">
            <v>677730</v>
          </cell>
          <cell r="D32">
            <v>733112</v>
          </cell>
          <cell r="E32" t="str">
            <v>OM7AC</v>
          </cell>
          <cell r="F32">
            <v>16550031</v>
          </cell>
          <cell r="G32" t="str">
            <v>Diferencial Manual de 2 toneladas CM</v>
          </cell>
        </row>
        <row r="33">
          <cell r="A33" t="str">
            <v>Juego de LLaves Mixtas 1200fasd</v>
          </cell>
          <cell r="B33" t="str">
            <v>MYE</v>
          </cell>
          <cell r="C33">
            <v>1089878</v>
          </cell>
          <cell r="D33">
            <v>1178952</v>
          </cell>
          <cell r="E33" t="str">
            <v>OM7AC</v>
          </cell>
          <cell r="F33">
            <v>16550032</v>
          </cell>
          <cell r="G33" t="str">
            <v>Juego de LLaves Mixtas 1200fasd</v>
          </cell>
          <cell r="H33">
            <v>1</v>
          </cell>
        </row>
        <row r="34">
          <cell r="A34" t="str">
            <v>Juego de LLaves Mixtas 1200fmasd</v>
          </cell>
          <cell r="B34" t="str">
            <v>MYE</v>
          </cell>
          <cell r="C34">
            <v>743519</v>
          </cell>
          <cell r="D34">
            <v>804282</v>
          </cell>
          <cell r="E34" t="str">
            <v>OM7AC</v>
          </cell>
          <cell r="F34">
            <v>16550033</v>
          </cell>
          <cell r="G34" t="str">
            <v>Juego de LLaves Mixtas 1200fmasd</v>
          </cell>
        </row>
        <row r="35">
          <cell r="A35" t="str">
            <v>Planta Electrica a gasolina, modelo:7200ETG,marca:enermax, potencia:6.3KW,arranque:manual-electrico,motor:GX390K1-honda,potencia:13HP,nivel de ruido: 78 decibeles, capac. Tanque:19lt,autonom.trab.:4.8hr, Serie No. *2918536 y *3226501</v>
          </cell>
          <cell r="B35" t="str">
            <v>MYE</v>
          </cell>
          <cell r="C35">
            <v>4780000</v>
          </cell>
          <cell r="D35">
            <v>5170665</v>
          </cell>
          <cell r="E35" t="str">
            <v>OM7AC</v>
          </cell>
          <cell r="F35">
            <v>16550034</v>
          </cell>
          <cell r="G35" t="str">
            <v>Planta Electrica a gasolina, modelo:7200ETG,marca:enermax, potencia:6.3KW,arranque:manual-electrico,motor:GX390K1-honda,potencia:13HP,nivel de ruido: 78 decibeles, capac. Tanque:19lt,autonom.trab.:4.8hr, Serie No. *2918536 y *3226501</v>
          </cell>
        </row>
        <row r="36">
          <cell r="A36" t="str">
            <v>Planta Electrica a gasolina, modelo:7200ETG,marca:enermax, potencia:6.3KW,arranque:manual-electrico,motor:GX390K1-honda,potencia:13HP,nivel de ruido: 78 decibeles, capac. Tanque:19lt,autonom.trab.:4.8hr, Serie No. *2918536 y *3226501</v>
          </cell>
          <cell r="B36" t="str">
            <v>MYE</v>
          </cell>
          <cell r="C36">
            <v>4780000</v>
          </cell>
          <cell r="D36">
            <v>5170665</v>
          </cell>
          <cell r="E36" t="str">
            <v>OM7AC</v>
          </cell>
          <cell r="F36">
            <v>16550035</v>
          </cell>
          <cell r="G36" t="str">
            <v>Planta Electrica a gasolina, modelo:7200ETG,marca:enermax, potencia:6.3KW,arranque:manual-electrico,motor:GX390K1-honda,potencia:13HP,nivel de ruido: 78 decibeles, capac. Tanque:19lt,autonom.trab.:4.8hr, Serie No. *2918536 y *3226501</v>
          </cell>
        </row>
        <row r="37">
          <cell r="A37" t="str">
            <v>Equipos de Bombeo Sumergibles para pozo profundo-Marca Ebara (modelo BHS 1012-5-125, capacidad  H=131.1m(430Ft),Q=180m3/hr(50L/sg), motor:125HP</v>
          </cell>
          <cell r="B37" t="str">
            <v>MYE</v>
          </cell>
          <cell r="C37">
            <v>32413996</v>
          </cell>
          <cell r="D37">
            <v>35063184</v>
          </cell>
          <cell r="E37" t="str">
            <v>OM7AC</v>
          </cell>
          <cell r="F37">
            <v>16550036</v>
          </cell>
          <cell r="G37" t="str">
            <v>Equipos de Bombeo Sumergibles para pozo profundo-Marca Ebara (modelo BHS 1012-5-125, capacidad  H=131.1m(430Ft),Q=180m3/hr(50L/sg), motor:125HP</v>
          </cell>
        </row>
        <row r="38">
          <cell r="A38" t="str">
            <v>Equipos de Bombeo Sumergibles para pozo profundo-Marca Ebara(modelo BHS 517-12-45, capacidad H=112.8m(370Ft), Q=72m3/hr(20L/sg),motor:45HP</v>
          </cell>
          <cell r="B38" t="str">
            <v>MYE</v>
          </cell>
          <cell r="C38">
            <v>13611904</v>
          </cell>
          <cell r="D38">
            <v>14724399</v>
          </cell>
          <cell r="E38" t="str">
            <v>OM7AC</v>
          </cell>
          <cell r="F38">
            <v>16550037</v>
          </cell>
          <cell r="G38" t="str">
            <v>Equipos de Bombeo Sumergibles para pozo profundo-Marca Ebara(modelo BHS 517-12-45, capacidad H=112.8m(370Ft), Q=72m3/hr(20L/sg),motor:45HP</v>
          </cell>
        </row>
        <row r="39">
          <cell r="A39" t="str">
            <v>Equipos de Bombeo Sumergibles para pozo profundo-Marca Ebara(modelo BHS 517-11-40,capacidad H=100m(328Ft),Q=72m3/hr(20L/sg),motor:40HP</v>
          </cell>
          <cell r="B39" t="str">
            <v>MYE</v>
          </cell>
          <cell r="C39">
            <v>12747124</v>
          </cell>
          <cell r="D39">
            <v>13788940</v>
          </cell>
          <cell r="E39" t="str">
            <v>OM7AC</v>
          </cell>
          <cell r="F39">
            <v>16550038</v>
          </cell>
          <cell r="G39" t="str">
            <v>Equipos de Bombeo Sumergibles para pozo profundo-Marca Ebara(modelo BHS 517-11-40,capacidad H=100m(328Ft),Q=72m3/hr(20L/sg),motor:40HP</v>
          </cell>
        </row>
        <row r="40">
          <cell r="A40" t="str">
            <v>Bomba Sumergible marca grundfos inoxidable modelo 800S1000-4 con motor franklin electric de 100 460voltios</v>
          </cell>
          <cell r="B40" t="str">
            <v>MYE</v>
          </cell>
          <cell r="C40">
            <v>28431600</v>
          </cell>
          <cell r="D40">
            <v>29267162</v>
          </cell>
          <cell r="E40" t="str">
            <v>OM7AC</v>
          </cell>
          <cell r="F40">
            <v>16550039</v>
          </cell>
          <cell r="G40" t="str">
            <v>Bomba Sumergible marca grundfos inoxidable modelo 800S1000-4 con motor franklin electric de 100 460voltios</v>
          </cell>
        </row>
        <row r="41">
          <cell r="A41" t="str">
            <v>Motobomba Sumergible marca grundfos inoxidable modelo 385S500-6 con motor franklin electric de 50HP a 460voltios</v>
          </cell>
          <cell r="B41" t="str">
            <v>MYE</v>
          </cell>
          <cell r="C41">
            <v>15581120</v>
          </cell>
          <cell r="D41">
            <v>16039024</v>
          </cell>
          <cell r="E41" t="str">
            <v>OM7AC</v>
          </cell>
          <cell r="F41">
            <v>16550040</v>
          </cell>
          <cell r="G41" t="str">
            <v>Motobomba Sumergible marca grundfos inoxidable modelo 385S500-6 con motor franklin electric de 50HP a 460voltios</v>
          </cell>
        </row>
        <row r="42">
          <cell r="A42" t="str">
            <v>Motobomba Sumergible marca grundfos inoxidable modelo 475S1000-9 con motor franklin electric de 100HP a 460voltios</v>
          </cell>
          <cell r="B42" t="str">
            <v>MYE</v>
          </cell>
          <cell r="C42">
            <v>25462000</v>
          </cell>
          <cell r="D42">
            <v>26210288</v>
          </cell>
          <cell r="E42" t="str">
            <v>OM7AC</v>
          </cell>
          <cell r="F42">
            <v>16550041</v>
          </cell>
          <cell r="G42" t="str">
            <v>Motobomba Sumergible marca grundfos inoxidable modelo 475S1000-9 con motor franklin electric de 100HP a 460voltios</v>
          </cell>
        </row>
        <row r="43">
          <cell r="A43" t="str">
            <v>Destapadora k-1000 ridg ref:*34295</v>
          </cell>
          <cell r="B43" t="str">
            <v>MYE</v>
          </cell>
          <cell r="C43">
            <v>11484000</v>
          </cell>
          <cell r="D43">
            <v>11821495</v>
          </cell>
          <cell r="E43" t="str">
            <v>OM7AL</v>
          </cell>
          <cell r="F43">
            <v>16550042</v>
          </cell>
          <cell r="G43" t="str">
            <v>Destapadora k-1000 ridg ref:*34295</v>
          </cell>
        </row>
        <row r="44">
          <cell r="A44" t="str">
            <v>Destapadora k-1000 ridg ref:*34295</v>
          </cell>
          <cell r="B44" t="str">
            <v>MYE</v>
          </cell>
          <cell r="C44">
            <v>11484000</v>
          </cell>
          <cell r="D44">
            <v>11821495</v>
          </cell>
          <cell r="E44" t="str">
            <v>OM7AL</v>
          </cell>
          <cell r="F44">
            <v>16550043</v>
          </cell>
          <cell r="G44" t="str">
            <v>Destapadora k-1000 ridg ref:*34295</v>
          </cell>
        </row>
        <row r="45">
          <cell r="A45" t="str">
            <v>Llave de Tubo trabajo</v>
          </cell>
          <cell r="B45" t="str">
            <v>MYE</v>
          </cell>
          <cell r="C45">
            <v>152241</v>
          </cell>
          <cell r="D45">
            <v>156711</v>
          </cell>
          <cell r="E45" t="str">
            <v>HA7</v>
          </cell>
          <cell r="F45">
            <v>16550044</v>
          </cell>
          <cell r="G45" t="str">
            <v>Llave de Tubo trabajo</v>
          </cell>
        </row>
        <row r="46">
          <cell r="A46" t="str">
            <v>LLave P/ Tubo de trabajo</v>
          </cell>
          <cell r="B46" t="str">
            <v>MYE</v>
          </cell>
          <cell r="C46">
            <v>240071</v>
          </cell>
          <cell r="D46">
            <v>247126</v>
          </cell>
          <cell r="E46" t="str">
            <v>HA7</v>
          </cell>
          <cell r="F46">
            <v>16550045</v>
          </cell>
          <cell r="G46" t="str">
            <v>LLave P/ Tubo de trabajo</v>
          </cell>
        </row>
        <row r="47">
          <cell r="A47" t="str">
            <v>Llave p/ Tubo de trabajo</v>
          </cell>
          <cell r="B47" t="str">
            <v>MYE</v>
          </cell>
          <cell r="C47">
            <v>506920</v>
          </cell>
          <cell r="D47">
            <v>521819</v>
          </cell>
          <cell r="E47" t="str">
            <v>HA7</v>
          </cell>
          <cell r="F47">
            <v>16550046</v>
          </cell>
          <cell r="G47" t="str">
            <v>LLave P/ Tubo de trabajo</v>
          </cell>
        </row>
        <row r="48">
          <cell r="A48" t="str">
            <v>Extrator 5 TON.5.1/2*7" POWER TEAM</v>
          </cell>
          <cell r="B48" t="str">
            <v>MYE</v>
          </cell>
          <cell r="C48">
            <v>170369</v>
          </cell>
          <cell r="D48">
            <v>175380</v>
          </cell>
          <cell r="E48" t="str">
            <v>HA7</v>
          </cell>
          <cell r="F48">
            <v>16550047</v>
          </cell>
          <cell r="G48" t="str">
            <v>Extrator 5 TON.5.1/2*7" POWER TEAM</v>
          </cell>
        </row>
        <row r="49">
          <cell r="A49" t="str">
            <v>Martillo D.Bola 24ONZ</v>
          </cell>
          <cell r="B49" t="str">
            <v>MYE</v>
          </cell>
          <cell r="C49">
            <v>82319</v>
          </cell>
          <cell r="D49">
            <v>84737</v>
          </cell>
          <cell r="E49" t="str">
            <v>HA7</v>
          </cell>
          <cell r="F49">
            <v>16550048</v>
          </cell>
          <cell r="G49" t="str">
            <v>Martillo D.Bola 24ONZ</v>
          </cell>
        </row>
        <row r="50">
          <cell r="A50" t="str">
            <v>Hombresolo 10 guijada</v>
          </cell>
          <cell r="B50" t="str">
            <v>MYE</v>
          </cell>
          <cell r="C50">
            <v>41380</v>
          </cell>
          <cell r="D50">
            <v>42603</v>
          </cell>
          <cell r="E50" t="str">
            <v>HA7</v>
          </cell>
          <cell r="F50">
            <v>16550049</v>
          </cell>
          <cell r="G50" t="str">
            <v>Hombresolo 10 guijada</v>
          </cell>
        </row>
        <row r="51">
          <cell r="A51" t="str">
            <v>Jgo. de Llaves BRISTOL 0.28</v>
          </cell>
          <cell r="B51" t="str">
            <v>MYE</v>
          </cell>
          <cell r="C51">
            <v>98739</v>
          </cell>
          <cell r="D51">
            <v>101639</v>
          </cell>
          <cell r="E51" t="str">
            <v>HA7</v>
          </cell>
          <cell r="F51">
            <v>16550050</v>
          </cell>
          <cell r="G51" t="str">
            <v>Jgo. de Llaves BRISTOL 0.28</v>
          </cell>
        </row>
        <row r="52">
          <cell r="A52" t="str">
            <v>Jgo. de BROGAS 1/16-1 HSS 37 pzas.</v>
          </cell>
          <cell r="B52" t="str">
            <v>MYE</v>
          </cell>
          <cell r="C52">
            <v>1046900</v>
          </cell>
          <cell r="D52">
            <v>1077670</v>
          </cell>
          <cell r="E52" t="str">
            <v>HA7</v>
          </cell>
          <cell r="F52">
            <v>16550051</v>
          </cell>
          <cell r="G52" t="str">
            <v>Jgo. de BROGAS 1/16-1 HSS 37 pzas.</v>
          </cell>
          <cell r="H52">
            <v>1</v>
          </cell>
        </row>
        <row r="53">
          <cell r="A53" t="str">
            <v>Ratchet de 1/2 IR</v>
          </cell>
          <cell r="B53" t="str">
            <v>MYE</v>
          </cell>
          <cell r="C53">
            <v>136703</v>
          </cell>
          <cell r="D53">
            <v>140724</v>
          </cell>
          <cell r="E53" t="str">
            <v>HA7</v>
          </cell>
          <cell r="F53">
            <v>16550052</v>
          </cell>
          <cell r="G53" t="str">
            <v>Ratchet de 1/2 IR</v>
          </cell>
          <cell r="H53">
            <v>1</v>
          </cell>
        </row>
        <row r="54">
          <cell r="A54" t="str">
            <v>Prensa de Banco de 8"URSUS</v>
          </cell>
          <cell r="B54" t="str">
            <v>MYE</v>
          </cell>
          <cell r="C54">
            <v>396720</v>
          </cell>
          <cell r="D54">
            <v>408380</v>
          </cell>
          <cell r="E54" t="str">
            <v>HA7</v>
          </cell>
          <cell r="F54">
            <v>16550053</v>
          </cell>
          <cell r="G54" t="str">
            <v>Prensa de Banco de 8"URSUS</v>
          </cell>
          <cell r="H54">
            <v>1</v>
          </cell>
        </row>
        <row r="55">
          <cell r="A55" t="str">
            <v>Prensa Cadena de</v>
          </cell>
          <cell r="B55" t="str">
            <v>MYE</v>
          </cell>
          <cell r="C55">
            <v>1696419</v>
          </cell>
          <cell r="D55">
            <v>1746270</v>
          </cell>
          <cell r="E55" t="str">
            <v>HA7</v>
          </cell>
          <cell r="F55">
            <v>16550054</v>
          </cell>
          <cell r="G55" t="str">
            <v>Prensa Cadena de</v>
          </cell>
          <cell r="H55">
            <v>1</v>
          </cell>
        </row>
        <row r="56">
          <cell r="A56" t="str">
            <v>Llave P/tubo Trabajo</v>
          </cell>
          <cell r="B56" t="str">
            <v>MYE</v>
          </cell>
          <cell r="C56">
            <v>106453</v>
          </cell>
          <cell r="D56">
            <v>109582</v>
          </cell>
          <cell r="E56" t="str">
            <v>HA7</v>
          </cell>
          <cell r="F56">
            <v>16550055</v>
          </cell>
          <cell r="G56" t="str">
            <v>Llave P/tubo Trabajo</v>
          </cell>
          <cell r="H56">
            <v>1</v>
          </cell>
        </row>
        <row r="57">
          <cell r="A57" t="str">
            <v>Barra de Puntas 16 Libras Marca</v>
          </cell>
          <cell r="B57" t="str">
            <v>MYE</v>
          </cell>
          <cell r="C57">
            <v>43639</v>
          </cell>
          <cell r="D57">
            <v>44929</v>
          </cell>
          <cell r="E57" t="str">
            <v>HA7</v>
          </cell>
          <cell r="F57">
            <v>16550056</v>
          </cell>
          <cell r="G57" t="str">
            <v>Barra de Puntas 16 Libras Marca</v>
          </cell>
        </row>
        <row r="58">
          <cell r="A58" t="str">
            <v>Barra de Puntas 16 Libras Marca</v>
          </cell>
          <cell r="B58" t="str">
            <v>MYE</v>
          </cell>
          <cell r="C58">
            <v>43639</v>
          </cell>
          <cell r="D58">
            <v>44929</v>
          </cell>
          <cell r="E58" t="str">
            <v>HA7</v>
          </cell>
          <cell r="F58">
            <v>16550057</v>
          </cell>
          <cell r="G58" t="str">
            <v>Barra de Puntas 16 Libras Marca</v>
          </cell>
        </row>
        <row r="59">
          <cell r="A59" t="str">
            <v>Manguera Gemela Oxiacetilenica</v>
          </cell>
          <cell r="B59" t="str">
            <v>MYE</v>
          </cell>
          <cell r="C59">
            <v>5730</v>
          </cell>
          <cell r="D59">
            <v>5902</v>
          </cell>
          <cell r="E59" t="str">
            <v>HA7</v>
          </cell>
          <cell r="F59">
            <v>16550058</v>
          </cell>
          <cell r="G59" t="str">
            <v>Manguera Gemela Oxiacetilenica</v>
          </cell>
          <cell r="H59">
            <v>1</v>
          </cell>
        </row>
        <row r="60">
          <cell r="A60" t="str">
            <v>Manguera Gemela Oxiacetilenica</v>
          </cell>
          <cell r="B60" t="str">
            <v>MYE</v>
          </cell>
          <cell r="C60">
            <v>5730</v>
          </cell>
          <cell r="D60">
            <v>5902</v>
          </cell>
          <cell r="E60" t="str">
            <v>HA7</v>
          </cell>
          <cell r="F60">
            <v>16550059</v>
          </cell>
          <cell r="G60" t="str">
            <v>Manguera Gemela Oxiacetilenica</v>
          </cell>
          <cell r="H60">
            <v>1</v>
          </cell>
        </row>
        <row r="61">
          <cell r="A61" t="str">
            <v>Manguera Gemela Oxiacetilenica</v>
          </cell>
          <cell r="B61" t="str">
            <v>MYE</v>
          </cell>
          <cell r="C61">
            <v>5730</v>
          </cell>
          <cell r="D61">
            <v>5902</v>
          </cell>
          <cell r="E61" t="str">
            <v>HA7</v>
          </cell>
          <cell r="F61">
            <v>16550060</v>
          </cell>
          <cell r="G61" t="str">
            <v>Manguera Gemela Oxiacetilenica</v>
          </cell>
          <cell r="H61">
            <v>1</v>
          </cell>
        </row>
        <row r="62">
          <cell r="A62" t="str">
            <v>Manguera Gemela Oxiacetilenica</v>
          </cell>
          <cell r="B62" t="str">
            <v>MYE</v>
          </cell>
          <cell r="C62">
            <v>5730</v>
          </cell>
          <cell r="D62">
            <v>5902</v>
          </cell>
          <cell r="E62" t="str">
            <v>HA7</v>
          </cell>
          <cell r="F62">
            <v>16550061</v>
          </cell>
          <cell r="G62" t="str">
            <v>Manguera Gemela Oxiacetilenica</v>
          </cell>
          <cell r="H62">
            <v>1</v>
          </cell>
        </row>
        <row r="63">
          <cell r="A63" t="str">
            <v>Manguera Gemela Oxiacetilenica</v>
          </cell>
          <cell r="B63" t="str">
            <v>MYE</v>
          </cell>
          <cell r="C63">
            <v>5730</v>
          </cell>
          <cell r="D63">
            <v>5902</v>
          </cell>
          <cell r="E63" t="str">
            <v>HA7</v>
          </cell>
          <cell r="F63">
            <v>16550062</v>
          </cell>
          <cell r="G63" t="str">
            <v>Manguera Gemela Oxiacetilenica</v>
          </cell>
          <cell r="H63">
            <v>1</v>
          </cell>
        </row>
        <row r="64">
          <cell r="A64" t="str">
            <v>Manguera Gemela Oxiacetilenica</v>
          </cell>
          <cell r="B64" t="str">
            <v>MYE</v>
          </cell>
          <cell r="C64">
            <v>5730</v>
          </cell>
          <cell r="D64">
            <v>5902</v>
          </cell>
          <cell r="E64" t="str">
            <v>HA7</v>
          </cell>
          <cell r="F64">
            <v>16550063</v>
          </cell>
          <cell r="G64" t="str">
            <v>Manguera Gemela Oxiacetilenica</v>
          </cell>
          <cell r="H64">
            <v>1</v>
          </cell>
        </row>
        <row r="65">
          <cell r="A65" t="str">
            <v>Manguera Gemela Oxiacetilenica</v>
          </cell>
          <cell r="B65" t="str">
            <v>MYE</v>
          </cell>
          <cell r="C65">
            <v>5730</v>
          </cell>
          <cell r="D65">
            <v>5902</v>
          </cell>
          <cell r="E65" t="str">
            <v>HA7</v>
          </cell>
          <cell r="F65">
            <v>16550064</v>
          </cell>
          <cell r="G65" t="str">
            <v>Manguera Gemela Oxiacetilenica</v>
          </cell>
        </row>
        <row r="66">
          <cell r="A66" t="str">
            <v>Manguera Gemela Oxiacetilenica</v>
          </cell>
          <cell r="B66" t="str">
            <v>MYE</v>
          </cell>
          <cell r="C66">
            <v>5730</v>
          </cell>
          <cell r="D66">
            <v>5902</v>
          </cell>
          <cell r="E66" t="str">
            <v>HA7</v>
          </cell>
          <cell r="F66">
            <v>16550065</v>
          </cell>
          <cell r="G66" t="str">
            <v>Manguera Gemela Oxiacetilenica</v>
          </cell>
        </row>
        <row r="67">
          <cell r="A67" t="str">
            <v>Manguera Gemela Oxiacetilenica</v>
          </cell>
          <cell r="B67" t="str">
            <v>MYE</v>
          </cell>
          <cell r="C67">
            <v>5730</v>
          </cell>
          <cell r="D67">
            <v>5902</v>
          </cell>
          <cell r="E67" t="str">
            <v>HA7</v>
          </cell>
          <cell r="F67">
            <v>16550066</v>
          </cell>
          <cell r="G67" t="str">
            <v>Manguera Gemela Oxiacetilenica</v>
          </cell>
        </row>
        <row r="68">
          <cell r="A68" t="str">
            <v>Manguera Gemela Oxiacetilenica</v>
          </cell>
          <cell r="B68" t="str">
            <v>MYE</v>
          </cell>
          <cell r="C68">
            <v>5730</v>
          </cell>
          <cell r="D68">
            <v>5902</v>
          </cell>
          <cell r="E68" t="str">
            <v>HA7</v>
          </cell>
          <cell r="F68">
            <v>16550067</v>
          </cell>
          <cell r="G68" t="str">
            <v>Manguera Gemela Oxiacetilenica</v>
          </cell>
        </row>
        <row r="69">
          <cell r="A69" t="str">
            <v>Manguera Gemela Oxiacetilenica</v>
          </cell>
          <cell r="B69" t="str">
            <v>MYE</v>
          </cell>
          <cell r="C69">
            <v>5730</v>
          </cell>
          <cell r="D69">
            <v>5902</v>
          </cell>
          <cell r="E69" t="str">
            <v>HA7</v>
          </cell>
          <cell r="F69">
            <v>16550068</v>
          </cell>
          <cell r="G69" t="str">
            <v>Manguera Gemela Oxiacetilenica</v>
          </cell>
        </row>
        <row r="70">
          <cell r="A70" t="str">
            <v>Manguera Gemela Oxiacetilenica</v>
          </cell>
          <cell r="B70" t="str">
            <v>MYE</v>
          </cell>
          <cell r="C70">
            <v>5730</v>
          </cell>
          <cell r="D70">
            <v>5902</v>
          </cell>
          <cell r="E70" t="str">
            <v>HA7</v>
          </cell>
          <cell r="F70">
            <v>16550069</v>
          </cell>
          <cell r="G70" t="str">
            <v>Manguera Gemela Oxiacetilenica</v>
          </cell>
        </row>
        <row r="71">
          <cell r="A71" t="str">
            <v>Manguera Gemela Oxiacetilenica</v>
          </cell>
          <cell r="B71" t="str">
            <v>MYE</v>
          </cell>
          <cell r="C71">
            <v>5730</v>
          </cell>
          <cell r="D71">
            <v>5902</v>
          </cell>
          <cell r="E71" t="str">
            <v>HA7</v>
          </cell>
          <cell r="F71">
            <v>16550070</v>
          </cell>
          <cell r="G71" t="str">
            <v>Manguera Gemela Oxiacetilenica</v>
          </cell>
        </row>
        <row r="72">
          <cell r="A72" t="str">
            <v>Manguera Gemela Oxiacetilenica</v>
          </cell>
          <cell r="B72" t="str">
            <v>MYE</v>
          </cell>
          <cell r="C72">
            <v>5730</v>
          </cell>
          <cell r="D72">
            <v>5902</v>
          </cell>
          <cell r="E72" t="str">
            <v>HA7</v>
          </cell>
          <cell r="F72">
            <v>16550071</v>
          </cell>
          <cell r="G72" t="str">
            <v>Manguera Gemela Oxiacetilenica</v>
          </cell>
        </row>
        <row r="73">
          <cell r="A73" t="str">
            <v>Manguera Gemela Oxiacetilenica</v>
          </cell>
          <cell r="B73" t="str">
            <v>MYE</v>
          </cell>
          <cell r="C73">
            <v>5730</v>
          </cell>
          <cell r="D73">
            <v>5902</v>
          </cell>
          <cell r="E73" t="str">
            <v>HA7</v>
          </cell>
          <cell r="F73">
            <v>16550072</v>
          </cell>
          <cell r="G73" t="str">
            <v>Manguera Gemela Oxiacetilenica</v>
          </cell>
        </row>
        <row r="74">
          <cell r="A74" t="str">
            <v>Manguera Gemela Oxiacetilenica</v>
          </cell>
          <cell r="B74" t="str">
            <v>MYE</v>
          </cell>
          <cell r="C74">
            <v>5730</v>
          </cell>
          <cell r="D74">
            <v>5902</v>
          </cell>
          <cell r="E74" t="str">
            <v>HA7</v>
          </cell>
          <cell r="F74">
            <v>16550073</v>
          </cell>
          <cell r="G74" t="str">
            <v>Manguera Gemela Oxiacetilenica</v>
          </cell>
        </row>
        <row r="75">
          <cell r="A75" t="str">
            <v>Manguera Gemela Oxiacetilenica</v>
          </cell>
          <cell r="B75" t="str">
            <v>MYE</v>
          </cell>
          <cell r="C75">
            <v>5730</v>
          </cell>
          <cell r="D75">
            <v>5902</v>
          </cell>
          <cell r="E75" t="str">
            <v>HA7</v>
          </cell>
          <cell r="F75">
            <v>16550074</v>
          </cell>
          <cell r="G75" t="str">
            <v>Manguera Gemela Oxiacetilenica</v>
          </cell>
        </row>
        <row r="76">
          <cell r="A76" t="str">
            <v>Manguera Gemela Oxiacetilenica</v>
          </cell>
          <cell r="B76" t="str">
            <v>MYE</v>
          </cell>
          <cell r="C76">
            <v>5730</v>
          </cell>
          <cell r="D76">
            <v>5902</v>
          </cell>
          <cell r="E76" t="str">
            <v>HA7</v>
          </cell>
          <cell r="F76">
            <v>16550075</v>
          </cell>
          <cell r="G76" t="str">
            <v>Manguera Gemela Oxiacetilenica</v>
          </cell>
        </row>
        <row r="77">
          <cell r="A77" t="str">
            <v>Manguera Gemela Oxiacetilenica</v>
          </cell>
          <cell r="B77" t="str">
            <v>MYE</v>
          </cell>
          <cell r="C77">
            <v>5730</v>
          </cell>
          <cell r="D77">
            <v>5902</v>
          </cell>
          <cell r="E77" t="str">
            <v>HA7</v>
          </cell>
          <cell r="F77">
            <v>16550076</v>
          </cell>
          <cell r="G77" t="str">
            <v>Manguera Gemela Oxiacetilenica</v>
          </cell>
        </row>
        <row r="78">
          <cell r="A78" t="str">
            <v>Manguera Gemela Oxiacetilenica</v>
          </cell>
          <cell r="B78" t="str">
            <v>MYE</v>
          </cell>
          <cell r="C78">
            <v>5730</v>
          </cell>
          <cell r="D78">
            <v>5902</v>
          </cell>
          <cell r="E78" t="str">
            <v>HA7</v>
          </cell>
          <cell r="F78">
            <v>16550077</v>
          </cell>
          <cell r="G78" t="str">
            <v>Manguera Gemela Oxiacetilenica</v>
          </cell>
        </row>
        <row r="79">
          <cell r="A79" t="str">
            <v>Pinza P/PINES Comertible</v>
          </cell>
          <cell r="B79" t="str">
            <v>MYE</v>
          </cell>
          <cell r="C79">
            <v>75068</v>
          </cell>
          <cell r="D79">
            <v>77277</v>
          </cell>
          <cell r="E79" t="str">
            <v>HA7</v>
          </cell>
          <cell r="F79">
            <v>16550078</v>
          </cell>
          <cell r="G79" t="str">
            <v>Pinza P/PINES Comertible</v>
          </cell>
        </row>
        <row r="80">
          <cell r="A80" t="str">
            <v>Jgo.Cinceles 86C PROTO 5pzas.</v>
          </cell>
          <cell r="B80" t="str">
            <v>MYE</v>
          </cell>
          <cell r="C80">
            <v>89377</v>
          </cell>
          <cell r="D80">
            <v>91999</v>
          </cell>
          <cell r="E80" t="str">
            <v>HA7</v>
          </cell>
          <cell r="F80">
            <v>16550079</v>
          </cell>
          <cell r="G80" t="str">
            <v>Jgo.Cinceles 86C PROTO 5pzas.</v>
          </cell>
        </row>
        <row r="81">
          <cell r="A81" t="str">
            <v>Volvedor Articulado de 1</v>
          </cell>
          <cell r="B81" t="str">
            <v>MYE</v>
          </cell>
          <cell r="C81">
            <v>438632</v>
          </cell>
          <cell r="D81">
            <v>451531</v>
          </cell>
          <cell r="E81" t="str">
            <v>HA7</v>
          </cell>
          <cell r="F81">
            <v>16550080</v>
          </cell>
          <cell r="G81" t="str">
            <v>Volvedor Articulado de 1</v>
          </cell>
        </row>
        <row r="82">
          <cell r="A82" t="str">
            <v>Jgo.Cinceles 86B PROTO 7pzas.</v>
          </cell>
          <cell r="B82" t="str">
            <v>MYE</v>
          </cell>
          <cell r="C82">
            <v>151842</v>
          </cell>
          <cell r="D82">
            <v>156299</v>
          </cell>
          <cell r="E82" t="str">
            <v>HA7</v>
          </cell>
          <cell r="F82">
            <v>16550081</v>
          </cell>
          <cell r="G82" t="str">
            <v>Jgo.Cinceles 86B PROTO 7pzas.</v>
          </cell>
        </row>
        <row r="83">
          <cell r="A83" t="str">
            <v>Jgo. de Llaves BRISTOL 0.7</v>
          </cell>
          <cell r="B83" t="str">
            <v>MYE</v>
          </cell>
          <cell r="C83">
            <v>105448</v>
          </cell>
          <cell r="D83">
            <v>108546</v>
          </cell>
          <cell r="E83" t="str">
            <v>HA7</v>
          </cell>
          <cell r="F83">
            <v>16550082</v>
          </cell>
          <cell r="G83" t="str">
            <v>Jgo. de Llaves BRISTOL 0.7</v>
          </cell>
        </row>
        <row r="84">
          <cell r="A84" t="str">
            <v>Jgo. de Llaves Mixtas de 1 a 2" PROTOS</v>
          </cell>
          <cell r="B84" t="str">
            <v>MYE</v>
          </cell>
          <cell r="C84">
            <v>2746593</v>
          </cell>
          <cell r="D84">
            <v>2827312</v>
          </cell>
          <cell r="E84" t="str">
            <v>HA7</v>
          </cell>
          <cell r="F84">
            <v>16550083</v>
          </cell>
          <cell r="G84" t="str">
            <v>Jgo. de Llaves Mixtas de 1 a 2" PROTOS</v>
          </cell>
        </row>
        <row r="85">
          <cell r="A85" t="str">
            <v>Jgo. De Copas 1/2 de 3/8-1 PROTO</v>
          </cell>
          <cell r="B85" t="str">
            <v>MYE</v>
          </cell>
          <cell r="C85">
            <v>215353</v>
          </cell>
          <cell r="D85">
            <v>221676</v>
          </cell>
          <cell r="E85" t="str">
            <v>HA7</v>
          </cell>
          <cell r="F85">
            <v>16550084</v>
          </cell>
          <cell r="G85" t="str">
            <v>Jgo. De Copas 1/2 de 3/8-1 PROTO</v>
          </cell>
        </row>
        <row r="86">
          <cell r="A86" t="str">
            <v>Llave P/tubo Trabajo</v>
          </cell>
          <cell r="B86" t="str">
            <v>MYE</v>
          </cell>
          <cell r="C86">
            <v>106328</v>
          </cell>
          <cell r="D86">
            <v>109454</v>
          </cell>
          <cell r="E86" t="str">
            <v>HA7</v>
          </cell>
          <cell r="F86">
            <v>16550085</v>
          </cell>
          <cell r="G86" t="str">
            <v>Llave P/tubo Trabajo</v>
          </cell>
        </row>
        <row r="87">
          <cell r="A87" t="str">
            <v>Tijera P/Lamina 10"PROTO.</v>
          </cell>
          <cell r="B87" t="str">
            <v>MYE</v>
          </cell>
          <cell r="C87">
            <v>53274</v>
          </cell>
          <cell r="D87">
            <v>54837</v>
          </cell>
          <cell r="E87" t="str">
            <v>HA7</v>
          </cell>
          <cell r="F87">
            <v>16550086</v>
          </cell>
          <cell r="G87" t="str">
            <v>Tijera P/Lamina 10"PROTO.</v>
          </cell>
        </row>
        <row r="88">
          <cell r="A88" t="str">
            <v>Jgo. de Copas 1"DE 1.1/16-2" PROTO</v>
          </cell>
          <cell r="B88" t="str">
            <v>MYE</v>
          </cell>
          <cell r="C88">
            <v>1392174</v>
          </cell>
          <cell r="D88">
            <v>1433094</v>
          </cell>
          <cell r="E88" t="str">
            <v>HA7</v>
          </cell>
          <cell r="F88">
            <v>16550087</v>
          </cell>
          <cell r="G88" t="str">
            <v>Jgo. de Copas 1"DE 1.1/16-2" PROTO</v>
          </cell>
        </row>
        <row r="89">
          <cell r="A89" t="str">
            <v>Bomba Industrial  2.0 HP 4HME200 Marca Evans-motor webb 110/220voltios,succión y desc 1 1/2*1 1/4</v>
          </cell>
          <cell r="B89" t="str">
            <v>MYE</v>
          </cell>
          <cell r="C89">
            <v>473280</v>
          </cell>
          <cell r="D89">
            <v>487193</v>
          </cell>
          <cell r="E89" t="str">
            <v>HA7</v>
          </cell>
          <cell r="F89">
            <v>16550088</v>
          </cell>
          <cell r="G89" t="str">
            <v>Bomba Industrial  2.0 HP 4HME200 Marca Evans-motor webb 110/220voltios,succión y desc 1 1/2*1 1/4</v>
          </cell>
          <cell r="H89">
            <v>1</v>
          </cell>
        </row>
        <row r="90">
          <cell r="A90" t="str">
            <v>Equipo de Soldadura Autogena</v>
          </cell>
          <cell r="B90" t="str">
            <v>MYE</v>
          </cell>
          <cell r="C90">
            <v>1567595</v>
          </cell>
          <cell r="D90">
            <v>1585615</v>
          </cell>
          <cell r="E90" t="str">
            <v>HA7</v>
          </cell>
          <cell r="F90">
            <v>16550089</v>
          </cell>
          <cell r="G90" t="str">
            <v>Equipo de Soldadura Autogena</v>
          </cell>
          <cell r="H90">
            <v>1</v>
          </cell>
        </row>
        <row r="91">
          <cell r="A91" t="str">
            <v>Torres Riendadas de 40 metros de altura</v>
          </cell>
          <cell r="B91" t="str">
            <v>MYE</v>
          </cell>
          <cell r="C91">
            <v>14790000</v>
          </cell>
          <cell r="D91">
            <v>14960016</v>
          </cell>
          <cell r="E91" t="str">
            <v>HA7</v>
          </cell>
          <cell r="F91">
            <v>16550090</v>
          </cell>
          <cell r="G91" t="str">
            <v>Torres Riendadas de 40 metros de altura</v>
          </cell>
          <cell r="H91">
            <v>1</v>
          </cell>
        </row>
        <row r="92">
          <cell r="A92" t="str">
            <v>Torres Riendadas de 25 metros de altura</v>
          </cell>
          <cell r="B92" t="str">
            <v>MYE</v>
          </cell>
          <cell r="C92">
            <v>7377600</v>
          </cell>
          <cell r="D92">
            <v>7462407</v>
          </cell>
          <cell r="E92" t="str">
            <v>HA7</v>
          </cell>
          <cell r="F92">
            <v>16550091</v>
          </cell>
          <cell r="G92" t="str">
            <v>Torres Riendadas de 25 metros de altura</v>
          </cell>
          <cell r="H92">
            <v>1</v>
          </cell>
        </row>
        <row r="93">
          <cell r="A93" t="str">
            <v>Equipo protección respiratoria,de autocontenido, marca MSA,modelo AirHawk MMR,con cilindro ´para 30minutos,aire a 2216psi,arnes,correas,máscara ultra lite,reguladores,alarma y estuche</v>
          </cell>
          <cell r="B93" t="str">
            <v>MYE</v>
          </cell>
          <cell r="C93">
            <v>4872000</v>
          </cell>
          <cell r="D93">
            <v>5036507</v>
          </cell>
          <cell r="E93" t="str">
            <v>OM7AC</v>
          </cell>
          <cell r="F93">
            <v>16550092</v>
          </cell>
          <cell r="G93" t="str">
            <v>Equipo protección respiratoria,de autocontenido, marca MSA,modelo AirHawk MMR,con cilindro ´para 30minutos,aire a 2216psi,arnes,correas,máscara ultra lite,reguladores,alarma y estuche</v>
          </cell>
          <cell r="H93">
            <v>1</v>
          </cell>
        </row>
        <row r="94">
          <cell r="A94" t="str">
            <v>Equipo protección respiratoria,de autocontenido, marca MSA,modelo AirHawk MMR,con cilindro ´para 30minutos,aire a 2216psi,arnes,correas,máscara ultra lite,reguladores,alarma y estuche</v>
          </cell>
          <cell r="B94" t="str">
            <v>MYE</v>
          </cell>
          <cell r="C94">
            <v>4872000</v>
          </cell>
          <cell r="D94">
            <v>5036507</v>
          </cell>
          <cell r="E94" t="str">
            <v>OM7AC</v>
          </cell>
          <cell r="F94">
            <v>16550093</v>
          </cell>
          <cell r="G94" t="str">
            <v>Equipo protección respiratoria,de autocontenido, marca MSA,modelo AirHawk MMR,con cilindro ´para 30minutos,aire a 2216psi,arnes,correas,máscara ultra lite,reguladores,alarma y estuche</v>
          </cell>
          <cell r="H94">
            <v>1</v>
          </cell>
        </row>
        <row r="95">
          <cell r="A95" t="str">
            <v>Guadañadora TL- 52 J400(incluye gafas,taro medidor de aceite,3 cuchillos,herramientas,arnes y manual de operaciones)</v>
          </cell>
          <cell r="B95" t="str">
            <v>MYE</v>
          </cell>
          <cell r="C95">
            <v>1326170</v>
          </cell>
          <cell r="D95">
            <v>1379856</v>
          </cell>
          <cell r="E95" t="str">
            <v>OM7AC</v>
          </cell>
          <cell r="F95">
            <v>16550094</v>
          </cell>
          <cell r="G95" t="str">
            <v>Guadañadora TL- 52 J400(incluye gafas,taro medidor de aceite,3 cuchillos,herramientas,arnes y manual de operaciones)</v>
          </cell>
        </row>
        <row r="96">
          <cell r="A96" t="str">
            <v>Llave de cadena p/tb de 2 a 12 Pulgadas  Marca Ridgid</v>
          </cell>
          <cell r="B96" t="str">
            <v>MYE</v>
          </cell>
          <cell r="C96">
            <v>2589294</v>
          </cell>
          <cell r="D96">
            <v>2666318</v>
          </cell>
          <cell r="E96" t="str">
            <v>HA7</v>
          </cell>
          <cell r="F96">
            <v>16550095</v>
          </cell>
          <cell r="G96" t="str">
            <v>Llave de cadena p/tb de 2 a 12 Pulgadas  Marca Ridgid</v>
          </cell>
        </row>
        <row r="97">
          <cell r="A97" t="str">
            <v>Llave de cadena p/tb de 2 a 12 Pulgadas  Marca Ridgid</v>
          </cell>
          <cell r="B97" t="str">
            <v>MYE</v>
          </cell>
          <cell r="C97">
            <v>2589294</v>
          </cell>
          <cell r="D97">
            <v>2666318</v>
          </cell>
          <cell r="E97" t="str">
            <v>HA7</v>
          </cell>
          <cell r="F97">
            <v>16550096</v>
          </cell>
          <cell r="G97" t="str">
            <v>Llave de cadena p/tb de 2 a 12 Pulgadas  Marca Ridgid</v>
          </cell>
          <cell r="H97">
            <v>1</v>
          </cell>
        </row>
        <row r="98">
          <cell r="A98" t="str">
            <v>Transformadores   ?</v>
          </cell>
          <cell r="B98" t="str">
            <v>MYE</v>
          </cell>
          <cell r="C98">
            <v>3016000</v>
          </cell>
          <cell r="D98">
            <v>3034902</v>
          </cell>
          <cell r="E98" t="str">
            <v>OM7AC</v>
          </cell>
          <cell r="F98">
            <v>16550097</v>
          </cell>
          <cell r="G98" t="str">
            <v>Transformadores   ?</v>
          </cell>
          <cell r="H98">
            <v>1</v>
          </cell>
        </row>
        <row r="99">
          <cell r="A99" t="str">
            <v>Transformadores   ?</v>
          </cell>
          <cell r="B99" t="str">
            <v>MYE</v>
          </cell>
          <cell r="C99">
            <v>3016000</v>
          </cell>
          <cell r="D99">
            <v>3034902</v>
          </cell>
          <cell r="E99" t="str">
            <v>OM7AC</v>
          </cell>
          <cell r="F99">
            <v>16550098</v>
          </cell>
          <cell r="G99" t="str">
            <v>Transformadores   ?</v>
          </cell>
        </row>
        <row r="100">
          <cell r="A100" t="str">
            <v>Transformadores   ?</v>
          </cell>
          <cell r="B100" t="str">
            <v>MYE</v>
          </cell>
          <cell r="C100">
            <v>3016000</v>
          </cell>
          <cell r="D100">
            <v>3034902</v>
          </cell>
          <cell r="E100" t="str">
            <v>OM7AC</v>
          </cell>
          <cell r="F100">
            <v>16550099</v>
          </cell>
          <cell r="G100" t="str">
            <v>Transformadores   ?</v>
          </cell>
        </row>
        <row r="101">
          <cell r="A101" t="str">
            <v>Transformadores   ?</v>
          </cell>
          <cell r="B101" t="str">
            <v>MYE</v>
          </cell>
          <cell r="C101">
            <v>3016000</v>
          </cell>
          <cell r="D101">
            <v>3034902</v>
          </cell>
          <cell r="E101" t="str">
            <v>OM7AC</v>
          </cell>
          <cell r="F101">
            <v>16550100</v>
          </cell>
          <cell r="G101" t="str">
            <v>Transformadores   ?</v>
          </cell>
        </row>
        <row r="102">
          <cell r="A102" t="str">
            <v>Transformadores   ?</v>
          </cell>
          <cell r="B102" t="str">
            <v>MYE</v>
          </cell>
          <cell r="C102">
            <v>3016000</v>
          </cell>
          <cell r="D102">
            <v>3034902</v>
          </cell>
          <cell r="E102" t="str">
            <v>OM7AL</v>
          </cell>
          <cell r="F102">
            <v>16550101</v>
          </cell>
          <cell r="G102" t="str">
            <v>Transformadores   ?</v>
          </cell>
        </row>
        <row r="103">
          <cell r="A103" t="str">
            <v>Transformadores   ?</v>
          </cell>
          <cell r="B103" t="str">
            <v>MYE</v>
          </cell>
          <cell r="C103">
            <v>3016000</v>
          </cell>
          <cell r="D103">
            <v>3034902</v>
          </cell>
          <cell r="E103" t="str">
            <v>OM7AC</v>
          </cell>
          <cell r="F103">
            <v>16550102</v>
          </cell>
          <cell r="G103" t="str">
            <v>Transformadores   ?</v>
          </cell>
        </row>
        <row r="104">
          <cell r="A104" t="str">
            <v>Transformadores   ?</v>
          </cell>
          <cell r="B104" t="str">
            <v>MYE</v>
          </cell>
          <cell r="C104">
            <v>3016000</v>
          </cell>
          <cell r="D104">
            <v>3034902</v>
          </cell>
          <cell r="E104" t="str">
            <v>OM7AC</v>
          </cell>
          <cell r="F104">
            <v>16550103</v>
          </cell>
          <cell r="G104" t="str">
            <v>Transformadores   ?</v>
          </cell>
        </row>
        <row r="105">
          <cell r="A105" t="str">
            <v>Transformadores   ?</v>
          </cell>
          <cell r="B105" t="str">
            <v>MYE</v>
          </cell>
          <cell r="C105">
            <v>3016000</v>
          </cell>
          <cell r="D105">
            <v>3034902</v>
          </cell>
          <cell r="E105" t="str">
            <v>OM7AC</v>
          </cell>
          <cell r="F105">
            <v>16550104</v>
          </cell>
          <cell r="G105" t="str">
            <v>Transformadores   ?</v>
          </cell>
        </row>
        <row r="106">
          <cell r="A106" t="str">
            <v>Compresor Crafstman 3HP, 15GLN</v>
          </cell>
          <cell r="B106" t="str">
            <v>MYE</v>
          </cell>
          <cell r="C106">
            <v>989750</v>
          </cell>
          <cell r="D106">
            <v>943894</v>
          </cell>
          <cell r="E106" t="str">
            <v>HA7</v>
          </cell>
          <cell r="F106">
            <v>16550105</v>
          </cell>
          <cell r="G106" t="str">
            <v>Compresor Crafstman 3HP, 15GLN</v>
          </cell>
        </row>
        <row r="107">
          <cell r="A107" t="str">
            <v>Aire acondicionado Samsung de 2.4 Tn. Ofic. Czal</v>
          </cell>
          <cell r="B107" t="str">
            <v>MYE</v>
          </cell>
          <cell r="C107">
            <v>3801900</v>
          </cell>
          <cell r="D107">
            <v>4899606</v>
          </cell>
          <cell r="E107" t="str">
            <v>OM5</v>
          </cell>
          <cell r="F107">
            <v>16550106</v>
          </cell>
          <cell r="G107" t="str">
            <v>Aire acondicionado Samsung de 2.4 Tn. Ofic. Czal</v>
          </cell>
        </row>
        <row r="108">
          <cell r="A108" t="str">
            <v>Motor franklin de 60 hp a 460V</v>
          </cell>
          <cell r="B108" t="str">
            <v>MYE</v>
          </cell>
          <cell r="C108">
            <v>8839200</v>
          </cell>
          <cell r="D108">
            <v>9271177</v>
          </cell>
          <cell r="E108" t="str">
            <v>OM7AC</v>
          </cell>
          <cell r="F108">
            <v>16550107</v>
          </cell>
          <cell r="G108" t="str">
            <v>Motor franklin de 60 hp a 460V</v>
          </cell>
        </row>
        <row r="109">
          <cell r="A109" t="str">
            <v>B:omba sumergible inox Grundfod 230S, con motor Franklin 30HP</v>
          </cell>
          <cell r="B109" t="str">
            <v>MYE</v>
          </cell>
          <cell r="C109">
            <v>10625600</v>
          </cell>
          <cell r="D109">
            <v>11144878</v>
          </cell>
          <cell r="E109" t="str">
            <v>OM7AC</v>
          </cell>
          <cell r="F109">
            <v>16550108</v>
          </cell>
          <cell r="G109" t="str">
            <v>B:omba sumergible inox Grundfod 230S, con motor Franklin 30HP</v>
          </cell>
        </row>
        <row r="110">
          <cell r="A110" t="str">
            <v>Motobomba modelo SP 230S-10</v>
          </cell>
          <cell r="B110" t="str">
            <v>MYE</v>
          </cell>
          <cell r="C110">
            <v>13166000</v>
          </cell>
          <cell r="D110">
            <v>13911490</v>
          </cell>
          <cell r="E110" t="str">
            <v>OM7AC</v>
          </cell>
          <cell r="F110">
            <v>16550109</v>
          </cell>
          <cell r="G110" t="str">
            <v>Motobomba modelo SP 230S-10</v>
          </cell>
        </row>
        <row r="111">
          <cell r="A111" t="str">
            <v>Motor sumerg. Franklin 30HP Mod. 230S</v>
          </cell>
          <cell r="B111" t="str">
            <v>MYE</v>
          </cell>
          <cell r="C111">
            <v>6043600</v>
          </cell>
          <cell r="D111">
            <v>6145824</v>
          </cell>
          <cell r="E111" t="str">
            <v>OM7AC</v>
          </cell>
          <cell r="F111">
            <v>16550110</v>
          </cell>
          <cell r="G111" t="str">
            <v>Motor sumerg. Franklin 30HP Mod. 230S</v>
          </cell>
        </row>
        <row r="112">
          <cell r="A112" t="str">
            <v>Tanque de hierro con carreta</v>
          </cell>
          <cell r="B112" t="str">
            <v>MYE</v>
          </cell>
          <cell r="C112">
            <v>686200</v>
          </cell>
          <cell r="D112">
            <v>683097</v>
          </cell>
          <cell r="E112" t="str">
            <v>OM7AC</v>
          </cell>
          <cell r="F112">
            <v>16550111</v>
          </cell>
          <cell r="G112" t="str">
            <v>Tanque de hierro con carreta</v>
          </cell>
        </row>
        <row r="113">
          <cell r="A113" t="str">
            <v>Meger Kioritsu 3122</v>
          </cell>
          <cell r="B113" t="str">
            <v>MYE</v>
          </cell>
          <cell r="C113">
            <v>2070600</v>
          </cell>
          <cell r="D113">
            <v>1989401</v>
          </cell>
          <cell r="E113" t="str">
            <v>HA7</v>
          </cell>
          <cell r="F113">
            <v>16550112</v>
          </cell>
          <cell r="G113" t="e">
            <v>#N/A</v>
          </cell>
        </row>
        <row r="114">
          <cell r="A114" t="str">
            <v>Aire Acondic. Mini Split 22000</v>
          </cell>
          <cell r="B114" t="str">
            <v>MYE</v>
          </cell>
          <cell r="C114">
            <v>2463300</v>
          </cell>
          <cell r="D114">
            <v>2372031</v>
          </cell>
          <cell r="E114" t="str">
            <v>OM7AC</v>
          </cell>
          <cell r="F114">
            <v>16550113</v>
          </cell>
          <cell r="G114" t="e">
            <v>#N/A</v>
          </cell>
        </row>
        <row r="115">
          <cell r="A115" t="str">
            <v>Taladro rotomartillo de 1/2</v>
          </cell>
          <cell r="B115" t="str">
            <v>MYE</v>
          </cell>
          <cell r="C115">
            <v>852000</v>
          </cell>
          <cell r="D115">
            <v>821586</v>
          </cell>
          <cell r="E115" t="str">
            <v>HA7</v>
          </cell>
          <cell r="F115">
            <v>16550114</v>
          </cell>
          <cell r="G115" t="e">
            <v>#N/A</v>
          </cell>
        </row>
        <row r="116">
          <cell r="A116" t="str">
            <v>Motor sumerg Ebara M10</v>
          </cell>
          <cell r="B116" t="str">
            <v>MYE</v>
          </cell>
          <cell r="C116">
            <v>23442891</v>
          </cell>
          <cell r="D116">
            <v>22779927</v>
          </cell>
          <cell r="E116" t="str">
            <v>OM7AC</v>
          </cell>
          <cell r="F116">
            <v>16550115</v>
          </cell>
          <cell r="G116" t="e">
            <v>#N/A</v>
          </cell>
        </row>
        <row r="117">
          <cell r="A117" t="str">
            <v>Guadaña TL-52 J400</v>
          </cell>
          <cell r="B117" t="str">
            <v>MYE</v>
          </cell>
          <cell r="C117">
            <v>1365000</v>
          </cell>
          <cell r="D117">
            <v>1346277</v>
          </cell>
          <cell r="E117" t="str">
            <v>OM7AC</v>
          </cell>
          <cell r="F117">
            <v>16550116</v>
          </cell>
          <cell r="G117" t="e">
            <v>#N/A</v>
          </cell>
        </row>
        <row r="118">
          <cell r="A118" t="str">
            <v>Guadaña TL-52 J400</v>
          </cell>
          <cell r="B118" t="str">
            <v>MYE</v>
          </cell>
          <cell r="C118">
            <v>1365000</v>
          </cell>
          <cell r="D118">
            <v>1346277</v>
          </cell>
          <cell r="E118" t="str">
            <v>OM7AL</v>
          </cell>
          <cell r="F118">
            <v>16550117</v>
          </cell>
          <cell r="G118" t="e">
            <v>#N/A</v>
          </cell>
        </row>
        <row r="119">
          <cell r="A119" t="str">
            <v>Fuente lavado de ojos ducha mixta</v>
          </cell>
          <cell r="B119" t="str">
            <v>EMC</v>
          </cell>
          <cell r="C119">
            <v>1096664</v>
          </cell>
          <cell r="D119">
            <v>1128894</v>
          </cell>
          <cell r="E119" t="str">
            <v>EL7</v>
          </cell>
          <cell r="F119">
            <v>16600001</v>
          </cell>
          <cell r="G119" t="str">
            <v>Fuente lavado de ojos ducha mixta</v>
          </cell>
        </row>
        <row r="120">
          <cell r="A120" t="str">
            <v>Fuente lavado de ojos ducha mixta</v>
          </cell>
          <cell r="B120" t="str">
            <v>EMC</v>
          </cell>
          <cell r="C120">
            <v>1096664</v>
          </cell>
          <cell r="D120">
            <v>1128894</v>
          </cell>
          <cell r="E120" t="str">
            <v>EL7</v>
          </cell>
          <cell r="F120">
            <v>16600002</v>
          </cell>
          <cell r="G120" t="str">
            <v>Fuente lavado de ojos ducha mixta</v>
          </cell>
        </row>
        <row r="121">
          <cell r="A121" t="str">
            <v>Fuente lavado de ojos ducha mixta</v>
          </cell>
          <cell r="B121" t="str">
            <v>EMC</v>
          </cell>
          <cell r="C121">
            <v>1096664</v>
          </cell>
          <cell r="D121">
            <v>1128894</v>
          </cell>
          <cell r="E121" t="str">
            <v>EL7</v>
          </cell>
          <cell r="F121">
            <v>16600003</v>
          </cell>
          <cell r="G121" t="str">
            <v>Fuente lavado de ojos ducha mixta</v>
          </cell>
        </row>
        <row r="122">
          <cell r="A122" t="str">
            <v>Sension 7w/1 meter cond probe 115</v>
          </cell>
          <cell r="B122" t="str">
            <v>EMC</v>
          </cell>
          <cell r="C122">
            <v>3507005</v>
          </cell>
          <cell r="D122">
            <v>3594227</v>
          </cell>
          <cell r="E122" t="str">
            <v>EL7</v>
          </cell>
          <cell r="F122">
            <v>16600004</v>
          </cell>
          <cell r="G122" t="str">
            <v>Sension 7w/1 meter cond probe 115</v>
          </cell>
        </row>
        <row r="123">
          <cell r="A123" t="str">
            <v>DR/4000u spectro,uv/vis 115 VAC</v>
          </cell>
          <cell r="B123" t="str">
            <v>EMC</v>
          </cell>
          <cell r="C123">
            <v>28182989</v>
          </cell>
          <cell r="D123">
            <v>28883909</v>
          </cell>
          <cell r="E123" t="str">
            <v>EL7</v>
          </cell>
          <cell r="F123">
            <v>16600005</v>
          </cell>
          <cell r="G123" t="str">
            <v>DR/4000u spectro,uv/vis 115 VAC</v>
          </cell>
        </row>
        <row r="124">
          <cell r="A124" t="str">
            <v>Macropipeteador pipetas 0.1-100 estuche schott</v>
          </cell>
          <cell r="B124" t="str">
            <v>EMC</v>
          </cell>
          <cell r="C124">
            <v>171093</v>
          </cell>
          <cell r="D124">
            <v>-92282</v>
          </cell>
          <cell r="E124" t="str">
            <v>EL7</v>
          </cell>
          <cell r="F124">
            <v>16600006</v>
          </cell>
          <cell r="G124" t="str">
            <v>Macropipeteador pipetas 0.1-100 estuche schott</v>
          </cell>
        </row>
        <row r="125">
          <cell r="A125" t="str">
            <v>Digital titrator</v>
          </cell>
          <cell r="B125" t="str">
            <v>EMC</v>
          </cell>
          <cell r="C125">
            <v>666490</v>
          </cell>
          <cell r="D125">
            <v>683062</v>
          </cell>
          <cell r="E125" t="str">
            <v>EL7</v>
          </cell>
          <cell r="F125">
            <v>16600007</v>
          </cell>
          <cell r="G125" t="str">
            <v>Digital titrator</v>
          </cell>
        </row>
        <row r="126">
          <cell r="A126" t="str">
            <v>Digital titrator</v>
          </cell>
          <cell r="B126" t="str">
            <v>EMC</v>
          </cell>
          <cell r="C126">
            <v>666490</v>
          </cell>
          <cell r="D126">
            <v>683062</v>
          </cell>
          <cell r="E126" t="str">
            <v>EL7</v>
          </cell>
          <cell r="F126">
            <v>16600008</v>
          </cell>
          <cell r="G126" t="str">
            <v>Digital titrator</v>
          </cell>
        </row>
        <row r="127">
          <cell r="A127" t="str">
            <v>2100N lab turb. 115/230v, 50/60HZ epa1821</v>
          </cell>
          <cell r="B127" t="str">
            <v>EMC</v>
          </cell>
          <cell r="C127">
            <v>8759578</v>
          </cell>
          <cell r="D127">
            <v>8977426</v>
          </cell>
          <cell r="E127" t="str">
            <v>EL7</v>
          </cell>
          <cell r="F127">
            <v>16600009</v>
          </cell>
          <cell r="G127" t="str">
            <v>2100N lab turb. 115/230v, 50/60HZ epa1821</v>
          </cell>
        </row>
        <row r="128">
          <cell r="A128" t="str">
            <v>Sension1 w/platinum ph electrode ce</v>
          </cell>
          <cell r="B128" t="str">
            <v>EMC</v>
          </cell>
          <cell r="C128">
            <v>2266065</v>
          </cell>
          <cell r="D128">
            <v>2322421</v>
          </cell>
          <cell r="E128" t="str">
            <v>EL7</v>
          </cell>
          <cell r="F128">
            <v>16600010</v>
          </cell>
          <cell r="G128" t="str">
            <v>Sension1 w/platinum ph electrode ce</v>
          </cell>
        </row>
        <row r="129">
          <cell r="A129" t="str">
            <v>Sension3 lab ph meter 115v</v>
          </cell>
          <cell r="B129" t="str">
            <v>EMC</v>
          </cell>
          <cell r="C129">
            <v>2805604</v>
          </cell>
          <cell r="D129">
            <v>2875380</v>
          </cell>
          <cell r="E129" t="str">
            <v>EL7</v>
          </cell>
          <cell r="F129">
            <v>16600011</v>
          </cell>
          <cell r="G129" t="str">
            <v>Sension3 lab ph meter 115v</v>
          </cell>
        </row>
        <row r="130">
          <cell r="A130" t="str">
            <v>Quanti-Sealer 110</v>
          </cell>
          <cell r="B130" t="str">
            <v>EMC</v>
          </cell>
          <cell r="C130">
            <v>11088480</v>
          </cell>
          <cell r="D130">
            <v>11364252</v>
          </cell>
          <cell r="E130" t="str">
            <v>EL7</v>
          </cell>
          <cell r="F130">
            <v>16600012</v>
          </cell>
          <cell r="G130" t="str">
            <v>Quanti-Sealer 110</v>
          </cell>
        </row>
        <row r="131">
          <cell r="A131" t="str">
            <v>Incubadora 120v 30*29*24</v>
          </cell>
          <cell r="B131" t="str">
            <v>EMC</v>
          </cell>
          <cell r="C131">
            <v>2239420</v>
          </cell>
          <cell r="D131">
            <v>2295111</v>
          </cell>
          <cell r="E131" t="str">
            <v>EL7</v>
          </cell>
          <cell r="F131">
            <v>16600013</v>
          </cell>
          <cell r="G131" t="str">
            <v>Incubadora 120v 30*29*24</v>
          </cell>
        </row>
        <row r="132">
          <cell r="A132" t="str">
            <v>Olla Autoclave 25lts</v>
          </cell>
          <cell r="B132" t="str">
            <v>EMC</v>
          </cell>
          <cell r="C132">
            <v>2021224</v>
          </cell>
          <cell r="D132">
            <v>2071490</v>
          </cell>
          <cell r="E132" t="str">
            <v>EL7</v>
          </cell>
          <cell r="F132">
            <v>16600014</v>
          </cell>
          <cell r="G132" t="str">
            <v>Olla Autoclave 25lts</v>
          </cell>
        </row>
        <row r="133">
          <cell r="A133" t="str">
            <v>Destilador de agua mod 26-c waterwise</v>
          </cell>
          <cell r="B133" t="str">
            <v>EMC</v>
          </cell>
          <cell r="C133">
            <v>5042328</v>
          </cell>
          <cell r="D133">
            <v>5167731</v>
          </cell>
          <cell r="E133" t="str">
            <v>EL7</v>
          </cell>
          <cell r="F133">
            <v>16600015</v>
          </cell>
          <cell r="G133" t="str">
            <v>Destilador de agua mod 26-c waterwise</v>
          </cell>
        </row>
        <row r="134">
          <cell r="A134" t="str">
            <v>Lampara UV laboratorio</v>
          </cell>
          <cell r="B134" t="str">
            <v>EMC</v>
          </cell>
          <cell r="C134">
            <v>598322</v>
          </cell>
          <cell r="D134">
            <v>613201</v>
          </cell>
          <cell r="E134" t="str">
            <v>EL7</v>
          </cell>
          <cell r="F134">
            <v>16600016</v>
          </cell>
          <cell r="G134" t="str">
            <v>lampara uv laboratorio</v>
          </cell>
        </row>
        <row r="135">
          <cell r="A135" t="str">
            <v>Rotametro REGAL 7501-100</v>
          </cell>
          <cell r="B135" t="str">
            <v>ETT</v>
          </cell>
          <cell r="C135">
            <v>1136800</v>
          </cell>
          <cell r="D135">
            <v>1097037</v>
          </cell>
          <cell r="E135" t="str">
            <v>EDEL7</v>
          </cell>
          <cell r="F135">
            <v>16600017</v>
          </cell>
          <cell r="G135" t="str">
            <v>Rotametro REGAL 7501-100</v>
          </cell>
        </row>
        <row r="136">
          <cell r="A136" t="str">
            <v>Macropipeteador eléctrico ACCU</v>
          </cell>
          <cell r="B136" t="str">
            <v>EMC</v>
          </cell>
          <cell r="C136">
            <v>1378080</v>
          </cell>
          <cell r="D136">
            <v>1347771</v>
          </cell>
          <cell r="E136" t="str">
            <v>EL7</v>
          </cell>
          <cell r="F136">
            <v>16600018</v>
          </cell>
          <cell r="G136" t="e">
            <v>#N/A</v>
          </cell>
        </row>
        <row r="137">
          <cell r="A137" t="str">
            <v>Camaras Mavica Sony FD200 digital</v>
          </cell>
          <cell r="B137" t="str">
            <v>MEEO</v>
          </cell>
          <cell r="C137">
            <v>1799000</v>
          </cell>
          <cell r="D137">
            <v>1120607</v>
          </cell>
          <cell r="E137" t="str">
            <v>OME5</v>
          </cell>
          <cell r="F137">
            <v>16650001</v>
          </cell>
          <cell r="G137" t="str">
            <v>Camaras Mavica Sony FD200 digital</v>
          </cell>
        </row>
        <row r="138">
          <cell r="A138" t="str">
            <v>Camaras Mavica Sony FD200 digital</v>
          </cell>
          <cell r="B138" t="str">
            <v>MEEO</v>
          </cell>
          <cell r="C138">
            <v>1799000</v>
          </cell>
          <cell r="D138">
            <v>1120607</v>
          </cell>
          <cell r="E138" t="str">
            <v>OME5</v>
          </cell>
          <cell r="F138">
            <v>16650002</v>
          </cell>
          <cell r="G138" t="str">
            <v>Camaras Mavica Sony FD200 digital</v>
          </cell>
          <cell r="H138">
            <v>1</v>
          </cell>
        </row>
        <row r="139">
          <cell r="A139" t="str">
            <v>Camaras de Video Sony TV 140 digital</v>
          </cell>
          <cell r="B139" t="str">
            <v>MEEO</v>
          </cell>
          <cell r="C139">
            <v>1699000</v>
          </cell>
          <cell r="D139">
            <v>1058312</v>
          </cell>
          <cell r="E139" t="str">
            <v>OME5</v>
          </cell>
          <cell r="F139">
            <v>16650003</v>
          </cell>
          <cell r="G139" t="str">
            <v>Camaras de Video Sony TV 140 digital</v>
          </cell>
          <cell r="H139">
            <v>1</v>
          </cell>
        </row>
        <row r="140">
          <cell r="A140" t="str">
            <v>Camaras de Video Sony TV 140 digital</v>
          </cell>
          <cell r="B140" t="str">
            <v>MEEO</v>
          </cell>
          <cell r="C140">
            <v>1699000</v>
          </cell>
          <cell r="D140">
            <v>1058312</v>
          </cell>
          <cell r="E140" t="str">
            <v>OME5</v>
          </cell>
          <cell r="F140">
            <v>16650004</v>
          </cell>
          <cell r="G140" t="str">
            <v>Camaras de Video Sony TV 140 digital</v>
          </cell>
        </row>
        <row r="141">
          <cell r="A141" t="str">
            <v>Silla Gerencia Comercial</v>
          </cell>
          <cell r="B141" t="str">
            <v>MEEO</v>
          </cell>
          <cell r="C141">
            <v>430000</v>
          </cell>
          <cell r="D141">
            <v>535105</v>
          </cell>
          <cell r="E141" t="str">
            <v>ME5</v>
          </cell>
          <cell r="F141">
            <v>16650005</v>
          </cell>
          <cell r="G141" t="str">
            <v>Silla Gerencia Comercial</v>
          </cell>
        </row>
        <row r="142">
          <cell r="A142" t="str">
            <v>Greca 60 Pocillos Coldelec</v>
          </cell>
          <cell r="B142" t="str">
            <v>MEEO</v>
          </cell>
          <cell r="C142">
            <v>279328</v>
          </cell>
          <cell r="D142">
            <v>108114</v>
          </cell>
          <cell r="E142" t="str">
            <v>OME5</v>
          </cell>
          <cell r="F142">
            <v>16650006</v>
          </cell>
          <cell r="G142" t="str">
            <v>Greca 60 Pocillos Coldelec</v>
          </cell>
        </row>
        <row r="143">
          <cell r="A143" t="str">
            <v>Escritorios en madera mekano</v>
          </cell>
          <cell r="B143" t="str">
            <v>MEEO</v>
          </cell>
          <cell r="C143">
            <v>240000</v>
          </cell>
          <cell r="D143">
            <v>298670</v>
          </cell>
          <cell r="E143" t="str">
            <v>ME5</v>
          </cell>
          <cell r="F143">
            <v>16650007</v>
          </cell>
          <cell r="G143" t="str">
            <v>Escritorios en madera mekano</v>
          </cell>
        </row>
        <row r="144">
          <cell r="A144" t="str">
            <v>Escritorios en madera mekano</v>
          </cell>
          <cell r="B144" t="str">
            <v>MEEO</v>
          </cell>
          <cell r="C144">
            <v>240000</v>
          </cell>
          <cell r="D144">
            <v>298670</v>
          </cell>
          <cell r="E144" t="str">
            <v>ME5</v>
          </cell>
          <cell r="F144">
            <v>16650008</v>
          </cell>
          <cell r="G144" t="str">
            <v>Escritorios en madera mekano</v>
          </cell>
        </row>
        <row r="145">
          <cell r="A145" t="str">
            <v>Silla Gerencial</v>
          </cell>
          <cell r="B145" t="str">
            <v>MEEO</v>
          </cell>
          <cell r="C145">
            <v>246500</v>
          </cell>
          <cell r="D145">
            <v>309054</v>
          </cell>
          <cell r="E145" t="str">
            <v>ME5</v>
          </cell>
          <cell r="F145">
            <v>16650009</v>
          </cell>
          <cell r="G145" t="str">
            <v>Silla Gerencial</v>
          </cell>
        </row>
        <row r="146">
          <cell r="A146" t="str">
            <v>Silla para puesto de trabajo</v>
          </cell>
          <cell r="B146" t="str">
            <v>MEEO</v>
          </cell>
          <cell r="C146">
            <v>198650</v>
          </cell>
          <cell r="D146">
            <v>249059</v>
          </cell>
          <cell r="E146" t="str">
            <v>ME5</v>
          </cell>
          <cell r="F146">
            <v>16650010</v>
          </cell>
          <cell r="G146" t="str">
            <v>Silla para puesto de trabajo</v>
          </cell>
        </row>
        <row r="147">
          <cell r="A147" t="str">
            <v>Silla para puesto de trabajo</v>
          </cell>
          <cell r="B147" t="str">
            <v>MEEO</v>
          </cell>
          <cell r="C147">
            <v>198650</v>
          </cell>
          <cell r="D147">
            <v>249059</v>
          </cell>
          <cell r="E147" t="str">
            <v>ME5</v>
          </cell>
          <cell r="F147">
            <v>16650011</v>
          </cell>
          <cell r="G147" t="str">
            <v>Silla para puesto de trabajo</v>
          </cell>
        </row>
        <row r="148">
          <cell r="A148" t="str">
            <v>Silla para puesto de trabajo</v>
          </cell>
          <cell r="B148" t="str">
            <v>MEEO</v>
          </cell>
          <cell r="C148">
            <v>198650</v>
          </cell>
          <cell r="D148">
            <v>249059</v>
          </cell>
          <cell r="E148" t="str">
            <v>ME5</v>
          </cell>
          <cell r="F148">
            <v>16650012</v>
          </cell>
          <cell r="G148" t="str">
            <v>Silla para puesto de trabajo</v>
          </cell>
        </row>
        <row r="149">
          <cell r="A149" t="str">
            <v>Silla para puesto de trabajo</v>
          </cell>
          <cell r="B149" t="str">
            <v>MEEO</v>
          </cell>
          <cell r="C149">
            <v>198650</v>
          </cell>
          <cell r="D149">
            <v>249059</v>
          </cell>
          <cell r="E149" t="str">
            <v>ME5</v>
          </cell>
          <cell r="F149">
            <v>16650013</v>
          </cell>
          <cell r="G149" t="str">
            <v>Silla para puesto de trabajo</v>
          </cell>
        </row>
        <row r="150">
          <cell r="A150" t="str">
            <v>Silla para puesto de trabajo</v>
          </cell>
          <cell r="B150" t="str">
            <v>MEEO</v>
          </cell>
          <cell r="C150">
            <v>198650</v>
          </cell>
          <cell r="D150">
            <v>249059</v>
          </cell>
          <cell r="E150" t="str">
            <v>ME5</v>
          </cell>
          <cell r="F150">
            <v>16650014</v>
          </cell>
          <cell r="G150" t="str">
            <v>Silla para puesto de trabajo</v>
          </cell>
        </row>
        <row r="151">
          <cell r="A151" t="str">
            <v>Silla para puesto de trabajo</v>
          </cell>
          <cell r="B151" t="str">
            <v>MEEO</v>
          </cell>
          <cell r="C151">
            <v>198650</v>
          </cell>
          <cell r="D151">
            <v>249059</v>
          </cell>
          <cell r="E151" t="str">
            <v>ME5</v>
          </cell>
          <cell r="F151">
            <v>16650015</v>
          </cell>
          <cell r="G151" t="str">
            <v>Silla para puesto de trabajo</v>
          </cell>
        </row>
        <row r="152">
          <cell r="A152" t="str">
            <v>Silla para puesto de trabajo</v>
          </cell>
          <cell r="B152" t="str">
            <v>MEEO</v>
          </cell>
          <cell r="C152">
            <v>198650</v>
          </cell>
          <cell r="D152">
            <v>249059</v>
          </cell>
          <cell r="E152" t="str">
            <v>ME5</v>
          </cell>
          <cell r="F152">
            <v>16650016</v>
          </cell>
          <cell r="G152" t="str">
            <v>Silla para puesto de trabajo</v>
          </cell>
        </row>
        <row r="153">
          <cell r="A153" t="str">
            <v>Silla para puesto de trabajo</v>
          </cell>
          <cell r="B153" t="str">
            <v>MEEO</v>
          </cell>
          <cell r="C153">
            <v>198650</v>
          </cell>
          <cell r="D153">
            <v>249059</v>
          </cell>
          <cell r="E153" t="str">
            <v>ME5</v>
          </cell>
          <cell r="F153">
            <v>16650017</v>
          </cell>
          <cell r="G153" t="str">
            <v>Silla para puesto de trabajo</v>
          </cell>
        </row>
        <row r="154">
          <cell r="A154" t="str">
            <v>Tandens de cuatro sillas en paño, color negro</v>
          </cell>
          <cell r="B154" t="str">
            <v>MEEO</v>
          </cell>
          <cell r="C154">
            <v>498800</v>
          </cell>
          <cell r="D154">
            <v>625360</v>
          </cell>
          <cell r="E154" t="str">
            <v>ME5</v>
          </cell>
          <cell r="F154">
            <v>16650018</v>
          </cell>
          <cell r="G154" t="str">
            <v>Tandens de cuatro sillas en paño, color negro</v>
          </cell>
        </row>
        <row r="155">
          <cell r="A155" t="str">
            <v>Tandens de cuatro sillas en paño, color negro</v>
          </cell>
          <cell r="B155" t="str">
            <v>MEEO</v>
          </cell>
          <cell r="C155">
            <v>498800</v>
          </cell>
          <cell r="D155">
            <v>625360</v>
          </cell>
          <cell r="E155" t="str">
            <v>ME5</v>
          </cell>
          <cell r="F155">
            <v>16650019</v>
          </cell>
          <cell r="G155" t="str">
            <v>Tandens de cuatro sillas en paño, color negro</v>
          </cell>
        </row>
        <row r="156">
          <cell r="A156" t="str">
            <v>Silla Gerencial</v>
          </cell>
          <cell r="B156" t="str">
            <v>MEEO</v>
          </cell>
          <cell r="C156">
            <v>246500</v>
          </cell>
          <cell r="D156">
            <v>309054</v>
          </cell>
          <cell r="E156" t="str">
            <v>ME5</v>
          </cell>
          <cell r="F156">
            <v>16650020</v>
          </cell>
          <cell r="G156" t="str">
            <v>Silla Gerencial</v>
          </cell>
        </row>
        <row r="157">
          <cell r="A157" t="str">
            <v>Tandens de cuatro sillas en paño, color negro</v>
          </cell>
          <cell r="B157" t="str">
            <v>MEEO</v>
          </cell>
          <cell r="C157">
            <v>498800</v>
          </cell>
          <cell r="D157">
            <v>625360</v>
          </cell>
          <cell r="E157" t="str">
            <v>ME5</v>
          </cell>
          <cell r="F157">
            <v>16650021</v>
          </cell>
          <cell r="G157" t="str">
            <v>Tandens de cuatro sillas en paño, color negro</v>
          </cell>
        </row>
        <row r="158">
          <cell r="A158" t="str">
            <v>Tandens de cuatro sillas en paño, color negro</v>
          </cell>
          <cell r="B158" t="str">
            <v>MEEO</v>
          </cell>
          <cell r="C158">
            <v>498800</v>
          </cell>
          <cell r="D158">
            <v>625360</v>
          </cell>
          <cell r="E158" t="str">
            <v>ME5</v>
          </cell>
          <cell r="F158">
            <v>16650022</v>
          </cell>
          <cell r="G158" t="str">
            <v>Tandens de cuatro sillas en paño, color negro</v>
          </cell>
        </row>
        <row r="159">
          <cell r="A159" t="str">
            <v>Tandens de cuatro sillas en paño, color negro</v>
          </cell>
          <cell r="B159" t="str">
            <v>MEEO</v>
          </cell>
          <cell r="C159">
            <v>498800</v>
          </cell>
          <cell r="D159">
            <v>625360</v>
          </cell>
          <cell r="E159" t="str">
            <v>ME5</v>
          </cell>
          <cell r="F159">
            <v>16650023</v>
          </cell>
          <cell r="G159" t="str">
            <v>Tandens de cuatro sillas en paño, color negro</v>
          </cell>
        </row>
        <row r="160">
          <cell r="A160" t="str">
            <v>Mesa redonda</v>
          </cell>
          <cell r="B160" t="str">
            <v>MEEO</v>
          </cell>
          <cell r="C160">
            <v>50000</v>
          </cell>
          <cell r="D160">
            <v>62687</v>
          </cell>
          <cell r="E160" t="str">
            <v>ME5</v>
          </cell>
          <cell r="F160">
            <v>16650024</v>
          </cell>
          <cell r="G160" t="str">
            <v>Mesa redonda</v>
          </cell>
        </row>
        <row r="161">
          <cell r="A161" t="str">
            <v>Palomera de madera</v>
          </cell>
          <cell r="B161" t="str">
            <v>MEEO</v>
          </cell>
          <cell r="C161">
            <v>25000</v>
          </cell>
          <cell r="D161">
            <v>31346</v>
          </cell>
          <cell r="E161" t="str">
            <v>ME5</v>
          </cell>
          <cell r="F161">
            <v>16650025</v>
          </cell>
          <cell r="G161" t="str">
            <v>Palomera de madera</v>
          </cell>
        </row>
        <row r="162">
          <cell r="A162" t="str">
            <v>Carteleras</v>
          </cell>
          <cell r="B162" t="str">
            <v>MEEO</v>
          </cell>
          <cell r="C162">
            <v>20000</v>
          </cell>
          <cell r="D162">
            <v>25072</v>
          </cell>
          <cell r="E162" t="str">
            <v>ME5</v>
          </cell>
          <cell r="F162">
            <v>16650026</v>
          </cell>
          <cell r="G162" t="str">
            <v>Carteleras</v>
          </cell>
        </row>
        <row r="163">
          <cell r="A163" t="str">
            <v>Carteleras</v>
          </cell>
          <cell r="B163" t="str">
            <v>MEEO</v>
          </cell>
          <cell r="C163">
            <v>20000</v>
          </cell>
          <cell r="D163">
            <v>25072</v>
          </cell>
          <cell r="E163" t="str">
            <v>ME5</v>
          </cell>
          <cell r="F163">
            <v>16650027</v>
          </cell>
          <cell r="G163" t="str">
            <v>Carteleras</v>
          </cell>
        </row>
        <row r="164">
          <cell r="A164" t="str">
            <v>Cofres dobles</v>
          </cell>
          <cell r="B164" t="str">
            <v>MEEO</v>
          </cell>
          <cell r="C164">
            <v>50000</v>
          </cell>
          <cell r="D164">
            <v>62687</v>
          </cell>
          <cell r="E164" t="str">
            <v>OME5</v>
          </cell>
          <cell r="F164">
            <v>16650028</v>
          </cell>
          <cell r="G164" t="str">
            <v>Cofres dobles</v>
          </cell>
        </row>
        <row r="165">
          <cell r="A165" t="str">
            <v>Cofres dobles</v>
          </cell>
          <cell r="B165" t="str">
            <v>MEEO</v>
          </cell>
          <cell r="C165">
            <v>50000</v>
          </cell>
          <cell r="D165">
            <v>62687</v>
          </cell>
          <cell r="E165" t="str">
            <v>OME5</v>
          </cell>
          <cell r="F165">
            <v>16650029</v>
          </cell>
          <cell r="G165" t="str">
            <v>Cofres dobles</v>
          </cell>
        </row>
        <row r="166">
          <cell r="A166" t="str">
            <v>Escritorios grandes</v>
          </cell>
          <cell r="B166" t="str">
            <v>MEEO</v>
          </cell>
          <cell r="C166">
            <v>150000</v>
          </cell>
          <cell r="D166">
            <v>188057</v>
          </cell>
          <cell r="E166" t="str">
            <v>ME5</v>
          </cell>
          <cell r="F166">
            <v>16650030</v>
          </cell>
          <cell r="G166" t="str">
            <v>Escritorios grandes</v>
          </cell>
        </row>
        <row r="167">
          <cell r="A167" t="str">
            <v>Escritorios grandes</v>
          </cell>
          <cell r="B167" t="str">
            <v>MEEO</v>
          </cell>
          <cell r="C167">
            <v>150000</v>
          </cell>
          <cell r="D167">
            <v>188057</v>
          </cell>
          <cell r="E167" t="str">
            <v>ME5</v>
          </cell>
          <cell r="F167">
            <v>16650031</v>
          </cell>
          <cell r="G167" t="str">
            <v>Escritorios grandes</v>
          </cell>
        </row>
        <row r="168">
          <cell r="A168" t="str">
            <v>Módulos de trabajo</v>
          </cell>
          <cell r="B168" t="str">
            <v>MEEO</v>
          </cell>
          <cell r="C168">
            <v>150000</v>
          </cell>
          <cell r="D168">
            <v>188057</v>
          </cell>
          <cell r="E168" t="str">
            <v>ME5</v>
          </cell>
          <cell r="F168">
            <v>16650032</v>
          </cell>
          <cell r="G168" t="str">
            <v>Módulos de trabajo</v>
          </cell>
        </row>
        <row r="169">
          <cell r="A169" t="str">
            <v>Módulos de trabajo</v>
          </cell>
          <cell r="B169" t="str">
            <v>MEEO</v>
          </cell>
          <cell r="C169">
            <v>150000</v>
          </cell>
          <cell r="D169">
            <v>188057</v>
          </cell>
          <cell r="E169" t="str">
            <v>ME5</v>
          </cell>
          <cell r="F169">
            <v>16650033</v>
          </cell>
          <cell r="G169" t="str">
            <v>Módulos de trabajo</v>
          </cell>
        </row>
        <row r="170">
          <cell r="A170" t="str">
            <v>Poltronas</v>
          </cell>
          <cell r="B170" t="str">
            <v>MEEO</v>
          </cell>
          <cell r="C170">
            <v>40000</v>
          </cell>
          <cell r="D170">
            <v>50157</v>
          </cell>
          <cell r="E170" t="str">
            <v>ME5</v>
          </cell>
          <cell r="F170">
            <v>16650034</v>
          </cell>
          <cell r="G170" t="str">
            <v>Poltronas</v>
          </cell>
        </row>
        <row r="171">
          <cell r="A171" t="str">
            <v>Poltronas</v>
          </cell>
          <cell r="B171" t="str">
            <v>MEEO</v>
          </cell>
          <cell r="C171">
            <v>40000</v>
          </cell>
          <cell r="D171">
            <v>50157</v>
          </cell>
          <cell r="E171" t="str">
            <v>ME5</v>
          </cell>
          <cell r="F171">
            <v>16650035</v>
          </cell>
          <cell r="G171" t="str">
            <v>Poltronas</v>
          </cell>
        </row>
        <row r="172">
          <cell r="A172" t="str">
            <v>Poltronas</v>
          </cell>
          <cell r="B172" t="str">
            <v>MEEO</v>
          </cell>
          <cell r="C172">
            <v>40000</v>
          </cell>
          <cell r="D172">
            <v>50157</v>
          </cell>
          <cell r="E172" t="str">
            <v>ME5</v>
          </cell>
          <cell r="F172">
            <v>16650036</v>
          </cell>
          <cell r="G172" t="str">
            <v>Poltronas</v>
          </cell>
        </row>
        <row r="173">
          <cell r="A173" t="str">
            <v>Poltronas</v>
          </cell>
          <cell r="B173" t="str">
            <v>MEEO</v>
          </cell>
          <cell r="C173">
            <v>40000</v>
          </cell>
          <cell r="D173">
            <v>50157</v>
          </cell>
          <cell r="E173" t="str">
            <v>ME5</v>
          </cell>
          <cell r="F173">
            <v>16650037</v>
          </cell>
          <cell r="G173" t="str">
            <v>Poltronas</v>
          </cell>
        </row>
        <row r="174">
          <cell r="A174" t="str">
            <v>Poltronas</v>
          </cell>
          <cell r="B174" t="str">
            <v>MEEO</v>
          </cell>
          <cell r="C174">
            <v>40000</v>
          </cell>
          <cell r="D174">
            <v>50157</v>
          </cell>
          <cell r="E174" t="str">
            <v>ME5</v>
          </cell>
          <cell r="F174">
            <v>16650038</v>
          </cell>
          <cell r="G174" t="str">
            <v>Poltronas</v>
          </cell>
        </row>
        <row r="175">
          <cell r="A175" t="str">
            <v>Poltronas</v>
          </cell>
          <cell r="B175" t="str">
            <v>MEEO</v>
          </cell>
          <cell r="C175">
            <v>40000</v>
          </cell>
          <cell r="D175">
            <v>50157</v>
          </cell>
          <cell r="E175" t="str">
            <v>ME5</v>
          </cell>
          <cell r="F175">
            <v>16650039</v>
          </cell>
          <cell r="G175" t="str">
            <v>Poltronas</v>
          </cell>
        </row>
        <row r="176">
          <cell r="A176" t="str">
            <v>Postes de hierro para separadores</v>
          </cell>
          <cell r="B176" t="str">
            <v>MEEO</v>
          </cell>
          <cell r="C176">
            <v>10000</v>
          </cell>
          <cell r="D176">
            <v>12542</v>
          </cell>
          <cell r="E176" t="str">
            <v>OME5</v>
          </cell>
          <cell r="F176">
            <v>16650040</v>
          </cell>
          <cell r="G176" t="str">
            <v>Postes de hierro para separadores</v>
          </cell>
        </row>
        <row r="177">
          <cell r="A177" t="str">
            <v>Postes de hierro para separadores</v>
          </cell>
          <cell r="B177" t="str">
            <v>MEEO</v>
          </cell>
          <cell r="C177">
            <v>10000</v>
          </cell>
          <cell r="D177">
            <v>12542</v>
          </cell>
          <cell r="E177" t="str">
            <v>OME5</v>
          </cell>
          <cell r="F177">
            <v>16650041</v>
          </cell>
          <cell r="G177" t="str">
            <v>Postes de hierro para separadores</v>
          </cell>
        </row>
        <row r="178">
          <cell r="A178" t="str">
            <v>Postes de hierro para separadores</v>
          </cell>
          <cell r="B178" t="str">
            <v>MEEO</v>
          </cell>
          <cell r="C178">
            <v>10000</v>
          </cell>
          <cell r="D178">
            <v>12542</v>
          </cell>
          <cell r="E178" t="str">
            <v>OME5</v>
          </cell>
          <cell r="F178">
            <v>16650042</v>
          </cell>
          <cell r="G178" t="str">
            <v>Postes de hierro para separadores</v>
          </cell>
        </row>
        <row r="179">
          <cell r="A179" t="str">
            <v>Postes de hierro para separadores</v>
          </cell>
          <cell r="B179" t="str">
            <v>MEEO</v>
          </cell>
          <cell r="C179">
            <v>10000</v>
          </cell>
          <cell r="D179">
            <v>12542</v>
          </cell>
          <cell r="E179" t="str">
            <v>OME5</v>
          </cell>
          <cell r="F179">
            <v>16650043</v>
          </cell>
          <cell r="G179" t="str">
            <v>Postes de hierro para separadores</v>
          </cell>
        </row>
        <row r="180">
          <cell r="A180" t="str">
            <v>Postes de hierro para separadores</v>
          </cell>
          <cell r="B180" t="str">
            <v>MEEO</v>
          </cell>
          <cell r="C180">
            <v>10000</v>
          </cell>
          <cell r="D180">
            <v>12542</v>
          </cell>
          <cell r="E180" t="str">
            <v>OME5</v>
          </cell>
          <cell r="F180">
            <v>16650044</v>
          </cell>
          <cell r="G180" t="str">
            <v>Postes de hierro para separadores</v>
          </cell>
        </row>
        <row r="181">
          <cell r="A181" t="str">
            <v>Postes de hierro para separadores</v>
          </cell>
          <cell r="B181" t="str">
            <v>MEEO</v>
          </cell>
          <cell r="C181">
            <v>10000</v>
          </cell>
          <cell r="D181">
            <v>12542</v>
          </cell>
          <cell r="E181" t="str">
            <v>OME5</v>
          </cell>
          <cell r="F181">
            <v>16650045</v>
          </cell>
          <cell r="G181" t="str">
            <v>Postes de hierro para separadores</v>
          </cell>
        </row>
        <row r="182">
          <cell r="A182" t="str">
            <v>Postes de hierro para separadores</v>
          </cell>
          <cell r="B182" t="str">
            <v>MEEO</v>
          </cell>
          <cell r="C182">
            <v>10000</v>
          </cell>
          <cell r="D182">
            <v>12542</v>
          </cell>
          <cell r="E182" t="str">
            <v>OME5</v>
          </cell>
          <cell r="F182">
            <v>16650046</v>
          </cell>
          <cell r="G182" t="str">
            <v>Postes de hierro para separadores</v>
          </cell>
        </row>
        <row r="183">
          <cell r="A183" t="str">
            <v>Postes de hierro para separadores</v>
          </cell>
          <cell r="B183" t="str">
            <v>MEEO</v>
          </cell>
          <cell r="C183">
            <v>10000</v>
          </cell>
          <cell r="D183">
            <v>12542</v>
          </cell>
          <cell r="E183" t="str">
            <v>OME5</v>
          </cell>
          <cell r="F183">
            <v>16650047</v>
          </cell>
          <cell r="G183" t="str">
            <v>Postes de hierro para separadores</v>
          </cell>
        </row>
        <row r="184">
          <cell r="A184" t="str">
            <v>Postes de hierro para separadores</v>
          </cell>
          <cell r="B184" t="str">
            <v>MEEO</v>
          </cell>
          <cell r="C184">
            <v>10000</v>
          </cell>
          <cell r="D184">
            <v>12542</v>
          </cell>
          <cell r="E184" t="str">
            <v>OME5</v>
          </cell>
          <cell r="F184">
            <v>16650048</v>
          </cell>
          <cell r="G184" t="str">
            <v>Postes de hierro para separadores</v>
          </cell>
        </row>
        <row r="185">
          <cell r="A185" t="str">
            <v>Postes de hierro para separadores</v>
          </cell>
          <cell r="B185" t="str">
            <v>MEEO</v>
          </cell>
          <cell r="C185">
            <v>10000</v>
          </cell>
          <cell r="D185">
            <v>12542</v>
          </cell>
          <cell r="E185" t="str">
            <v>OME5</v>
          </cell>
          <cell r="F185">
            <v>16650049</v>
          </cell>
          <cell r="G185" t="str">
            <v>Postes de hierro para separadores</v>
          </cell>
        </row>
        <row r="186">
          <cell r="A186" t="str">
            <v>Postes de hierro para separadores</v>
          </cell>
          <cell r="B186" t="str">
            <v>MEEO</v>
          </cell>
          <cell r="C186">
            <v>10000</v>
          </cell>
          <cell r="D186">
            <v>12542</v>
          </cell>
          <cell r="E186" t="str">
            <v>OME5</v>
          </cell>
          <cell r="F186">
            <v>16650050</v>
          </cell>
          <cell r="G186" t="str">
            <v>Postes de hierro para separadores</v>
          </cell>
          <cell r="H186">
            <v>1</v>
          </cell>
        </row>
        <row r="187">
          <cell r="A187" t="str">
            <v>Postes de hierro para separadores</v>
          </cell>
          <cell r="B187" t="str">
            <v>MEEO</v>
          </cell>
          <cell r="C187">
            <v>10000</v>
          </cell>
          <cell r="D187">
            <v>12542</v>
          </cell>
          <cell r="E187" t="str">
            <v>OME5</v>
          </cell>
          <cell r="F187">
            <v>16650051</v>
          </cell>
          <cell r="G187" t="str">
            <v>Postes de hierro para separadores</v>
          </cell>
          <cell r="H187">
            <v>1</v>
          </cell>
        </row>
        <row r="188">
          <cell r="A188" t="str">
            <v>Postes de hierro para separadores</v>
          </cell>
          <cell r="B188" t="str">
            <v>MEEO</v>
          </cell>
          <cell r="C188">
            <v>10000</v>
          </cell>
          <cell r="D188">
            <v>12542</v>
          </cell>
          <cell r="E188" t="str">
            <v>OME5</v>
          </cell>
          <cell r="F188">
            <v>16650052</v>
          </cell>
          <cell r="G188" t="str">
            <v>Postes de hierro para separadores</v>
          </cell>
        </row>
        <row r="189">
          <cell r="A189" t="str">
            <v>Postes de hierro para separadores</v>
          </cell>
          <cell r="B189" t="str">
            <v>MEEO</v>
          </cell>
          <cell r="C189">
            <v>10000</v>
          </cell>
          <cell r="D189">
            <v>12542</v>
          </cell>
          <cell r="E189" t="str">
            <v>OME5</v>
          </cell>
          <cell r="F189">
            <v>16650053</v>
          </cell>
          <cell r="G189" t="str">
            <v>Postes de hierro para separadores</v>
          </cell>
        </row>
        <row r="190">
          <cell r="A190" t="str">
            <v>Postes de hierro para separadores</v>
          </cell>
          <cell r="B190" t="str">
            <v>MEEO</v>
          </cell>
          <cell r="C190">
            <v>10000</v>
          </cell>
          <cell r="D190">
            <v>12542</v>
          </cell>
          <cell r="E190" t="str">
            <v>OME5</v>
          </cell>
          <cell r="F190">
            <v>16650054</v>
          </cell>
          <cell r="G190" t="str">
            <v>Postes de hierro para separadores</v>
          </cell>
        </row>
        <row r="191">
          <cell r="A191" t="str">
            <v>Postes de hierro para separadores</v>
          </cell>
          <cell r="B191" t="str">
            <v>MEEO</v>
          </cell>
          <cell r="C191">
            <v>10000</v>
          </cell>
          <cell r="D191">
            <v>12542</v>
          </cell>
          <cell r="E191" t="str">
            <v>OME5</v>
          </cell>
          <cell r="F191">
            <v>16650055</v>
          </cell>
          <cell r="G191" t="str">
            <v>Postes de hierro para separadores</v>
          </cell>
        </row>
        <row r="192">
          <cell r="A192" t="str">
            <v>Postes de hierro para separadores</v>
          </cell>
          <cell r="B192" t="str">
            <v>MEEO</v>
          </cell>
          <cell r="C192">
            <v>10000</v>
          </cell>
          <cell r="D192">
            <v>12542</v>
          </cell>
          <cell r="E192" t="str">
            <v>OME5</v>
          </cell>
          <cell r="F192">
            <v>16650056</v>
          </cell>
          <cell r="G192" t="str">
            <v>Postes de hierro para separadores</v>
          </cell>
        </row>
        <row r="193">
          <cell r="A193" t="str">
            <v>Postes de hierro para separadores</v>
          </cell>
          <cell r="B193" t="str">
            <v>MEEO</v>
          </cell>
          <cell r="C193">
            <v>10000</v>
          </cell>
          <cell r="D193">
            <v>12542</v>
          </cell>
          <cell r="E193" t="str">
            <v>OME5</v>
          </cell>
          <cell r="F193">
            <v>16650057</v>
          </cell>
          <cell r="G193" t="str">
            <v>Postes de hierro para separadores</v>
          </cell>
        </row>
        <row r="194">
          <cell r="A194" t="str">
            <v>Postes de hierro para separadores</v>
          </cell>
          <cell r="B194" t="str">
            <v>MEEO</v>
          </cell>
          <cell r="C194">
            <v>10000</v>
          </cell>
          <cell r="D194">
            <v>12542</v>
          </cell>
          <cell r="E194" t="str">
            <v>OME5</v>
          </cell>
          <cell r="F194">
            <v>16650058</v>
          </cell>
          <cell r="G194" t="str">
            <v>Postes de hierro para separadores</v>
          </cell>
        </row>
        <row r="195">
          <cell r="A195" t="str">
            <v>Postes de hierro para separadores</v>
          </cell>
          <cell r="B195" t="str">
            <v>MEEO</v>
          </cell>
          <cell r="C195">
            <v>10000</v>
          </cell>
          <cell r="D195">
            <v>12542</v>
          </cell>
          <cell r="E195" t="str">
            <v>OME5</v>
          </cell>
          <cell r="F195">
            <v>16650059</v>
          </cell>
          <cell r="G195" t="str">
            <v>Postes de hierro para separadores</v>
          </cell>
        </row>
        <row r="196">
          <cell r="A196" t="str">
            <v>Postes de hierro para separadores</v>
          </cell>
          <cell r="B196" t="str">
            <v>MEEO</v>
          </cell>
          <cell r="C196">
            <v>10000</v>
          </cell>
          <cell r="D196">
            <v>12542</v>
          </cell>
          <cell r="E196" t="str">
            <v>OME5</v>
          </cell>
          <cell r="F196">
            <v>16650060</v>
          </cell>
          <cell r="G196" t="str">
            <v>Postes de hierro para separadores</v>
          </cell>
        </row>
        <row r="197">
          <cell r="A197" t="str">
            <v>Postes de hierro para separadores</v>
          </cell>
          <cell r="B197" t="str">
            <v>MEEO</v>
          </cell>
          <cell r="C197">
            <v>10000</v>
          </cell>
          <cell r="D197">
            <v>12542</v>
          </cell>
          <cell r="E197" t="str">
            <v>OME5</v>
          </cell>
          <cell r="F197">
            <v>16650061</v>
          </cell>
          <cell r="G197" t="str">
            <v>Postes de hierro para separadores</v>
          </cell>
        </row>
        <row r="198">
          <cell r="A198" t="str">
            <v>Postes de hierro para separadores</v>
          </cell>
          <cell r="B198" t="str">
            <v>MEEO</v>
          </cell>
          <cell r="C198">
            <v>10000</v>
          </cell>
          <cell r="D198">
            <v>12542</v>
          </cell>
          <cell r="E198" t="str">
            <v>OME5</v>
          </cell>
          <cell r="F198">
            <v>16650062</v>
          </cell>
          <cell r="G198" t="str">
            <v>Postes de hierro para separadores</v>
          </cell>
        </row>
        <row r="199">
          <cell r="A199" t="str">
            <v>Postes de hierro para separadores</v>
          </cell>
          <cell r="B199" t="str">
            <v>MEEO</v>
          </cell>
          <cell r="C199">
            <v>10000</v>
          </cell>
          <cell r="D199">
            <v>12542</v>
          </cell>
          <cell r="E199" t="str">
            <v>OME5</v>
          </cell>
          <cell r="F199">
            <v>16650063</v>
          </cell>
          <cell r="G199" t="str">
            <v>Postes de hierro para separadores</v>
          </cell>
        </row>
        <row r="200">
          <cell r="A200" t="str">
            <v>Postes de hierro para separadores</v>
          </cell>
          <cell r="B200" t="str">
            <v>MEEO</v>
          </cell>
          <cell r="C200">
            <v>10000</v>
          </cell>
          <cell r="D200">
            <v>12542</v>
          </cell>
          <cell r="E200" t="str">
            <v>OME5</v>
          </cell>
          <cell r="F200">
            <v>16650064</v>
          </cell>
          <cell r="G200" t="str">
            <v>Postes de hierro para separadores</v>
          </cell>
        </row>
        <row r="201">
          <cell r="A201" t="str">
            <v>Postes de hierro para separadores</v>
          </cell>
          <cell r="B201" t="str">
            <v>MEEO</v>
          </cell>
          <cell r="C201">
            <v>10000</v>
          </cell>
          <cell r="D201">
            <v>12542</v>
          </cell>
          <cell r="E201" t="str">
            <v>OME5</v>
          </cell>
          <cell r="F201">
            <v>16650065</v>
          </cell>
          <cell r="G201" t="str">
            <v>Postes de hierro para separadores</v>
          </cell>
          <cell r="H201">
            <v>1</v>
          </cell>
        </row>
        <row r="202">
          <cell r="A202" t="str">
            <v>Postes de hierro para separadores</v>
          </cell>
          <cell r="B202" t="str">
            <v>MEEO</v>
          </cell>
          <cell r="C202">
            <v>10000</v>
          </cell>
          <cell r="D202">
            <v>12542</v>
          </cell>
          <cell r="E202" t="str">
            <v>OME5</v>
          </cell>
          <cell r="F202">
            <v>16650066</v>
          </cell>
          <cell r="G202" t="str">
            <v>Postes de hierro para separadores</v>
          </cell>
        </row>
        <row r="203">
          <cell r="A203" t="str">
            <v>Postes de hierro para separadores</v>
          </cell>
          <cell r="B203" t="str">
            <v>MEEO</v>
          </cell>
          <cell r="C203">
            <v>10000</v>
          </cell>
          <cell r="D203">
            <v>12542</v>
          </cell>
          <cell r="E203" t="str">
            <v>OME5</v>
          </cell>
          <cell r="F203">
            <v>16650067</v>
          </cell>
          <cell r="G203" t="str">
            <v>Postes de hierro para separadores</v>
          </cell>
        </row>
        <row r="204">
          <cell r="A204" t="str">
            <v>Postes de hierro para separadores</v>
          </cell>
          <cell r="B204" t="str">
            <v>MEEO</v>
          </cell>
          <cell r="C204">
            <v>10000</v>
          </cell>
          <cell r="D204">
            <v>12542</v>
          </cell>
          <cell r="E204" t="str">
            <v>OME5</v>
          </cell>
          <cell r="F204">
            <v>16650068</v>
          </cell>
          <cell r="G204" t="str">
            <v>Postes de hierro para separadores</v>
          </cell>
        </row>
        <row r="205">
          <cell r="A205" t="str">
            <v>Postes de hierro para separadores</v>
          </cell>
          <cell r="B205" t="str">
            <v>MEEO</v>
          </cell>
          <cell r="C205">
            <v>10000</v>
          </cell>
          <cell r="D205">
            <v>12542</v>
          </cell>
          <cell r="E205" t="str">
            <v>OME5</v>
          </cell>
          <cell r="F205">
            <v>16650069</v>
          </cell>
          <cell r="G205" t="str">
            <v>Postes de hierro para separadores</v>
          </cell>
        </row>
        <row r="206">
          <cell r="A206" t="str">
            <v>Postes de hierro para separadores</v>
          </cell>
          <cell r="B206" t="str">
            <v>MEEO</v>
          </cell>
          <cell r="C206">
            <v>10000</v>
          </cell>
          <cell r="D206">
            <v>12542</v>
          </cell>
          <cell r="E206" t="str">
            <v>OME5</v>
          </cell>
          <cell r="F206">
            <v>16650070</v>
          </cell>
          <cell r="G206" t="str">
            <v>Postes de hierro para separadores</v>
          </cell>
        </row>
        <row r="207">
          <cell r="A207" t="str">
            <v>Postes de hierro para separadores</v>
          </cell>
          <cell r="B207" t="str">
            <v>MEEO</v>
          </cell>
          <cell r="C207">
            <v>10000</v>
          </cell>
          <cell r="D207">
            <v>12542</v>
          </cell>
          <cell r="E207" t="str">
            <v>OME5</v>
          </cell>
          <cell r="F207">
            <v>16650071</v>
          </cell>
          <cell r="G207" t="str">
            <v>Postes de hierro para separadores</v>
          </cell>
        </row>
        <row r="208">
          <cell r="A208" t="str">
            <v>Postes de hierro para separadores</v>
          </cell>
          <cell r="B208" t="str">
            <v>MEEO</v>
          </cell>
          <cell r="C208">
            <v>10000</v>
          </cell>
          <cell r="D208">
            <v>12542</v>
          </cell>
          <cell r="E208" t="str">
            <v>OME5</v>
          </cell>
          <cell r="F208">
            <v>16650072</v>
          </cell>
          <cell r="G208" t="str">
            <v>Postes de hierro para separadores</v>
          </cell>
        </row>
        <row r="209">
          <cell r="A209" t="str">
            <v>Postes de hierro para separadores</v>
          </cell>
          <cell r="B209" t="str">
            <v>MEEO</v>
          </cell>
          <cell r="C209">
            <v>10000</v>
          </cell>
          <cell r="D209">
            <v>12542</v>
          </cell>
          <cell r="E209" t="str">
            <v>OME5</v>
          </cell>
          <cell r="F209">
            <v>16650073</v>
          </cell>
          <cell r="G209" t="str">
            <v>Postes de hierro para separadores</v>
          </cell>
        </row>
        <row r="210">
          <cell r="A210" t="str">
            <v>Postes de hierro para separadores</v>
          </cell>
          <cell r="B210" t="str">
            <v>MEEO</v>
          </cell>
          <cell r="C210">
            <v>10000</v>
          </cell>
          <cell r="D210">
            <v>12542</v>
          </cell>
          <cell r="E210" t="str">
            <v>OME5</v>
          </cell>
          <cell r="F210">
            <v>16650074</v>
          </cell>
          <cell r="G210" t="str">
            <v>Postes de hierro para separadores</v>
          </cell>
        </row>
        <row r="211">
          <cell r="A211" t="str">
            <v>Postes de hierro para separadores</v>
          </cell>
          <cell r="B211" t="str">
            <v>MEEO</v>
          </cell>
          <cell r="C211">
            <v>10000</v>
          </cell>
          <cell r="D211">
            <v>12542</v>
          </cell>
          <cell r="E211" t="str">
            <v>OME5</v>
          </cell>
          <cell r="F211">
            <v>16650075</v>
          </cell>
          <cell r="G211" t="str">
            <v>Postes de hierro para separadores</v>
          </cell>
        </row>
        <row r="212">
          <cell r="A212" t="str">
            <v>Postes de hierro para separadores</v>
          </cell>
          <cell r="B212" t="str">
            <v>MEEO</v>
          </cell>
          <cell r="C212">
            <v>10000</v>
          </cell>
          <cell r="D212">
            <v>12542</v>
          </cell>
          <cell r="E212" t="str">
            <v>OME5</v>
          </cell>
          <cell r="F212">
            <v>16650076</v>
          </cell>
          <cell r="G212" t="str">
            <v>Postes de hierro para separadores</v>
          </cell>
        </row>
        <row r="213">
          <cell r="A213" t="str">
            <v>Postes de hierro para separadores</v>
          </cell>
          <cell r="B213" t="str">
            <v>MEEO</v>
          </cell>
          <cell r="C213">
            <v>10000</v>
          </cell>
          <cell r="D213">
            <v>12542</v>
          </cell>
          <cell r="E213" t="str">
            <v>OME5</v>
          </cell>
          <cell r="F213">
            <v>16650077</v>
          </cell>
          <cell r="G213" t="str">
            <v>Postes de hierro para separadores</v>
          </cell>
        </row>
        <row r="214">
          <cell r="A214" t="str">
            <v>Postes de hierro para separadores</v>
          </cell>
          <cell r="B214" t="str">
            <v>MEEO</v>
          </cell>
          <cell r="C214">
            <v>10000</v>
          </cell>
          <cell r="D214">
            <v>12542</v>
          </cell>
          <cell r="E214" t="str">
            <v>OME5</v>
          </cell>
          <cell r="F214">
            <v>16650078</v>
          </cell>
          <cell r="G214" t="str">
            <v>Postes de hierro para separadores</v>
          </cell>
        </row>
        <row r="215">
          <cell r="A215" t="str">
            <v>Postes de hierro para separadores</v>
          </cell>
          <cell r="B215" t="str">
            <v>MEEO</v>
          </cell>
          <cell r="C215">
            <v>10000</v>
          </cell>
          <cell r="D215">
            <v>12542</v>
          </cell>
          <cell r="E215" t="str">
            <v>OME5</v>
          </cell>
          <cell r="F215">
            <v>16650079</v>
          </cell>
          <cell r="G215" t="str">
            <v>Postes de hierro para separadores</v>
          </cell>
        </row>
        <row r="216">
          <cell r="A216" t="str">
            <v>Postes de hierro para separadores</v>
          </cell>
          <cell r="B216" t="str">
            <v>MEEO</v>
          </cell>
          <cell r="C216">
            <v>10000</v>
          </cell>
          <cell r="D216">
            <v>12542</v>
          </cell>
          <cell r="E216" t="str">
            <v>OME5</v>
          </cell>
          <cell r="F216">
            <v>16650080</v>
          </cell>
          <cell r="G216" t="str">
            <v>Postes de hierro para separadores</v>
          </cell>
        </row>
        <row r="217">
          <cell r="A217" t="str">
            <v>Postes de hierro para separadores</v>
          </cell>
          <cell r="B217" t="str">
            <v>MEEO</v>
          </cell>
          <cell r="C217">
            <v>10000</v>
          </cell>
          <cell r="D217">
            <v>12542</v>
          </cell>
          <cell r="E217" t="str">
            <v>OME5</v>
          </cell>
          <cell r="F217">
            <v>16650081</v>
          </cell>
          <cell r="G217" t="str">
            <v>Postes de hierro para separadores</v>
          </cell>
        </row>
        <row r="218">
          <cell r="A218" t="str">
            <v>Postes de hierro para separadores</v>
          </cell>
          <cell r="B218" t="str">
            <v>MEEO</v>
          </cell>
          <cell r="C218">
            <v>10000</v>
          </cell>
          <cell r="D218">
            <v>12542</v>
          </cell>
          <cell r="E218" t="str">
            <v>OME5</v>
          </cell>
          <cell r="F218">
            <v>16650082</v>
          </cell>
          <cell r="G218" t="str">
            <v>Postes de hierro para separadores</v>
          </cell>
        </row>
        <row r="219">
          <cell r="A219" t="str">
            <v>Postes de hierro para separadores</v>
          </cell>
          <cell r="B219" t="str">
            <v>MEEO</v>
          </cell>
          <cell r="C219">
            <v>10000</v>
          </cell>
          <cell r="D219">
            <v>12542</v>
          </cell>
          <cell r="E219" t="str">
            <v>OME5</v>
          </cell>
          <cell r="F219">
            <v>16650083</v>
          </cell>
          <cell r="G219" t="str">
            <v>Postes de hierro para separadores</v>
          </cell>
        </row>
        <row r="220">
          <cell r="A220" t="str">
            <v>Postes de hierro para separadores</v>
          </cell>
          <cell r="B220" t="str">
            <v>MEEO</v>
          </cell>
          <cell r="C220">
            <v>10000</v>
          </cell>
          <cell r="D220">
            <v>12542</v>
          </cell>
          <cell r="E220" t="str">
            <v>OME5</v>
          </cell>
          <cell r="F220">
            <v>16650084</v>
          </cell>
          <cell r="G220" t="str">
            <v>Postes de hierro para separadores</v>
          </cell>
        </row>
        <row r="221">
          <cell r="A221" t="str">
            <v>Postes de hierro para separadores</v>
          </cell>
          <cell r="B221" t="str">
            <v>MEEO</v>
          </cell>
          <cell r="C221">
            <v>10000</v>
          </cell>
          <cell r="D221">
            <v>12542</v>
          </cell>
          <cell r="E221" t="str">
            <v>OME5</v>
          </cell>
          <cell r="F221">
            <v>16650085</v>
          </cell>
          <cell r="G221" t="str">
            <v>Postes de hierro para separadores</v>
          </cell>
        </row>
        <row r="222">
          <cell r="A222" t="str">
            <v>Postes de hierro para separadores</v>
          </cell>
          <cell r="B222" t="str">
            <v>MEEO</v>
          </cell>
          <cell r="C222">
            <v>10000</v>
          </cell>
          <cell r="D222">
            <v>12542</v>
          </cell>
          <cell r="E222" t="str">
            <v>OME5</v>
          </cell>
          <cell r="F222">
            <v>16650086</v>
          </cell>
          <cell r="G222" t="str">
            <v>Postes de hierro para separadores</v>
          </cell>
        </row>
        <row r="223">
          <cell r="A223" t="str">
            <v>Postes de hierro para separadores</v>
          </cell>
          <cell r="B223" t="str">
            <v>MEEO</v>
          </cell>
          <cell r="C223">
            <v>10000</v>
          </cell>
          <cell r="D223">
            <v>12542</v>
          </cell>
          <cell r="E223" t="str">
            <v>OME5</v>
          </cell>
          <cell r="F223">
            <v>16650087</v>
          </cell>
          <cell r="G223" t="str">
            <v>Postes de hierro para separadores</v>
          </cell>
        </row>
        <row r="224">
          <cell r="A224" t="str">
            <v>Postes de hierro para separadores</v>
          </cell>
          <cell r="B224" t="str">
            <v>MEEO</v>
          </cell>
          <cell r="C224">
            <v>10000</v>
          </cell>
          <cell r="D224">
            <v>12542</v>
          </cell>
          <cell r="E224" t="str">
            <v>OME5</v>
          </cell>
          <cell r="F224">
            <v>16650088</v>
          </cell>
          <cell r="G224" t="str">
            <v>Postes de hierro para separadores</v>
          </cell>
        </row>
        <row r="225">
          <cell r="A225" t="str">
            <v>Postes de hierro para separadores</v>
          </cell>
          <cell r="B225" t="str">
            <v>MEEO</v>
          </cell>
          <cell r="C225">
            <v>10000</v>
          </cell>
          <cell r="D225">
            <v>12542</v>
          </cell>
          <cell r="E225" t="str">
            <v>OME5</v>
          </cell>
          <cell r="F225">
            <v>16650089</v>
          </cell>
          <cell r="G225" t="str">
            <v>Postes de hierro para separadores</v>
          </cell>
        </row>
        <row r="226">
          <cell r="A226" t="str">
            <v>Postes de hierro para separadores</v>
          </cell>
          <cell r="B226" t="str">
            <v>MEEO</v>
          </cell>
          <cell r="C226">
            <v>10000</v>
          </cell>
          <cell r="D226">
            <v>12542</v>
          </cell>
          <cell r="E226" t="str">
            <v>OME5</v>
          </cell>
          <cell r="F226">
            <v>16650090</v>
          </cell>
          <cell r="G226" t="str">
            <v>Postes de hierro para separadores</v>
          </cell>
        </row>
        <row r="227">
          <cell r="A227" t="str">
            <v>Postes de hierro para separadores</v>
          </cell>
          <cell r="B227" t="str">
            <v>MEEO</v>
          </cell>
          <cell r="C227">
            <v>10000</v>
          </cell>
          <cell r="D227">
            <v>12542</v>
          </cell>
          <cell r="E227" t="str">
            <v>OME5</v>
          </cell>
          <cell r="F227">
            <v>16650091</v>
          </cell>
          <cell r="G227" t="str">
            <v>Postes de hierro para separadores</v>
          </cell>
        </row>
        <row r="228">
          <cell r="A228" t="str">
            <v>Postes de hierro para separadores</v>
          </cell>
          <cell r="B228" t="str">
            <v>MEEO</v>
          </cell>
          <cell r="C228">
            <v>10000</v>
          </cell>
          <cell r="D228">
            <v>12542</v>
          </cell>
          <cell r="E228" t="str">
            <v>OME5</v>
          </cell>
          <cell r="F228">
            <v>16650092</v>
          </cell>
          <cell r="G228" t="str">
            <v>Postes de hierro para separadores</v>
          </cell>
        </row>
        <row r="229">
          <cell r="A229" t="str">
            <v>Mesas pétalo</v>
          </cell>
          <cell r="B229" t="str">
            <v>MEEO</v>
          </cell>
          <cell r="C229">
            <v>100000</v>
          </cell>
          <cell r="D229">
            <v>125370</v>
          </cell>
          <cell r="E229" t="str">
            <v>ME5</v>
          </cell>
          <cell r="F229">
            <v>16650093</v>
          </cell>
          <cell r="G229" t="str">
            <v>Mesas pétalo</v>
          </cell>
        </row>
        <row r="230">
          <cell r="A230" t="str">
            <v>Mesas pétalo</v>
          </cell>
          <cell r="B230" t="str">
            <v>MEEO</v>
          </cell>
          <cell r="C230">
            <v>100000</v>
          </cell>
          <cell r="D230">
            <v>125370</v>
          </cell>
          <cell r="E230" t="str">
            <v>ME5</v>
          </cell>
          <cell r="F230">
            <v>16650094</v>
          </cell>
          <cell r="G230" t="str">
            <v>Mesas pétalo</v>
          </cell>
        </row>
        <row r="231">
          <cell r="A231" t="str">
            <v>Mesas pétalo</v>
          </cell>
          <cell r="B231" t="str">
            <v>MEEO</v>
          </cell>
          <cell r="C231">
            <v>100000</v>
          </cell>
          <cell r="D231">
            <v>125370</v>
          </cell>
          <cell r="E231" t="str">
            <v>ME5</v>
          </cell>
          <cell r="F231">
            <v>16650095</v>
          </cell>
          <cell r="G231" t="str">
            <v>Mesas pétalo</v>
          </cell>
        </row>
        <row r="232">
          <cell r="A232" t="str">
            <v>Mesas pétalo</v>
          </cell>
          <cell r="B232" t="str">
            <v>MEEO</v>
          </cell>
          <cell r="C232">
            <v>100000</v>
          </cell>
          <cell r="D232">
            <v>125370</v>
          </cell>
          <cell r="E232" t="str">
            <v>ME5</v>
          </cell>
          <cell r="F232">
            <v>16650096</v>
          </cell>
          <cell r="G232" t="str">
            <v>Mesas pétalo</v>
          </cell>
        </row>
        <row r="233">
          <cell r="A233" t="str">
            <v>Mesas pétalo</v>
          </cell>
          <cell r="B233" t="str">
            <v>MEEO</v>
          </cell>
          <cell r="C233">
            <v>100000</v>
          </cell>
          <cell r="D233">
            <v>125370</v>
          </cell>
          <cell r="E233" t="str">
            <v>ME5</v>
          </cell>
          <cell r="F233">
            <v>16650097</v>
          </cell>
          <cell r="G233" t="str">
            <v>Mesas pétalo</v>
          </cell>
        </row>
        <row r="234">
          <cell r="A234" t="str">
            <v>Mesas pétalo</v>
          </cell>
          <cell r="B234" t="str">
            <v>MEEO</v>
          </cell>
          <cell r="C234">
            <v>100000</v>
          </cell>
          <cell r="D234">
            <v>125370</v>
          </cell>
          <cell r="E234" t="str">
            <v>ME5</v>
          </cell>
          <cell r="F234">
            <v>16650098</v>
          </cell>
          <cell r="G234" t="str">
            <v>Mesas pétalo</v>
          </cell>
        </row>
        <row r="235">
          <cell r="A235" t="str">
            <v>Mesas pétalo</v>
          </cell>
          <cell r="B235" t="str">
            <v>MEEO</v>
          </cell>
          <cell r="C235">
            <v>100000</v>
          </cell>
          <cell r="D235">
            <v>125370</v>
          </cell>
          <cell r="E235" t="str">
            <v>ME5</v>
          </cell>
          <cell r="F235">
            <v>16650099</v>
          </cell>
          <cell r="G235" t="str">
            <v>Mesas pétalo</v>
          </cell>
        </row>
        <row r="236">
          <cell r="A236" t="str">
            <v>Puestos de trabajo</v>
          </cell>
          <cell r="B236" t="str">
            <v>MEEO</v>
          </cell>
          <cell r="C236">
            <v>500000</v>
          </cell>
          <cell r="D236">
            <v>626870</v>
          </cell>
          <cell r="E236" t="str">
            <v>ME5</v>
          </cell>
          <cell r="F236">
            <v>16650100</v>
          </cell>
          <cell r="G236" t="str">
            <v>Puestos de trabajo</v>
          </cell>
        </row>
        <row r="237">
          <cell r="A237" t="str">
            <v>Puestos de trabajo</v>
          </cell>
          <cell r="B237" t="str">
            <v>MEEO</v>
          </cell>
          <cell r="C237">
            <v>500000</v>
          </cell>
          <cell r="D237">
            <v>626870</v>
          </cell>
          <cell r="E237" t="str">
            <v>ME5</v>
          </cell>
          <cell r="F237">
            <v>16650101</v>
          </cell>
          <cell r="G237" t="str">
            <v>Puestos de trabajo</v>
          </cell>
        </row>
        <row r="238">
          <cell r="A238" t="str">
            <v>Puestos de trabajo</v>
          </cell>
          <cell r="B238" t="str">
            <v>MEEO</v>
          </cell>
          <cell r="C238">
            <v>500000</v>
          </cell>
          <cell r="D238">
            <v>626870</v>
          </cell>
          <cell r="E238" t="str">
            <v>ME5</v>
          </cell>
          <cell r="F238">
            <v>16650102</v>
          </cell>
          <cell r="G238" t="str">
            <v>Puestos de trabajo</v>
          </cell>
        </row>
        <row r="239">
          <cell r="A239" t="str">
            <v>Puestos de trabajo</v>
          </cell>
          <cell r="B239" t="str">
            <v>MEEO</v>
          </cell>
          <cell r="C239">
            <v>500000</v>
          </cell>
          <cell r="D239">
            <v>626870</v>
          </cell>
          <cell r="E239" t="str">
            <v>ME5</v>
          </cell>
          <cell r="F239">
            <v>16650103</v>
          </cell>
          <cell r="G239" t="str">
            <v>Puestos de trabajo</v>
          </cell>
          <cell r="H239">
            <v>1</v>
          </cell>
        </row>
        <row r="240">
          <cell r="A240" t="str">
            <v>Puestos de trabajo</v>
          </cell>
          <cell r="B240" t="str">
            <v>MEEO</v>
          </cell>
          <cell r="C240">
            <v>500000</v>
          </cell>
          <cell r="D240">
            <v>626870</v>
          </cell>
          <cell r="E240" t="str">
            <v>ME5</v>
          </cell>
          <cell r="F240">
            <v>16650104</v>
          </cell>
          <cell r="G240" t="str">
            <v>Puestos de trabajo</v>
          </cell>
        </row>
        <row r="241">
          <cell r="A241" t="str">
            <v>Puestos de trabajo</v>
          </cell>
          <cell r="B241" t="str">
            <v>MEEO</v>
          </cell>
          <cell r="C241">
            <v>500000</v>
          </cell>
          <cell r="D241">
            <v>626870</v>
          </cell>
          <cell r="E241" t="str">
            <v>ME5</v>
          </cell>
          <cell r="F241">
            <v>16650105</v>
          </cell>
          <cell r="G241" t="str">
            <v>Puestos de trabajo</v>
          </cell>
        </row>
        <row r="242">
          <cell r="A242" t="str">
            <v>Puestos de trabajo</v>
          </cell>
          <cell r="B242" t="str">
            <v>MEEO</v>
          </cell>
          <cell r="C242">
            <v>500000</v>
          </cell>
          <cell r="D242">
            <v>626870</v>
          </cell>
          <cell r="E242" t="str">
            <v>ME5</v>
          </cell>
          <cell r="F242">
            <v>16650106</v>
          </cell>
          <cell r="G242" t="str">
            <v>Puestos de trabajo</v>
          </cell>
        </row>
        <row r="243">
          <cell r="A243" t="str">
            <v>Puestos en caja</v>
          </cell>
          <cell r="B243" t="str">
            <v>MEEO</v>
          </cell>
          <cell r="C243">
            <v>1166667</v>
          </cell>
          <cell r="D243">
            <v>1462689</v>
          </cell>
          <cell r="E243" t="str">
            <v>ME5</v>
          </cell>
          <cell r="F243">
            <v>16650107</v>
          </cell>
          <cell r="G243" t="str">
            <v>Puestos en caja</v>
          </cell>
        </row>
        <row r="244">
          <cell r="A244" t="str">
            <v>Puestos en caja</v>
          </cell>
          <cell r="B244" t="str">
            <v>MEEO</v>
          </cell>
          <cell r="C244">
            <v>1166667</v>
          </cell>
          <cell r="D244">
            <v>1462689</v>
          </cell>
          <cell r="E244" t="str">
            <v>ME5</v>
          </cell>
          <cell r="F244">
            <v>16650108</v>
          </cell>
          <cell r="G244" t="str">
            <v>Puestos en caja</v>
          </cell>
        </row>
        <row r="245">
          <cell r="A245" t="str">
            <v>Puestos en caja</v>
          </cell>
          <cell r="B245" t="str">
            <v>MEEO</v>
          </cell>
          <cell r="C245">
            <v>1166667</v>
          </cell>
          <cell r="D245">
            <v>1462689</v>
          </cell>
          <cell r="E245" t="str">
            <v>ME5</v>
          </cell>
          <cell r="F245">
            <v>16650109</v>
          </cell>
          <cell r="G245" t="str">
            <v>Puestos en caja</v>
          </cell>
          <cell r="H245">
            <v>1</v>
          </cell>
        </row>
        <row r="246">
          <cell r="A246" t="str">
            <v>Puestos en caja</v>
          </cell>
          <cell r="B246" t="str">
            <v>MEEO</v>
          </cell>
          <cell r="C246">
            <v>1166667</v>
          </cell>
          <cell r="D246">
            <v>1462689</v>
          </cell>
          <cell r="E246" t="str">
            <v>ME5</v>
          </cell>
          <cell r="F246">
            <v>16650110</v>
          </cell>
          <cell r="G246" t="str">
            <v>Puestos en caja</v>
          </cell>
        </row>
        <row r="247">
          <cell r="A247" t="str">
            <v>Puestos en caja</v>
          </cell>
          <cell r="B247" t="str">
            <v>MEEO</v>
          </cell>
          <cell r="C247">
            <v>1166667</v>
          </cell>
          <cell r="D247">
            <v>1462689</v>
          </cell>
          <cell r="E247" t="str">
            <v>ME5</v>
          </cell>
          <cell r="F247">
            <v>16650111</v>
          </cell>
          <cell r="G247" t="str">
            <v>Puestos en caja</v>
          </cell>
        </row>
        <row r="248">
          <cell r="A248" t="str">
            <v>Puestos en caja</v>
          </cell>
          <cell r="B248" t="str">
            <v>MEEO</v>
          </cell>
          <cell r="C248">
            <v>1166667</v>
          </cell>
          <cell r="D248">
            <v>1462689</v>
          </cell>
          <cell r="E248" t="str">
            <v>ME5</v>
          </cell>
          <cell r="F248">
            <v>16650112</v>
          </cell>
          <cell r="G248" t="str">
            <v>Puestos en caja</v>
          </cell>
        </row>
        <row r="249">
          <cell r="A249" t="str">
            <v>Archivadores metálicos</v>
          </cell>
          <cell r="B249" t="str">
            <v>MEEO</v>
          </cell>
          <cell r="C249">
            <v>45000</v>
          </cell>
          <cell r="D249">
            <v>56418</v>
          </cell>
          <cell r="E249" t="str">
            <v>ME5</v>
          </cell>
          <cell r="F249">
            <v>16650113</v>
          </cell>
          <cell r="G249" t="str">
            <v>Archivadores metálicos</v>
          </cell>
        </row>
        <row r="250">
          <cell r="A250" t="str">
            <v>Archivadores metálicos</v>
          </cell>
          <cell r="B250" t="str">
            <v>MEEO</v>
          </cell>
          <cell r="C250">
            <v>45000</v>
          </cell>
          <cell r="D250">
            <v>56418</v>
          </cell>
          <cell r="E250" t="str">
            <v>ME5</v>
          </cell>
          <cell r="F250">
            <v>16650114</v>
          </cell>
          <cell r="G250" t="str">
            <v>Archivadores metálicos</v>
          </cell>
        </row>
        <row r="251">
          <cell r="A251" t="str">
            <v>Archivadores metálicos</v>
          </cell>
          <cell r="B251" t="str">
            <v>MEEO</v>
          </cell>
          <cell r="C251">
            <v>40000</v>
          </cell>
          <cell r="D251">
            <v>50157</v>
          </cell>
          <cell r="E251" t="str">
            <v>ME5</v>
          </cell>
          <cell r="F251">
            <v>16650115</v>
          </cell>
          <cell r="G251" t="str">
            <v>Archivadores metálicos</v>
          </cell>
        </row>
        <row r="252">
          <cell r="A252" t="str">
            <v>Archivadores metálicos</v>
          </cell>
          <cell r="B252" t="str">
            <v>MEEO</v>
          </cell>
          <cell r="C252">
            <v>40000</v>
          </cell>
          <cell r="D252">
            <v>50157</v>
          </cell>
          <cell r="E252" t="str">
            <v>ME5</v>
          </cell>
          <cell r="F252">
            <v>16650116</v>
          </cell>
          <cell r="G252" t="str">
            <v>Archivadores metálicos</v>
          </cell>
        </row>
        <row r="253">
          <cell r="A253" t="str">
            <v>Archivadores metálicos</v>
          </cell>
          <cell r="B253" t="str">
            <v>MEEO</v>
          </cell>
          <cell r="C253">
            <v>40000</v>
          </cell>
          <cell r="D253">
            <v>50157</v>
          </cell>
          <cell r="E253" t="str">
            <v>ME5</v>
          </cell>
          <cell r="F253">
            <v>16650117</v>
          </cell>
          <cell r="G253" t="str">
            <v>Archivadores metálicos</v>
          </cell>
        </row>
        <row r="254">
          <cell r="A254" t="str">
            <v>Archivadores metálicos</v>
          </cell>
          <cell r="B254" t="str">
            <v>MEEO</v>
          </cell>
          <cell r="C254">
            <v>40000</v>
          </cell>
          <cell r="D254">
            <v>50157</v>
          </cell>
          <cell r="E254" t="str">
            <v>ME5</v>
          </cell>
          <cell r="F254">
            <v>16650118</v>
          </cell>
          <cell r="G254" t="str">
            <v>Archivadores metálicos</v>
          </cell>
        </row>
        <row r="255">
          <cell r="A255" t="str">
            <v>Archivador rodante</v>
          </cell>
          <cell r="B255" t="str">
            <v>MEEO</v>
          </cell>
          <cell r="C255">
            <v>3000000</v>
          </cell>
          <cell r="D255">
            <v>3761193</v>
          </cell>
          <cell r="E255" t="str">
            <v>ME5</v>
          </cell>
          <cell r="F255">
            <v>16650119</v>
          </cell>
          <cell r="G255" t="str">
            <v>Archivador rodante</v>
          </cell>
        </row>
        <row r="256">
          <cell r="A256" t="str">
            <v>Caja fuerte</v>
          </cell>
          <cell r="B256" t="str">
            <v>MEEO</v>
          </cell>
          <cell r="C256">
            <v>800000</v>
          </cell>
          <cell r="D256">
            <v>1002980</v>
          </cell>
          <cell r="E256" t="str">
            <v>OME5</v>
          </cell>
          <cell r="F256">
            <v>16650120</v>
          </cell>
          <cell r="G256" t="str">
            <v>Caja fuerte</v>
          </cell>
        </row>
        <row r="257">
          <cell r="A257" t="str">
            <v>Casillero custodia</v>
          </cell>
          <cell r="B257" t="str">
            <v>MEEO</v>
          </cell>
          <cell r="C257">
            <v>400000</v>
          </cell>
          <cell r="D257">
            <v>501495</v>
          </cell>
          <cell r="E257" t="str">
            <v>OME5</v>
          </cell>
          <cell r="F257">
            <v>16650121</v>
          </cell>
          <cell r="G257" t="str">
            <v>Casillero custodia</v>
          </cell>
        </row>
        <row r="258">
          <cell r="A258" t="str">
            <v>Cofre auxiliar</v>
          </cell>
          <cell r="B258" t="str">
            <v>MEEO</v>
          </cell>
          <cell r="C258">
            <v>50000</v>
          </cell>
          <cell r="D258">
            <v>62687</v>
          </cell>
          <cell r="E258" t="str">
            <v>OME5</v>
          </cell>
          <cell r="F258">
            <v>16650122</v>
          </cell>
          <cell r="G258" t="str">
            <v>Cofre auxiliar</v>
          </cell>
        </row>
        <row r="259">
          <cell r="A259" t="str">
            <v>Cofre auxiliar</v>
          </cell>
          <cell r="B259" t="str">
            <v>MEEO</v>
          </cell>
          <cell r="C259">
            <v>30000</v>
          </cell>
          <cell r="D259">
            <v>37613</v>
          </cell>
          <cell r="E259" t="str">
            <v>OME5</v>
          </cell>
          <cell r="F259">
            <v>16650123</v>
          </cell>
          <cell r="G259" t="str">
            <v>Cofre auxiliar</v>
          </cell>
        </row>
        <row r="260">
          <cell r="A260" t="str">
            <v>Cofre doble</v>
          </cell>
          <cell r="B260" t="str">
            <v>MEEO</v>
          </cell>
          <cell r="C260">
            <v>60000</v>
          </cell>
          <cell r="D260">
            <v>75225</v>
          </cell>
          <cell r="E260" t="str">
            <v>OME5</v>
          </cell>
          <cell r="F260">
            <v>16650124</v>
          </cell>
          <cell r="G260" t="str">
            <v>Cofre doble</v>
          </cell>
        </row>
        <row r="261">
          <cell r="A261" t="str">
            <v>Cofre doble</v>
          </cell>
          <cell r="B261" t="str">
            <v>MEEO</v>
          </cell>
          <cell r="C261">
            <v>50000</v>
          </cell>
          <cell r="D261">
            <v>62687</v>
          </cell>
          <cell r="E261" t="str">
            <v>OME5</v>
          </cell>
          <cell r="F261">
            <v>16650125</v>
          </cell>
          <cell r="G261" t="str">
            <v>Cofre doble</v>
          </cell>
        </row>
        <row r="262">
          <cell r="A262" t="str">
            <v>Contadora de billetes</v>
          </cell>
          <cell r="B262" t="str">
            <v>MEEO</v>
          </cell>
          <cell r="C262">
            <v>1000000</v>
          </cell>
          <cell r="D262">
            <v>1253730</v>
          </cell>
          <cell r="E262" t="str">
            <v>OME5</v>
          </cell>
          <cell r="F262">
            <v>16650126</v>
          </cell>
          <cell r="G262" t="str">
            <v>Contadora de billetes</v>
          </cell>
        </row>
        <row r="263">
          <cell r="A263" t="str">
            <v>Contadora de billetes</v>
          </cell>
          <cell r="B263" t="str">
            <v>MEEO</v>
          </cell>
          <cell r="C263">
            <v>1000000</v>
          </cell>
          <cell r="D263">
            <v>1253730</v>
          </cell>
          <cell r="E263" t="str">
            <v>OME5</v>
          </cell>
          <cell r="F263">
            <v>16650127</v>
          </cell>
          <cell r="G263" t="str">
            <v>Contadora de billetes</v>
          </cell>
        </row>
        <row r="264">
          <cell r="A264" t="str">
            <v>Contadora de monedas</v>
          </cell>
          <cell r="B264" t="str">
            <v>MEEO</v>
          </cell>
          <cell r="C264">
            <v>700000</v>
          </cell>
          <cell r="D264">
            <v>877612</v>
          </cell>
          <cell r="E264" t="str">
            <v>OME5</v>
          </cell>
          <cell r="F264">
            <v>16650128</v>
          </cell>
          <cell r="G264" t="str">
            <v>Contadora de monedas</v>
          </cell>
        </row>
        <row r="265">
          <cell r="A265" t="str">
            <v>Escritorios</v>
          </cell>
          <cell r="B265" t="str">
            <v>MEEO</v>
          </cell>
          <cell r="C265">
            <v>40000</v>
          </cell>
          <cell r="D265">
            <v>50157</v>
          </cell>
          <cell r="E265" t="str">
            <v>ME5</v>
          </cell>
          <cell r="F265">
            <v>16650129</v>
          </cell>
          <cell r="G265" t="str">
            <v>Escritorios</v>
          </cell>
        </row>
        <row r="266">
          <cell r="A266" t="str">
            <v>Escritorios</v>
          </cell>
          <cell r="B266" t="str">
            <v>MEEO</v>
          </cell>
          <cell r="C266">
            <v>40000</v>
          </cell>
          <cell r="D266">
            <v>50157</v>
          </cell>
          <cell r="E266" t="str">
            <v>ME5</v>
          </cell>
          <cell r="F266">
            <v>16650130</v>
          </cell>
          <cell r="G266" t="str">
            <v>Escritorios</v>
          </cell>
        </row>
        <row r="267">
          <cell r="A267" t="str">
            <v>Escritorio negro con gavetas</v>
          </cell>
          <cell r="B267" t="str">
            <v>MEEO</v>
          </cell>
          <cell r="C267">
            <v>50000</v>
          </cell>
          <cell r="D267">
            <v>62687</v>
          </cell>
          <cell r="E267" t="str">
            <v>ME5</v>
          </cell>
          <cell r="F267">
            <v>16650131</v>
          </cell>
          <cell r="G267" t="str">
            <v>Escritorio negro con gavetas</v>
          </cell>
        </row>
        <row r="268">
          <cell r="A268" t="str">
            <v>Estante metálico</v>
          </cell>
          <cell r="B268" t="str">
            <v>MEEO</v>
          </cell>
          <cell r="C268">
            <v>50000</v>
          </cell>
          <cell r="D268">
            <v>62687</v>
          </cell>
          <cell r="E268" t="str">
            <v>ME5</v>
          </cell>
          <cell r="F268">
            <v>16650132</v>
          </cell>
          <cell r="G268" t="str">
            <v>Estante metálico</v>
          </cell>
        </row>
        <row r="269">
          <cell r="A269" t="str">
            <v>Estante metálico</v>
          </cell>
          <cell r="B269" t="str">
            <v>MEEO</v>
          </cell>
          <cell r="C269">
            <v>50000</v>
          </cell>
          <cell r="D269">
            <v>62687</v>
          </cell>
          <cell r="E269" t="str">
            <v>ME5</v>
          </cell>
          <cell r="F269">
            <v>16650133</v>
          </cell>
          <cell r="G269" t="str">
            <v>Estante metálico</v>
          </cell>
        </row>
        <row r="270">
          <cell r="A270" t="str">
            <v>Estantería</v>
          </cell>
          <cell r="B270" t="str">
            <v>MEEO</v>
          </cell>
          <cell r="C270">
            <v>60000</v>
          </cell>
          <cell r="D270">
            <v>75225</v>
          </cell>
          <cell r="E270" t="str">
            <v>ME5</v>
          </cell>
          <cell r="F270">
            <v>16650134</v>
          </cell>
          <cell r="G270" t="str">
            <v>Estantería</v>
          </cell>
        </row>
        <row r="271">
          <cell r="A271" t="str">
            <v>Extintor Tipo químico seco</v>
          </cell>
          <cell r="B271" t="str">
            <v>MEEO</v>
          </cell>
          <cell r="C271">
            <v>20000</v>
          </cell>
          <cell r="D271">
            <v>25072</v>
          </cell>
          <cell r="E271" t="str">
            <v>OME5</v>
          </cell>
          <cell r="F271">
            <v>16650135</v>
          </cell>
          <cell r="G271" t="str">
            <v>Extintor Tipo químico seco</v>
          </cell>
        </row>
        <row r="272">
          <cell r="A272" t="str">
            <v>Dispensador de tintos</v>
          </cell>
          <cell r="B272" t="str">
            <v>MEEO</v>
          </cell>
          <cell r="C272">
            <v>50000</v>
          </cell>
          <cell r="D272">
            <v>19444</v>
          </cell>
          <cell r="E272" t="str">
            <v>OME5</v>
          </cell>
          <cell r="F272">
            <v>16650136</v>
          </cell>
          <cell r="G272" t="str">
            <v>Dispensador de tintos</v>
          </cell>
        </row>
        <row r="273">
          <cell r="A273" t="str">
            <v>Máquinas de escribir BROTHER EM630</v>
          </cell>
          <cell r="B273" t="str">
            <v>MEEO</v>
          </cell>
          <cell r="C273">
            <v>200000</v>
          </cell>
          <cell r="D273">
            <v>250753</v>
          </cell>
          <cell r="E273" t="str">
            <v>EMO5</v>
          </cell>
          <cell r="F273">
            <v>16650137</v>
          </cell>
          <cell r="G273" t="str">
            <v>Máquinas de escribir BROTHER EM630</v>
          </cell>
        </row>
        <row r="274">
          <cell r="A274" t="str">
            <v>Máquinas de escribir BROTHER EM630</v>
          </cell>
          <cell r="B274" t="str">
            <v>MEEO</v>
          </cell>
          <cell r="C274">
            <v>200000</v>
          </cell>
          <cell r="D274">
            <v>250753</v>
          </cell>
          <cell r="E274" t="str">
            <v>EMO5</v>
          </cell>
          <cell r="F274">
            <v>16650138</v>
          </cell>
          <cell r="G274" t="str">
            <v>Máquinas de escribir BROTHER EM630</v>
          </cell>
        </row>
        <row r="275">
          <cell r="A275" t="str">
            <v>Máquinas de escribir BROTHER EM630</v>
          </cell>
          <cell r="B275" t="str">
            <v>MEEO</v>
          </cell>
          <cell r="C275">
            <v>200000</v>
          </cell>
          <cell r="D275">
            <v>250753</v>
          </cell>
          <cell r="E275" t="str">
            <v>EMO5</v>
          </cell>
          <cell r="F275">
            <v>16650139</v>
          </cell>
          <cell r="G275" t="str">
            <v>Máquinas de escribir BROTHER EM630</v>
          </cell>
        </row>
        <row r="276">
          <cell r="A276" t="str">
            <v>Máquinas de escribir BROTHER EM630</v>
          </cell>
          <cell r="B276" t="str">
            <v>MEEO</v>
          </cell>
          <cell r="C276">
            <v>200000</v>
          </cell>
          <cell r="D276">
            <v>250753</v>
          </cell>
          <cell r="E276" t="str">
            <v>EMO5</v>
          </cell>
          <cell r="F276">
            <v>16650140</v>
          </cell>
          <cell r="G276" t="str">
            <v>Máquinas de escribir BROTHER EM630</v>
          </cell>
        </row>
        <row r="277">
          <cell r="A277" t="str">
            <v>Máquinas de escribir BROTHER EM630</v>
          </cell>
          <cell r="B277" t="str">
            <v>MEEO</v>
          </cell>
          <cell r="C277">
            <v>200000</v>
          </cell>
          <cell r="D277">
            <v>250753</v>
          </cell>
          <cell r="E277" t="str">
            <v>EMO5</v>
          </cell>
          <cell r="F277">
            <v>16650141</v>
          </cell>
          <cell r="G277" t="str">
            <v>Máquinas de escribir BROTHER EM630</v>
          </cell>
        </row>
        <row r="278">
          <cell r="A278" t="str">
            <v>Máquinas de escribir BROTHER EM630</v>
          </cell>
          <cell r="B278" t="str">
            <v>MEEO</v>
          </cell>
          <cell r="C278">
            <v>200000</v>
          </cell>
          <cell r="D278">
            <v>250753</v>
          </cell>
          <cell r="E278" t="str">
            <v>EMO5</v>
          </cell>
          <cell r="F278">
            <v>16650142</v>
          </cell>
          <cell r="G278" t="str">
            <v>Máquinas de escribir BROTHER EM630</v>
          </cell>
        </row>
        <row r="279">
          <cell r="A279" t="str">
            <v>Máquina enzunchadora</v>
          </cell>
          <cell r="B279" t="str">
            <v>MEEO</v>
          </cell>
          <cell r="C279">
            <v>1200000</v>
          </cell>
          <cell r="D279">
            <v>1504485</v>
          </cell>
          <cell r="E279" t="str">
            <v>OME5</v>
          </cell>
          <cell r="F279">
            <v>16650143</v>
          </cell>
          <cell r="G279" t="str">
            <v>Máquina enzunchadora</v>
          </cell>
          <cell r="H279">
            <v>1</v>
          </cell>
        </row>
        <row r="280">
          <cell r="A280" t="str">
            <v>Mesa de madera</v>
          </cell>
          <cell r="B280" t="str">
            <v>MEEO</v>
          </cell>
          <cell r="C280">
            <v>30000</v>
          </cell>
          <cell r="D280">
            <v>37613</v>
          </cell>
          <cell r="E280" t="str">
            <v>ME5</v>
          </cell>
          <cell r="F280">
            <v>16650144</v>
          </cell>
          <cell r="G280" t="str">
            <v>Mesa de madera</v>
          </cell>
        </row>
        <row r="281">
          <cell r="A281" t="str">
            <v>Mesa de madera</v>
          </cell>
          <cell r="B281" t="str">
            <v>MEEO</v>
          </cell>
          <cell r="C281">
            <v>30000</v>
          </cell>
          <cell r="D281">
            <v>37613</v>
          </cell>
          <cell r="E281" t="str">
            <v>ME5</v>
          </cell>
          <cell r="F281">
            <v>16650145</v>
          </cell>
          <cell r="G281" t="str">
            <v>Mesa de madera</v>
          </cell>
        </row>
        <row r="282">
          <cell r="A282" t="str">
            <v>Mesa de madera para computador</v>
          </cell>
          <cell r="B282" t="str">
            <v>MEEO</v>
          </cell>
          <cell r="C282">
            <v>40000</v>
          </cell>
          <cell r="D282">
            <v>50157</v>
          </cell>
          <cell r="E282" t="str">
            <v>ME5</v>
          </cell>
          <cell r="F282">
            <v>16650146</v>
          </cell>
          <cell r="G282" t="str">
            <v>Mesa de madera para computador</v>
          </cell>
        </row>
        <row r="283">
          <cell r="A283" t="str">
            <v>Mesa de madera para computador</v>
          </cell>
          <cell r="B283" t="str">
            <v>MEEO</v>
          </cell>
          <cell r="C283">
            <v>40000</v>
          </cell>
          <cell r="D283">
            <v>50157</v>
          </cell>
          <cell r="E283" t="str">
            <v>ME5</v>
          </cell>
          <cell r="F283">
            <v>16650147</v>
          </cell>
          <cell r="G283" t="str">
            <v>Mesa de madera para computador</v>
          </cell>
        </row>
        <row r="284">
          <cell r="A284" t="str">
            <v>Mesa para consignaciones</v>
          </cell>
          <cell r="B284" t="str">
            <v>MEEO</v>
          </cell>
          <cell r="C284">
            <v>500000</v>
          </cell>
          <cell r="D284">
            <v>626870</v>
          </cell>
          <cell r="E284" t="str">
            <v>ME5</v>
          </cell>
          <cell r="F284">
            <v>16650148</v>
          </cell>
          <cell r="G284" t="str">
            <v>Mesa para consignaciones</v>
          </cell>
        </row>
        <row r="285">
          <cell r="A285" t="str">
            <v>Mesa pequeña</v>
          </cell>
          <cell r="B285" t="str">
            <v>MEEO</v>
          </cell>
          <cell r="C285">
            <v>25000</v>
          </cell>
          <cell r="D285">
            <v>31346</v>
          </cell>
          <cell r="E285" t="str">
            <v>ME5</v>
          </cell>
          <cell r="F285">
            <v>16650149</v>
          </cell>
          <cell r="G285" t="str">
            <v>Mesa pequeña</v>
          </cell>
        </row>
        <row r="286">
          <cell r="A286" t="str">
            <v>Mesa pequeña</v>
          </cell>
          <cell r="B286" t="str">
            <v>MEEO</v>
          </cell>
          <cell r="C286">
            <v>20000</v>
          </cell>
          <cell r="D286">
            <v>25072</v>
          </cell>
          <cell r="E286" t="str">
            <v>ME5</v>
          </cell>
          <cell r="F286">
            <v>16650150</v>
          </cell>
          <cell r="G286" t="str">
            <v>Mesa pequeña</v>
          </cell>
        </row>
        <row r="287">
          <cell r="A287" t="str">
            <v>Archivador Folderama metálico</v>
          </cell>
          <cell r="B287" t="str">
            <v>MEEO</v>
          </cell>
          <cell r="C287">
            <v>40000</v>
          </cell>
          <cell r="D287">
            <v>50157</v>
          </cell>
          <cell r="E287" t="str">
            <v>ME5</v>
          </cell>
          <cell r="F287">
            <v>16650151</v>
          </cell>
          <cell r="G287" t="str">
            <v>Archivador Folderama metálico</v>
          </cell>
        </row>
        <row r="288">
          <cell r="A288" t="str">
            <v>Muebles para chequeras</v>
          </cell>
          <cell r="B288" t="str">
            <v>MEEO</v>
          </cell>
          <cell r="C288">
            <v>40000</v>
          </cell>
          <cell r="D288">
            <v>50157</v>
          </cell>
          <cell r="E288" t="str">
            <v>ME5</v>
          </cell>
          <cell r="F288">
            <v>16650152</v>
          </cell>
          <cell r="G288" t="str">
            <v>Muebles para chequeras</v>
          </cell>
        </row>
        <row r="289">
          <cell r="A289" t="str">
            <v>Muebles para chequeras</v>
          </cell>
          <cell r="B289" t="str">
            <v>MEEO</v>
          </cell>
          <cell r="C289">
            <v>40000</v>
          </cell>
          <cell r="D289">
            <v>50157</v>
          </cell>
          <cell r="E289" t="str">
            <v>ME5</v>
          </cell>
          <cell r="F289">
            <v>16650153</v>
          </cell>
          <cell r="G289" t="str">
            <v>Muebles para chequeras</v>
          </cell>
        </row>
        <row r="290">
          <cell r="A290" t="str">
            <v>Nevera Challenger</v>
          </cell>
          <cell r="B290" t="str">
            <v>MEEO</v>
          </cell>
          <cell r="C290">
            <v>150000</v>
          </cell>
          <cell r="D290">
            <v>188057</v>
          </cell>
          <cell r="E290" t="str">
            <v>OME5</v>
          </cell>
          <cell r="F290">
            <v>16650154</v>
          </cell>
          <cell r="G290" t="str">
            <v>Nevera Challenger</v>
          </cell>
        </row>
        <row r="291">
          <cell r="A291" t="str">
            <v>Nevera  Haceb Super star</v>
          </cell>
          <cell r="B291" t="str">
            <v>MEEO</v>
          </cell>
          <cell r="C291">
            <v>150000</v>
          </cell>
          <cell r="D291">
            <v>188057</v>
          </cell>
          <cell r="E291" t="str">
            <v>OME5</v>
          </cell>
          <cell r="F291">
            <v>16650155</v>
          </cell>
          <cell r="G291" t="str">
            <v>Nevera  Haceb Super star</v>
          </cell>
        </row>
        <row r="292">
          <cell r="A292" t="str">
            <v>Sillas fijas</v>
          </cell>
          <cell r="B292" t="str">
            <v>MEEO</v>
          </cell>
          <cell r="C292">
            <v>25000</v>
          </cell>
          <cell r="D292">
            <v>31346</v>
          </cell>
          <cell r="E292" t="str">
            <v>ME5</v>
          </cell>
          <cell r="F292">
            <v>16650156</v>
          </cell>
          <cell r="G292" t="str">
            <v>Sillas fijas</v>
          </cell>
        </row>
        <row r="293">
          <cell r="A293" t="str">
            <v>Sillas fijas</v>
          </cell>
          <cell r="B293" t="str">
            <v>MEEO</v>
          </cell>
          <cell r="C293">
            <v>25000</v>
          </cell>
          <cell r="D293">
            <v>31346</v>
          </cell>
          <cell r="E293" t="str">
            <v>ME5</v>
          </cell>
          <cell r="F293">
            <v>16650157</v>
          </cell>
          <cell r="G293" t="str">
            <v>Sillas fijas</v>
          </cell>
        </row>
        <row r="294">
          <cell r="A294" t="str">
            <v>Sillas fijas</v>
          </cell>
          <cell r="B294" t="str">
            <v>MEEO</v>
          </cell>
          <cell r="C294">
            <v>25000</v>
          </cell>
          <cell r="D294">
            <v>31346</v>
          </cell>
          <cell r="E294" t="str">
            <v>ME5</v>
          </cell>
          <cell r="F294">
            <v>16650158</v>
          </cell>
          <cell r="G294" t="str">
            <v>Sillas fijas</v>
          </cell>
        </row>
        <row r="295">
          <cell r="A295" t="str">
            <v>Sillas fijas</v>
          </cell>
          <cell r="B295" t="str">
            <v>MEEO</v>
          </cell>
          <cell r="C295">
            <v>25000</v>
          </cell>
          <cell r="D295">
            <v>31346</v>
          </cell>
          <cell r="E295" t="str">
            <v>ME5</v>
          </cell>
          <cell r="F295">
            <v>16650159</v>
          </cell>
          <cell r="G295" t="str">
            <v>Sillas fijas</v>
          </cell>
        </row>
        <row r="296">
          <cell r="A296" t="str">
            <v>Sillas fijas</v>
          </cell>
          <cell r="B296" t="str">
            <v>MEEO</v>
          </cell>
          <cell r="C296">
            <v>25000</v>
          </cell>
          <cell r="D296">
            <v>31346</v>
          </cell>
          <cell r="E296" t="str">
            <v>ME5</v>
          </cell>
          <cell r="F296">
            <v>16650160</v>
          </cell>
          <cell r="G296" t="str">
            <v>Sillas fijas</v>
          </cell>
        </row>
        <row r="297">
          <cell r="A297" t="str">
            <v>Sillas fijas</v>
          </cell>
          <cell r="B297" t="str">
            <v>MEEO</v>
          </cell>
          <cell r="C297">
            <v>25000</v>
          </cell>
          <cell r="D297">
            <v>31346</v>
          </cell>
          <cell r="E297" t="str">
            <v>ME5</v>
          </cell>
          <cell r="F297">
            <v>16650161</v>
          </cell>
          <cell r="G297" t="str">
            <v>Sillas fijas</v>
          </cell>
        </row>
        <row r="298">
          <cell r="A298" t="str">
            <v>Sillas fijas</v>
          </cell>
          <cell r="B298" t="str">
            <v>MEEO</v>
          </cell>
          <cell r="C298">
            <v>25000</v>
          </cell>
          <cell r="D298">
            <v>31346</v>
          </cell>
          <cell r="E298" t="str">
            <v>ME5</v>
          </cell>
          <cell r="F298">
            <v>16650162</v>
          </cell>
          <cell r="G298" t="str">
            <v>Sillas fijas</v>
          </cell>
        </row>
        <row r="299">
          <cell r="A299" t="str">
            <v>Sillas fijas</v>
          </cell>
          <cell r="B299" t="str">
            <v>MEEO</v>
          </cell>
          <cell r="C299">
            <v>25000</v>
          </cell>
          <cell r="D299">
            <v>31346</v>
          </cell>
          <cell r="E299" t="str">
            <v>ME5</v>
          </cell>
          <cell r="F299">
            <v>16650163</v>
          </cell>
          <cell r="G299" t="str">
            <v>Sillas fijas</v>
          </cell>
        </row>
        <row r="300">
          <cell r="A300" t="str">
            <v>Sillas fijas</v>
          </cell>
          <cell r="B300" t="str">
            <v>MEEO</v>
          </cell>
          <cell r="C300">
            <v>25000</v>
          </cell>
          <cell r="D300">
            <v>31346</v>
          </cell>
          <cell r="E300" t="str">
            <v>ME5</v>
          </cell>
          <cell r="F300">
            <v>16650164</v>
          </cell>
          <cell r="G300" t="str">
            <v>Sillas fijas</v>
          </cell>
        </row>
        <row r="301">
          <cell r="A301" t="str">
            <v>Sillas fijas</v>
          </cell>
          <cell r="B301" t="str">
            <v>MEEO</v>
          </cell>
          <cell r="C301">
            <v>25000</v>
          </cell>
          <cell r="D301">
            <v>31346</v>
          </cell>
          <cell r="E301" t="str">
            <v>ME5</v>
          </cell>
          <cell r="F301">
            <v>16650165</v>
          </cell>
          <cell r="G301" t="str">
            <v>Sillas fijas</v>
          </cell>
          <cell r="H301">
            <v>1</v>
          </cell>
        </row>
        <row r="302">
          <cell r="A302" t="str">
            <v>Sillas fijas</v>
          </cell>
          <cell r="B302" t="str">
            <v>MEEO</v>
          </cell>
          <cell r="C302">
            <v>25000</v>
          </cell>
          <cell r="D302">
            <v>67611</v>
          </cell>
          <cell r="E302" t="str">
            <v>ME5</v>
          </cell>
          <cell r="F302">
            <v>16650166</v>
          </cell>
          <cell r="G302" t="str">
            <v>Sillas fijas</v>
          </cell>
          <cell r="H302">
            <v>1</v>
          </cell>
        </row>
        <row r="303">
          <cell r="A303" t="str">
            <v>Sillas fijas</v>
          </cell>
          <cell r="B303" t="str">
            <v>MEEO</v>
          </cell>
          <cell r="C303">
            <v>25000</v>
          </cell>
          <cell r="D303">
            <v>31346</v>
          </cell>
          <cell r="E303" t="str">
            <v>ME5</v>
          </cell>
          <cell r="F303">
            <v>16650167</v>
          </cell>
          <cell r="G303" t="str">
            <v>Sillas fijas</v>
          </cell>
          <cell r="H303">
            <v>1</v>
          </cell>
        </row>
        <row r="304">
          <cell r="A304" t="str">
            <v>Sillas fijas</v>
          </cell>
          <cell r="B304" t="str">
            <v>MEEO</v>
          </cell>
          <cell r="C304">
            <v>25000</v>
          </cell>
          <cell r="D304">
            <v>31346</v>
          </cell>
          <cell r="E304" t="str">
            <v>ME5</v>
          </cell>
          <cell r="F304">
            <v>16650168</v>
          </cell>
          <cell r="G304" t="str">
            <v>Sillas fijas</v>
          </cell>
        </row>
        <row r="305">
          <cell r="A305" t="str">
            <v>Sillas fijas</v>
          </cell>
          <cell r="B305" t="str">
            <v>MEEO</v>
          </cell>
          <cell r="C305">
            <v>25000</v>
          </cell>
          <cell r="D305">
            <v>31346</v>
          </cell>
          <cell r="E305" t="str">
            <v>ME5</v>
          </cell>
          <cell r="F305">
            <v>16650169</v>
          </cell>
          <cell r="G305" t="str">
            <v>Sillas fijas</v>
          </cell>
          <cell r="H305">
            <v>1</v>
          </cell>
        </row>
        <row r="306">
          <cell r="A306" t="str">
            <v>Sillas fijas</v>
          </cell>
          <cell r="B306" t="str">
            <v>MEEO</v>
          </cell>
          <cell r="C306">
            <v>25000</v>
          </cell>
          <cell r="D306">
            <v>31346</v>
          </cell>
          <cell r="E306" t="str">
            <v>ME5</v>
          </cell>
          <cell r="F306">
            <v>16650170</v>
          </cell>
          <cell r="G306" t="str">
            <v>Sillas fijas</v>
          </cell>
          <cell r="H306">
            <v>1</v>
          </cell>
        </row>
        <row r="307">
          <cell r="A307" t="str">
            <v>Sillas fijas</v>
          </cell>
          <cell r="B307" t="str">
            <v>MEEO</v>
          </cell>
          <cell r="C307">
            <v>15000</v>
          </cell>
          <cell r="D307">
            <v>18800</v>
          </cell>
          <cell r="E307" t="str">
            <v>ME5</v>
          </cell>
          <cell r="F307">
            <v>16650171</v>
          </cell>
          <cell r="G307" t="str">
            <v>Sillas fijas</v>
          </cell>
          <cell r="H307">
            <v>1</v>
          </cell>
        </row>
        <row r="308">
          <cell r="A308" t="str">
            <v>Sillas con rodachinas</v>
          </cell>
          <cell r="B308" t="str">
            <v>MEEO</v>
          </cell>
          <cell r="C308">
            <v>30000</v>
          </cell>
          <cell r="D308">
            <v>37613</v>
          </cell>
          <cell r="E308" t="str">
            <v>ME5</v>
          </cell>
          <cell r="F308">
            <v>16650172</v>
          </cell>
          <cell r="G308" t="str">
            <v>Sillas con rodachinas</v>
          </cell>
          <cell r="H308">
            <v>1</v>
          </cell>
        </row>
        <row r="309">
          <cell r="A309" t="str">
            <v>Sillas con rodachinas</v>
          </cell>
          <cell r="B309" t="str">
            <v>MEEO</v>
          </cell>
          <cell r="C309">
            <v>35000</v>
          </cell>
          <cell r="D309">
            <v>43889</v>
          </cell>
          <cell r="E309" t="str">
            <v>ME5</v>
          </cell>
          <cell r="F309">
            <v>16650173</v>
          </cell>
          <cell r="G309" t="str">
            <v>Sillas con rodachinas</v>
          </cell>
          <cell r="H309">
            <v>1</v>
          </cell>
        </row>
        <row r="310">
          <cell r="A310" t="str">
            <v>Sillas con rodachinas</v>
          </cell>
          <cell r="B310" t="str">
            <v>MEEO</v>
          </cell>
          <cell r="C310">
            <v>35000</v>
          </cell>
          <cell r="D310">
            <v>43889</v>
          </cell>
          <cell r="E310" t="str">
            <v>ME5</v>
          </cell>
          <cell r="F310">
            <v>16650174</v>
          </cell>
          <cell r="G310" t="str">
            <v>Sillas con rodachinas</v>
          </cell>
          <cell r="H310">
            <v>1</v>
          </cell>
        </row>
        <row r="311">
          <cell r="A311" t="str">
            <v>Sillas con rodachinas</v>
          </cell>
          <cell r="B311" t="str">
            <v>MEEO</v>
          </cell>
          <cell r="C311">
            <v>35000</v>
          </cell>
          <cell r="D311">
            <v>43889</v>
          </cell>
          <cell r="E311" t="str">
            <v>ME5</v>
          </cell>
          <cell r="F311">
            <v>16650175</v>
          </cell>
          <cell r="G311" t="str">
            <v>Sillas con rodachinas</v>
          </cell>
        </row>
        <row r="312">
          <cell r="A312" t="str">
            <v>Sillas con rodachinas</v>
          </cell>
          <cell r="B312" t="str">
            <v>MEEO</v>
          </cell>
          <cell r="C312">
            <v>35000</v>
          </cell>
          <cell r="D312">
            <v>43889</v>
          </cell>
          <cell r="E312" t="str">
            <v>ME5</v>
          </cell>
          <cell r="F312">
            <v>16650176</v>
          </cell>
          <cell r="G312" t="str">
            <v>Sillas con rodachinas</v>
          </cell>
          <cell r="H312">
            <v>1</v>
          </cell>
        </row>
        <row r="313">
          <cell r="A313" t="str">
            <v>Sillas con rodachinas</v>
          </cell>
          <cell r="B313" t="str">
            <v>MEEO</v>
          </cell>
          <cell r="C313">
            <v>35000</v>
          </cell>
          <cell r="D313">
            <v>43889</v>
          </cell>
          <cell r="E313" t="str">
            <v>ME5</v>
          </cell>
          <cell r="F313">
            <v>16650177</v>
          </cell>
          <cell r="G313" t="str">
            <v>Sillas con rodachinas</v>
          </cell>
          <cell r="H313">
            <v>1</v>
          </cell>
        </row>
        <row r="314">
          <cell r="A314" t="str">
            <v>Sillas con rodachinas</v>
          </cell>
          <cell r="B314" t="str">
            <v>MEEO</v>
          </cell>
          <cell r="C314">
            <v>35000</v>
          </cell>
          <cell r="D314">
            <v>43889</v>
          </cell>
          <cell r="E314" t="str">
            <v>ME5</v>
          </cell>
          <cell r="F314">
            <v>16650178</v>
          </cell>
          <cell r="G314" t="str">
            <v>Sillas con rodachinas</v>
          </cell>
        </row>
        <row r="315">
          <cell r="A315" t="str">
            <v>Sillas con rodachinas</v>
          </cell>
          <cell r="B315" t="str">
            <v>MEEO</v>
          </cell>
          <cell r="C315">
            <v>35000</v>
          </cell>
          <cell r="D315">
            <v>43889</v>
          </cell>
          <cell r="E315" t="str">
            <v>ME5</v>
          </cell>
          <cell r="F315">
            <v>16650179</v>
          </cell>
          <cell r="G315" t="str">
            <v>Sillas con rodachinas</v>
          </cell>
        </row>
        <row r="316">
          <cell r="A316" t="str">
            <v>Sillas con rodachinas</v>
          </cell>
          <cell r="B316" t="str">
            <v>MEEO</v>
          </cell>
          <cell r="C316">
            <v>35000</v>
          </cell>
          <cell r="D316">
            <v>43889</v>
          </cell>
          <cell r="E316" t="str">
            <v>ME5</v>
          </cell>
          <cell r="F316">
            <v>16650180</v>
          </cell>
          <cell r="G316" t="str">
            <v>Sillas con rodachinas</v>
          </cell>
        </row>
        <row r="317">
          <cell r="A317" t="str">
            <v>Sillas con rodachinas</v>
          </cell>
          <cell r="B317" t="str">
            <v>MEEO</v>
          </cell>
          <cell r="C317">
            <v>35000</v>
          </cell>
          <cell r="D317">
            <v>43889</v>
          </cell>
          <cell r="E317" t="str">
            <v>ME5</v>
          </cell>
          <cell r="F317">
            <v>16650181</v>
          </cell>
          <cell r="G317" t="str">
            <v>Sillas con rodachinas</v>
          </cell>
        </row>
        <row r="318">
          <cell r="A318" t="str">
            <v>Sillas con rodachinas</v>
          </cell>
          <cell r="B318" t="str">
            <v>MEEO</v>
          </cell>
          <cell r="C318">
            <v>35000</v>
          </cell>
          <cell r="D318">
            <v>43889</v>
          </cell>
          <cell r="E318" t="str">
            <v>ME5</v>
          </cell>
          <cell r="F318">
            <v>16650182</v>
          </cell>
          <cell r="G318" t="str">
            <v>Sillas con rodachinas</v>
          </cell>
        </row>
        <row r="319">
          <cell r="A319" t="str">
            <v>Sillas con rodachinas</v>
          </cell>
          <cell r="B319" t="str">
            <v>MEEO</v>
          </cell>
          <cell r="C319">
            <v>35000</v>
          </cell>
          <cell r="D319">
            <v>43889</v>
          </cell>
          <cell r="E319" t="str">
            <v>ME5</v>
          </cell>
          <cell r="F319">
            <v>16650183</v>
          </cell>
          <cell r="G319" t="str">
            <v>Sillas con rodachinas</v>
          </cell>
        </row>
        <row r="320">
          <cell r="A320" t="str">
            <v>Sillas con rodachinas</v>
          </cell>
          <cell r="B320" t="str">
            <v>MEEO</v>
          </cell>
          <cell r="C320">
            <v>35000</v>
          </cell>
          <cell r="D320">
            <v>43889</v>
          </cell>
          <cell r="E320" t="str">
            <v>ME5</v>
          </cell>
          <cell r="F320">
            <v>16650184</v>
          </cell>
          <cell r="G320" t="str">
            <v>Sillas con rodachinas</v>
          </cell>
        </row>
        <row r="321">
          <cell r="A321" t="str">
            <v>Sillas con rodachinas</v>
          </cell>
          <cell r="B321" t="str">
            <v>MEEO</v>
          </cell>
          <cell r="C321">
            <v>35000</v>
          </cell>
          <cell r="D321">
            <v>43889</v>
          </cell>
          <cell r="E321" t="str">
            <v>ME5</v>
          </cell>
          <cell r="F321">
            <v>16650185</v>
          </cell>
          <cell r="G321" t="str">
            <v>Sillas con rodachinas</v>
          </cell>
        </row>
        <row r="322">
          <cell r="A322" t="str">
            <v>Sillas con rodachinas</v>
          </cell>
          <cell r="B322" t="str">
            <v>MEEO</v>
          </cell>
          <cell r="C322">
            <v>35000</v>
          </cell>
          <cell r="D322">
            <v>43889</v>
          </cell>
          <cell r="E322" t="str">
            <v>ME5</v>
          </cell>
          <cell r="F322">
            <v>16650186</v>
          </cell>
          <cell r="G322" t="str">
            <v>Sillas con rodachinas</v>
          </cell>
        </row>
        <row r="323">
          <cell r="A323" t="str">
            <v>Sillas con rodachinas</v>
          </cell>
          <cell r="B323" t="str">
            <v>MEEO</v>
          </cell>
          <cell r="C323">
            <v>35000</v>
          </cell>
          <cell r="D323">
            <v>43889</v>
          </cell>
          <cell r="E323" t="str">
            <v>ME5</v>
          </cell>
          <cell r="F323">
            <v>16650187</v>
          </cell>
          <cell r="G323" t="str">
            <v>Sillas con rodachinas</v>
          </cell>
        </row>
        <row r="324">
          <cell r="A324" t="str">
            <v>Sillas con rodachinas</v>
          </cell>
          <cell r="B324" t="str">
            <v>MEEO</v>
          </cell>
          <cell r="C324">
            <v>35000</v>
          </cell>
          <cell r="D324">
            <v>43889</v>
          </cell>
          <cell r="E324" t="str">
            <v>ME5</v>
          </cell>
          <cell r="F324">
            <v>16650188</v>
          </cell>
          <cell r="G324" t="str">
            <v>Sillas con rodachinas</v>
          </cell>
        </row>
        <row r="325">
          <cell r="A325" t="str">
            <v>Sillas con rodachinas</v>
          </cell>
          <cell r="B325" t="str">
            <v>MEEO</v>
          </cell>
          <cell r="C325">
            <v>35000</v>
          </cell>
          <cell r="D325">
            <v>43889</v>
          </cell>
          <cell r="E325" t="str">
            <v>EMO5</v>
          </cell>
          <cell r="F325">
            <v>16650189</v>
          </cell>
          <cell r="G325" t="str">
            <v>Sillas con rodachinas</v>
          </cell>
        </row>
        <row r="326">
          <cell r="A326" t="str">
            <v>Sillas con rodachinas</v>
          </cell>
          <cell r="B326" t="str">
            <v>MEEO</v>
          </cell>
          <cell r="C326">
            <v>35000</v>
          </cell>
          <cell r="D326">
            <v>43889</v>
          </cell>
          <cell r="E326" t="str">
            <v>EMO5</v>
          </cell>
          <cell r="F326">
            <v>16650190</v>
          </cell>
          <cell r="G326" t="str">
            <v>Sillas con rodachinas</v>
          </cell>
        </row>
        <row r="327">
          <cell r="A327" t="str">
            <v>Sillas con rodachinas</v>
          </cell>
          <cell r="B327" t="str">
            <v>MEEO</v>
          </cell>
          <cell r="C327">
            <v>35000</v>
          </cell>
          <cell r="D327">
            <v>43889</v>
          </cell>
          <cell r="E327" t="str">
            <v>ME5</v>
          </cell>
          <cell r="F327">
            <v>16650191</v>
          </cell>
          <cell r="G327" t="str">
            <v>Sillas con rodachinas</v>
          </cell>
        </row>
        <row r="328">
          <cell r="A328" t="str">
            <v>Televisor</v>
          </cell>
          <cell r="B328" t="str">
            <v>MEEO</v>
          </cell>
          <cell r="C328">
            <v>150000</v>
          </cell>
          <cell r="D328">
            <v>188057</v>
          </cell>
          <cell r="E328" t="str">
            <v>OME5</v>
          </cell>
          <cell r="F328">
            <v>16650192</v>
          </cell>
          <cell r="G328" t="str">
            <v>Televisor</v>
          </cell>
        </row>
        <row r="329">
          <cell r="A329" t="str">
            <v>VHS</v>
          </cell>
          <cell r="B329" t="str">
            <v>MEEO</v>
          </cell>
          <cell r="C329">
            <v>100000</v>
          </cell>
          <cell r="D329">
            <v>125370</v>
          </cell>
          <cell r="E329" t="str">
            <v>OME5</v>
          </cell>
          <cell r="F329">
            <v>16650193</v>
          </cell>
          <cell r="G329" t="str">
            <v>VHS</v>
          </cell>
        </row>
        <row r="330">
          <cell r="A330" t="str">
            <v>Tramperos</v>
          </cell>
          <cell r="B330" t="str">
            <v>MEEO</v>
          </cell>
          <cell r="C330">
            <v>300000</v>
          </cell>
          <cell r="D330">
            <v>376125</v>
          </cell>
          <cell r="E330" t="str">
            <v>OME5</v>
          </cell>
          <cell r="F330">
            <v>16650194</v>
          </cell>
          <cell r="G330" t="str">
            <v>Tramperos</v>
          </cell>
        </row>
        <row r="331">
          <cell r="A331" t="str">
            <v>Tramperos</v>
          </cell>
          <cell r="B331" t="str">
            <v>MEEO</v>
          </cell>
          <cell r="C331">
            <v>300000</v>
          </cell>
          <cell r="D331">
            <v>376125</v>
          </cell>
          <cell r="E331" t="str">
            <v>OME5</v>
          </cell>
          <cell r="F331">
            <v>16650195</v>
          </cell>
          <cell r="G331" t="str">
            <v>Tramperos</v>
          </cell>
        </row>
        <row r="332">
          <cell r="A332" t="str">
            <v>Tramperos</v>
          </cell>
          <cell r="B332" t="str">
            <v>MEEO</v>
          </cell>
          <cell r="C332">
            <v>300000</v>
          </cell>
          <cell r="D332">
            <v>376125</v>
          </cell>
          <cell r="E332" t="str">
            <v>OME5</v>
          </cell>
          <cell r="F332">
            <v>16650196</v>
          </cell>
          <cell r="G332" t="str">
            <v>Tramperos</v>
          </cell>
        </row>
        <row r="333">
          <cell r="A333" t="str">
            <v>Tramperos</v>
          </cell>
          <cell r="B333" t="str">
            <v>MEEO</v>
          </cell>
          <cell r="C333">
            <v>300000</v>
          </cell>
          <cell r="D333">
            <v>376125</v>
          </cell>
          <cell r="E333" t="str">
            <v>OME5</v>
          </cell>
          <cell r="F333">
            <v>16650197</v>
          </cell>
          <cell r="G333" t="str">
            <v>Tramperos</v>
          </cell>
        </row>
        <row r="334">
          <cell r="A334" t="str">
            <v>Tramperos</v>
          </cell>
          <cell r="B334" t="str">
            <v>MEEO</v>
          </cell>
          <cell r="C334">
            <v>300000</v>
          </cell>
          <cell r="D334">
            <v>376125</v>
          </cell>
          <cell r="E334" t="str">
            <v>OME5</v>
          </cell>
          <cell r="F334">
            <v>16650198</v>
          </cell>
          <cell r="G334" t="str">
            <v>Tramperos</v>
          </cell>
        </row>
        <row r="335">
          <cell r="A335" t="str">
            <v>Tramperos</v>
          </cell>
          <cell r="B335" t="str">
            <v>MEEO</v>
          </cell>
          <cell r="C335">
            <v>300000</v>
          </cell>
          <cell r="D335">
            <v>376125</v>
          </cell>
          <cell r="E335" t="str">
            <v>OME5</v>
          </cell>
          <cell r="F335">
            <v>16650199</v>
          </cell>
          <cell r="G335" t="str">
            <v>Tramperos</v>
          </cell>
        </row>
        <row r="336">
          <cell r="A336" t="str">
            <v>Estabilizador Nicomar 1500 wattios</v>
          </cell>
          <cell r="B336" t="str">
            <v>MEEO</v>
          </cell>
          <cell r="C336">
            <v>100000</v>
          </cell>
          <cell r="D336">
            <v>118474</v>
          </cell>
          <cell r="E336" t="str">
            <v>EMO5</v>
          </cell>
          <cell r="F336">
            <v>16650200</v>
          </cell>
          <cell r="G336" t="str">
            <v>Estabilizador Nicomar 1500 wattios</v>
          </cell>
        </row>
        <row r="337">
          <cell r="A337" t="str">
            <v>Estabilizador Nicomar 1500 wattios</v>
          </cell>
          <cell r="B337" t="str">
            <v>MEEO</v>
          </cell>
          <cell r="C337">
            <v>100000</v>
          </cell>
          <cell r="D337">
            <v>118474</v>
          </cell>
          <cell r="E337" t="str">
            <v>EMO5</v>
          </cell>
          <cell r="F337">
            <v>16650201</v>
          </cell>
          <cell r="G337" t="str">
            <v>Estabilizador Nicomar 1500 wattios</v>
          </cell>
        </row>
        <row r="338">
          <cell r="A338" t="str">
            <v>Estabilizador Nicomar 1500 wattios</v>
          </cell>
          <cell r="B338" t="str">
            <v>MEEO</v>
          </cell>
          <cell r="C338">
            <v>100000</v>
          </cell>
          <cell r="D338">
            <v>118474</v>
          </cell>
          <cell r="E338" t="str">
            <v>EMO5</v>
          </cell>
          <cell r="F338">
            <v>16650202</v>
          </cell>
          <cell r="G338" t="str">
            <v>Estabilizador Nicomar 1500 wattios</v>
          </cell>
        </row>
        <row r="339">
          <cell r="A339" t="str">
            <v>Estabilizador Nicomar 1500 wattios</v>
          </cell>
          <cell r="B339" t="str">
            <v>MEEO</v>
          </cell>
          <cell r="C339">
            <v>100000</v>
          </cell>
          <cell r="D339">
            <v>118474</v>
          </cell>
          <cell r="E339" t="str">
            <v>EMO5</v>
          </cell>
          <cell r="F339">
            <v>16650203</v>
          </cell>
          <cell r="G339" t="str">
            <v>Estabilizador Nicomar 1500 wattios</v>
          </cell>
        </row>
        <row r="340">
          <cell r="A340" t="str">
            <v>Estabilizador Nicomar 1000 wattios</v>
          </cell>
          <cell r="B340" t="str">
            <v>MEEO</v>
          </cell>
          <cell r="C340">
            <v>60000</v>
          </cell>
          <cell r="D340">
            <v>71090</v>
          </cell>
          <cell r="E340" t="str">
            <v>EMO5</v>
          </cell>
          <cell r="F340">
            <v>16650204</v>
          </cell>
          <cell r="G340" t="str">
            <v>Estabilizador Nicomar 1000 wattios</v>
          </cell>
        </row>
        <row r="341">
          <cell r="A341" t="str">
            <v>Estabilizador Nicomar 1000 wattios</v>
          </cell>
          <cell r="B341" t="str">
            <v>MEEO</v>
          </cell>
          <cell r="C341">
            <v>60000</v>
          </cell>
          <cell r="D341">
            <v>71090</v>
          </cell>
          <cell r="E341" t="str">
            <v>EMO5</v>
          </cell>
          <cell r="F341">
            <v>16650205</v>
          </cell>
          <cell r="G341" t="str">
            <v>Estabilizador Nicomar 1000 wattios</v>
          </cell>
        </row>
        <row r="342">
          <cell r="A342" t="str">
            <v>Estabilizador Nicomar 1000 wattios</v>
          </cell>
          <cell r="B342" t="str">
            <v>MEEO</v>
          </cell>
          <cell r="C342">
            <v>60000</v>
          </cell>
          <cell r="D342">
            <v>71090</v>
          </cell>
          <cell r="E342" t="str">
            <v>EMO5</v>
          </cell>
          <cell r="F342">
            <v>16650206</v>
          </cell>
          <cell r="G342" t="str">
            <v>Estabilizador Nicomar 1000 wattios</v>
          </cell>
        </row>
        <row r="343">
          <cell r="A343" t="str">
            <v>Estabilizador Nicomar 1000 wattios</v>
          </cell>
          <cell r="B343" t="str">
            <v>MEEO</v>
          </cell>
          <cell r="C343">
            <v>60000</v>
          </cell>
          <cell r="D343">
            <v>71090</v>
          </cell>
          <cell r="E343" t="str">
            <v>EMO5</v>
          </cell>
          <cell r="F343">
            <v>16650207</v>
          </cell>
          <cell r="G343" t="str">
            <v>Estabilizador Nicomar 1000 wattios</v>
          </cell>
        </row>
        <row r="344">
          <cell r="A344" t="str">
            <v>Estabilizador Nicomar 1000 wattios</v>
          </cell>
          <cell r="B344" t="str">
            <v>MEEO</v>
          </cell>
          <cell r="C344">
            <v>60000</v>
          </cell>
          <cell r="D344">
            <v>71090</v>
          </cell>
          <cell r="E344" t="str">
            <v>EMO5</v>
          </cell>
          <cell r="F344">
            <v>16650208</v>
          </cell>
          <cell r="G344" t="str">
            <v>Estabilizador Nicomar 1000 wattios</v>
          </cell>
        </row>
        <row r="345">
          <cell r="A345" t="str">
            <v>Cafetera Coldelec 60 Pocillos</v>
          </cell>
          <cell r="B345" t="str">
            <v>MEEO</v>
          </cell>
          <cell r="C345">
            <v>268800</v>
          </cell>
          <cell r="D345">
            <v>86967</v>
          </cell>
          <cell r="E345" t="str">
            <v>OME5</v>
          </cell>
          <cell r="F345">
            <v>16650209</v>
          </cell>
          <cell r="G345" t="str">
            <v>Cafetera Coldelec 60 Pocillos</v>
          </cell>
        </row>
        <row r="346">
          <cell r="A346" t="str">
            <v>Mobiliario para adecuación de sus oficinas en Sincelejo según contrato No.0051-Rebombeo</v>
          </cell>
          <cell r="B346" t="str">
            <v>MEEO</v>
          </cell>
          <cell r="C346">
            <v>42747247</v>
          </cell>
          <cell r="D346">
            <v>48281495</v>
          </cell>
          <cell r="E346" t="str">
            <v>ME5</v>
          </cell>
          <cell r="F346">
            <v>16650210</v>
          </cell>
          <cell r="G346" t="str">
            <v>Mobiliario para adecuación de sus oficinas en Sincelejo según contrato No.0051-Rebombeo</v>
          </cell>
        </row>
        <row r="347">
          <cell r="A347" t="str">
            <v>Mobiliario para adecuación oficinas en Corozal según contrato No.0060-03</v>
          </cell>
          <cell r="B347" t="str">
            <v>MEEO</v>
          </cell>
          <cell r="C347">
            <v>8946889</v>
          </cell>
          <cell r="D347">
            <v>10105193</v>
          </cell>
          <cell r="E347" t="str">
            <v>ME5</v>
          </cell>
          <cell r="F347">
            <v>16650211</v>
          </cell>
          <cell r="G347" t="str">
            <v>Mobiliario para adecuación oficinas en Corozal según contrato No.0060-03</v>
          </cell>
        </row>
        <row r="348">
          <cell r="A348" t="str">
            <v>Camara Digital Sony Handycam TRV 340</v>
          </cell>
          <cell r="B348" t="str">
            <v>MEEO</v>
          </cell>
          <cell r="C348">
            <v>2199000</v>
          </cell>
          <cell r="D348">
            <v>1319340</v>
          </cell>
          <cell r="E348" t="str">
            <v>OME5</v>
          </cell>
          <cell r="F348">
            <v>16650212</v>
          </cell>
          <cell r="G348" t="str">
            <v>Camara Digital Sony Handycam TRV 340</v>
          </cell>
        </row>
        <row r="349">
          <cell r="A349" t="str">
            <v>Sillas Rimax Blanca</v>
          </cell>
          <cell r="B349" t="str">
            <v>MEEO</v>
          </cell>
          <cell r="C349">
            <v>14000</v>
          </cell>
          <cell r="D349">
            <v>15818</v>
          </cell>
          <cell r="E349" t="str">
            <v>ME5</v>
          </cell>
          <cell r="F349">
            <v>16650213</v>
          </cell>
          <cell r="G349" t="str">
            <v>Sillas Rimax Blanca</v>
          </cell>
        </row>
        <row r="350">
          <cell r="A350" t="str">
            <v>Sillas Rimax Blanca</v>
          </cell>
          <cell r="B350" t="str">
            <v>MEEO</v>
          </cell>
          <cell r="C350">
            <v>14000</v>
          </cell>
          <cell r="D350">
            <v>15818</v>
          </cell>
          <cell r="E350" t="str">
            <v>ME5</v>
          </cell>
          <cell r="F350">
            <v>16650214</v>
          </cell>
          <cell r="G350" t="str">
            <v>Sillas Rimax Blanca</v>
          </cell>
        </row>
        <row r="351">
          <cell r="A351" t="str">
            <v>Sillas Rimax Blanca</v>
          </cell>
          <cell r="B351" t="str">
            <v>MEEO</v>
          </cell>
          <cell r="C351">
            <v>14000</v>
          </cell>
          <cell r="D351">
            <v>15818</v>
          </cell>
          <cell r="E351" t="str">
            <v>ME5</v>
          </cell>
          <cell r="F351">
            <v>16650215</v>
          </cell>
          <cell r="G351" t="str">
            <v>Sillas Rimax Blanca</v>
          </cell>
        </row>
        <row r="352">
          <cell r="A352" t="str">
            <v>Sillas Rimax Blanca</v>
          </cell>
          <cell r="B352" t="str">
            <v>MEEO</v>
          </cell>
          <cell r="C352">
            <v>14000</v>
          </cell>
          <cell r="D352">
            <v>15818</v>
          </cell>
          <cell r="E352" t="str">
            <v>ME5</v>
          </cell>
          <cell r="F352">
            <v>16650216</v>
          </cell>
          <cell r="G352" t="str">
            <v>Sillas Rimax Blanca</v>
          </cell>
        </row>
        <row r="353">
          <cell r="A353" t="str">
            <v>Sillas Rimax Blanca</v>
          </cell>
          <cell r="B353" t="str">
            <v>MEEO</v>
          </cell>
          <cell r="C353">
            <v>14000</v>
          </cell>
          <cell r="D353">
            <v>52480</v>
          </cell>
          <cell r="E353" t="str">
            <v>ME5</v>
          </cell>
          <cell r="F353">
            <v>16650217</v>
          </cell>
          <cell r="G353" t="str">
            <v>Sillas Rimax Blanca</v>
          </cell>
          <cell r="H353">
            <v>1</v>
          </cell>
        </row>
        <row r="354">
          <cell r="A354" t="str">
            <v>Sillas Rimax Blanca</v>
          </cell>
          <cell r="B354" t="str">
            <v>MEEO</v>
          </cell>
          <cell r="C354">
            <v>14000</v>
          </cell>
          <cell r="D354">
            <v>15818</v>
          </cell>
          <cell r="E354" t="str">
            <v>ME5</v>
          </cell>
          <cell r="F354">
            <v>16650218</v>
          </cell>
          <cell r="G354" t="str">
            <v>Sillas Rimax Blanca</v>
          </cell>
        </row>
        <row r="355">
          <cell r="A355" t="str">
            <v>Sillas Rimax Blanca</v>
          </cell>
          <cell r="B355" t="str">
            <v>MEEO</v>
          </cell>
          <cell r="C355">
            <v>14000</v>
          </cell>
          <cell r="D355">
            <v>15818</v>
          </cell>
          <cell r="E355" t="str">
            <v>ME5</v>
          </cell>
          <cell r="F355">
            <v>16650219</v>
          </cell>
          <cell r="G355" t="str">
            <v>Sillas Rimax Blanca</v>
          </cell>
        </row>
        <row r="356">
          <cell r="A356" t="str">
            <v>Sillas Rimax Blanca</v>
          </cell>
          <cell r="B356" t="str">
            <v>MEEO</v>
          </cell>
          <cell r="C356">
            <v>14000</v>
          </cell>
          <cell r="D356">
            <v>15818</v>
          </cell>
          <cell r="E356" t="str">
            <v>ME5</v>
          </cell>
          <cell r="F356">
            <v>16650220</v>
          </cell>
          <cell r="G356" t="str">
            <v>Sillas Rimax Blanca</v>
          </cell>
        </row>
        <row r="357">
          <cell r="A357" t="str">
            <v>Sillas Rimax Blanca</v>
          </cell>
          <cell r="B357" t="str">
            <v>MEEO</v>
          </cell>
          <cell r="C357">
            <v>14000</v>
          </cell>
          <cell r="D357">
            <v>15818</v>
          </cell>
          <cell r="E357" t="str">
            <v>ME5</v>
          </cell>
          <cell r="F357">
            <v>16650221</v>
          </cell>
          <cell r="G357" t="str">
            <v>Sillas Rimax Blanca</v>
          </cell>
          <cell r="H357">
            <v>1</v>
          </cell>
        </row>
        <row r="358">
          <cell r="A358" t="str">
            <v>Sillas Rimax Blanca</v>
          </cell>
          <cell r="B358" t="str">
            <v>MEEO</v>
          </cell>
          <cell r="C358">
            <v>14000</v>
          </cell>
          <cell r="D358">
            <v>15818</v>
          </cell>
          <cell r="E358" t="str">
            <v>ME5</v>
          </cell>
          <cell r="F358">
            <v>16650222</v>
          </cell>
          <cell r="G358" t="str">
            <v>Sillas Rimax Blanca</v>
          </cell>
        </row>
        <row r="359">
          <cell r="A359" t="str">
            <v>Sillas Rimax Blanca</v>
          </cell>
          <cell r="B359" t="str">
            <v>MEEO</v>
          </cell>
          <cell r="C359">
            <v>14000</v>
          </cell>
          <cell r="D359">
            <v>15818</v>
          </cell>
          <cell r="E359" t="str">
            <v>ME5</v>
          </cell>
          <cell r="F359">
            <v>16650223</v>
          </cell>
          <cell r="G359" t="str">
            <v>Sillas Rimax Blanca</v>
          </cell>
        </row>
        <row r="360">
          <cell r="A360" t="str">
            <v>Sillas Rimax Blanca</v>
          </cell>
          <cell r="B360" t="str">
            <v>MEEO</v>
          </cell>
          <cell r="C360">
            <v>14000</v>
          </cell>
          <cell r="D360">
            <v>15818</v>
          </cell>
          <cell r="E360" t="str">
            <v>ME5</v>
          </cell>
          <cell r="F360">
            <v>16650224</v>
          </cell>
          <cell r="G360" t="str">
            <v>Sillas Rimax Blanca</v>
          </cell>
        </row>
        <row r="361">
          <cell r="A361" t="str">
            <v>Sillas Rimax Blanca</v>
          </cell>
          <cell r="B361" t="str">
            <v>MEEO</v>
          </cell>
          <cell r="C361">
            <v>14000</v>
          </cell>
          <cell r="D361">
            <v>15818</v>
          </cell>
          <cell r="E361" t="str">
            <v>ME5</v>
          </cell>
          <cell r="F361">
            <v>16650225</v>
          </cell>
          <cell r="G361" t="str">
            <v>Sillas Rimax Blanca</v>
          </cell>
        </row>
        <row r="362">
          <cell r="A362" t="str">
            <v>Sillas Rimax Blanca</v>
          </cell>
          <cell r="B362" t="str">
            <v>MEEO</v>
          </cell>
          <cell r="C362">
            <v>14000</v>
          </cell>
          <cell r="D362">
            <v>15818</v>
          </cell>
          <cell r="E362" t="str">
            <v>ME5</v>
          </cell>
          <cell r="F362">
            <v>16650226</v>
          </cell>
          <cell r="G362" t="str">
            <v>Sillas Rimax Blanca</v>
          </cell>
        </row>
        <row r="363">
          <cell r="A363" t="str">
            <v>Sillas Rimax Blanca</v>
          </cell>
          <cell r="B363" t="str">
            <v>MEEO</v>
          </cell>
          <cell r="C363">
            <v>14000</v>
          </cell>
          <cell r="D363">
            <v>15818</v>
          </cell>
          <cell r="E363" t="str">
            <v>ME5</v>
          </cell>
          <cell r="F363">
            <v>16650227</v>
          </cell>
          <cell r="G363" t="str">
            <v>Sillas Rimax Blanca</v>
          </cell>
        </row>
        <row r="364">
          <cell r="A364" t="str">
            <v>Sillas Rimax Blanca</v>
          </cell>
          <cell r="B364" t="str">
            <v>MEEO</v>
          </cell>
          <cell r="C364">
            <v>14000</v>
          </cell>
          <cell r="D364">
            <v>15818</v>
          </cell>
          <cell r="E364" t="str">
            <v>ME5</v>
          </cell>
          <cell r="F364">
            <v>16650228</v>
          </cell>
          <cell r="G364" t="str">
            <v>Sillas Rimax Blanca</v>
          </cell>
        </row>
        <row r="365">
          <cell r="A365" t="str">
            <v>Sillas Rimax Blanca</v>
          </cell>
          <cell r="B365" t="str">
            <v>MEEO</v>
          </cell>
          <cell r="C365">
            <v>14000</v>
          </cell>
          <cell r="D365">
            <v>15818</v>
          </cell>
          <cell r="E365" t="str">
            <v>ME5</v>
          </cell>
          <cell r="F365">
            <v>16650229</v>
          </cell>
          <cell r="G365" t="str">
            <v>Sillas Rimax Blanca</v>
          </cell>
        </row>
        <row r="366">
          <cell r="A366" t="str">
            <v>Sillas Rimax Blanca</v>
          </cell>
          <cell r="B366" t="str">
            <v>MEEO</v>
          </cell>
          <cell r="C366">
            <v>14000</v>
          </cell>
          <cell r="D366">
            <v>15818</v>
          </cell>
          <cell r="E366" t="str">
            <v>ME5</v>
          </cell>
          <cell r="F366">
            <v>16650230</v>
          </cell>
          <cell r="G366" t="str">
            <v>Sillas Rimax Blanca</v>
          </cell>
        </row>
        <row r="367">
          <cell r="A367" t="str">
            <v>Sillas Rimax Blanca</v>
          </cell>
          <cell r="B367" t="str">
            <v>MEEO</v>
          </cell>
          <cell r="C367">
            <v>14000</v>
          </cell>
          <cell r="D367">
            <v>15818</v>
          </cell>
          <cell r="E367" t="str">
            <v>ME5</v>
          </cell>
          <cell r="F367">
            <v>16650231</v>
          </cell>
          <cell r="G367" t="str">
            <v>Sillas Rimax Blanca</v>
          </cell>
        </row>
        <row r="368">
          <cell r="A368" t="str">
            <v>Sillas Rimax Blanca</v>
          </cell>
          <cell r="B368" t="str">
            <v>MEEO</v>
          </cell>
          <cell r="C368">
            <v>14000</v>
          </cell>
          <cell r="D368">
            <v>15818</v>
          </cell>
          <cell r="E368" t="str">
            <v>ME5</v>
          </cell>
          <cell r="F368">
            <v>16650232</v>
          </cell>
          <cell r="G368" t="str">
            <v>Sillas Rimax Blanca</v>
          </cell>
        </row>
        <row r="369">
          <cell r="A369" t="str">
            <v>Sillas Rimax Blanca</v>
          </cell>
          <cell r="B369" t="str">
            <v>MEEO</v>
          </cell>
          <cell r="C369">
            <v>14000</v>
          </cell>
          <cell r="D369">
            <v>15818</v>
          </cell>
          <cell r="E369" t="str">
            <v>ME5</v>
          </cell>
          <cell r="F369">
            <v>16650233</v>
          </cell>
          <cell r="G369" t="str">
            <v>Sillas Rimax Blanca</v>
          </cell>
        </row>
        <row r="370">
          <cell r="A370" t="str">
            <v>Sillas Rimax Blanca</v>
          </cell>
          <cell r="B370" t="str">
            <v>MEEO</v>
          </cell>
          <cell r="C370">
            <v>14000</v>
          </cell>
          <cell r="D370">
            <v>15818</v>
          </cell>
          <cell r="E370" t="str">
            <v>ME5</v>
          </cell>
          <cell r="F370">
            <v>16650234</v>
          </cell>
          <cell r="G370" t="str">
            <v>Sillas Rimax Blanca</v>
          </cell>
        </row>
        <row r="371">
          <cell r="A371" t="str">
            <v>Sillas Rimax Blanca</v>
          </cell>
          <cell r="B371" t="str">
            <v>MEEO</v>
          </cell>
          <cell r="C371">
            <v>14000</v>
          </cell>
          <cell r="D371">
            <v>15818</v>
          </cell>
          <cell r="E371" t="str">
            <v>ME5</v>
          </cell>
          <cell r="F371">
            <v>16650235</v>
          </cell>
          <cell r="G371" t="str">
            <v>Sillas Rimax Blanca</v>
          </cell>
        </row>
        <row r="372">
          <cell r="A372" t="str">
            <v>Sillas Rimax Blanca</v>
          </cell>
          <cell r="B372" t="str">
            <v>MEEO</v>
          </cell>
          <cell r="C372">
            <v>14000</v>
          </cell>
          <cell r="D372">
            <v>15818</v>
          </cell>
          <cell r="E372" t="str">
            <v>ME5</v>
          </cell>
          <cell r="F372">
            <v>16650236</v>
          </cell>
          <cell r="G372" t="str">
            <v>Sillas Rimax Blanca</v>
          </cell>
        </row>
        <row r="373">
          <cell r="A373" t="str">
            <v>Sillas Rimax Blanca</v>
          </cell>
          <cell r="B373" t="str">
            <v>MEEO</v>
          </cell>
          <cell r="C373">
            <v>14000</v>
          </cell>
          <cell r="D373">
            <v>15818</v>
          </cell>
          <cell r="E373" t="str">
            <v>ME5</v>
          </cell>
          <cell r="F373">
            <v>16650237</v>
          </cell>
          <cell r="G373" t="str">
            <v>Sillas Rimax Blanca</v>
          </cell>
        </row>
        <row r="374">
          <cell r="A374" t="str">
            <v>Sillas Rimax Blanca</v>
          </cell>
          <cell r="B374" t="str">
            <v>MEEO</v>
          </cell>
          <cell r="C374">
            <v>14000</v>
          </cell>
          <cell r="D374">
            <v>15818</v>
          </cell>
          <cell r="E374" t="str">
            <v>ME5</v>
          </cell>
          <cell r="F374">
            <v>16650238</v>
          </cell>
          <cell r="G374" t="str">
            <v>Sillas Rimax Blanca</v>
          </cell>
        </row>
        <row r="375">
          <cell r="A375" t="str">
            <v>Sillas Rimax Blanca</v>
          </cell>
          <cell r="B375" t="str">
            <v>MEEO</v>
          </cell>
          <cell r="C375">
            <v>14000</v>
          </cell>
          <cell r="D375">
            <v>15818</v>
          </cell>
          <cell r="E375" t="str">
            <v>ME5</v>
          </cell>
          <cell r="F375">
            <v>16650239</v>
          </cell>
          <cell r="G375" t="str">
            <v>Sillas Rimax Blanca</v>
          </cell>
        </row>
        <row r="376">
          <cell r="A376" t="str">
            <v>Sillas Rimax Blanca</v>
          </cell>
          <cell r="B376" t="str">
            <v>MEEO</v>
          </cell>
          <cell r="C376">
            <v>14000</v>
          </cell>
          <cell r="D376">
            <v>15818</v>
          </cell>
          <cell r="E376" t="str">
            <v>ME5</v>
          </cell>
          <cell r="F376">
            <v>16650240</v>
          </cell>
          <cell r="G376" t="str">
            <v>Sillas Rimax Blanca</v>
          </cell>
        </row>
        <row r="377">
          <cell r="A377" t="str">
            <v>Sillas Rimax Blanca</v>
          </cell>
          <cell r="B377" t="str">
            <v>MEEO</v>
          </cell>
          <cell r="C377">
            <v>14000</v>
          </cell>
          <cell r="D377">
            <v>15818</v>
          </cell>
          <cell r="E377" t="str">
            <v>ME5</v>
          </cell>
          <cell r="F377">
            <v>16650241</v>
          </cell>
          <cell r="G377" t="str">
            <v>Sillas Rimax Blanca</v>
          </cell>
        </row>
        <row r="378">
          <cell r="A378" t="str">
            <v>Sillas Rimax Blanca</v>
          </cell>
          <cell r="B378" t="str">
            <v>MEEO</v>
          </cell>
          <cell r="C378">
            <v>14000</v>
          </cell>
          <cell r="D378">
            <v>15818</v>
          </cell>
          <cell r="E378" t="str">
            <v>ME5</v>
          </cell>
          <cell r="F378">
            <v>16650242</v>
          </cell>
          <cell r="G378" t="str">
            <v>Sillas Rimax Blanca</v>
          </cell>
        </row>
        <row r="379">
          <cell r="A379" t="str">
            <v>Sillas Rimax Blanca</v>
          </cell>
          <cell r="B379" t="str">
            <v>MEEO</v>
          </cell>
          <cell r="C379">
            <v>14000</v>
          </cell>
          <cell r="D379">
            <v>15818</v>
          </cell>
          <cell r="E379" t="str">
            <v>ME5</v>
          </cell>
          <cell r="F379">
            <v>16650243</v>
          </cell>
          <cell r="G379" t="str">
            <v>Sillas Rimax Blanca</v>
          </cell>
        </row>
        <row r="380">
          <cell r="A380" t="str">
            <v>Sillas Rimax Blanca</v>
          </cell>
          <cell r="B380" t="str">
            <v>MEEO</v>
          </cell>
          <cell r="C380">
            <v>14000</v>
          </cell>
          <cell r="D380">
            <v>15818</v>
          </cell>
          <cell r="E380" t="str">
            <v>ME5</v>
          </cell>
          <cell r="F380">
            <v>16650244</v>
          </cell>
          <cell r="G380" t="str">
            <v>Sillas Rimax Blanca</v>
          </cell>
        </row>
        <row r="381">
          <cell r="A381" t="str">
            <v>Sillas Rimax Blanca</v>
          </cell>
          <cell r="B381" t="str">
            <v>MEEO</v>
          </cell>
          <cell r="C381">
            <v>14000</v>
          </cell>
          <cell r="D381">
            <v>15818</v>
          </cell>
          <cell r="E381" t="str">
            <v>ME5</v>
          </cell>
          <cell r="F381">
            <v>16650245</v>
          </cell>
          <cell r="G381" t="str">
            <v>Sillas Rimax Blanca</v>
          </cell>
        </row>
        <row r="382">
          <cell r="A382" t="str">
            <v>Sillas Rimax Blanca</v>
          </cell>
          <cell r="B382" t="str">
            <v>MEEO</v>
          </cell>
          <cell r="C382">
            <v>14000</v>
          </cell>
          <cell r="D382">
            <v>15818</v>
          </cell>
          <cell r="E382" t="str">
            <v>ME5</v>
          </cell>
          <cell r="F382">
            <v>16650246</v>
          </cell>
          <cell r="G382" t="str">
            <v>Sillas Rimax Blanca</v>
          </cell>
        </row>
        <row r="383">
          <cell r="A383" t="str">
            <v>Sillas Rimax Blanca</v>
          </cell>
          <cell r="B383" t="str">
            <v>MEEO</v>
          </cell>
          <cell r="C383">
            <v>14000</v>
          </cell>
          <cell r="D383">
            <v>15818</v>
          </cell>
          <cell r="E383" t="str">
            <v>ME5</v>
          </cell>
          <cell r="F383">
            <v>16650247</v>
          </cell>
          <cell r="G383" t="str">
            <v>Sillas Rimax Blanca</v>
          </cell>
        </row>
        <row r="384">
          <cell r="A384" t="str">
            <v>Sillas Rimax Blanca</v>
          </cell>
          <cell r="B384" t="str">
            <v>MEEO</v>
          </cell>
          <cell r="C384">
            <v>14000</v>
          </cell>
          <cell r="D384">
            <v>15818</v>
          </cell>
          <cell r="E384" t="str">
            <v>ME5</v>
          </cell>
          <cell r="F384">
            <v>16650248</v>
          </cell>
          <cell r="G384" t="str">
            <v>Sillas Rimax Blanca</v>
          </cell>
        </row>
        <row r="385">
          <cell r="A385" t="str">
            <v>Sillas Rimax Blanca</v>
          </cell>
          <cell r="B385" t="str">
            <v>MEEO</v>
          </cell>
          <cell r="C385">
            <v>14000</v>
          </cell>
          <cell r="D385">
            <v>15818</v>
          </cell>
          <cell r="E385" t="str">
            <v>ME5</v>
          </cell>
          <cell r="F385">
            <v>16650249</v>
          </cell>
          <cell r="G385" t="str">
            <v>Sillas Rimax Blanca</v>
          </cell>
        </row>
        <row r="386">
          <cell r="A386" t="str">
            <v>Sillas Rimax Blanca</v>
          </cell>
          <cell r="B386" t="str">
            <v>MEEO</v>
          </cell>
          <cell r="C386">
            <v>14000</v>
          </cell>
          <cell r="D386">
            <v>15818</v>
          </cell>
          <cell r="E386" t="str">
            <v>ME5</v>
          </cell>
          <cell r="F386">
            <v>16650250</v>
          </cell>
          <cell r="G386" t="str">
            <v>Sillas Rimax Blanca</v>
          </cell>
        </row>
        <row r="387">
          <cell r="A387" t="str">
            <v>Sillas Rimax Blanca</v>
          </cell>
          <cell r="B387" t="str">
            <v>MEEO</v>
          </cell>
          <cell r="C387">
            <v>14000</v>
          </cell>
          <cell r="D387">
            <v>15818</v>
          </cell>
          <cell r="E387" t="str">
            <v>ME5</v>
          </cell>
          <cell r="F387">
            <v>16650251</v>
          </cell>
          <cell r="G387" t="str">
            <v>Sillas Rimax Blanca</v>
          </cell>
        </row>
        <row r="388">
          <cell r="A388" t="str">
            <v>Sillas Rimax Blanca</v>
          </cell>
          <cell r="B388" t="str">
            <v>MEEO</v>
          </cell>
          <cell r="C388">
            <v>14000</v>
          </cell>
          <cell r="D388">
            <v>15818</v>
          </cell>
          <cell r="E388" t="str">
            <v>ME5</v>
          </cell>
          <cell r="F388">
            <v>16650252</v>
          </cell>
          <cell r="G388" t="str">
            <v>Sillas Rimax Blanca</v>
          </cell>
        </row>
        <row r="389">
          <cell r="A389" t="str">
            <v>Sillas Rimax Blanca</v>
          </cell>
          <cell r="B389" t="str">
            <v>MEEO</v>
          </cell>
          <cell r="C389">
            <v>14000</v>
          </cell>
          <cell r="D389">
            <v>15818</v>
          </cell>
          <cell r="E389" t="str">
            <v>ME5</v>
          </cell>
          <cell r="F389">
            <v>16650253</v>
          </cell>
          <cell r="G389" t="str">
            <v>Sillas Rimax Blanca</v>
          </cell>
        </row>
        <row r="390">
          <cell r="A390" t="str">
            <v>Sillas Rimax Blanca</v>
          </cell>
          <cell r="B390" t="str">
            <v>MEEO</v>
          </cell>
          <cell r="C390">
            <v>14000</v>
          </cell>
          <cell r="D390">
            <v>15818</v>
          </cell>
          <cell r="E390" t="str">
            <v>ME5</v>
          </cell>
          <cell r="F390">
            <v>16650254</v>
          </cell>
          <cell r="G390" t="str">
            <v>Sillas Rimax Blanca</v>
          </cell>
        </row>
        <row r="391">
          <cell r="A391" t="str">
            <v>Sillas Rimax Blanca</v>
          </cell>
          <cell r="B391" t="str">
            <v>MEEO</v>
          </cell>
          <cell r="C391">
            <v>14000</v>
          </cell>
          <cell r="D391">
            <v>15818</v>
          </cell>
          <cell r="E391" t="str">
            <v>ME5</v>
          </cell>
          <cell r="F391">
            <v>16650255</v>
          </cell>
          <cell r="G391" t="str">
            <v>Sillas Rimax Blanca</v>
          </cell>
        </row>
        <row r="392">
          <cell r="A392" t="str">
            <v>Sillas Rimax Blanca</v>
          </cell>
          <cell r="B392" t="str">
            <v>MEEO</v>
          </cell>
          <cell r="C392">
            <v>14000</v>
          </cell>
          <cell r="D392">
            <v>15818</v>
          </cell>
          <cell r="E392" t="str">
            <v>ME5</v>
          </cell>
          <cell r="F392">
            <v>16650256</v>
          </cell>
          <cell r="G392" t="str">
            <v>Sillas Rimax Blanca</v>
          </cell>
        </row>
        <row r="393">
          <cell r="A393" t="str">
            <v>Sillas Rimax Blanca</v>
          </cell>
          <cell r="B393" t="str">
            <v>MEEO</v>
          </cell>
          <cell r="C393">
            <v>14000</v>
          </cell>
          <cell r="D393">
            <v>15818</v>
          </cell>
          <cell r="E393" t="str">
            <v>ME5</v>
          </cell>
          <cell r="F393">
            <v>16650257</v>
          </cell>
          <cell r="G393" t="str">
            <v>Sillas Rimax Blanca</v>
          </cell>
        </row>
        <row r="394">
          <cell r="A394" t="str">
            <v>Sillas Rimax Blanca</v>
          </cell>
          <cell r="B394" t="str">
            <v>MEEO</v>
          </cell>
          <cell r="C394">
            <v>14000</v>
          </cell>
          <cell r="D394">
            <v>15818</v>
          </cell>
          <cell r="E394" t="str">
            <v>ME5</v>
          </cell>
          <cell r="F394">
            <v>16650258</v>
          </cell>
          <cell r="G394" t="str">
            <v>Sillas Rimax Blanca</v>
          </cell>
        </row>
        <row r="395">
          <cell r="A395" t="str">
            <v>Sillas Rimax Blanca</v>
          </cell>
          <cell r="B395" t="str">
            <v>MEEO</v>
          </cell>
          <cell r="C395">
            <v>14000</v>
          </cell>
          <cell r="D395">
            <v>15818</v>
          </cell>
          <cell r="E395" t="str">
            <v>ME5</v>
          </cell>
          <cell r="F395">
            <v>16650259</v>
          </cell>
          <cell r="G395" t="str">
            <v>Sillas Rimax Blanca</v>
          </cell>
        </row>
        <row r="396">
          <cell r="A396" t="str">
            <v>Sillas Rimax Blanca</v>
          </cell>
          <cell r="B396" t="str">
            <v>MEEO</v>
          </cell>
          <cell r="C396">
            <v>14000</v>
          </cell>
          <cell r="D396">
            <v>15818</v>
          </cell>
          <cell r="E396" t="str">
            <v>ME5</v>
          </cell>
          <cell r="F396">
            <v>16650260</v>
          </cell>
          <cell r="G396" t="str">
            <v>Sillas Rimax Blanca</v>
          </cell>
        </row>
        <row r="397">
          <cell r="A397" t="str">
            <v>Sillas Rimax Blanca</v>
          </cell>
          <cell r="B397" t="str">
            <v>MEEO</v>
          </cell>
          <cell r="C397">
            <v>14000</v>
          </cell>
          <cell r="D397">
            <v>15818</v>
          </cell>
          <cell r="E397" t="str">
            <v>ME5</v>
          </cell>
          <cell r="F397">
            <v>16650261</v>
          </cell>
          <cell r="G397" t="str">
            <v>Sillas Rimax Blanca</v>
          </cell>
        </row>
        <row r="398">
          <cell r="A398" t="str">
            <v>Sillas Rimax Blanca</v>
          </cell>
          <cell r="B398" t="str">
            <v>MEEO</v>
          </cell>
          <cell r="C398">
            <v>14000</v>
          </cell>
          <cell r="D398">
            <v>15818</v>
          </cell>
          <cell r="E398" t="str">
            <v>ME5</v>
          </cell>
          <cell r="F398">
            <v>16650262</v>
          </cell>
          <cell r="G398" t="str">
            <v>Sillas Rimax Blanca</v>
          </cell>
        </row>
        <row r="399">
          <cell r="A399" t="str">
            <v>Sillas Rimax Blanca</v>
          </cell>
          <cell r="B399" t="str">
            <v>MEEO</v>
          </cell>
          <cell r="C399">
            <v>14000</v>
          </cell>
          <cell r="D399">
            <v>15818</v>
          </cell>
          <cell r="E399" t="str">
            <v>ME5</v>
          </cell>
          <cell r="F399">
            <v>16650263</v>
          </cell>
          <cell r="G399" t="str">
            <v>Sillas Rimax Blanca</v>
          </cell>
        </row>
        <row r="400">
          <cell r="A400" t="str">
            <v>Sillas Rimax Blanca</v>
          </cell>
          <cell r="B400" t="str">
            <v>MEEO</v>
          </cell>
          <cell r="C400">
            <v>14000</v>
          </cell>
          <cell r="D400">
            <v>15818</v>
          </cell>
          <cell r="E400" t="str">
            <v>ME5</v>
          </cell>
          <cell r="F400">
            <v>16650264</v>
          </cell>
          <cell r="G400" t="str">
            <v>Sillas Rimax Blanca</v>
          </cell>
        </row>
        <row r="401">
          <cell r="A401" t="str">
            <v>Sillas Rimax Blanca</v>
          </cell>
          <cell r="B401" t="str">
            <v>MEEO</v>
          </cell>
          <cell r="C401">
            <v>14000</v>
          </cell>
          <cell r="D401">
            <v>15818</v>
          </cell>
          <cell r="E401" t="str">
            <v>ME5</v>
          </cell>
          <cell r="F401">
            <v>16650265</v>
          </cell>
          <cell r="G401" t="str">
            <v>Sillas Rimax Blanca</v>
          </cell>
        </row>
        <row r="402">
          <cell r="A402" t="str">
            <v>Sillas Rimax Blanca</v>
          </cell>
          <cell r="B402" t="str">
            <v>MEEO</v>
          </cell>
          <cell r="C402">
            <v>14000</v>
          </cell>
          <cell r="D402">
            <v>15818</v>
          </cell>
          <cell r="E402" t="str">
            <v>ME5</v>
          </cell>
          <cell r="F402">
            <v>16650266</v>
          </cell>
          <cell r="G402" t="str">
            <v>Sillas Rimax Blanca</v>
          </cell>
        </row>
        <row r="403">
          <cell r="A403" t="str">
            <v>Sillas Rimax Blanca</v>
          </cell>
          <cell r="B403" t="str">
            <v>MEEO</v>
          </cell>
          <cell r="C403">
            <v>14000</v>
          </cell>
          <cell r="D403">
            <v>15818</v>
          </cell>
          <cell r="E403" t="str">
            <v>ME5</v>
          </cell>
          <cell r="F403">
            <v>16650267</v>
          </cell>
          <cell r="G403" t="str">
            <v>Sillas Rimax Blanca</v>
          </cell>
        </row>
        <row r="404">
          <cell r="A404" t="str">
            <v>Sillas Rimax Blanca</v>
          </cell>
          <cell r="B404" t="str">
            <v>MEEO</v>
          </cell>
          <cell r="C404">
            <v>14000</v>
          </cell>
          <cell r="D404">
            <v>15818</v>
          </cell>
          <cell r="E404" t="str">
            <v>ME5</v>
          </cell>
          <cell r="F404">
            <v>16650268</v>
          </cell>
          <cell r="G404" t="str">
            <v>Sillas Rimax Blanca</v>
          </cell>
        </row>
        <row r="405">
          <cell r="A405" t="str">
            <v>Sillas Rimax Blanca</v>
          </cell>
          <cell r="B405" t="str">
            <v>MEEO</v>
          </cell>
          <cell r="C405">
            <v>14000</v>
          </cell>
          <cell r="D405">
            <v>15818</v>
          </cell>
          <cell r="E405" t="str">
            <v>ME5</v>
          </cell>
          <cell r="F405">
            <v>16650269</v>
          </cell>
          <cell r="G405" t="str">
            <v>Sillas Rimax Blanca</v>
          </cell>
        </row>
        <row r="406">
          <cell r="A406" t="str">
            <v>Sillas Rimax Blanca</v>
          </cell>
          <cell r="B406" t="str">
            <v>MEEO</v>
          </cell>
          <cell r="C406">
            <v>14000</v>
          </cell>
          <cell r="D406">
            <v>15818</v>
          </cell>
          <cell r="E406" t="str">
            <v>ME5</v>
          </cell>
          <cell r="F406">
            <v>16650270</v>
          </cell>
          <cell r="G406" t="str">
            <v>Sillas Rimax Blanca</v>
          </cell>
        </row>
        <row r="407">
          <cell r="A407" t="str">
            <v>Sillas Rimax Blanca</v>
          </cell>
          <cell r="B407" t="str">
            <v>MEEO</v>
          </cell>
          <cell r="C407">
            <v>14000</v>
          </cell>
          <cell r="D407">
            <v>15818</v>
          </cell>
          <cell r="E407" t="str">
            <v>ME5</v>
          </cell>
          <cell r="F407">
            <v>16650271</v>
          </cell>
          <cell r="G407" t="str">
            <v>Sillas Rimax Blanca</v>
          </cell>
        </row>
        <row r="408">
          <cell r="A408" t="str">
            <v>Sillas Rimax Blanca</v>
          </cell>
          <cell r="B408" t="str">
            <v>MEEO</v>
          </cell>
          <cell r="C408">
            <v>14000</v>
          </cell>
          <cell r="D408">
            <v>15818</v>
          </cell>
          <cell r="E408" t="str">
            <v>ME5</v>
          </cell>
          <cell r="F408">
            <v>16650272</v>
          </cell>
          <cell r="G408" t="str">
            <v>Sillas Rimax Blanca</v>
          </cell>
        </row>
        <row r="409">
          <cell r="A409" t="str">
            <v>Sillas Rimax Blanca</v>
          </cell>
          <cell r="B409" t="str">
            <v>MEEO</v>
          </cell>
          <cell r="C409">
            <v>14000</v>
          </cell>
          <cell r="D409">
            <v>15818</v>
          </cell>
          <cell r="E409" t="str">
            <v>ME5</v>
          </cell>
          <cell r="F409">
            <v>16650273</v>
          </cell>
          <cell r="G409" t="str">
            <v>Sillas Rimax Blanca</v>
          </cell>
        </row>
        <row r="410">
          <cell r="A410" t="str">
            <v>Sillas Rimax Blanca</v>
          </cell>
          <cell r="B410" t="str">
            <v>MEEO</v>
          </cell>
          <cell r="C410">
            <v>14000</v>
          </cell>
          <cell r="D410">
            <v>15818</v>
          </cell>
          <cell r="E410" t="str">
            <v>ME5</v>
          </cell>
          <cell r="F410">
            <v>16650274</v>
          </cell>
          <cell r="G410" t="str">
            <v>Sillas Rimax Blanca</v>
          </cell>
        </row>
        <row r="411">
          <cell r="A411" t="str">
            <v>Sillas Rimax Blanca</v>
          </cell>
          <cell r="B411" t="str">
            <v>MEEO</v>
          </cell>
          <cell r="C411">
            <v>14000</v>
          </cell>
          <cell r="D411">
            <v>15818</v>
          </cell>
          <cell r="E411" t="str">
            <v>ME5</v>
          </cell>
          <cell r="F411">
            <v>16650275</v>
          </cell>
          <cell r="G411" t="str">
            <v>Sillas Rimax Blanca</v>
          </cell>
          <cell r="H411">
            <v>1</v>
          </cell>
        </row>
        <row r="412">
          <cell r="A412" t="str">
            <v>Sillas Rimax Blanca</v>
          </cell>
          <cell r="B412" t="str">
            <v>MEEO</v>
          </cell>
          <cell r="C412">
            <v>14000</v>
          </cell>
          <cell r="D412">
            <v>15818</v>
          </cell>
          <cell r="E412" t="str">
            <v>ME5</v>
          </cell>
          <cell r="F412">
            <v>16650276</v>
          </cell>
          <cell r="G412" t="str">
            <v>Sillas Rimax Blanca</v>
          </cell>
        </row>
        <row r="413">
          <cell r="A413" t="str">
            <v>Sillas Rimax Blanca</v>
          </cell>
          <cell r="B413" t="str">
            <v>MEEO</v>
          </cell>
          <cell r="C413">
            <v>14000</v>
          </cell>
          <cell r="D413">
            <v>15818</v>
          </cell>
          <cell r="E413" t="str">
            <v>ME5</v>
          </cell>
          <cell r="F413">
            <v>16650277</v>
          </cell>
          <cell r="G413" t="str">
            <v>Sillas Rimax Blanca</v>
          </cell>
        </row>
        <row r="414">
          <cell r="A414" t="str">
            <v>Sillas Rimax Blanca</v>
          </cell>
          <cell r="B414" t="str">
            <v>MEEO</v>
          </cell>
          <cell r="C414">
            <v>14000</v>
          </cell>
          <cell r="D414">
            <v>15818</v>
          </cell>
          <cell r="E414" t="str">
            <v>ME5</v>
          </cell>
          <cell r="F414">
            <v>16650278</v>
          </cell>
          <cell r="G414" t="str">
            <v>Sillas Rimax Blanca</v>
          </cell>
        </row>
        <row r="415">
          <cell r="A415" t="str">
            <v>Sillas Rimax Blanca</v>
          </cell>
          <cell r="B415" t="str">
            <v>MEEO</v>
          </cell>
          <cell r="C415">
            <v>14000</v>
          </cell>
          <cell r="D415">
            <v>15818</v>
          </cell>
          <cell r="E415" t="str">
            <v>ME5</v>
          </cell>
          <cell r="F415">
            <v>16650279</v>
          </cell>
          <cell r="G415" t="str">
            <v>Sillas Rimax Blanca</v>
          </cell>
        </row>
        <row r="416">
          <cell r="A416" t="str">
            <v>Sillas Rimax Blanca</v>
          </cell>
          <cell r="B416" t="str">
            <v>MEEO</v>
          </cell>
          <cell r="C416">
            <v>14000</v>
          </cell>
          <cell r="D416">
            <v>34148</v>
          </cell>
          <cell r="E416" t="str">
            <v>ME5</v>
          </cell>
          <cell r="F416">
            <v>16650280</v>
          </cell>
          <cell r="G416" t="str">
            <v>Sillas Rimax Blanca</v>
          </cell>
        </row>
        <row r="417">
          <cell r="A417" t="str">
            <v>Sillas Rimax Blanca</v>
          </cell>
          <cell r="B417" t="str">
            <v>MEEO</v>
          </cell>
          <cell r="C417">
            <v>14000</v>
          </cell>
          <cell r="D417">
            <v>15818</v>
          </cell>
          <cell r="E417" t="str">
            <v>ME5</v>
          </cell>
          <cell r="F417">
            <v>16650281</v>
          </cell>
          <cell r="G417" t="str">
            <v>Sillas Rimax Blanca</v>
          </cell>
        </row>
        <row r="418">
          <cell r="A418" t="str">
            <v>Sillas Rimax Blanca</v>
          </cell>
          <cell r="B418" t="str">
            <v>MEEO</v>
          </cell>
          <cell r="C418">
            <v>14000</v>
          </cell>
          <cell r="D418">
            <v>15818</v>
          </cell>
          <cell r="E418" t="str">
            <v>ME5</v>
          </cell>
          <cell r="F418">
            <v>16650282</v>
          </cell>
          <cell r="G418" t="str">
            <v>Sillas Rimax Blanca</v>
          </cell>
        </row>
        <row r="419">
          <cell r="A419" t="str">
            <v>Sillas Rimax Blanca</v>
          </cell>
          <cell r="B419" t="str">
            <v>MEEO</v>
          </cell>
          <cell r="C419">
            <v>14000</v>
          </cell>
          <cell r="D419">
            <v>15818</v>
          </cell>
          <cell r="E419" t="str">
            <v>ME5</v>
          </cell>
          <cell r="F419">
            <v>16650283</v>
          </cell>
          <cell r="G419" t="str">
            <v>Sillas Rimax Blanca</v>
          </cell>
        </row>
        <row r="420">
          <cell r="A420" t="str">
            <v>Sillas Rimax Blanca</v>
          </cell>
          <cell r="B420" t="str">
            <v>MEEO</v>
          </cell>
          <cell r="C420">
            <v>14000</v>
          </cell>
          <cell r="D420">
            <v>15818</v>
          </cell>
          <cell r="E420" t="str">
            <v>ME5</v>
          </cell>
          <cell r="F420">
            <v>16650284</v>
          </cell>
          <cell r="G420" t="str">
            <v>Sillas Rimax Blanca</v>
          </cell>
        </row>
        <row r="421">
          <cell r="A421" t="str">
            <v>Sillas Rimax Blanca</v>
          </cell>
          <cell r="B421" t="str">
            <v>MEEO</v>
          </cell>
          <cell r="C421">
            <v>14000</v>
          </cell>
          <cell r="D421">
            <v>15818</v>
          </cell>
          <cell r="E421" t="str">
            <v>ME5</v>
          </cell>
          <cell r="F421">
            <v>16650285</v>
          </cell>
          <cell r="G421" t="str">
            <v>Sillas Rimax Blanca</v>
          </cell>
        </row>
        <row r="422">
          <cell r="A422" t="str">
            <v>Sillas Rimax Blanca</v>
          </cell>
          <cell r="B422" t="str">
            <v>MEEO</v>
          </cell>
          <cell r="C422">
            <v>14000</v>
          </cell>
          <cell r="D422">
            <v>15818</v>
          </cell>
          <cell r="E422" t="str">
            <v>ME5</v>
          </cell>
          <cell r="F422">
            <v>16650286</v>
          </cell>
          <cell r="G422" t="str">
            <v>Sillas Rimax Blanca</v>
          </cell>
        </row>
        <row r="423">
          <cell r="A423" t="str">
            <v>Sillas Rimax Blanca</v>
          </cell>
          <cell r="B423" t="str">
            <v>MEEO</v>
          </cell>
          <cell r="C423">
            <v>14000</v>
          </cell>
          <cell r="D423">
            <v>15818</v>
          </cell>
          <cell r="E423" t="str">
            <v>ME5</v>
          </cell>
          <cell r="F423">
            <v>16650287</v>
          </cell>
          <cell r="G423" t="str">
            <v>Sillas Rimax Blanca</v>
          </cell>
        </row>
        <row r="424">
          <cell r="A424" t="str">
            <v>Sillas Rimax Blanca</v>
          </cell>
          <cell r="B424" t="str">
            <v>MEEO</v>
          </cell>
          <cell r="C424">
            <v>14000</v>
          </cell>
          <cell r="D424">
            <v>15818</v>
          </cell>
          <cell r="E424" t="str">
            <v>ME5</v>
          </cell>
          <cell r="F424">
            <v>16650288</v>
          </cell>
          <cell r="G424" t="str">
            <v>Sillas Rimax Blanca</v>
          </cell>
        </row>
        <row r="425">
          <cell r="A425" t="str">
            <v>Sillas Rimax Blanca</v>
          </cell>
          <cell r="B425" t="str">
            <v>MEEO</v>
          </cell>
          <cell r="C425">
            <v>14000</v>
          </cell>
          <cell r="D425">
            <v>15818</v>
          </cell>
          <cell r="E425" t="str">
            <v>ME5</v>
          </cell>
          <cell r="F425">
            <v>16650289</v>
          </cell>
          <cell r="G425" t="str">
            <v>Sillas Rimax Blanca</v>
          </cell>
          <cell r="H425">
            <v>1</v>
          </cell>
        </row>
        <row r="426">
          <cell r="A426" t="str">
            <v>Sillas Rimax Blanca</v>
          </cell>
          <cell r="B426" t="str">
            <v>MEEO</v>
          </cell>
          <cell r="C426">
            <v>14000</v>
          </cell>
          <cell r="D426">
            <v>15818</v>
          </cell>
          <cell r="E426" t="str">
            <v>ME5</v>
          </cell>
          <cell r="F426">
            <v>16650290</v>
          </cell>
          <cell r="G426" t="str">
            <v>Sillas Rimax Blanca</v>
          </cell>
          <cell r="H426">
            <v>1</v>
          </cell>
        </row>
        <row r="427">
          <cell r="A427" t="str">
            <v>Sillas Rimax Blanca</v>
          </cell>
          <cell r="B427" t="str">
            <v>MEEO</v>
          </cell>
          <cell r="C427">
            <v>14000</v>
          </cell>
          <cell r="D427">
            <v>15818</v>
          </cell>
          <cell r="E427" t="str">
            <v>ME5</v>
          </cell>
          <cell r="F427">
            <v>16650291</v>
          </cell>
          <cell r="G427" t="str">
            <v>Sillas Rimax Blanca</v>
          </cell>
        </row>
        <row r="428">
          <cell r="A428" t="str">
            <v>Sillas Rimax Blanca</v>
          </cell>
          <cell r="B428" t="str">
            <v>MEEO</v>
          </cell>
          <cell r="C428">
            <v>14000</v>
          </cell>
          <cell r="D428">
            <v>15818</v>
          </cell>
          <cell r="E428" t="str">
            <v>ME5</v>
          </cell>
          <cell r="F428">
            <v>16650292</v>
          </cell>
          <cell r="G428" t="str">
            <v>Sillas Rimax Blanca</v>
          </cell>
        </row>
        <row r="429">
          <cell r="A429" t="str">
            <v>Sillas Rimax Blanca</v>
          </cell>
          <cell r="B429" t="str">
            <v>MEEO</v>
          </cell>
          <cell r="C429">
            <v>14000</v>
          </cell>
          <cell r="D429">
            <v>15818</v>
          </cell>
          <cell r="E429" t="str">
            <v>ME5</v>
          </cell>
          <cell r="F429">
            <v>16650293</v>
          </cell>
          <cell r="G429" t="str">
            <v>Sillas Rimax Blanca</v>
          </cell>
        </row>
        <row r="430">
          <cell r="A430" t="str">
            <v>Sillas Rimax Blanca</v>
          </cell>
          <cell r="B430" t="str">
            <v>MEEO</v>
          </cell>
          <cell r="C430">
            <v>14000</v>
          </cell>
          <cell r="D430">
            <v>15818</v>
          </cell>
          <cell r="E430" t="str">
            <v>ME5</v>
          </cell>
          <cell r="F430">
            <v>16650294</v>
          </cell>
          <cell r="G430" t="str">
            <v>Sillas Rimax Blanca</v>
          </cell>
        </row>
        <row r="431">
          <cell r="A431" t="str">
            <v>Sillas Rimax Blanca</v>
          </cell>
          <cell r="B431" t="str">
            <v>MEEO</v>
          </cell>
          <cell r="C431">
            <v>14000</v>
          </cell>
          <cell r="D431">
            <v>15818</v>
          </cell>
          <cell r="E431" t="str">
            <v>ME5</v>
          </cell>
          <cell r="F431">
            <v>16650295</v>
          </cell>
          <cell r="G431" t="str">
            <v>Sillas Rimax Blanca</v>
          </cell>
        </row>
        <row r="432">
          <cell r="A432" t="str">
            <v>Sillas Rimax Blanca</v>
          </cell>
          <cell r="B432" t="str">
            <v>MEEO</v>
          </cell>
          <cell r="C432">
            <v>14000</v>
          </cell>
          <cell r="D432">
            <v>15818</v>
          </cell>
          <cell r="E432" t="str">
            <v>ME5</v>
          </cell>
          <cell r="F432">
            <v>16650296</v>
          </cell>
          <cell r="G432" t="str">
            <v>Sillas Rimax Blanca</v>
          </cell>
        </row>
        <row r="433">
          <cell r="A433" t="str">
            <v>Sillas Rimax Blanca</v>
          </cell>
          <cell r="B433" t="str">
            <v>MEEO</v>
          </cell>
          <cell r="C433">
            <v>14000</v>
          </cell>
          <cell r="D433">
            <v>15818</v>
          </cell>
          <cell r="E433" t="str">
            <v>ME5</v>
          </cell>
          <cell r="F433">
            <v>16650297</v>
          </cell>
          <cell r="G433" t="str">
            <v>Sillas Rimax Blanca</v>
          </cell>
        </row>
        <row r="434">
          <cell r="A434" t="str">
            <v>Sillas Rimax Blanca</v>
          </cell>
          <cell r="B434" t="str">
            <v>MEEO</v>
          </cell>
          <cell r="C434">
            <v>14000</v>
          </cell>
          <cell r="D434">
            <v>15818</v>
          </cell>
          <cell r="E434" t="str">
            <v>ME5</v>
          </cell>
          <cell r="F434">
            <v>16650298</v>
          </cell>
          <cell r="G434" t="str">
            <v>Sillas Rimax Blanca</v>
          </cell>
        </row>
        <row r="435">
          <cell r="A435" t="str">
            <v>Sillas Rimax Blanca</v>
          </cell>
          <cell r="B435" t="str">
            <v>MEEO</v>
          </cell>
          <cell r="C435">
            <v>14000</v>
          </cell>
          <cell r="D435">
            <v>15818</v>
          </cell>
          <cell r="E435" t="str">
            <v>ME5</v>
          </cell>
          <cell r="F435">
            <v>16650299</v>
          </cell>
          <cell r="G435" t="str">
            <v>Sillas Rimax Blanca</v>
          </cell>
        </row>
        <row r="436">
          <cell r="A436" t="str">
            <v>Sillas Rimax Blanca</v>
          </cell>
          <cell r="B436" t="str">
            <v>MEEO</v>
          </cell>
          <cell r="C436">
            <v>14000</v>
          </cell>
          <cell r="D436">
            <v>15818</v>
          </cell>
          <cell r="E436" t="str">
            <v>ME5</v>
          </cell>
          <cell r="F436">
            <v>16650300</v>
          </cell>
          <cell r="G436" t="str">
            <v>Sillas Rimax Blanca</v>
          </cell>
        </row>
        <row r="437">
          <cell r="A437" t="str">
            <v>Sillas Rimax Blanca</v>
          </cell>
          <cell r="B437" t="str">
            <v>MEEO</v>
          </cell>
          <cell r="C437">
            <v>14000</v>
          </cell>
          <cell r="D437">
            <v>15818</v>
          </cell>
          <cell r="E437" t="str">
            <v>ME5</v>
          </cell>
          <cell r="F437">
            <v>16650301</v>
          </cell>
          <cell r="G437" t="str">
            <v>Sillas Rimax Blanca</v>
          </cell>
        </row>
        <row r="438">
          <cell r="A438" t="str">
            <v>Sillas Rimax Blanca</v>
          </cell>
          <cell r="B438" t="str">
            <v>MEEO</v>
          </cell>
          <cell r="C438">
            <v>14000</v>
          </cell>
          <cell r="D438">
            <v>15818</v>
          </cell>
          <cell r="E438" t="str">
            <v>ME5</v>
          </cell>
          <cell r="F438">
            <v>16650302</v>
          </cell>
          <cell r="G438" t="str">
            <v>Sillas Rimax Blanca</v>
          </cell>
        </row>
        <row r="439">
          <cell r="A439" t="str">
            <v>Sillas Rimax Blanca</v>
          </cell>
          <cell r="B439" t="str">
            <v>MEEO</v>
          </cell>
          <cell r="C439">
            <v>14000</v>
          </cell>
          <cell r="D439">
            <v>15818</v>
          </cell>
          <cell r="E439" t="str">
            <v>ME5</v>
          </cell>
          <cell r="F439">
            <v>16650303</v>
          </cell>
          <cell r="G439" t="str">
            <v>Sillas Rimax Blanca</v>
          </cell>
        </row>
        <row r="440">
          <cell r="A440" t="str">
            <v>Sillas Rimax Blanca</v>
          </cell>
          <cell r="B440" t="str">
            <v>MEEO</v>
          </cell>
          <cell r="C440">
            <v>14000</v>
          </cell>
          <cell r="D440">
            <v>15818</v>
          </cell>
          <cell r="E440" t="str">
            <v>ME5</v>
          </cell>
          <cell r="F440">
            <v>16650304</v>
          </cell>
          <cell r="G440" t="str">
            <v>Sillas Rimax Blanca</v>
          </cell>
        </row>
        <row r="441">
          <cell r="A441" t="str">
            <v>Sillas Rimax Blanca</v>
          </cell>
          <cell r="B441" t="str">
            <v>MEEO</v>
          </cell>
          <cell r="C441">
            <v>14000</v>
          </cell>
          <cell r="D441">
            <v>15818</v>
          </cell>
          <cell r="E441" t="str">
            <v>ME5</v>
          </cell>
          <cell r="F441">
            <v>16650305</v>
          </cell>
          <cell r="G441" t="str">
            <v>Sillas Rimax Blanca</v>
          </cell>
        </row>
        <row r="442">
          <cell r="A442" t="str">
            <v>Sillas Rimax Blanca</v>
          </cell>
          <cell r="B442" t="str">
            <v>MEEO</v>
          </cell>
          <cell r="C442">
            <v>14000</v>
          </cell>
          <cell r="D442">
            <v>15818</v>
          </cell>
          <cell r="E442" t="str">
            <v>ME5</v>
          </cell>
          <cell r="F442">
            <v>16650306</v>
          </cell>
          <cell r="G442" t="str">
            <v>Sillas Rimax Blanca</v>
          </cell>
        </row>
        <row r="443">
          <cell r="A443" t="str">
            <v>Sillas Rimax Blanca</v>
          </cell>
          <cell r="B443" t="str">
            <v>MEEO</v>
          </cell>
          <cell r="C443">
            <v>14000</v>
          </cell>
          <cell r="D443">
            <v>15818</v>
          </cell>
          <cell r="E443" t="str">
            <v>ME5</v>
          </cell>
          <cell r="F443">
            <v>16650307</v>
          </cell>
          <cell r="G443" t="str">
            <v>Sillas Rimax Blanca</v>
          </cell>
        </row>
        <row r="444">
          <cell r="A444" t="str">
            <v>Sillas Rimax Blanca</v>
          </cell>
          <cell r="B444" t="str">
            <v>MEEO</v>
          </cell>
          <cell r="C444">
            <v>14000</v>
          </cell>
          <cell r="D444">
            <v>15818</v>
          </cell>
          <cell r="E444" t="str">
            <v>ME5</v>
          </cell>
          <cell r="F444">
            <v>16650308</v>
          </cell>
          <cell r="G444" t="str">
            <v>Sillas Rimax Blanca</v>
          </cell>
        </row>
        <row r="445">
          <cell r="A445" t="str">
            <v>Sillas Rimax Blanca</v>
          </cell>
          <cell r="B445" t="str">
            <v>MEEO</v>
          </cell>
          <cell r="C445">
            <v>14000</v>
          </cell>
          <cell r="D445">
            <v>15818</v>
          </cell>
          <cell r="E445" t="str">
            <v>ME5</v>
          </cell>
          <cell r="F445">
            <v>16650309</v>
          </cell>
          <cell r="G445" t="str">
            <v>Sillas Rimax Blanca</v>
          </cell>
        </row>
        <row r="446">
          <cell r="A446" t="str">
            <v>Sillas Rimax Blanca</v>
          </cell>
          <cell r="B446" t="str">
            <v>MEEO</v>
          </cell>
          <cell r="C446">
            <v>14000</v>
          </cell>
          <cell r="D446">
            <v>15818</v>
          </cell>
          <cell r="E446" t="str">
            <v>ME5</v>
          </cell>
          <cell r="F446">
            <v>16650310</v>
          </cell>
          <cell r="G446" t="str">
            <v>Sillas Rimax Blanca</v>
          </cell>
        </row>
        <row r="447">
          <cell r="A447" t="str">
            <v>Sillas Rimax Blanca</v>
          </cell>
          <cell r="B447" t="str">
            <v>MEEO</v>
          </cell>
          <cell r="C447">
            <v>14000</v>
          </cell>
          <cell r="D447">
            <v>15818</v>
          </cell>
          <cell r="E447" t="str">
            <v>ME5</v>
          </cell>
          <cell r="F447">
            <v>16650311</v>
          </cell>
          <cell r="G447" t="str">
            <v>Sillas Rimax Blanca</v>
          </cell>
        </row>
        <row r="448">
          <cell r="A448" t="str">
            <v>Sillas Rimax Blanca</v>
          </cell>
          <cell r="B448" t="str">
            <v>MEEO</v>
          </cell>
          <cell r="C448">
            <v>14000</v>
          </cell>
          <cell r="D448">
            <v>15818</v>
          </cell>
          <cell r="E448" t="str">
            <v>ME5</v>
          </cell>
          <cell r="F448">
            <v>16650312</v>
          </cell>
          <cell r="G448" t="str">
            <v>Sillas Rimax Blanca</v>
          </cell>
        </row>
        <row r="449">
          <cell r="A449" t="str">
            <v>Mesa de computador e impresora metalica</v>
          </cell>
          <cell r="B449" t="str">
            <v>MEEO</v>
          </cell>
          <cell r="C449">
            <v>110000</v>
          </cell>
          <cell r="D449">
            <v>125240</v>
          </cell>
          <cell r="E449" t="str">
            <v>ME5</v>
          </cell>
          <cell r="F449">
            <v>16650313</v>
          </cell>
          <cell r="G449" t="str">
            <v>Mesa de computador e impresora metalica</v>
          </cell>
        </row>
        <row r="450">
          <cell r="A450" t="str">
            <v>Mesa de computador metalica</v>
          </cell>
          <cell r="B450" t="str">
            <v>MEEO</v>
          </cell>
          <cell r="C450">
            <v>90000</v>
          </cell>
          <cell r="D450">
            <v>102467</v>
          </cell>
          <cell r="E450" t="str">
            <v>ME5</v>
          </cell>
          <cell r="F450">
            <v>16650314</v>
          </cell>
          <cell r="G450" t="str">
            <v>Mesa de computador metalica</v>
          </cell>
        </row>
        <row r="451">
          <cell r="A451" t="str">
            <v>Mobiliario para Adecuacion Oficinas administración(contrato #007-03)</v>
          </cell>
          <cell r="B451" t="str">
            <v>MEEO</v>
          </cell>
          <cell r="C451">
            <v>88946120</v>
          </cell>
          <cell r="D451">
            <v>96215675</v>
          </cell>
          <cell r="E451" t="str">
            <v>ME5</v>
          </cell>
          <cell r="F451">
            <v>16650315</v>
          </cell>
          <cell r="G451" t="str">
            <v>Mobiliario para Adecuacion Oficinas administración(contrato #007-03)</v>
          </cell>
        </row>
        <row r="452">
          <cell r="A452" t="str">
            <v>Biblioteca de 1.20</v>
          </cell>
          <cell r="B452" t="str">
            <v>MEEO</v>
          </cell>
          <cell r="C452">
            <v>108266</v>
          </cell>
          <cell r="D452">
            <v>117117</v>
          </cell>
          <cell r="E452" t="str">
            <v>ME5</v>
          </cell>
          <cell r="F452">
            <v>16650316</v>
          </cell>
          <cell r="G452" t="str">
            <v>Biblioteca de 1.20</v>
          </cell>
        </row>
        <row r="453">
          <cell r="A453" t="str">
            <v>Biblioteca de 1.20</v>
          </cell>
          <cell r="B453" t="str">
            <v>MEEO</v>
          </cell>
          <cell r="C453">
            <v>108266</v>
          </cell>
          <cell r="D453">
            <v>117117</v>
          </cell>
          <cell r="E453" t="str">
            <v>ME5</v>
          </cell>
          <cell r="F453">
            <v>16650317</v>
          </cell>
          <cell r="G453" t="str">
            <v>Biblioteca de 1.20</v>
          </cell>
        </row>
        <row r="454">
          <cell r="A454" t="str">
            <v>Biblioteca de 1.20</v>
          </cell>
          <cell r="B454" t="str">
            <v>MEEO</v>
          </cell>
          <cell r="C454">
            <v>108266</v>
          </cell>
          <cell r="D454">
            <v>117117</v>
          </cell>
          <cell r="E454" t="str">
            <v>ME5</v>
          </cell>
          <cell r="F454">
            <v>16650318</v>
          </cell>
          <cell r="G454" t="str">
            <v>Biblioteca de 1.20</v>
          </cell>
        </row>
        <row r="455">
          <cell r="A455" t="str">
            <v>Vitrina de 1.20</v>
          </cell>
          <cell r="B455" t="str">
            <v>MEEO</v>
          </cell>
          <cell r="C455">
            <v>324800</v>
          </cell>
          <cell r="D455">
            <v>351352</v>
          </cell>
          <cell r="E455" t="str">
            <v>ME5</v>
          </cell>
          <cell r="F455">
            <v>16650319</v>
          </cell>
          <cell r="G455" t="str">
            <v>Vitrina de 1.20</v>
          </cell>
        </row>
        <row r="456">
          <cell r="A456" t="str">
            <v>Papelera sistema</v>
          </cell>
          <cell r="B456" t="str">
            <v>MEEO</v>
          </cell>
          <cell r="C456">
            <v>7346</v>
          </cell>
          <cell r="D456">
            <v>7949</v>
          </cell>
          <cell r="E456" t="str">
            <v>ME5</v>
          </cell>
          <cell r="F456">
            <v>16650320</v>
          </cell>
          <cell r="G456" t="str">
            <v>Papelera sistema</v>
          </cell>
        </row>
        <row r="457">
          <cell r="A457" t="str">
            <v>Papelera sistema</v>
          </cell>
          <cell r="B457" t="str">
            <v>MEEO</v>
          </cell>
          <cell r="C457">
            <v>7346</v>
          </cell>
          <cell r="D457">
            <v>7949</v>
          </cell>
          <cell r="E457" t="str">
            <v>ME5</v>
          </cell>
          <cell r="F457">
            <v>16650321</v>
          </cell>
          <cell r="G457" t="str">
            <v>Papelera sistema</v>
          </cell>
        </row>
        <row r="458">
          <cell r="A458" t="str">
            <v>Papelera sistema</v>
          </cell>
          <cell r="B458" t="str">
            <v>MEEO</v>
          </cell>
          <cell r="C458">
            <v>7346</v>
          </cell>
          <cell r="D458">
            <v>7949</v>
          </cell>
          <cell r="E458" t="str">
            <v>ME5</v>
          </cell>
          <cell r="F458">
            <v>16650322</v>
          </cell>
          <cell r="G458" t="str">
            <v>Papelera sistema</v>
          </cell>
        </row>
        <row r="459">
          <cell r="A459" t="str">
            <v>Archivador 2x2 doble</v>
          </cell>
          <cell r="B459" t="str">
            <v>MEEO</v>
          </cell>
          <cell r="C459">
            <v>374680</v>
          </cell>
          <cell r="D459">
            <v>405305</v>
          </cell>
          <cell r="E459" t="str">
            <v>ME5</v>
          </cell>
          <cell r="F459">
            <v>16650323</v>
          </cell>
          <cell r="G459" t="e">
            <v>#N/A</v>
          </cell>
          <cell r="I459">
            <v>-14713846</v>
          </cell>
        </row>
        <row r="460">
          <cell r="A460" t="str">
            <v>Archivador 2x2 doble</v>
          </cell>
          <cell r="B460" t="str">
            <v>MEEO</v>
          </cell>
          <cell r="C460">
            <v>374680</v>
          </cell>
          <cell r="D460">
            <v>405305</v>
          </cell>
          <cell r="E460" t="str">
            <v>ME5</v>
          </cell>
          <cell r="F460">
            <v>16650324</v>
          </cell>
          <cell r="G460" t="e">
            <v>#N/A</v>
          </cell>
        </row>
        <row r="461">
          <cell r="A461" t="str">
            <v>Cartelera</v>
          </cell>
          <cell r="B461" t="str">
            <v>MEEO</v>
          </cell>
          <cell r="C461">
            <v>61866</v>
          </cell>
          <cell r="D461">
            <v>66922</v>
          </cell>
          <cell r="E461" t="str">
            <v>ME5</v>
          </cell>
          <cell r="F461">
            <v>16650325</v>
          </cell>
          <cell r="G461" t="str">
            <v>Cartelera</v>
          </cell>
        </row>
        <row r="462">
          <cell r="A462" t="str">
            <v>Cartelera</v>
          </cell>
          <cell r="B462" t="str">
            <v>MEEO</v>
          </cell>
          <cell r="C462">
            <v>61866</v>
          </cell>
          <cell r="D462">
            <v>66922</v>
          </cell>
          <cell r="E462" t="str">
            <v>ME5</v>
          </cell>
          <cell r="F462">
            <v>16650326</v>
          </cell>
          <cell r="G462" t="str">
            <v>Cartelera</v>
          </cell>
        </row>
        <row r="463">
          <cell r="A463" t="str">
            <v>Cartelera</v>
          </cell>
          <cell r="B463" t="str">
            <v>MEEO</v>
          </cell>
          <cell r="C463">
            <v>61866</v>
          </cell>
          <cell r="D463">
            <v>66922</v>
          </cell>
          <cell r="E463" t="str">
            <v>ME5</v>
          </cell>
          <cell r="F463">
            <v>16650327</v>
          </cell>
          <cell r="G463" t="str">
            <v>Cartelera</v>
          </cell>
        </row>
        <row r="464">
          <cell r="A464" t="str">
            <v>Papelera sistema doble</v>
          </cell>
          <cell r="B464" t="str">
            <v>MEEO</v>
          </cell>
          <cell r="C464">
            <v>44080</v>
          </cell>
          <cell r="D464">
            <v>47688</v>
          </cell>
          <cell r="E464" t="str">
            <v>ME5</v>
          </cell>
          <cell r="F464">
            <v>16650328</v>
          </cell>
          <cell r="G464" t="str">
            <v>Papelera sistema doble</v>
          </cell>
        </row>
        <row r="465">
          <cell r="A465" t="str">
            <v>Papelera sistema doble</v>
          </cell>
          <cell r="B465" t="str">
            <v>MEEO</v>
          </cell>
          <cell r="C465">
            <v>44080</v>
          </cell>
          <cell r="D465">
            <v>47688</v>
          </cell>
          <cell r="E465" t="str">
            <v>ME5</v>
          </cell>
          <cell r="F465">
            <v>16650329</v>
          </cell>
          <cell r="G465" t="str">
            <v>Papelera sistema doble</v>
          </cell>
        </row>
        <row r="466">
          <cell r="A466" t="str">
            <v>Papelera sistema doble</v>
          </cell>
          <cell r="B466" t="str">
            <v>MEEO</v>
          </cell>
          <cell r="C466">
            <v>44080</v>
          </cell>
          <cell r="D466">
            <v>47688</v>
          </cell>
          <cell r="E466" t="str">
            <v>ME5</v>
          </cell>
          <cell r="F466">
            <v>16650330</v>
          </cell>
          <cell r="G466" t="str">
            <v>Papelera sistema doble</v>
          </cell>
        </row>
        <row r="467">
          <cell r="A467" t="str">
            <v>Papelera sistema doble</v>
          </cell>
          <cell r="B467" t="str">
            <v>MEEO</v>
          </cell>
          <cell r="C467">
            <v>44080</v>
          </cell>
          <cell r="D467">
            <v>47688</v>
          </cell>
          <cell r="E467" t="str">
            <v>ME5</v>
          </cell>
          <cell r="F467">
            <v>16650331</v>
          </cell>
          <cell r="G467" t="str">
            <v>Papelera sistema doble</v>
          </cell>
        </row>
        <row r="468">
          <cell r="A468" t="str">
            <v>Biblioteca de 1.00</v>
          </cell>
          <cell r="B468" t="str">
            <v>MEEO</v>
          </cell>
          <cell r="C468">
            <v>324800</v>
          </cell>
          <cell r="D468">
            <v>351352</v>
          </cell>
          <cell r="E468" t="str">
            <v>ME5</v>
          </cell>
          <cell r="F468">
            <v>16650332</v>
          </cell>
          <cell r="G468" t="str">
            <v>Biblioteca de 1.00</v>
          </cell>
        </row>
        <row r="469">
          <cell r="A469" t="str">
            <v>Mueble especial archivo</v>
          </cell>
          <cell r="B469" t="str">
            <v>MEEO</v>
          </cell>
          <cell r="C469">
            <v>254040</v>
          </cell>
          <cell r="D469">
            <v>274806</v>
          </cell>
          <cell r="E469" t="str">
            <v>ME5</v>
          </cell>
          <cell r="F469">
            <v>16650333</v>
          </cell>
          <cell r="G469" t="str">
            <v>Mueble especial archivo</v>
          </cell>
        </row>
        <row r="470">
          <cell r="A470" t="str">
            <v>Mueble especial archivo</v>
          </cell>
          <cell r="B470" t="str">
            <v>MEEO</v>
          </cell>
          <cell r="C470">
            <v>254040</v>
          </cell>
          <cell r="D470">
            <v>274806</v>
          </cell>
          <cell r="E470" t="str">
            <v>ME5</v>
          </cell>
          <cell r="F470">
            <v>16650334</v>
          </cell>
          <cell r="G470" t="str">
            <v>Mueble especial archivo</v>
          </cell>
        </row>
        <row r="471">
          <cell r="A471" t="str">
            <v>Porta teclado</v>
          </cell>
          <cell r="B471" t="str">
            <v>MEEO</v>
          </cell>
          <cell r="C471">
            <v>82360</v>
          </cell>
          <cell r="D471">
            <v>89082</v>
          </cell>
          <cell r="E471" t="str">
            <v>ME5</v>
          </cell>
          <cell r="F471">
            <v>16650335</v>
          </cell>
          <cell r="G471" t="str">
            <v>Porta teclado</v>
          </cell>
        </row>
        <row r="472">
          <cell r="A472" t="str">
            <v>Porta teclado</v>
          </cell>
          <cell r="B472" t="str">
            <v>MEEO</v>
          </cell>
          <cell r="C472">
            <v>82360</v>
          </cell>
          <cell r="D472">
            <v>89082</v>
          </cell>
          <cell r="E472" t="str">
            <v>ME5</v>
          </cell>
          <cell r="F472">
            <v>16650336</v>
          </cell>
          <cell r="G472" t="str">
            <v>Porta teclado</v>
          </cell>
        </row>
        <row r="473">
          <cell r="A473" t="str">
            <v>Porta teclado</v>
          </cell>
          <cell r="B473" t="str">
            <v>MEEO</v>
          </cell>
          <cell r="C473">
            <v>82360</v>
          </cell>
          <cell r="D473">
            <v>89082</v>
          </cell>
          <cell r="E473" t="str">
            <v>ME5</v>
          </cell>
          <cell r="F473">
            <v>16650337</v>
          </cell>
          <cell r="G473" t="str">
            <v>Porta teclado</v>
          </cell>
        </row>
        <row r="474">
          <cell r="A474" t="str">
            <v>Porta teclado</v>
          </cell>
          <cell r="B474" t="str">
            <v>MEEO</v>
          </cell>
          <cell r="C474">
            <v>82360</v>
          </cell>
          <cell r="D474">
            <v>89082</v>
          </cell>
          <cell r="E474" t="str">
            <v>ME5</v>
          </cell>
          <cell r="F474">
            <v>16650338</v>
          </cell>
          <cell r="G474" t="str">
            <v>Porta teclado</v>
          </cell>
        </row>
        <row r="475">
          <cell r="A475" t="str">
            <v>Porta teclado</v>
          </cell>
          <cell r="B475" t="str">
            <v>MEEO</v>
          </cell>
          <cell r="C475">
            <v>82360</v>
          </cell>
          <cell r="D475">
            <v>89082</v>
          </cell>
          <cell r="E475" t="str">
            <v>ME5</v>
          </cell>
          <cell r="F475">
            <v>16650339</v>
          </cell>
          <cell r="G475" t="str">
            <v>Porta teclado</v>
          </cell>
        </row>
        <row r="476">
          <cell r="A476" t="str">
            <v>Gato cierra puerta</v>
          </cell>
          <cell r="B476" t="str">
            <v>MEEO</v>
          </cell>
          <cell r="C476">
            <v>203000</v>
          </cell>
          <cell r="D476">
            <v>219589</v>
          </cell>
          <cell r="E476" t="str">
            <v>OME5</v>
          </cell>
          <cell r="F476">
            <v>16650340</v>
          </cell>
          <cell r="G476" t="str">
            <v>Gato cierra puerta</v>
          </cell>
        </row>
        <row r="477">
          <cell r="A477" t="str">
            <v>Mueble herramienta</v>
          </cell>
          <cell r="B477" t="str">
            <v>MEEO</v>
          </cell>
          <cell r="C477">
            <v>310880</v>
          </cell>
          <cell r="D477">
            <v>336291</v>
          </cell>
          <cell r="E477" t="str">
            <v>ME5</v>
          </cell>
          <cell r="F477">
            <v>16650341</v>
          </cell>
          <cell r="G477" t="str">
            <v>Mueble herramienta</v>
          </cell>
        </row>
        <row r="478">
          <cell r="A478" t="str">
            <v>Caneca doble</v>
          </cell>
          <cell r="B478" t="str">
            <v>MEEO</v>
          </cell>
          <cell r="C478">
            <v>67280</v>
          </cell>
          <cell r="D478">
            <v>72776</v>
          </cell>
          <cell r="E478" t="str">
            <v>ME5</v>
          </cell>
          <cell r="F478">
            <v>16650342</v>
          </cell>
          <cell r="G478" t="str">
            <v>Caneca doble</v>
          </cell>
        </row>
        <row r="479">
          <cell r="A479" t="str">
            <v>Caneca doble</v>
          </cell>
          <cell r="B479" t="str">
            <v>MEEO</v>
          </cell>
          <cell r="C479">
            <v>67280</v>
          </cell>
          <cell r="D479">
            <v>72776</v>
          </cell>
          <cell r="E479" t="str">
            <v>ME5</v>
          </cell>
          <cell r="F479">
            <v>16650343</v>
          </cell>
          <cell r="G479" t="str">
            <v>Caneca doble</v>
          </cell>
        </row>
        <row r="480">
          <cell r="A480" t="str">
            <v>Minipersiana 46.9x1.00</v>
          </cell>
          <cell r="B480" t="str">
            <v>MEEO</v>
          </cell>
          <cell r="C480">
            <v>81200</v>
          </cell>
          <cell r="D480">
            <v>87832</v>
          </cell>
          <cell r="E480" t="str">
            <v>ME5</v>
          </cell>
          <cell r="F480">
            <v>16650344</v>
          </cell>
          <cell r="G480" t="e">
            <v>#N/A</v>
          </cell>
        </row>
        <row r="481">
          <cell r="A481" t="str">
            <v>Minipersiana 82.4x1.115</v>
          </cell>
          <cell r="B481" t="str">
            <v>MEEO</v>
          </cell>
          <cell r="C481">
            <v>92800</v>
          </cell>
          <cell r="D481">
            <v>100381</v>
          </cell>
          <cell r="E481" t="str">
            <v>ME5</v>
          </cell>
          <cell r="F481">
            <v>16650345</v>
          </cell>
          <cell r="G481" t="e">
            <v>#N/A</v>
          </cell>
        </row>
        <row r="482">
          <cell r="A482" t="str">
            <v>Minipersiana 82.4x1.115</v>
          </cell>
          <cell r="B482" t="str">
            <v>MEEO</v>
          </cell>
          <cell r="C482">
            <v>92800</v>
          </cell>
          <cell r="D482">
            <v>100381</v>
          </cell>
          <cell r="E482" t="str">
            <v>ME5</v>
          </cell>
          <cell r="F482">
            <v>16650346</v>
          </cell>
          <cell r="G482" t="e">
            <v>#N/A</v>
          </cell>
        </row>
        <row r="483">
          <cell r="A483" t="str">
            <v>Minipersiana 61.9x1.115</v>
          </cell>
          <cell r="B483" t="str">
            <v>MEEO</v>
          </cell>
          <cell r="C483">
            <v>84680</v>
          </cell>
          <cell r="D483">
            <v>91595</v>
          </cell>
          <cell r="E483" t="str">
            <v>ME5</v>
          </cell>
          <cell r="F483">
            <v>16650347</v>
          </cell>
          <cell r="G483" t="e">
            <v>#N/A</v>
          </cell>
          <cell r="H483">
            <v>1</v>
          </cell>
        </row>
        <row r="484">
          <cell r="A484" t="str">
            <v>Minipersiana 67.4x1.115</v>
          </cell>
          <cell r="B484" t="str">
            <v>MEEO</v>
          </cell>
          <cell r="C484">
            <v>84680</v>
          </cell>
          <cell r="D484">
            <v>91595</v>
          </cell>
          <cell r="E484" t="str">
            <v>ME5</v>
          </cell>
          <cell r="F484">
            <v>16650348</v>
          </cell>
          <cell r="G484" t="e">
            <v>#N/A</v>
          </cell>
        </row>
        <row r="485">
          <cell r="A485" t="str">
            <v>Minipersiana 67.4x1.115</v>
          </cell>
          <cell r="B485" t="str">
            <v>MEEO</v>
          </cell>
          <cell r="C485">
            <v>84680</v>
          </cell>
          <cell r="D485">
            <v>91595</v>
          </cell>
          <cell r="E485" t="str">
            <v>ME5</v>
          </cell>
          <cell r="F485">
            <v>16650349</v>
          </cell>
          <cell r="G485" t="e">
            <v>#N/A</v>
          </cell>
        </row>
        <row r="486">
          <cell r="A486" t="str">
            <v>Minipersiana 67.4x1.115</v>
          </cell>
          <cell r="B486" t="str">
            <v>MEEO</v>
          </cell>
          <cell r="C486">
            <v>84680</v>
          </cell>
          <cell r="D486">
            <v>91595</v>
          </cell>
          <cell r="E486" t="str">
            <v>ME5</v>
          </cell>
          <cell r="F486">
            <v>16650350</v>
          </cell>
          <cell r="G486" t="e">
            <v>#N/A</v>
          </cell>
        </row>
        <row r="487">
          <cell r="A487" t="str">
            <v>Minipersiana 67.4x1.115</v>
          </cell>
          <cell r="B487" t="str">
            <v>MEEO</v>
          </cell>
          <cell r="C487">
            <v>84680</v>
          </cell>
          <cell r="D487">
            <v>91595</v>
          </cell>
          <cell r="E487" t="str">
            <v>ME5</v>
          </cell>
          <cell r="F487">
            <v>16650351</v>
          </cell>
          <cell r="G487" t="e">
            <v>#N/A</v>
          </cell>
        </row>
        <row r="488">
          <cell r="A488" t="str">
            <v>Minipersiana 67.4x1.115</v>
          </cell>
          <cell r="B488" t="str">
            <v>MEEO</v>
          </cell>
          <cell r="C488">
            <v>84680</v>
          </cell>
          <cell r="D488">
            <v>91595</v>
          </cell>
          <cell r="E488" t="str">
            <v>ME5</v>
          </cell>
          <cell r="F488">
            <v>16650352</v>
          </cell>
          <cell r="G488" t="e">
            <v>#N/A</v>
          </cell>
        </row>
        <row r="489">
          <cell r="A489" t="str">
            <v>Minipersiana 52.4x1.115</v>
          </cell>
          <cell r="B489" t="str">
            <v>MEEO</v>
          </cell>
          <cell r="C489">
            <v>84680</v>
          </cell>
          <cell r="D489">
            <v>91595</v>
          </cell>
          <cell r="E489" t="str">
            <v>ME5</v>
          </cell>
          <cell r="F489">
            <v>16650353</v>
          </cell>
          <cell r="G489" t="e">
            <v>#N/A</v>
          </cell>
        </row>
        <row r="490">
          <cell r="A490" t="str">
            <v>Minipersiana 52.4x1.115</v>
          </cell>
          <cell r="B490" t="str">
            <v>MEEO</v>
          </cell>
          <cell r="C490">
            <v>84680</v>
          </cell>
          <cell r="D490">
            <v>91595</v>
          </cell>
          <cell r="E490" t="str">
            <v>ME5</v>
          </cell>
          <cell r="F490">
            <v>16650354</v>
          </cell>
          <cell r="G490" t="e">
            <v>#N/A</v>
          </cell>
        </row>
        <row r="491">
          <cell r="A491" t="str">
            <v xml:space="preserve">Mueble especial </v>
          </cell>
          <cell r="B491" t="str">
            <v>MEEO</v>
          </cell>
          <cell r="C491">
            <v>508080</v>
          </cell>
          <cell r="D491">
            <v>549612</v>
          </cell>
          <cell r="E491" t="str">
            <v>ME5</v>
          </cell>
          <cell r="F491">
            <v>16650355</v>
          </cell>
          <cell r="G491" t="str">
            <v xml:space="preserve">Mueble especial </v>
          </cell>
        </row>
        <row r="492">
          <cell r="A492" t="str">
            <v>Archivo 4*4 full ext.</v>
          </cell>
          <cell r="B492" t="str">
            <v>MEEO</v>
          </cell>
          <cell r="C492">
            <v>596240</v>
          </cell>
          <cell r="D492">
            <v>644974</v>
          </cell>
          <cell r="E492" t="str">
            <v>ME5</v>
          </cell>
          <cell r="F492">
            <v>16650356</v>
          </cell>
          <cell r="G492" t="str">
            <v>Archivo 4*4 full ext.</v>
          </cell>
        </row>
        <row r="493">
          <cell r="A493" t="str">
            <v>Archivo 4*4 full ext.</v>
          </cell>
          <cell r="B493" t="str">
            <v>MEEO</v>
          </cell>
          <cell r="C493">
            <v>596240</v>
          </cell>
          <cell r="D493">
            <v>644974</v>
          </cell>
          <cell r="E493" t="str">
            <v>ME5</v>
          </cell>
          <cell r="F493">
            <v>16650357</v>
          </cell>
          <cell r="G493" t="str">
            <v>Archivo 4*4 full ext.</v>
          </cell>
        </row>
        <row r="494">
          <cell r="A494" t="str">
            <v>Minipersiana 61.9*1.00</v>
          </cell>
          <cell r="B494" t="str">
            <v>MEEO</v>
          </cell>
          <cell r="C494">
            <v>81200</v>
          </cell>
          <cell r="D494">
            <v>87832</v>
          </cell>
          <cell r="E494" t="str">
            <v>ME5</v>
          </cell>
          <cell r="F494">
            <v>16650358</v>
          </cell>
          <cell r="G494" t="str">
            <v>Minipersiana 61.9*1.00</v>
          </cell>
        </row>
        <row r="495">
          <cell r="A495" t="str">
            <v>Minipersiana 69.4*1.115</v>
          </cell>
          <cell r="B495" t="str">
            <v>MEEO</v>
          </cell>
          <cell r="C495">
            <v>84680</v>
          </cell>
          <cell r="D495">
            <v>91595</v>
          </cell>
          <cell r="E495" t="str">
            <v>ME5</v>
          </cell>
          <cell r="F495">
            <v>16650359</v>
          </cell>
          <cell r="G495" t="str">
            <v>Minipersiana 69.4*1.115</v>
          </cell>
        </row>
        <row r="496">
          <cell r="A496" t="str">
            <v>Minipersiana 169.9*1.770</v>
          </cell>
          <cell r="B496" t="str">
            <v>MEEO</v>
          </cell>
          <cell r="C496">
            <v>219240</v>
          </cell>
          <cell r="D496">
            <v>237156</v>
          </cell>
          <cell r="E496" t="str">
            <v>ME5</v>
          </cell>
          <cell r="F496">
            <v>16650360</v>
          </cell>
          <cell r="G496" t="str">
            <v>Minipersiana 169.9*1.770</v>
          </cell>
        </row>
        <row r="497">
          <cell r="A497" t="str">
            <v>Minipersiana 169.9*1.770</v>
          </cell>
          <cell r="B497" t="str">
            <v>MEEO</v>
          </cell>
          <cell r="C497">
            <v>219240</v>
          </cell>
          <cell r="D497">
            <v>237156</v>
          </cell>
          <cell r="E497" t="str">
            <v>ME5</v>
          </cell>
          <cell r="F497">
            <v>16650361</v>
          </cell>
          <cell r="G497" t="str">
            <v>Minipersiana 169.9*1.770</v>
          </cell>
        </row>
        <row r="498">
          <cell r="A498" t="str">
            <v>Basurera</v>
          </cell>
          <cell r="B498" t="str">
            <v>MEEO</v>
          </cell>
          <cell r="C498">
            <v>33640</v>
          </cell>
          <cell r="D498">
            <v>36391</v>
          </cell>
          <cell r="E498" t="str">
            <v>ME5</v>
          </cell>
          <cell r="F498">
            <v>16650362</v>
          </cell>
          <cell r="G498" t="str">
            <v>Basurera</v>
          </cell>
        </row>
        <row r="499">
          <cell r="A499" t="str">
            <v>Basurera</v>
          </cell>
          <cell r="B499" t="str">
            <v>MEEO</v>
          </cell>
          <cell r="C499">
            <v>33640</v>
          </cell>
          <cell r="D499">
            <v>36391</v>
          </cell>
          <cell r="E499" t="str">
            <v>ME5</v>
          </cell>
          <cell r="F499">
            <v>16650363</v>
          </cell>
          <cell r="G499" t="str">
            <v>Basurera</v>
          </cell>
        </row>
        <row r="500">
          <cell r="A500" t="str">
            <v>Basurera</v>
          </cell>
          <cell r="B500" t="str">
            <v>MEEO</v>
          </cell>
          <cell r="C500">
            <v>33640</v>
          </cell>
          <cell r="D500">
            <v>36391</v>
          </cell>
          <cell r="E500" t="str">
            <v>ME5</v>
          </cell>
          <cell r="F500">
            <v>16650364</v>
          </cell>
          <cell r="G500" t="str">
            <v>Basurera</v>
          </cell>
        </row>
        <row r="501">
          <cell r="A501" t="str">
            <v>Basurera</v>
          </cell>
          <cell r="B501" t="str">
            <v>MEEO</v>
          </cell>
          <cell r="C501">
            <v>33640</v>
          </cell>
          <cell r="D501">
            <v>36391</v>
          </cell>
          <cell r="E501" t="str">
            <v>ME5</v>
          </cell>
          <cell r="F501">
            <v>16650365</v>
          </cell>
          <cell r="G501" t="str">
            <v>Basurera</v>
          </cell>
        </row>
        <row r="502">
          <cell r="A502" t="str">
            <v>Basurera</v>
          </cell>
          <cell r="B502" t="str">
            <v>MEEO</v>
          </cell>
          <cell r="C502">
            <v>33640</v>
          </cell>
          <cell r="D502">
            <v>36391</v>
          </cell>
          <cell r="E502" t="str">
            <v>ME5</v>
          </cell>
          <cell r="F502">
            <v>16650366</v>
          </cell>
          <cell r="G502" t="str">
            <v>Basurera</v>
          </cell>
        </row>
        <row r="503">
          <cell r="A503" t="str">
            <v>Basurera</v>
          </cell>
          <cell r="B503" t="str">
            <v>MEEO</v>
          </cell>
          <cell r="C503">
            <v>33640</v>
          </cell>
          <cell r="D503">
            <v>36391</v>
          </cell>
          <cell r="E503" t="str">
            <v>ME5</v>
          </cell>
          <cell r="F503">
            <v>16650367</v>
          </cell>
          <cell r="G503" t="str">
            <v>Basurera</v>
          </cell>
        </row>
        <row r="504">
          <cell r="A504" t="str">
            <v>Gabinete oficio de 0.90</v>
          </cell>
          <cell r="B504" t="str">
            <v>MEEO</v>
          </cell>
          <cell r="C504">
            <v>196040</v>
          </cell>
          <cell r="D504">
            <v>212069</v>
          </cell>
          <cell r="E504" t="str">
            <v>ME5</v>
          </cell>
          <cell r="F504">
            <v>16650368</v>
          </cell>
          <cell r="G504" t="str">
            <v>Gabinete oficio de 0.90</v>
          </cell>
        </row>
        <row r="505">
          <cell r="A505" t="str">
            <v>Gabinete oficio de 0.90</v>
          </cell>
          <cell r="B505" t="str">
            <v>MEEO</v>
          </cell>
          <cell r="C505">
            <v>196040</v>
          </cell>
          <cell r="D505">
            <v>212069</v>
          </cell>
          <cell r="E505" t="str">
            <v>ME5</v>
          </cell>
          <cell r="F505">
            <v>16650369</v>
          </cell>
          <cell r="G505" t="str">
            <v>Gabinete oficio de 0.90</v>
          </cell>
        </row>
        <row r="506">
          <cell r="A506" t="str">
            <v>Archivo 4*4 full ext.</v>
          </cell>
          <cell r="B506" t="str">
            <v>MEEO</v>
          </cell>
          <cell r="C506">
            <v>596240</v>
          </cell>
          <cell r="D506">
            <v>644974</v>
          </cell>
          <cell r="E506" t="str">
            <v>ME5</v>
          </cell>
          <cell r="F506">
            <v>16650370</v>
          </cell>
          <cell r="G506" t="str">
            <v>Archivo 4*4 full ext.</v>
          </cell>
        </row>
        <row r="507">
          <cell r="A507" t="str">
            <v>Archivo 4*4 full ext.</v>
          </cell>
          <cell r="B507" t="str">
            <v>MEEO</v>
          </cell>
          <cell r="C507">
            <v>596240</v>
          </cell>
          <cell r="D507">
            <v>644974</v>
          </cell>
          <cell r="E507" t="str">
            <v>ME5</v>
          </cell>
          <cell r="F507">
            <v>16650371</v>
          </cell>
          <cell r="G507" t="str">
            <v>Archivo 4*4 full ext.</v>
          </cell>
        </row>
        <row r="508">
          <cell r="A508" t="str">
            <v>Camara sony mavica MVC FD100</v>
          </cell>
          <cell r="B508" t="str">
            <v>MEEO</v>
          </cell>
          <cell r="C508">
            <v>1369000</v>
          </cell>
          <cell r="D508">
            <v>834531</v>
          </cell>
          <cell r="E508" t="str">
            <v>OME5</v>
          </cell>
          <cell r="F508">
            <v>16650372</v>
          </cell>
          <cell r="G508" t="str">
            <v>Camara sony mavica MVC FD100</v>
          </cell>
        </row>
        <row r="509">
          <cell r="A509" t="str">
            <v>Nevera centrales</v>
          </cell>
          <cell r="B509" t="str">
            <v>MEEO</v>
          </cell>
          <cell r="C509">
            <v>557999</v>
          </cell>
          <cell r="D509">
            <v>571873</v>
          </cell>
          <cell r="E509" t="str">
            <v>OME5</v>
          </cell>
          <cell r="F509">
            <v>16650373</v>
          </cell>
          <cell r="G509" t="str">
            <v>Nevera centrales</v>
          </cell>
        </row>
        <row r="510">
          <cell r="A510" t="str">
            <v>Estufa sobremesa</v>
          </cell>
          <cell r="B510" t="str">
            <v>MEEO</v>
          </cell>
          <cell r="C510">
            <v>64999</v>
          </cell>
          <cell r="D510">
            <v>1592</v>
          </cell>
          <cell r="E510" t="str">
            <v>OME5</v>
          </cell>
          <cell r="F510">
            <v>16650374</v>
          </cell>
          <cell r="G510" t="str">
            <v>Estufa sobremesa</v>
          </cell>
        </row>
        <row r="511">
          <cell r="A511" t="str">
            <v>Cámara aprix</v>
          </cell>
          <cell r="B511" t="str">
            <v>MEEO</v>
          </cell>
          <cell r="C511">
            <v>210000</v>
          </cell>
          <cell r="D511">
            <v>33675</v>
          </cell>
          <cell r="E511" t="str">
            <v>OME5</v>
          </cell>
          <cell r="F511">
            <v>16650375</v>
          </cell>
          <cell r="G511" t="str">
            <v>Cámara aprix</v>
          </cell>
        </row>
        <row r="512">
          <cell r="A512" t="str">
            <v>Cámara aprix</v>
          </cell>
          <cell r="B512" t="str">
            <v>MEEO</v>
          </cell>
          <cell r="C512">
            <v>210000</v>
          </cell>
          <cell r="D512">
            <v>33675</v>
          </cell>
          <cell r="E512" t="str">
            <v>OME5</v>
          </cell>
          <cell r="F512">
            <v>16650376</v>
          </cell>
          <cell r="G512" t="str">
            <v>Cámara aprix</v>
          </cell>
        </row>
        <row r="513">
          <cell r="A513" t="str">
            <v>Cama Sandy de 1 x 1.90</v>
          </cell>
          <cell r="B513" t="str">
            <v>MEEO</v>
          </cell>
          <cell r="C513">
            <v>371412</v>
          </cell>
          <cell r="D513">
            <v>342638</v>
          </cell>
          <cell r="E513" t="str">
            <v>CAHU</v>
          </cell>
          <cell r="F513">
            <v>16650377</v>
          </cell>
          <cell r="G513" t="e">
            <v>#N/A</v>
          </cell>
        </row>
        <row r="514">
          <cell r="A514" t="str">
            <v>Cama Sandy de 1 x 1.90</v>
          </cell>
          <cell r="B514" t="str">
            <v>MEEO</v>
          </cell>
          <cell r="C514">
            <v>371412</v>
          </cell>
          <cell r="D514">
            <v>342638</v>
          </cell>
          <cell r="E514" t="str">
            <v>CAHU</v>
          </cell>
          <cell r="F514">
            <v>16650378</v>
          </cell>
          <cell r="G514" t="e">
            <v>#N/A</v>
          </cell>
        </row>
        <row r="515">
          <cell r="A515" t="str">
            <v>Cama Sandy de 1 x 1.90</v>
          </cell>
          <cell r="B515" t="str">
            <v>MEEO</v>
          </cell>
          <cell r="C515">
            <v>371412</v>
          </cell>
          <cell r="D515">
            <v>342638</v>
          </cell>
          <cell r="E515" t="str">
            <v>CAHU</v>
          </cell>
          <cell r="F515">
            <v>16650379</v>
          </cell>
          <cell r="G515" t="e">
            <v>#N/A</v>
          </cell>
        </row>
        <row r="516">
          <cell r="A516" t="str">
            <v>Peinador Ref. 006</v>
          </cell>
          <cell r="B516" t="str">
            <v>MEEO</v>
          </cell>
          <cell r="C516">
            <v>300789</v>
          </cell>
          <cell r="D516">
            <v>277489</v>
          </cell>
          <cell r="E516" t="str">
            <v>CAHU</v>
          </cell>
          <cell r="F516">
            <v>16650380</v>
          </cell>
          <cell r="G516" t="e">
            <v>#N/A</v>
          </cell>
        </row>
        <row r="517">
          <cell r="A517" t="str">
            <v>Peinador Ref. 006</v>
          </cell>
          <cell r="B517" t="str">
            <v>MEEO</v>
          </cell>
          <cell r="C517">
            <v>300789</v>
          </cell>
          <cell r="D517">
            <v>277489</v>
          </cell>
          <cell r="E517" t="str">
            <v>CAHU</v>
          </cell>
          <cell r="F517">
            <v>16650381</v>
          </cell>
          <cell r="G517" t="e">
            <v>#N/A</v>
          </cell>
        </row>
        <row r="518">
          <cell r="A518" t="str">
            <v>Peinador Ref. 006</v>
          </cell>
          <cell r="B518" t="str">
            <v>MEEO</v>
          </cell>
          <cell r="C518">
            <v>300789</v>
          </cell>
          <cell r="D518">
            <v>277489</v>
          </cell>
          <cell r="E518" t="str">
            <v>CAHU</v>
          </cell>
          <cell r="F518">
            <v>16650382</v>
          </cell>
          <cell r="G518" t="e">
            <v>#N/A</v>
          </cell>
        </row>
        <row r="519">
          <cell r="A519" t="str">
            <v>Nochero Ref. 006</v>
          </cell>
          <cell r="B519" t="str">
            <v>MEEO</v>
          </cell>
          <cell r="C519">
            <v>116793</v>
          </cell>
          <cell r="D519">
            <v>107743</v>
          </cell>
          <cell r="E519" t="str">
            <v>CAHU</v>
          </cell>
          <cell r="F519">
            <v>16650383</v>
          </cell>
          <cell r="G519" t="e">
            <v>#N/A</v>
          </cell>
        </row>
        <row r="520">
          <cell r="A520" t="str">
            <v>Nochero Ref. 006</v>
          </cell>
          <cell r="B520" t="str">
            <v>MEEO</v>
          </cell>
          <cell r="C520">
            <v>116793</v>
          </cell>
          <cell r="D520">
            <v>107743</v>
          </cell>
          <cell r="E520" t="str">
            <v>CAHU</v>
          </cell>
          <cell r="F520">
            <v>16650384</v>
          </cell>
          <cell r="G520" t="e">
            <v>#N/A</v>
          </cell>
        </row>
        <row r="521">
          <cell r="A521" t="str">
            <v>Nochero Ref. 006</v>
          </cell>
          <cell r="B521" t="str">
            <v>MEEO</v>
          </cell>
          <cell r="C521">
            <v>116793</v>
          </cell>
          <cell r="D521">
            <v>107743</v>
          </cell>
          <cell r="E521" t="str">
            <v>CAHU</v>
          </cell>
          <cell r="F521">
            <v>16650385</v>
          </cell>
          <cell r="G521" t="e">
            <v>#N/A</v>
          </cell>
        </row>
        <row r="522">
          <cell r="A522" t="str">
            <v>Marco espejo Ref. 006</v>
          </cell>
          <cell r="B522" t="str">
            <v>MEEO</v>
          </cell>
          <cell r="C522">
            <v>90858</v>
          </cell>
          <cell r="D522">
            <v>83819</v>
          </cell>
          <cell r="E522" t="str">
            <v>CAHU</v>
          </cell>
          <cell r="F522">
            <v>16650386</v>
          </cell>
          <cell r="G522" t="e">
            <v>#N/A</v>
          </cell>
        </row>
        <row r="523">
          <cell r="A523" t="str">
            <v>Marco espejo Ref. 006</v>
          </cell>
          <cell r="B523" t="str">
            <v>MEEO</v>
          </cell>
          <cell r="C523">
            <v>90858</v>
          </cell>
          <cell r="D523">
            <v>83819</v>
          </cell>
          <cell r="E523" t="str">
            <v>CAHU</v>
          </cell>
          <cell r="F523">
            <v>16650387</v>
          </cell>
          <cell r="G523" t="e">
            <v>#N/A</v>
          </cell>
        </row>
        <row r="524">
          <cell r="A524" t="str">
            <v>Marco espejo Ref. 006</v>
          </cell>
          <cell r="B524" t="str">
            <v>MEEO</v>
          </cell>
          <cell r="C524">
            <v>90858</v>
          </cell>
          <cell r="D524">
            <v>83819</v>
          </cell>
          <cell r="E524" t="str">
            <v>CAHU</v>
          </cell>
          <cell r="F524">
            <v>16650388</v>
          </cell>
          <cell r="G524" t="e">
            <v>#N/A</v>
          </cell>
        </row>
        <row r="525">
          <cell r="A525" t="str">
            <v>Butaco Verónica</v>
          </cell>
          <cell r="B525" t="str">
            <v>MEEO</v>
          </cell>
          <cell r="C525">
            <v>63384</v>
          </cell>
          <cell r="D525">
            <v>58474</v>
          </cell>
          <cell r="E525" t="str">
            <v>CAHU</v>
          </cell>
          <cell r="F525">
            <v>16650389</v>
          </cell>
          <cell r="G525" t="e">
            <v>#N/A</v>
          </cell>
        </row>
        <row r="526">
          <cell r="A526" t="str">
            <v>Butaco Verónica</v>
          </cell>
          <cell r="B526" t="str">
            <v>MEEO</v>
          </cell>
          <cell r="C526">
            <v>63384</v>
          </cell>
          <cell r="D526">
            <v>58474</v>
          </cell>
          <cell r="E526" t="str">
            <v>CAHU</v>
          </cell>
          <cell r="F526">
            <v>16650390</v>
          </cell>
          <cell r="G526" t="e">
            <v>#N/A</v>
          </cell>
        </row>
        <row r="527">
          <cell r="A527" t="str">
            <v>Butaco Verónica</v>
          </cell>
          <cell r="B527" t="str">
            <v>MEEO</v>
          </cell>
          <cell r="C527">
            <v>63384</v>
          </cell>
          <cell r="D527">
            <v>58474</v>
          </cell>
          <cell r="E527" t="str">
            <v>CAHU</v>
          </cell>
          <cell r="F527">
            <v>16650391</v>
          </cell>
          <cell r="G527" t="e">
            <v>#N/A</v>
          </cell>
        </row>
        <row r="528">
          <cell r="A528" t="str">
            <v>Silla comedor 0158</v>
          </cell>
          <cell r="B528" t="str">
            <v>MEEO</v>
          </cell>
          <cell r="C528">
            <v>192261</v>
          </cell>
          <cell r="D528">
            <v>177369</v>
          </cell>
          <cell r="E528" t="str">
            <v>CAHU</v>
          </cell>
          <cell r="F528">
            <v>16650392</v>
          </cell>
          <cell r="G528" t="e">
            <v>#N/A</v>
          </cell>
        </row>
        <row r="529">
          <cell r="A529" t="str">
            <v>Silla comedor 0158</v>
          </cell>
          <cell r="B529" t="str">
            <v>MEEO</v>
          </cell>
          <cell r="C529">
            <v>192261</v>
          </cell>
          <cell r="D529">
            <v>177369</v>
          </cell>
          <cell r="E529" t="str">
            <v>CAHU</v>
          </cell>
          <cell r="F529">
            <v>16650393</v>
          </cell>
          <cell r="G529" t="e">
            <v>#N/A</v>
          </cell>
        </row>
        <row r="530">
          <cell r="A530" t="str">
            <v>Silla comedor 0158</v>
          </cell>
          <cell r="B530" t="str">
            <v>MEEO</v>
          </cell>
          <cell r="C530">
            <v>192261</v>
          </cell>
          <cell r="D530">
            <v>177369</v>
          </cell>
          <cell r="E530" t="str">
            <v>CAHU</v>
          </cell>
          <cell r="F530">
            <v>16650394</v>
          </cell>
          <cell r="G530" t="e">
            <v>#N/A</v>
          </cell>
        </row>
        <row r="531">
          <cell r="A531" t="str">
            <v>Silla comedor 0158</v>
          </cell>
          <cell r="B531" t="str">
            <v>MEEO</v>
          </cell>
          <cell r="C531">
            <v>192261</v>
          </cell>
          <cell r="D531">
            <v>177369</v>
          </cell>
          <cell r="E531" t="str">
            <v>CAHU</v>
          </cell>
          <cell r="F531">
            <v>16650395</v>
          </cell>
          <cell r="G531" t="e">
            <v>#N/A</v>
          </cell>
        </row>
        <row r="532">
          <cell r="A532" t="str">
            <v>Silla comedor 0158</v>
          </cell>
          <cell r="B532" t="str">
            <v>MEEO</v>
          </cell>
          <cell r="C532">
            <v>192261</v>
          </cell>
          <cell r="D532">
            <v>177369</v>
          </cell>
          <cell r="E532" t="str">
            <v>CAHU</v>
          </cell>
          <cell r="F532">
            <v>16650396</v>
          </cell>
          <cell r="G532" t="e">
            <v>#N/A</v>
          </cell>
        </row>
        <row r="533">
          <cell r="A533" t="str">
            <v>Silla comedor 0158</v>
          </cell>
          <cell r="B533" t="str">
            <v>MEEO</v>
          </cell>
          <cell r="C533">
            <v>192261</v>
          </cell>
          <cell r="D533">
            <v>177369</v>
          </cell>
          <cell r="E533" t="str">
            <v>CAHU</v>
          </cell>
          <cell r="F533">
            <v>16650397</v>
          </cell>
          <cell r="G533" t="e">
            <v>#N/A</v>
          </cell>
        </row>
        <row r="534">
          <cell r="A534" t="str">
            <v>Base comedor Filipo de 6 puest</v>
          </cell>
          <cell r="B534" t="str">
            <v>MEEO</v>
          </cell>
          <cell r="C534">
            <v>192375</v>
          </cell>
          <cell r="D534">
            <v>177474</v>
          </cell>
          <cell r="E534" t="str">
            <v>CAHU</v>
          </cell>
          <cell r="F534">
            <v>16650398</v>
          </cell>
          <cell r="G534" t="e">
            <v>#N/A</v>
          </cell>
        </row>
        <row r="535">
          <cell r="A535" t="str">
            <v>Cubierta Filipo</v>
          </cell>
          <cell r="B535" t="str">
            <v>MEEO</v>
          </cell>
          <cell r="C535">
            <v>202692</v>
          </cell>
          <cell r="D535">
            <v>186991</v>
          </cell>
          <cell r="E535" t="str">
            <v>CAHU</v>
          </cell>
          <cell r="F535">
            <v>16650399</v>
          </cell>
          <cell r="G535" t="e">
            <v>#N/A</v>
          </cell>
        </row>
        <row r="536">
          <cell r="A536" t="str">
            <v>Cama Ref. 0042 de 1.60 x 1.90</v>
          </cell>
          <cell r="B536" t="str">
            <v>MEEO</v>
          </cell>
          <cell r="C536">
            <v>823935</v>
          </cell>
          <cell r="D536">
            <v>760111</v>
          </cell>
          <cell r="E536" t="str">
            <v>CAHU</v>
          </cell>
          <cell r="F536">
            <v>16650400</v>
          </cell>
          <cell r="G536" t="e">
            <v>#N/A</v>
          </cell>
        </row>
        <row r="537">
          <cell r="A537" t="str">
            <v>Nochero Ref. 032</v>
          </cell>
          <cell r="B537" t="str">
            <v>MEEO</v>
          </cell>
          <cell r="C537">
            <v>163590</v>
          </cell>
          <cell r="D537">
            <v>150918</v>
          </cell>
          <cell r="E537" t="str">
            <v>CAHU</v>
          </cell>
          <cell r="F537">
            <v>16650401</v>
          </cell>
          <cell r="G537" t="e">
            <v>#N/A</v>
          </cell>
        </row>
        <row r="538">
          <cell r="A538" t="str">
            <v>Nochero Ref. 032</v>
          </cell>
          <cell r="B538" t="str">
            <v>MEEO</v>
          </cell>
          <cell r="C538">
            <v>163590</v>
          </cell>
          <cell r="D538">
            <v>150918</v>
          </cell>
          <cell r="E538" t="str">
            <v>CAHU</v>
          </cell>
          <cell r="F538">
            <v>16650402</v>
          </cell>
          <cell r="G538" t="e">
            <v>#N/A</v>
          </cell>
        </row>
        <row r="539">
          <cell r="A539" t="str">
            <v>Peinador Ref. 032</v>
          </cell>
          <cell r="B539" t="str">
            <v>MEEO</v>
          </cell>
          <cell r="C539">
            <v>346560</v>
          </cell>
          <cell r="D539">
            <v>319716</v>
          </cell>
          <cell r="E539" t="str">
            <v>CAHU</v>
          </cell>
          <cell r="F539">
            <v>16650403</v>
          </cell>
          <cell r="G539" t="e">
            <v>#N/A</v>
          </cell>
        </row>
        <row r="540">
          <cell r="A540" t="str">
            <v>Marco espejo Ref. 042</v>
          </cell>
          <cell r="B540" t="str">
            <v>MEEO</v>
          </cell>
          <cell r="C540">
            <v>117705</v>
          </cell>
          <cell r="D540">
            <v>108585</v>
          </cell>
          <cell r="E540" t="str">
            <v>CAHU</v>
          </cell>
          <cell r="F540">
            <v>16650404</v>
          </cell>
          <cell r="G540" t="e">
            <v>#N/A</v>
          </cell>
        </row>
        <row r="541">
          <cell r="A541" t="str">
            <v>Silla de peinador Barcelona</v>
          </cell>
          <cell r="B541" t="str">
            <v>MEEO</v>
          </cell>
          <cell r="C541">
            <v>112461</v>
          </cell>
          <cell r="D541">
            <v>103748</v>
          </cell>
          <cell r="E541" t="str">
            <v>CAHU</v>
          </cell>
          <cell r="F541">
            <v>16650405</v>
          </cell>
          <cell r="G541" t="e">
            <v>#N/A</v>
          </cell>
        </row>
        <row r="542">
          <cell r="A542" t="str">
            <v>Televisor Daewoo 20</v>
          </cell>
          <cell r="B542" t="str">
            <v>MEEO</v>
          </cell>
          <cell r="C542">
            <v>480000</v>
          </cell>
          <cell r="D542">
            <v>443134</v>
          </cell>
          <cell r="E542" t="str">
            <v>CAHU</v>
          </cell>
          <cell r="F542">
            <v>16650406</v>
          </cell>
          <cell r="G542" t="e">
            <v>#N/A</v>
          </cell>
        </row>
        <row r="543">
          <cell r="A543" t="str">
            <v>Colchón Relax ortopéd. 1 x 1.9</v>
          </cell>
          <cell r="B543" t="str">
            <v>MEEO</v>
          </cell>
          <cell r="C543">
            <v>290000</v>
          </cell>
          <cell r="D543">
            <v>267537</v>
          </cell>
          <cell r="E543" t="str">
            <v>CAHU</v>
          </cell>
          <cell r="F543">
            <v>16650407</v>
          </cell>
          <cell r="G543" t="e">
            <v>#N/A</v>
          </cell>
        </row>
        <row r="544">
          <cell r="A544" t="str">
            <v>Colchón Relax ortopéd. 1 x 1.9</v>
          </cell>
          <cell r="B544" t="str">
            <v>MEEO</v>
          </cell>
          <cell r="C544">
            <v>290000</v>
          </cell>
          <cell r="D544">
            <v>267537</v>
          </cell>
          <cell r="E544" t="str">
            <v>CAHU</v>
          </cell>
          <cell r="F544">
            <v>16650408</v>
          </cell>
          <cell r="G544" t="e">
            <v>#N/A</v>
          </cell>
        </row>
        <row r="545">
          <cell r="A545" t="str">
            <v>Colchón Relax ortopéd. 1 x 1.9</v>
          </cell>
          <cell r="B545" t="str">
            <v>MEEO</v>
          </cell>
          <cell r="C545">
            <v>290000</v>
          </cell>
          <cell r="D545">
            <v>267537</v>
          </cell>
          <cell r="E545" t="str">
            <v>CAHU</v>
          </cell>
          <cell r="F545">
            <v>16650409</v>
          </cell>
          <cell r="G545" t="e">
            <v>#N/A</v>
          </cell>
        </row>
        <row r="546">
          <cell r="A546" t="str">
            <v>Colchón Cliniflex 1.6 x 1.9 Co</v>
          </cell>
          <cell r="B546" t="str">
            <v>MEEO</v>
          </cell>
          <cell r="C546">
            <v>730000</v>
          </cell>
          <cell r="D546">
            <v>673450</v>
          </cell>
          <cell r="E546" t="str">
            <v>CAHU</v>
          </cell>
          <cell r="F546">
            <v>16650410</v>
          </cell>
          <cell r="G546" t="e">
            <v>#N/A</v>
          </cell>
        </row>
        <row r="547">
          <cell r="A547" t="str">
            <v>Nochero Ref. 006</v>
          </cell>
          <cell r="B547" t="str">
            <v>MEEO</v>
          </cell>
          <cell r="C547">
            <v>116793</v>
          </cell>
          <cell r="D547">
            <v>107743</v>
          </cell>
          <cell r="E547" t="str">
            <v>CAHU</v>
          </cell>
          <cell r="F547">
            <v>16650411</v>
          </cell>
          <cell r="G547" t="e">
            <v>#N/A</v>
          </cell>
        </row>
        <row r="548">
          <cell r="A548" t="str">
            <v>Nochero Ref. 006</v>
          </cell>
          <cell r="B548" t="str">
            <v>MEEO</v>
          </cell>
          <cell r="C548">
            <v>116793</v>
          </cell>
          <cell r="D548">
            <v>107743</v>
          </cell>
          <cell r="E548" t="str">
            <v>CAHU</v>
          </cell>
          <cell r="F548">
            <v>16650412</v>
          </cell>
          <cell r="G548" t="e">
            <v>#N/A</v>
          </cell>
        </row>
        <row r="549">
          <cell r="A549" t="str">
            <v>Nochero Ref. 006</v>
          </cell>
          <cell r="B549" t="str">
            <v>MEEO</v>
          </cell>
          <cell r="C549">
            <v>116793</v>
          </cell>
          <cell r="D549">
            <v>107743</v>
          </cell>
          <cell r="E549" t="str">
            <v>CAHU</v>
          </cell>
          <cell r="F549">
            <v>16650413</v>
          </cell>
          <cell r="G549" t="e">
            <v>#N/A</v>
          </cell>
        </row>
        <row r="550">
          <cell r="A550" t="str">
            <v>Nevera Abba de 11 pies</v>
          </cell>
          <cell r="B550" t="str">
            <v>MEEO</v>
          </cell>
          <cell r="C550">
            <v>650000</v>
          </cell>
          <cell r="D550">
            <v>608736</v>
          </cell>
          <cell r="E550" t="str">
            <v>CAHU</v>
          </cell>
          <cell r="F550">
            <v>16650414</v>
          </cell>
          <cell r="G550" t="e">
            <v>#N/A</v>
          </cell>
        </row>
        <row r="551">
          <cell r="A551" t="str">
            <v>Aire Acondicionado LG 3/4</v>
          </cell>
          <cell r="B551" t="str">
            <v>MEEO</v>
          </cell>
          <cell r="C551">
            <v>350000</v>
          </cell>
          <cell r="D551">
            <v>327780</v>
          </cell>
          <cell r="E551" t="str">
            <v>CAHU</v>
          </cell>
          <cell r="F551">
            <v>16650415</v>
          </cell>
          <cell r="G551" t="e">
            <v>#N/A</v>
          </cell>
        </row>
        <row r="552">
          <cell r="A552" t="str">
            <v>Aire Acondicionado LG LWC1232</v>
          </cell>
          <cell r="B552" t="str">
            <v>MEEO</v>
          </cell>
          <cell r="C552">
            <v>1119400</v>
          </cell>
          <cell r="D552">
            <v>1059137</v>
          </cell>
          <cell r="E552" t="str">
            <v>CAHU</v>
          </cell>
          <cell r="F552">
            <v>16650416</v>
          </cell>
          <cell r="G552" t="e">
            <v>#N/A</v>
          </cell>
        </row>
        <row r="553">
          <cell r="A553" t="str">
            <v>Aire Acondicionado LG LWC1232</v>
          </cell>
          <cell r="B553" t="str">
            <v>MEEO</v>
          </cell>
          <cell r="C553">
            <v>1119400</v>
          </cell>
          <cell r="D553">
            <v>1059137</v>
          </cell>
          <cell r="E553" t="str">
            <v>CAHU</v>
          </cell>
          <cell r="F553">
            <v>16650417</v>
          </cell>
          <cell r="G553" t="e">
            <v>#N/A</v>
          </cell>
        </row>
        <row r="554">
          <cell r="A554" t="str">
            <v>Aire acondicionado LG LWG0811A</v>
          </cell>
          <cell r="B554" t="str">
            <v>MEEO</v>
          </cell>
          <cell r="C554">
            <v>775000</v>
          </cell>
          <cell r="D554">
            <v>738458</v>
          </cell>
          <cell r="E554" t="str">
            <v>CAHU</v>
          </cell>
          <cell r="F554">
            <v>16650418</v>
          </cell>
          <cell r="G554" t="e">
            <v>#N/A</v>
          </cell>
        </row>
        <row r="555">
          <cell r="A555" t="str">
            <v>Televisor LG RP20CB20A</v>
          </cell>
          <cell r="B555" t="str">
            <v>MEEO</v>
          </cell>
          <cell r="C555">
            <v>584350</v>
          </cell>
          <cell r="D555">
            <v>556799</v>
          </cell>
          <cell r="E555" t="str">
            <v>CAHU</v>
          </cell>
          <cell r="F555">
            <v>16650419</v>
          </cell>
          <cell r="G555" t="e">
            <v>#N/A</v>
          </cell>
        </row>
        <row r="556">
          <cell r="A556" t="str">
            <v>Televisor LG RP20CB20A</v>
          </cell>
          <cell r="B556" t="str">
            <v>MEEO</v>
          </cell>
          <cell r="C556">
            <v>584350</v>
          </cell>
          <cell r="D556">
            <v>556799</v>
          </cell>
          <cell r="E556" t="str">
            <v>CAHU</v>
          </cell>
          <cell r="F556">
            <v>16650420</v>
          </cell>
          <cell r="G556" t="e">
            <v>#N/A</v>
          </cell>
        </row>
        <row r="557">
          <cell r="A557" t="str">
            <v>Televisor LG RPROCB20A</v>
          </cell>
          <cell r="B557" t="str">
            <v>MEEO</v>
          </cell>
          <cell r="C557">
            <v>584350</v>
          </cell>
          <cell r="D557">
            <v>571449</v>
          </cell>
          <cell r="E557" t="str">
            <v>CAGE</v>
          </cell>
          <cell r="F557">
            <v>16650421</v>
          </cell>
          <cell r="G557" t="e">
            <v>#N/A</v>
          </cell>
        </row>
        <row r="558">
          <cell r="A558" t="str">
            <v>Televisor LG RPROCB20A</v>
          </cell>
          <cell r="B558" t="str">
            <v>MEEO</v>
          </cell>
          <cell r="C558">
            <v>584350</v>
          </cell>
          <cell r="D558">
            <v>571449</v>
          </cell>
          <cell r="E558" t="str">
            <v>CAGE</v>
          </cell>
          <cell r="F558">
            <v>16650422</v>
          </cell>
          <cell r="G558" t="e">
            <v>#N/A</v>
          </cell>
        </row>
        <row r="559">
          <cell r="A559" t="str">
            <v>Puesto de Trabajo Interventor</v>
          </cell>
          <cell r="B559" t="str">
            <v>MEEO</v>
          </cell>
          <cell r="C559">
            <v>1711000</v>
          </cell>
          <cell r="D559">
            <v>1687531</v>
          </cell>
          <cell r="E559" t="str">
            <v>ME7AL</v>
          </cell>
          <cell r="F559">
            <v>16650423</v>
          </cell>
          <cell r="G559" t="e">
            <v>#N/A</v>
          </cell>
        </row>
        <row r="560">
          <cell r="A560" t="str">
            <v>Cama Ref: Sandy de 1.40</v>
          </cell>
          <cell r="B560" t="str">
            <v>MEEO</v>
          </cell>
          <cell r="C560">
            <v>783752</v>
          </cell>
          <cell r="D560">
            <v>778063</v>
          </cell>
          <cell r="E560" t="str">
            <v>CAGE</v>
          </cell>
          <cell r="F560">
            <v>16650424</v>
          </cell>
          <cell r="G560" t="e">
            <v>#N/A</v>
          </cell>
        </row>
        <row r="561">
          <cell r="A561" t="str">
            <v>Cama Ref: Sandy de 1.40</v>
          </cell>
          <cell r="B561" t="str">
            <v>MEEO</v>
          </cell>
          <cell r="C561">
            <v>195938</v>
          </cell>
          <cell r="D561">
            <v>194516</v>
          </cell>
          <cell r="E561" t="str">
            <v>CAGE</v>
          </cell>
          <cell r="F561">
            <v>16650425</v>
          </cell>
          <cell r="G561" t="e">
            <v>#N/A</v>
          </cell>
        </row>
        <row r="562">
          <cell r="A562" t="str">
            <v>Peinador Coqueto con Espejo</v>
          </cell>
          <cell r="B562" t="str">
            <v>MEEO</v>
          </cell>
          <cell r="C562">
            <v>533275</v>
          </cell>
          <cell r="D562">
            <v>529404</v>
          </cell>
          <cell r="E562" t="str">
            <v>CAGE</v>
          </cell>
          <cell r="F562">
            <v>16650426</v>
          </cell>
          <cell r="G562" t="e">
            <v>#N/A</v>
          </cell>
        </row>
        <row r="563">
          <cell r="A563" t="str">
            <v>Peinador Coqueto con Espejo</v>
          </cell>
          <cell r="B563" t="str">
            <v>MEEO</v>
          </cell>
          <cell r="C563">
            <v>133319</v>
          </cell>
          <cell r="D563">
            <v>132351</v>
          </cell>
          <cell r="E563" t="str">
            <v>CAGE</v>
          </cell>
          <cell r="F563">
            <v>16650427</v>
          </cell>
          <cell r="G563" t="e">
            <v>#N/A</v>
          </cell>
        </row>
        <row r="564">
          <cell r="A564" t="str">
            <v>Butaco Veronica</v>
          </cell>
          <cell r="B564" t="str">
            <v>MEEO</v>
          </cell>
          <cell r="C564">
            <v>120211</v>
          </cell>
          <cell r="D564">
            <v>119339</v>
          </cell>
          <cell r="E564" t="str">
            <v>CAGE</v>
          </cell>
          <cell r="F564">
            <v>16650428</v>
          </cell>
          <cell r="G564" t="e">
            <v>#N/A</v>
          </cell>
        </row>
        <row r="565">
          <cell r="A565" t="str">
            <v>Butaco Veronica</v>
          </cell>
          <cell r="B565" t="str">
            <v>MEEO</v>
          </cell>
          <cell r="C565">
            <v>30053</v>
          </cell>
          <cell r="D565">
            <v>29835</v>
          </cell>
          <cell r="E565" t="str">
            <v>CAGE</v>
          </cell>
          <cell r="F565">
            <v>16650429</v>
          </cell>
          <cell r="G565" t="e">
            <v>#N/A</v>
          </cell>
        </row>
        <row r="566">
          <cell r="A566" t="str">
            <v>Nochero Ref: 006</v>
          </cell>
          <cell r="B566" t="str">
            <v>MEEO</v>
          </cell>
          <cell r="C566">
            <v>221505</v>
          </cell>
          <cell r="D566">
            <v>219897</v>
          </cell>
          <cell r="E566" t="str">
            <v>CAGE</v>
          </cell>
          <cell r="F566">
            <v>16650430</v>
          </cell>
          <cell r="G566" t="e">
            <v>#N/A</v>
          </cell>
        </row>
        <row r="567">
          <cell r="A567" t="str">
            <v>Nochero Ref: 006</v>
          </cell>
          <cell r="B567" t="str">
            <v>MEEO</v>
          </cell>
          <cell r="C567">
            <v>55376</v>
          </cell>
          <cell r="D567">
            <v>54974</v>
          </cell>
          <cell r="E567" t="str">
            <v>CAGE</v>
          </cell>
          <cell r="F567">
            <v>16650431</v>
          </cell>
          <cell r="G567" t="e">
            <v>#N/A</v>
          </cell>
        </row>
        <row r="568">
          <cell r="A568" t="str">
            <v>Nochero Ref: 006</v>
          </cell>
          <cell r="B568" t="str">
            <v>MEEO</v>
          </cell>
          <cell r="C568">
            <v>221505</v>
          </cell>
          <cell r="D568">
            <v>219897</v>
          </cell>
          <cell r="E568" t="str">
            <v>CAGE</v>
          </cell>
          <cell r="F568">
            <v>16650432</v>
          </cell>
          <cell r="G568" t="e">
            <v>#N/A</v>
          </cell>
        </row>
        <row r="569">
          <cell r="A569" t="str">
            <v>Nochero Ref: 006</v>
          </cell>
          <cell r="B569" t="str">
            <v>MEEO</v>
          </cell>
          <cell r="C569">
            <v>55376</v>
          </cell>
          <cell r="D569">
            <v>54974</v>
          </cell>
          <cell r="E569" t="str">
            <v>CAGE</v>
          </cell>
          <cell r="F569">
            <v>16650433</v>
          </cell>
          <cell r="G569" t="e">
            <v>#N/A</v>
          </cell>
        </row>
        <row r="570">
          <cell r="A570" t="str">
            <v>Colchon Orto. Aurora de 1.40</v>
          </cell>
          <cell r="B570" t="str">
            <v>MEEO</v>
          </cell>
          <cell r="C570">
            <v>648623</v>
          </cell>
          <cell r="D570">
            <v>643915</v>
          </cell>
          <cell r="E570" t="str">
            <v>CAGE</v>
          </cell>
          <cell r="F570">
            <v>16650434</v>
          </cell>
          <cell r="G570" t="e">
            <v>#N/A</v>
          </cell>
        </row>
        <row r="571">
          <cell r="A571" t="str">
            <v>Colchon Orto. Aurora de 1.40</v>
          </cell>
          <cell r="B571" t="str">
            <v>MEEO</v>
          </cell>
          <cell r="C571">
            <v>162156</v>
          </cell>
          <cell r="D571">
            <v>160979</v>
          </cell>
          <cell r="E571" t="str">
            <v>CAGE</v>
          </cell>
          <cell r="F571">
            <v>16650435</v>
          </cell>
          <cell r="G571" t="e">
            <v>#N/A</v>
          </cell>
        </row>
        <row r="572">
          <cell r="A572" t="str">
            <v>División piso techo, perfil al</v>
          </cell>
          <cell r="B572" t="str">
            <v>MEEO</v>
          </cell>
          <cell r="C572">
            <v>8029056</v>
          </cell>
          <cell r="D572">
            <v>7970781</v>
          </cell>
          <cell r="E572" t="str">
            <v>ME7AC</v>
          </cell>
          <cell r="F572">
            <v>16650436</v>
          </cell>
          <cell r="G572" t="e">
            <v>#N/A</v>
          </cell>
        </row>
        <row r="573">
          <cell r="A573" t="str">
            <v>División piso techo, perfil al</v>
          </cell>
          <cell r="B573" t="str">
            <v>MEEO</v>
          </cell>
          <cell r="C573">
            <v>2007264</v>
          </cell>
          <cell r="D573">
            <v>1992695</v>
          </cell>
          <cell r="E573" t="str">
            <v>ME7AL</v>
          </cell>
          <cell r="F573">
            <v>16650437</v>
          </cell>
          <cell r="G573" t="e">
            <v>#N/A</v>
          </cell>
        </row>
        <row r="574">
          <cell r="A574" t="str">
            <v>Proliant ML 370 G3</v>
          </cell>
          <cell r="B574" t="str">
            <v>ECC</v>
          </cell>
          <cell r="C574">
            <v>9821262</v>
          </cell>
          <cell r="D574">
            <v>6305231</v>
          </cell>
          <cell r="E574" t="str">
            <v>ECM5</v>
          </cell>
          <cell r="F574">
            <v>16700002</v>
          </cell>
          <cell r="G574" t="str">
            <v>Proliant ML 370 G3</v>
          </cell>
        </row>
        <row r="575">
          <cell r="A575" t="str">
            <v>2048MB Advanced Ecc</v>
          </cell>
          <cell r="B575" t="str">
            <v>ECC</v>
          </cell>
          <cell r="C575">
            <v>5778800</v>
          </cell>
          <cell r="D575">
            <v>3709979</v>
          </cell>
          <cell r="E575" t="str">
            <v>ECM5</v>
          </cell>
          <cell r="F575">
            <v>16700003</v>
          </cell>
          <cell r="G575" t="str">
            <v>2048MB Advanced Ecc</v>
          </cell>
        </row>
        <row r="576">
          <cell r="A576" t="str">
            <v>2048MB Advanced Ecc</v>
          </cell>
          <cell r="B576" t="str">
            <v>ECC</v>
          </cell>
          <cell r="C576">
            <v>5778800</v>
          </cell>
          <cell r="D576">
            <v>3709979</v>
          </cell>
          <cell r="E576" t="str">
            <v>ECM5</v>
          </cell>
          <cell r="F576">
            <v>16700004</v>
          </cell>
          <cell r="G576" t="str">
            <v>2048MB Advanced Ecc</v>
          </cell>
        </row>
        <row r="577">
          <cell r="A577" t="str">
            <v>Disco Duro de 73 GB para servidor compaq proliant  ML570</v>
          </cell>
          <cell r="B577" t="str">
            <v>ECC</v>
          </cell>
          <cell r="C577">
            <v>2016174</v>
          </cell>
          <cell r="D577">
            <v>1294377</v>
          </cell>
          <cell r="E577" t="str">
            <v>ECM5</v>
          </cell>
          <cell r="F577">
            <v>16700005</v>
          </cell>
          <cell r="G577" t="str">
            <v>Disco Duro de 73 GB para servidor compaq proliant  ML570</v>
          </cell>
        </row>
        <row r="578">
          <cell r="A578" t="str">
            <v>Disco Duro de 73 GB para servidor compaq proliant  ML570</v>
          </cell>
          <cell r="B578" t="str">
            <v>ECC</v>
          </cell>
          <cell r="C578">
            <v>2016174</v>
          </cell>
          <cell r="D578">
            <v>1294377</v>
          </cell>
          <cell r="E578" t="str">
            <v>ECM5</v>
          </cell>
          <cell r="F578">
            <v>16700006</v>
          </cell>
          <cell r="G578" t="str">
            <v>Disco Duro de 73 GB para servidor compaq proliant  ML570</v>
          </cell>
        </row>
        <row r="579">
          <cell r="A579" t="str">
            <v>Disco Duro de 73 GB para servidor compaq proliant  ML570</v>
          </cell>
          <cell r="B579" t="str">
            <v>ECC</v>
          </cell>
          <cell r="C579">
            <v>2016174</v>
          </cell>
          <cell r="D579">
            <v>2045266</v>
          </cell>
          <cell r="E579" t="str">
            <v>ECM5</v>
          </cell>
          <cell r="F579">
            <v>16700007</v>
          </cell>
          <cell r="G579" t="str">
            <v>Disco Duro de 73 GB para servidor compaq proliant  ML570</v>
          </cell>
        </row>
        <row r="580">
          <cell r="A580" t="str">
            <v>64 Bit PCI Smart Array 532 Controller</v>
          </cell>
          <cell r="B580" t="str">
            <v>ECC</v>
          </cell>
          <cell r="C580">
            <v>2627794</v>
          </cell>
          <cell r="D580">
            <v>1687036</v>
          </cell>
          <cell r="E580" t="str">
            <v>ECM5</v>
          </cell>
          <cell r="F580">
            <v>16700008</v>
          </cell>
          <cell r="G580" t="str">
            <v>64 Bit PCI Smart Array 532 Controller</v>
          </cell>
        </row>
        <row r="581">
          <cell r="A581" t="str">
            <v>Compaq S 5500 15" Monitor</v>
          </cell>
          <cell r="B581" t="str">
            <v>ECC</v>
          </cell>
          <cell r="C581">
            <v>519215</v>
          </cell>
          <cell r="D581">
            <v>333327</v>
          </cell>
          <cell r="E581" t="str">
            <v>ECM5</v>
          </cell>
          <cell r="F581">
            <v>16700009</v>
          </cell>
          <cell r="G581" t="str">
            <v>Compaq S 5500 15" Monitor</v>
          </cell>
        </row>
        <row r="582">
          <cell r="A582" t="str">
            <v>Intel Xeon 2.4 GHZ-512 KB-Procesador Option</v>
          </cell>
          <cell r="B582" t="str">
            <v>ECC</v>
          </cell>
          <cell r="C582">
            <v>2354902</v>
          </cell>
          <cell r="D582">
            <v>1511851</v>
          </cell>
          <cell r="E582" t="str">
            <v>ECM5</v>
          </cell>
          <cell r="F582">
            <v>16700010</v>
          </cell>
          <cell r="G582" t="str">
            <v>Intel Xeon 2.4 GHZ-512 KB-Procesador Option</v>
          </cell>
        </row>
        <row r="583">
          <cell r="A583" t="str">
            <v>CPU  IBM</v>
          </cell>
          <cell r="B583" t="str">
            <v>ECC</v>
          </cell>
          <cell r="C583">
            <v>1500000</v>
          </cell>
          <cell r="D583">
            <v>1009493</v>
          </cell>
          <cell r="E583" t="str">
            <v>ECM5</v>
          </cell>
          <cell r="F583">
            <v>16700011</v>
          </cell>
          <cell r="G583" t="str">
            <v>CPU  IBM</v>
          </cell>
        </row>
        <row r="584">
          <cell r="A584" t="str">
            <v>CPU  IBM</v>
          </cell>
          <cell r="B584" t="str">
            <v>ECC</v>
          </cell>
          <cell r="C584">
            <v>1500000</v>
          </cell>
          <cell r="D584">
            <v>1009493</v>
          </cell>
          <cell r="E584" t="str">
            <v>ECM5</v>
          </cell>
          <cell r="F584">
            <v>16700012</v>
          </cell>
          <cell r="G584" t="str">
            <v>CPU  IBM</v>
          </cell>
        </row>
        <row r="585">
          <cell r="A585" t="str">
            <v>CPU  IBM</v>
          </cell>
          <cell r="B585" t="str">
            <v>ECC</v>
          </cell>
          <cell r="C585">
            <v>1500000</v>
          </cell>
          <cell r="D585">
            <v>1009493</v>
          </cell>
          <cell r="E585" t="str">
            <v>ECM5</v>
          </cell>
          <cell r="F585">
            <v>16700013</v>
          </cell>
          <cell r="G585" t="str">
            <v>CPU  IBM</v>
          </cell>
        </row>
        <row r="586">
          <cell r="A586" t="str">
            <v>CPU</v>
          </cell>
          <cell r="B586" t="str">
            <v>ECC</v>
          </cell>
          <cell r="C586">
            <v>200000</v>
          </cell>
          <cell r="D586">
            <v>134602</v>
          </cell>
          <cell r="E586" t="str">
            <v>ECM5</v>
          </cell>
          <cell r="F586">
            <v>16700014</v>
          </cell>
          <cell r="G586" t="str">
            <v>CPU</v>
          </cell>
        </row>
        <row r="587">
          <cell r="A587" t="str">
            <v>CPU</v>
          </cell>
          <cell r="B587" t="str">
            <v>ECC</v>
          </cell>
          <cell r="C587">
            <v>200000</v>
          </cell>
          <cell r="D587">
            <v>134602</v>
          </cell>
          <cell r="E587" t="str">
            <v>ECM5</v>
          </cell>
          <cell r="F587">
            <v>16700015</v>
          </cell>
          <cell r="G587" t="str">
            <v>CPU</v>
          </cell>
        </row>
        <row r="588">
          <cell r="A588" t="str">
            <v>CPU</v>
          </cell>
          <cell r="B588" t="str">
            <v>ECC</v>
          </cell>
          <cell r="C588">
            <v>200000</v>
          </cell>
          <cell r="D588">
            <v>134602</v>
          </cell>
          <cell r="E588" t="str">
            <v>ECM5</v>
          </cell>
          <cell r="F588">
            <v>16700016</v>
          </cell>
          <cell r="G588" t="str">
            <v>CPU</v>
          </cell>
        </row>
        <row r="589">
          <cell r="A589" t="str">
            <v>CPU</v>
          </cell>
          <cell r="B589" t="str">
            <v>ECC</v>
          </cell>
          <cell r="C589">
            <v>200000</v>
          </cell>
          <cell r="D589">
            <v>134602</v>
          </cell>
          <cell r="E589" t="str">
            <v>ECM5</v>
          </cell>
          <cell r="F589">
            <v>16700017</v>
          </cell>
          <cell r="G589" t="str">
            <v>CPU</v>
          </cell>
        </row>
        <row r="590">
          <cell r="A590" t="str">
            <v>CPU</v>
          </cell>
          <cell r="B590" t="str">
            <v>ECC</v>
          </cell>
          <cell r="C590">
            <v>1500000</v>
          </cell>
          <cell r="D590">
            <v>1009493</v>
          </cell>
          <cell r="E590" t="str">
            <v>ECM5</v>
          </cell>
          <cell r="F590">
            <v>16700018</v>
          </cell>
          <cell r="G590" t="str">
            <v>CPU</v>
          </cell>
        </row>
        <row r="591">
          <cell r="A591" t="str">
            <v>CPU</v>
          </cell>
          <cell r="B591" t="str">
            <v>ECC</v>
          </cell>
          <cell r="C591">
            <v>1500000</v>
          </cell>
          <cell r="D591">
            <v>1009493</v>
          </cell>
          <cell r="E591" t="str">
            <v>ECM5</v>
          </cell>
          <cell r="F591">
            <v>16700019</v>
          </cell>
          <cell r="G591" t="str">
            <v>CPU</v>
          </cell>
        </row>
        <row r="592">
          <cell r="A592" t="str">
            <v>CPU</v>
          </cell>
          <cell r="B592" t="str">
            <v>ECC</v>
          </cell>
          <cell r="C592">
            <v>1500000</v>
          </cell>
          <cell r="D592">
            <v>1009493</v>
          </cell>
          <cell r="E592" t="str">
            <v>ECM5</v>
          </cell>
          <cell r="F592">
            <v>16700020</v>
          </cell>
          <cell r="G592" t="str">
            <v>CPU</v>
          </cell>
        </row>
        <row r="593">
          <cell r="A593" t="str">
            <v>CPU</v>
          </cell>
          <cell r="B593" t="str">
            <v>ECC</v>
          </cell>
          <cell r="C593">
            <v>1500000</v>
          </cell>
          <cell r="D593">
            <v>1009493</v>
          </cell>
          <cell r="E593" t="str">
            <v>ECM5</v>
          </cell>
          <cell r="F593">
            <v>16700021</v>
          </cell>
          <cell r="G593" t="str">
            <v>CPU</v>
          </cell>
        </row>
        <row r="594">
          <cell r="A594" t="str">
            <v>CPU</v>
          </cell>
          <cell r="B594" t="str">
            <v>ECC</v>
          </cell>
          <cell r="C594">
            <v>1500000</v>
          </cell>
          <cell r="D594">
            <v>1009493</v>
          </cell>
          <cell r="E594" t="str">
            <v>ECM5</v>
          </cell>
          <cell r="F594">
            <v>16700022</v>
          </cell>
          <cell r="G594" t="str">
            <v>CPU</v>
          </cell>
        </row>
        <row r="595">
          <cell r="A595" t="str">
            <v>CPU Compaq Deskpro(DPD)</v>
          </cell>
          <cell r="B595" t="str">
            <v>ECC</v>
          </cell>
          <cell r="C595">
            <v>200000</v>
          </cell>
          <cell r="D595">
            <v>134602</v>
          </cell>
          <cell r="E595" t="str">
            <v>ECM5</v>
          </cell>
          <cell r="F595">
            <v>16700023</v>
          </cell>
          <cell r="G595" t="str">
            <v>CPU Compaq Deskpro(DPD)</v>
          </cell>
        </row>
        <row r="596">
          <cell r="A596" t="str">
            <v>CPU Compaq Deskpro(DPD)</v>
          </cell>
          <cell r="B596" t="str">
            <v>ECC</v>
          </cell>
          <cell r="C596">
            <v>350000</v>
          </cell>
          <cell r="D596">
            <v>235548</v>
          </cell>
          <cell r="E596" t="str">
            <v>ECM5</v>
          </cell>
          <cell r="F596">
            <v>16700024</v>
          </cell>
          <cell r="G596" t="str">
            <v>CPU Compaq Deskpro(DPD)</v>
          </cell>
        </row>
        <row r="597">
          <cell r="A597" t="str">
            <v>CPU Compaq Deskpro(DPD)</v>
          </cell>
          <cell r="B597" t="str">
            <v>ECC</v>
          </cell>
          <cell r="C597">
            <v>150000</v>
          </cell>
          <cell r="D597">
            <v>100952</v>
          </cell>
          <cell r="E597" t="str">
            <v>ECM5</v>
          </cell>
          <cell r="F597">
            <v>16700025</v>
          </cell>
          <cell r="G597" t="str">
            <v>CPU Compaq Deskpro(DPD)</v>
          </cell>
        </row>
        <row r="598">
          <cell r="A598" t="str">
            <v>CPU Hewlet Packard Brio(DPD)</v>
          </cell>
          <cell r="B598" t="str">
            <v>ECC</v>
          </cell>
          <cell r="C598">
            <v>350000</v>
          </cell>
          <cell r="D598">
            <v>235548</v>
          </cell>
          <cell r="E598" t="str">
            <v>ECM5</v>
          </cell>
          <cell r="F598">
            <v>16700026</v>
          </cell>
          <cell r="G598" t="str">
            <v>CPU Hewlet Packard Brio(DPD)</v>
          </cell>
        </row>
        <row r="599">
          <cell r="A599" t="str">
            <v>CPU Hewlet Packard Brio(DPD)</v>
          </cell>
          <cell r="B599" t="str">
            <v>ECC</v>
          </cell>
          <cell r="C599">
            <v>350000</v>
          </cell>
          <cell r="D599">
            <v>235548</v>
          </cell>
          <cell r="E599" t="str">
            <v>ECM5</v>
          </cell>
          <cell r="F599">
            <v>16700027</v>
          </cell>
          <cell r="G599" t="str">
            <v>CPU Hewlet Packard Brio(DPD)</v>
          </cell>
        </row>
        <row r="600">
          <cell r="A600" t="str">
            <v>CPU Hewlet Packard Brio(DPD)</v>
          </cell>
          <cell r="B600" t="str">
            <v>ECC</v>
          </cell>
          <cell r="C600">
            <v>350000</v>
          </cell>
          <cell r="D600">
            <v>235548</v>
          </cell>
          <cell r="E600" t="str">
            <v>ECM5</v>
          </cell>
          <cell r="F600">
            <v>16700028</v>
          </cell>
          <cell r="G600" t="str">
            <v>CPU Hewlet Packard Brio(DPD)</v>
          </cell>
        </row>
        <row r="601">
          <cell r="A601" t="str">
            <v>CPU Hewlet Packard M-500(DPD)</v>
          </cell>
          <cell r="B601" t="str">
            <v>ECC</v>
          </cell>
          <cell r="C601">
            <v>200000</v>
          </cell>
          <cell r="D601">
            <v>134602</v>
          </cell>
          <cell r="E601" t="str">
            <v>ECM5</v>
          </cell>
          <cell r="F601">
            <v>16700029</v>
          </cell>
          <cell r="G601" t="str">
            <v>CPU Hewlet Packard M-500(DPD)</v>
          </cell>
        </row>
        <row r="602">
          <cell r="A602" t="str">
            <v>CPU Hughes Network System</v>
          </cell>
          <cell r="B602" t="str">
            <v>ECC</v>
          </cell>
          <cell r="C602">
            <v>600000</v>
          </cell>
          <cell r="D602">
            <v>403788</v>
          </cell>
          <cell r="E602" t="str">
            <v>ECM5</v>
          </cell>
          <cell r="F602">
            <v>16700030</v>
          </cell>
          <cell r="G602" t="str">
            <v>CPU Hughes Network System</v>
          </cell>
        </row>
        <row r="603">
          <cell r="A603" t="str">
            <v>Impresora Burbuja</v>
          </cell>
          <cell r="B603" t="str">
            <v>ECC</v>
          </cell>
          <cell r="C603">
            <v>100000</v>
          </cell>
          <cell r="D603">
            <v>67307</v>
          </cell>
          <cell r="E603" t="str">
            <v>ECM5</v>
          </cell>
          <cell r="F603">
            <v>16700031</v>
          </cell>
          <cell r="G603" t="str">
            <v>Impresora Burbuja</v>
          </cell>
        </row>
        <row r="604">
          <cell r="A604" t="str">
            <v>Impresora Epson fx-1170(DPD)</v>
          </cell>
          <cell r="B604" t="str">
            <v>ECC</v>
          </cell>
          <cell r="C604">
            <v>150000</v>
          </cell>
          <cell r="D604">
            <v>100952</v>
          </cell>
          <cell r="E604" t="str">
            <v>ECM5</v>
          </cell>
          <cell r="F604">
            <v>16700032</v>
          </cell>
          <cell r="G604" t="str">
            <v>Impresora Epson fx-1170(DPD)</v>
          </cell>
        </row>
        <row r="605">
          <cell r="A605" t="str">
            <v>Impresora Laser</v>
          </cell>
          <cell r="B605" t="str">
            <v>ECC</v>
          </cell>
          <cell r="C605">
            <v>850000</v>
          </cell>
          <cell r="D605">
            <v>572045</v>
          </cell>
          <cell r="E605" t="str">
            <v>ECM5</v>
          </cell>
          <cell r="F605">
            <v>16700033</v>
          </cell>
          <cell r="G605" t="str">
            <v>Impresora Laser</v>
          </cell>
        </row>
        <row r="606">
          <cell r="A606" t="str">
            <v>Impresora Laser</v>
          </cell>
          <cell r="B606" t="str">
            <v>ECC</v>
          </cell>
          <cell r="C606">
            <v>150000</v>
          </cell>
          <cell r="D606">
            <v>100952</v>
          </cell>
          <cell r="E606" t="str">
            <v>ECM5</v>
          </cell>
          <cell r="F606">
            <v>16700034</v>
          </cell>
          <cell r="G606" t="str">
            <v>Impresora Laser</v>
          </cell>
        </row>
        <row r="607">
          <cell r="A607" t="str">
            <v>Impresora Laser 4512</v>
          </cell>
          <cell r="B607" t="str">
            <v>ECC</v>
          </cell>
          <cell r="C607">
            <v>800000</v>
          </cell>
          <cell r="D607">
            <v>538392</v>
          </cell>
          <cell r="E607" t="str">
            <v>ECM5</v>
          </cell>
          <cell r="F607">
            <v>16700035</v>
          </cell>
          <cell r="G607" t="str">
            <v>Impresora Laser 4512</v>
          </cell>
        </row>
        <row r="608">
          <cell r="A608" t="str">
            <v>Impresora Multifuncional</v>
          </cell>
          <cell r="B608" t="str">
            <v>ECC</v>
          </cell>
          <cell r="C608">
            <v>350000</v>
          </cell>
          <cell r="D608">
            <v>235548</v>
          </cell>
          <cell r="E608" t="str">
            <v>ECM5</v>
          </cell>
          <cell r="F608">
            <v>16700036</v>
          </cell>
          <cell r="G608" t="str">
            <v>Impresora Multifuncional</v>
          </cell>
        </row>
        <row r="609">
          <cell r="A609" t="str">
            <v>Impresora Multifuncional</v>
          </cell>
          <cell r="B609" t="str">
            <v>ECC</v>
          </cell>
          <cell r="C609">
            <v>350000</v>
          </cell>
          <cell r="D609">
            <v>235548</v>
          </cell>
          <cell r="E609" t="str">
            <v>ECM5</v>
          </cell>
          <cell r="F609">
            <v>16700037</v>
          </cell>
          <cell r="G609" t="str">
            <v>Impresora Multifuncional</v>
          </cell>
        </row>
        <row r="610">
          <cell r="A610" t="str">
            <v>Impresora Multifuncional</v>
          </cell>
          <cell r="B610" t="str">
            <v>ECC</v>
          </cell>
          <cell r="C610">
            <v>350000</v>
          </cell>
          <cell r="D610">
            <v>235548</v>
          </cell>
          <cell r="E610" t="str">
            <v>ECM5</v>
          </cell>
          <cell r="F610">
            <v>16700038</v>
          </cell>
          <cell r="G610" t="str">
            <v>Impresora Multifuncional</v>
          </cell>
        </row>
        <row r="611">
          <cell r="A611" t="str">
            <v>Impresora-Fotocpiadora Tarjeta de red para  Xerox 4512(DPD)</v>
          </cell>
          <cell r="B611" t="str">
            <v>ECC</v>
          </cell>
          <cell r="C611">
            <v>700000</v>
          </cell>
          <cell r="D611">
            <v>471101</v>
          </cell>
          <cell r="E611" t="str">
            <v>ECM5</v>
          </cell>
          <cell r="F611">
            <v>16700039</v>
          </cell>
          <cell r="G611" t="str">
            <v>Impresora-Fotocpiadora Tarjeta de red para  Xerox 4512(DPD)</v>
          </cell>
        </row>
        <row r="612">
          <cell r="A612" t="str">
            <v>Lector Cheques</v>
          </cell>
          <cell r="B612" t="str">
            <v>ECC</v>
          </cell>
          <cell r="C612">
            <v>30000</v>
          </cell>
          <cell r="D612">
            <v>20185</v>
          </cell>
          <cell r="E612" t="str">
            <v>ECM5</v>
          </cell>
          <cell r="F612">
            <v>16700040</v>
          </cell>
          <cell r="G612" t="str">
            <v>Lector Cheques</v>
          </cell>
        </row>
        <row r="613">
          <cell r="A613" t="str">
            <v>Lector Cheques</v>
          </cell>
          <cell r="B613" t="str">
            <v>ECC</v>
          </cell>
          <cell r="C613">
            <v>30000</v>
          </cell>
          <cell r="D613">
            <v>20185</v>
          </cell>
          <cell r="E613" t="str">
            <v>ECM5</v>
          </cell>
          <cell r="F613">
            <v>16700041</v>
          </cell>
          <cell r="G613" t="str">
            <v>Lector Cheques</v>
          </cell>
        </row>
        <row r="614">
          <cell r="A614" t="str">
            <v>Lector Cheques</v>
          </cell>
          <cell r="B614" t="str">
            <v>ECC</v>
          </cell>
          <cell r="C614">
            <v>30000</v>
          </cell>
          <cell r="D614">
            <v>20185</v>
          </cell>
          <cell r="E614" t="str">
            <v>ECM5</v>
          </cell>
          <cell r="F614">
            <v>16700042</v>
          </cell>
          <cell r="G614" t="str">
            <v>Lector Cheques</v>
          </cell>
        </row>
        <row r="615">
          <cell r="A615" t="str">
            <v>Lector Cheques</v>
          </cell>
          <cell r="B615" t="str">
            <v>ECC</v>
          </cell>
          <cell r="C615">
            <v>30000</v>
          </cell>
          <cell r="D615">
            <v>20185</v>
          </cell>
          <cell r="E615" t="str">
            <v>ECM5</v>
          </cell>
          <cell r="F615">
            <v>16700043</v>
          </cell>
          <cell r="G615" t="str">
            <v>Lector Cheques</v>
          </cell>
        </row>
        <row r="616">
          <cell r="A616" t="str">
            <v>Lector Cheques</v>
          </cell>
          <cell r="B616" t="str">
            <v>ECC</v>
          </cell>
          <cell r="C616">
            <v>30000</v>
          </cell>
          <cell r="D616">
            <v>20185</v>
          </cell>
          <cell r="E616" t="str">
            <v>ECM5</v>
          </cell>
          <cell r="F616">
            <v>16700044</v>
          </cell>
          <cell r="G616" t="str">
            <v>Lector Cheques</v>
          </cell>
        </row>
        <row r="617">
          <cell r="A617" t="str">
            <v>Lector Cheques</v>
          </cell>
          <cell r="B617" t="str">
            <v>ECC</v>
          </cell>
          <cell r="C617">
            <v>30000</v>
          </cell>
          <cell r="D617">
            <v>20185</v>
          </cell>
          <cell r="E617" t="str">
            <v>ECM5</v>
          </cell>
          <cell r="F617">
            <v>16700045</v>
          </cell>
          <cell r="G617" t="str">
            <v>Lector Cheques</v>
          </cell>
        </row>
        <row r="618">
          <cell r="A618" t="str">
            <v>Lector Cheques</v>
          </cell>
          <cell r="B618" t="str">
            <v>ECC</v>
          </cell>
          <cell r="C618">
            <v>30000</v>
          </cell>
          <cell r="D618">
            <v>20185</v>
          </cell>
          <cell r="E618" t="str">
            <v>ECM5</v>
          </cell>
          <cell r="F618">
            <v>16700046</v>
          </cell>
          <cell r="G618" t="str">
            <v>Lector Cheques</v>
          </cell>
        </row>
        <row r="619">
          <cell r="A619" t="str">
            <v>Lector Cheques</v>
          </cell>
          <cell r="B619" t="str">
            <v>ECC</v>
          </cell>
          <cell r="C619">
            <v>30000</v>
          </cell>
          <cell r="D619">
            <v>20185</v>
          </cell>
          <cell r="E619" t="str">
            <v>ECM5</v>
          </cell>
          <cell r="F619">
            <v>16700047</v>
          </cell>
          <cell r="G619" t="str">
            <v>Lector Cheques</v>
          </cell>
        </row>
        <row r="620">
          <cell r="A620" t="str">
            <v>Lector Cheques</v>
          </cell>
          <cell r="B620" t="str">
            <v>ECC</v>
          </cell>
          <cell r="C620">
            <v>30000</v>
          </cell>
          <cell r="D620">
            <v>20185</v>
          </cell>
          <cell r="E620" t="str">
            <v>ECM5</v>
          </cell>
          <cell r="F620">
            <v>16700048</v>
          </cell>
          <cell r="G620" t="str">
            <v>Lector Cheques</v>
          </cell>
        </row>
        <row r="621">
          <cell r="A621" t="str">
            <v>Lector Cheques</v>
          </cell>
          <cell r="B621" t="str">
            <v>ECC</v>
          </cell>
          <cell r="C621">
            <v>30000</v>
          </cell>
          <cell r="D621">
            <v>20185</v>
          </cell>
          <cell r="E621" t="str">
            <v>ECM5</v>
          </cell>
          <cell r="F621">
            <v>16700049</v>
          </cell>
          <cell r="G621" t="str">
            <v>Lector Cheques</v>
          </cell>
        </row>
        <row r="622">
          <cell r="A622" t="str">
            <v>Lector Cheques</v>
          </cell>
          <cell r="B622" t="str">
            <v>ECC</v>
          </cell>
          <cell r="C622">
            <v>30000</v>
          </cell>
          <cell r="D622">
            <v>20185</v>
          </cell>
          <cell r="E622" t="str">
            <v>ECM5</v>
          </cell>
          <cell r="F622">
            <v>16700050</v>
          </cell>
          <cell r="G622" t="str">
            <v>Lector Cheques</v>
          </cell>
        </row>
        <row r="623">
          <cell r="A623" t="str">
            <v>Lector Cheques</v>
          </cell>
          <cell r="B623" t="str">
            <v>ECC</v>
          </cell>
          <cell r="C623">
            <v>30000</v>
          </cell>
          <cell r="D623">
            <v>20185</v>
          </cell>
          <cell r="E623" t="str">
            <v>ECM5</v>
          </cell>
          <cell r="F623">
            <v>16700051</v>
          </cell>
          <cell r="G623" t="str">
            <v>Lector Cheques</v>
          </cell>
        </row>
        <row r="624">
          <cell r="A624" t="str">
            <v>Lector Cheques</v>
          </cell>
          <cell r="B624" t="str">
            <v>ECC</v>
          </cell>
          <cell r="C624">
            <v>30000</v>
          </cell>
          <cell r="D624">
            <v>20185</v>
          </cell>
          <cell r="E624" t="str">
            <v>ECM5</v>
          </cell>
          <cell r="F624">
            <v>16700052</v>
          </cell>
          <cell r="G624" t="str">
            <v>Lector Cheques</v>
          </cell>
        </row>
        <row r="625">
          <cell r="A625" t="str">
            <v>Lector Barras</v>
          </cell>
          <cell r="B625" t="str">
            <v>ECC</v>
          </cell>
          <cell r="C625">
            <v>30000</v>
          </cell>
          <cell r="D625">
            <v>20185</v>
          </cell>
          <cell r="E625" t="str">
            <v>ECM5</v>
          </cell>
          <cell r="F625">
            <v>16700053</v>
          </cell>
          <cell r="G625" t="str">
            <v>Lector Barras</v>
          </cell>
        </row>
        <row r="626">
          <cell r="A626" t="str">
            <v>Lector Barras</v>
          </cell>
          <cell r="B626" t="str">
            <v>ECC</v>
          </cell>
          <cell r="C626">
            <v>30000</v>
          </cell>
          <cell r="D626">
            <v>20185</v>
          </cell>
          <cell r="E626" t="str">
            <v>ECM5</v>
          </cell>
          <cell r="F626">
            <v>16700054</v>
          </cell>
          <cell r="G626" t="str">
            <v>Lector Barras</v>
          </cell>
        </row>
        <row r="627">
          <cell r="A627" t="str">
            <v>Lector Barras</v>
          </cell>
          <cell r="B627" t="str">
            <v>ECC</v>
          </cell>
          <cell r="C627">
            <v>30000</v>
          </cell>
          <cell r="D627">
            <v>20185</v>
          </cell>
          <cell r="E627" t="str">
            <v>ECM5</v>
          </cell>
          <cell r="F627">
            <v>16700055</v>
          </cell>
          <cell r="G627" t="str">
            <v>Lector Barras</v>
          </cell>
        </row>
        <row r="628">
          <cell r="A628" t="str">
            <v>Lector Barras</v>
          </cell>
          <cell r="B628" t="str">
            <v>ECC</v>
          </cell>
          <cell r="C628">
            <v>30000</v>
          </cell>
          <cell r="D628">
            <v>20185</v>
          </cell>
          <cell r="E628" t="str">
            <v>ECM5</v>
          </cell>
          <cell r="F628">
            <v>16700056</v>
          </cell>
          <cell r="G628" t="str">
            <v>Lector Barras</v>
          </cell>
        </row>
        <row r="629">
          <cell r="A629" t="str">
            <v>Lector Barras</v>
          </cell>
          <cell r="B629" t="str">
            <v>ECC</v>
          </cell>
          <cell r="C629">
            <v>30000</v>
          </cell>
          <cell r="D629">
            <v>20185</v>
          </cell>
          <cell r="E629" t="str">
            <v>ECM5</v>
          </cell>
          <cell r="F629">
            <v>16700057</v>
          </cell>
          <cell r="G629" t="str">
            <v>Lector Barras</v>
          </cell>
        </row>
        <row r="630">
          <cell r="A630" t="str">
            <v>Microfilmadora Desktop 3(DPD)</v>
          </cell>
          <cell r="B630" t="str">
            <v>ECC</v>
          </cell>
          <cell r="C630">
            <v>1500000</v>
          </cell>
          <cell r="D630">
            <v>1009493</v>
          </cell>
          <cell r="E630" t="str">
            <v>ECM5</v>
          </cell>
          <cell r="F630">
            <v>16700058</v>
          </cell>
          <cell r="G630" t="str">
            <v>Microfilmadora Desktop 3(DPD)</v>
          </cell>
        </row>
        <row r="631">
          <cell r="A631" t="str">
            <v>Modem</v>
          </cell>
          <cell r="B631" t="str">
            <v>ECC</v>
          </cell>
          <cell r="C631">
            <v>100000</v>
          </cell>
          <cell r="D631">
            <v>67307</v>
          </cell>
          <cell r="E631" t="str">
            <v>ECM5</v>
          </cell>
          <cell r="F631">
            <v>16700059</v>
          </cell>
          <cell r="G631" t="str">
            <v>Modem</v>
          </cell>
        </row>
        <row r="632">
          <cell r="A632" t="str">
            <v>Monitor</v>
          </cell>
          <cell r="B632" t="str">
            <v>ECC</v>
          </cell>
          <cell r="C632">
            <v>150000</v>
          </cell>
          <cell r="D632">
            <v>100952</v>
          </cell>
          <cell r="E632" t="str">
            <v>ECM5</v>
          </cell>
          <cell r="F632">
            <v>16700060</v>
          </cell>
          <cell r="G632" t="str">
            <v>Monitor</v>
          </cell>
        </row>
        <row r="633">
          <cell r="A633" t="str">
            <v>Monitor</v>
          </cell>
          <cell r="B633" t="str">
            <v>ECC</v>
          </cell>
          <cell r="C633">
            <v>150000</v>
          </cell>
          <cell r="D633">
            <v>100952</v>
          </cell>
          <cell r="E633" t="str">
            <v>ECM5</v>
          </cell>
          <cell r="F633">
            <v>16700061</v>
          </cell>
          <cell r="G633" t="str">
            <v>Monitor</v>
          </cell>
        </row>
        <row r="634">
          <cell r="A634" t="str">
            <v>Monitor</v>
          </cell>
          <cell r="B634" t="str">
            <v>ECC</v>
          </cell>
          <cell r="C634">
            <v>150000</v>
          </cell>
          <cell r="D634">
            <v>100952</v>
          </cell>
          <cell r="E634" t="str">
            <v>ECM5</v>
          </cell>
          <cell r="F634">
            <v>16700062</v>
          </cell>
          <cell r="G634" t="str">
            <v>Monitor</v>
          </cell>
        </row>
        <row r="635">
          <cell r="A635" t="str">
            <v>Monitor</v>
          </cell>
          <cell r="B635" t="str">
            <v>ECC</v>
          </cell>
          <cell r="C635">
            <v>150000</v>
          </cell>
          <cell r="D635">
            <v>100952</v>
          </cell>
          <cell r="E635" t="str">
            <v>ECM5</v>
          </cell>
          <cell r="F635">
            <v>16700063</v>
          </cell>
          <cell r="G635" t="str">
            <v>Monitor</v>
          </cell>
        </row>
        <row r="636">
          <cell r="A636" t="str">
            <v>Monitor</v>
          </cell>
          <cell r="B636" t="str">
            <v>ECC</v>
          </cell>
          <cell r="C636">
            <v>150000</v>
          </cell>
          <cell r="D636">
            <v>100952</v>
          </cell>
          <cell r="E636" t="str">
            <v>ECM5</v>
          </cell>
          <cell r="F636">
            <v>16700064</v>
          </cell>
          <cell r="G636" t="str">
            <v>Monitor</v>
          </cell>
        </row>
        <row r="637">
          <cell r="A637" t="str">
            <v>Monitor</v>
          </cell>
          <cell r="B637" t="str">
            <v>ECC</v>
          </cell>
          <cell r="C637">
            <v>200000</v>
          </cell>
          <cell r="D637">
            <v>134602</v>
          </cell>
          <cell r="E637" t="str">
            <v>ECM5</v>
          </cell>
          <cell r="F637">
            <v>16700065</v>
          </cell>
          <cell r="G637" t="str">
            <v>Monitor</v>
          </cell>
        </row>
        <row r="638">
          <cell r="A638" t="str">
            <v>Monitor</v>
          </cell>
          <cell r="B638" t="str">
            <v>ECC</v>
          </cell>
          <cell r="C638">
            <v>200000</v>
          </cell>
          <cell r="D638">
            <v>134602</v>
          </cell>
          <cell r="E638" t="str">
            <v>ECM5</v>
          </cell>
          <cell r="F638">
            <v>16700066</v>
          </cell>
          <cell r="G638" t="str">
            <v>Monitor</v>
          </cell>
        </row>
        <row r="639">
          <cell r="A639" t="str">
            <v>Monitor</v>
          </cell>
          <cell r="B639" t="str">
            <v>ECC</v>
          </cell>
          <cell r="C639">
            <v>200000</v>
          </cell>
          <cell r="D639">
            <v>134602</v>
          </cell>
          <cell r="E639" t="str">
            <v>ECM5</v>
          </cell>
          <cell r="F639">
            <v>16700067</v>
          </cell>
          <cell r="G639" t="str">
            <v>Monitor</v>
          </cell>
        </row>
        <row r="640">
          <cell r="A640" t="str">
            <v>Monitor</v>
          </cell>
          <cell r="B640" t="str">
            <v>ECC</v>
          </cell>
          <cell r="C640">
            <v>200000</v>
          </cell>
          <cell r="D640">
            <v>134602</v>
          </cell>
          <cell r="E640" t="str">
            <v>ECM5</v>
          </cell>
          <cell r="F640">
            <v>16700068</v>
          </cell>
          <cell r="G640" t="str">
            <v>Monitor</v>
          </cell>
        </row>
        <row r="641">
          <cell r="A641" t="str">
            <v>Monitor</v>
          </cell>
          <cell r="B641" t="str">
            <v>ECC</v>
          </cell>
          <cell r="C641">
            <v>200000</v>
          </cell>
          <cell r="D641">
            <v>134602</v>
          </cell>
          <cell r="E641" t="str">
            <v>ECM5</v>
          </cell>
          <cell r="F641">
            <v>16700069</v>
          </cell>
          <cell r="G641" t="str">
            <v>Monitor</v>
          </cell>
        </row>
        <row r="642">
          <cell r="A642" t="str">
            <v>Monitor</v>
          </cell>
          <cell r="B642" t="str">
            <v>ECC</v>
          </cell>
          <cell r="C642">
            <v>200000</v>
          </cell>
          <cell r="D642">
            <v>134602</v>
          </cell>
          <cell r="E642" t="str">
            <v>ECM5</v>
          </cell>
          <cell r="F642">
            <v>16700070</v>
          </cell>
          <cell r="G642" t="str">
            <v>Monitor</v>
          </cell>
        </row>
        <row r="643">
          <cell r="A643" t="str">
            <v>Monitor</v>
          </cell>
          <cell r="B643" t="str">
            <v>ECC</v>
          </cell>
          <cell r="C643">
            <v>200000</v>
          </cell>
          <cell r="D643">
            <v>134602</v>
          </cell>
          <cell r="E643" t="str">
            <v>ECM5</v>
          </cell>
          <cell r="F643">
            <v>16700071</v>
          </cell>
          <cell r="G643" t="str">
            <v>Monitor</v>
          </cell>
        </row>
        <row r="644">
          <cell r="A644" t="str">
            <v>Monitor</v>
          </cell>
          <cell r="B644" t="str">
            <v>ECC</v>
          </cell>
          <cell r="C644">
            <v>200000</v>
          </cell>
          <cell r="D644">
            <v>134602</v>
          </cell>
          <cell r="E644" t="str">
            <v>ECM5</v>
          </cell>
          <cell r="F644">
            <v>16700072</v>
          </cell>
          <cell r="G644" t="str">
            <v>Monitor</v>
          </cell>
        </row>
        <row r="645">
          <cell r="A645" t="str">
            <v>Monitor Compaq 140(DPD)</v>
          </cell>
          <cell r="B645" t="str">
            <v>ECC</v>
          </cell>
          <cell r="C645">
            <v>150000</v>
          </cell>
          <cell r="D645">
            <v>100952</v>
          </cell>
          <cell r="E645" t="str">
            <v>ECM5</v>
          </cell>
          <cell r="F645">
            <v>16700073</v>
          </cell>
          <cell r="G645" t="str">
            <v>Monitor Compaq 140(DPD)</v>
          </cell>
        </row>
        <row r="646">
          <cell r="A646" t="str">
            <v>Monitor Compaq 140(DPD)</v>
          </cell>
          <cell r="B646" t="str">
            <v>ECC</v>
          </cell>
          <cell r="C646">
            <v>150000</v>
          </cell>
          <cell r="D646">
            <v>100952</v>
          </cell>
          <cell r="E646" t="str">
            <v>ECM5</v>
          </cell>
          <cell r="F646">
            <v>16700074</v>
          </cell>
          <cell r="G646" t="str">
            <v>Monitor Compaq 140(DPD)</v>
          </cell>
        </row>
        <row r="647">
          <cell r="A647" t="str">
            <v>Monitor Compaq V-50(DPD)</v>
          </cell>
          <cell r="B647" t="str">
            <v>ECC</v>
          </cell>
          <cell r="C647">
            <v>150000</v>
          </cell>
          <cell r="D647">
            <v>100952</v>
          </cell>
          <cell r="E647" t="str">
            <v>ECM5</v>
          </cell>
          <cell r="F647">
            <v>16700075</v>
          </cell>
          <cell r="G647" t="str">
            <v>Monitor Compaq V-50(DPD)</v>
          </cell>
        </row>
        <row r="648">
          <cell r="A648" t="str">
            <v>Monitor Hewlet Packard m-500(DPD)</v>
          </cell>
          <cell r="B648" t="str">
            <v>ECC</v>
          </cell>
          <cell r="C648">
            <v>150000</v>
          </cell>
          <cell r="D648">
            <v>100952</v>
          </cell>
          <cell r="E648" t="str">
            <v>ECM5</v>
          </cell>
          <cell r="F648">
            <v>16700076</v>
          </cell>
          <cell r="G648" t="str">
            <v>Monitor Hewlet Packard m-500(DPD)</v>
          </cell>
        </row>
        <row r="649">
          <cell r="A649" t="str">
            <v>Monitor Hewlet Packard m-500(DPD)</v>
          </cell>
          <cell r="B649" t="str">
            <v>ECC</v>
          </cell>
          <cell r="C649">
            <v>150000</v>
          </cell>
          <cell r="D649">
            <v>100952</v>
          </cell>
          <cell r="E649" t="str">
            <v>ECM5</v>
          </cell>
          <cell r="F649">
            <v>16700077</v>
          </cell>
          <cell r="G649" t="str">
            <v>Monitor Hewlet Packard m-500(DPD)</v>
          </cell>
        </row>
        <row r="650">
          <cell r="A650" t="str">
            <v>Monitor Hewlet Packard m-500(DPD)</v>
          </cell>
          <cell r="B650" t="str">
            <v>ECC</v>
          </cell>
          <cell r="C650">
            <v>150000</v>
          </cell>
          <cell r="D650">
            <v>100952</v>
          </cell>
          <cell r="E650" t="str">
            <v>ECM5</v>
          </cell>
          <cell r="F650">
            <v>16700078</v>
          </cell>
          <cell r="G650" t="str">
            <v>Monitor Hewlet Packard m-500(DPD)</v>
          </cell>
        </row>
        <row r="651">
          <cell r="A651" t="str">
            <v>Monitor Hewlet Packard m-500(DPD)</v>
          </cell>
          <cell r="B651" t="str">
            <v>ECC</v>
          </cell>
          <cell r="C651">
            <v>15000</v>
          </cell>
          <cell r="D651">
            <v>10095</v>
          </cell>
          <cell r="E651" t="str">
            <v>ECM5</v>
          </cell>
          <cell r="F651">
            <v>16700079</v>
          </cell>
          <cell r="G651" t="str">
            <v>Monitor Hewlet Packard m-500(DPD)</v>
          </cell>
        </row>
        <row r="652">
          <cell r="A652" t="str">
            <v>Monitor IBM G-42(DPD)</v>
          </cell>
          <cell r="B652" t="str">
            <v>ECC</v>
          </cell>
          <cell r="C652">
            <v>150000</v>
          </cell>
          <cell r="D652">
            <v>100952</v>
          </cell>
          <cell r="E652" t="str">
            <v>ECM5</v>
          </cell>
          <cell r="F652">
            <v>16700080</v>
          </cell>
          <cell r="G652" t="str">
            <v>Monitor IBM G-42(DPD)</v>
          </cell>
        </row>
        <row r="653">
          <cell r="A653" t="str">
            <v>Pind-Pad</v>
          </cell>
          <cell r="B653" t="str">
            <v>ECC</v>
          </cell>
          <cell r="C653">
            <v>30000</v>
          </cell>
          <cell r="D653">
            <v>20185</v>
          </cell>
          <cell r="E653" t="str">
            <v>ECM5</v>
          </cell>
          <cell r="F653">
            <v>16700081</v>
          </cell>
          <cell r="G653" t="str">
            <v>Pind-Pad</v>
          </cell>
        </row>
        <row r="654">
          <cell r="A654" t="str">
            <v>Pind-Pad</v>
          </cell>
          <cell r="B654" t="str">
            <v>ECC</v>
          </cell>
          <cell r="C654">
            <v>30000</v>
          </cell>
          <cell r="D654">
            <v>20185</v>
          </cell>
          <cell r="E654" t="str">
            <v>ECM5</v>
          </cell>
          <cell r="F654">
            <v>16700082</v>
          </cell>
          <cell r="G654" t="str">
            <v>Pind-Pad</v>
          </cell>
        </row>
        <row r="655">
          <cell r="A655" t="str">
            <v>Pind-Pad</v>
          </cell>
          <cell r="B655" t="str">
            <v>ECC</v>
          </cell>
          <cell r="C655">
            <v>30000</v>
          </cell>
          <cell r="D655">
            <v>20185</v>
          </cell>
          <cell r="E655" t="str">
            <v>ECM5</v>
          </cell>
          <cell r="F655">
            <v>16700083</v>
          </cell>
          <cell r="G655" t="str">
            <v>Pind-Pad</v>
          </cell>
        </row>
        <row r="656">
          <cell r="A656" t="str">
            <v>Pind-Pad</v>
          </cell>
          <cell r="B656" t="str">
            <v>ECC</v>
          </cell>
          <cell r="C656">
            <v>30000</v>
          </cell>
          <cell r="D656">
            <v>20185</v>
          </cell>
          <cell r="E656" t="str">
            <v>ECM5</v>
          </cell>
          <cell r="F656">
            <v>16700084</v>
          </cell>
          <cell r="G656" t="str">
            <v>Pind-Pad</v>
          </cell>
        </row>
        <row r="657">
          <cell r="A657" t="str">
            <v>Pind-Pad</v>
          </cell>
          <cell r="B657" t="str">
            <v>ECC</v>
          </cell>
          <cell r="C657">
            <v>30000</v>
          </cell>
          <cell r="D657">
            <v>20185</v>
          </cell>
          <cell r="E657" t="str">
            <v>ECM5</v>
          </cell>
          <cell r="F657">
            <v>16700085</v>
          </cell>
          <cell r="G657" t="str">
            <v>Pind-Pad</v>
          </cell>
        </row>
        <row r="658">
          <cell r="A658" t="str">
            <v>Pind-Pad</v>
          </cell>
          <cell r="B658" t="str">
            <v>ECC</v>
          </cell>
          <cell r="C658">
            <v>30000</v>
          </cell>
          <cell r="D658">
            <v>20185</v>
          </cell>
          <cell r="E658" t="str">
            <v>ECM5</v>
          </cell>
          <cell r="F658">
            <v>16700086</v>
          </cell>
          <cell r="G658" t="str">
            <v>Pind-Pad</v>
          </cell>
        </row>
        <row r="659">
          <cell r="A659" t="str">
            <v>Servidor</v>
          </cell>
          <cell r="B659" t="str">
            <v>ECC</v>
          </cell>
          <cell r="C659">
            <v>1000000</v>
          </cell>
          <cell r="D659">
            <v>673002</v>
          </cell>
          <cell r="E659" t="str">
            <v>ECM5</v>
          </cell>
          <cell r="F659">
            <v>16700087</v>
          </cell>
          <cell r="G659" t="str">
            <v>Servidor</v>
          </cell>
        </row>
        <row r="660">
          <cell r="A660" t="str">
            <v>Servidor IBM Netfinity-5000 (DPD)</v>
          </cell>
          <cell r="B660" t="str">
            <v>ECC</v>
          </cell>
          <cell r="C660">
            <v>2000000</v>
          </cell>
          <cell r="D660">
            <v>1345987</v>
          </cell>
          <cell r="E660" t="str">
            <v>ECM5</v>
          </cell>
          <cell r="F660">
            <v>16700088</v>
          </cell>
          <cell r="G660" t="str">
            <v>Servidor IBM Netfinity-5000 (DPD)</v>
          </cell>
        </row>
        <row r="661">
          <cell r="A661" t="str">
            <v>UPS</v>
          </cell>
          <cell r="B661" t="str">
            <v>ECC</v>
          </cell>
          <cell r="C661">
            <v>1000000</v>
          </cell>
          <cell r="D661">
            <v>673002</v>
          </cell>
          <cell r="E661" t="str">
            <v>ECM5</v>
          </cell>
          <cell r="F661">
            <v>16700089</v>
          </cell>
          <cell r="G661" t="str">
            <v>UPS</v>
          </cell>
        </row>
        <row r="662">
          <cell r="A662" t="str">
            <v>UPS</v>
          </cell>
          <cell r="B662" t="str">
            <v>ECC</v>
          </cell>
          <cell r="C662">
            <v>1000000</v>
          </cell>
          <cell r="D662">
            <v>673002</v>
          </cell>
          <cell r="E662" t="str">
            <v>ECM5</v>
          </cell>
          <cell r="F662">
            <v>16700090</v>
          </cell>
          <cell r="G662" t="str">
            <v>UPS</v>
          </cell>
        </row>
        <row r="663">
          <cell r="A663" t="str">
            <v>UPS</v>
          </cell>
          <cell r="B663" t="str">
            <v>ECC</v>
          </cell>
          <cell r="C663">
            <v>1000000</v>
          </cell>
          <cell r="D663">
            <v>673002</v>
          </cell>
          <cell r="E663" t="str">
            <v>ECM5</v>
          </cell>
          <cell r="F663">
            <v>16700091</v>
          </cell>
          <cell r="G663" t="str">
            <v>UPS</v>
          </cell>
        </row>
        <row r="664">
          <cell r="A664" t="str">
            <v>UPS</v>
          </cell>
          <cell r="B664" t="str">
            <v>ECC</v>
          </cell>
          <cell r="C664">
            <v>1000000</v>
          </cell>
          <cell r="D664">
            <v>673002</v>
          </cell>
          <cell r="E664" t="str">
            <v>ECM5</v>
          </cell>
          <cell r="F664">
            <v>16700092</v>
          </cell>
          <cell r="G664" t="str">
            <v>UPS</v>
          </cell>
        </row>
        <row r="665">
          <cell r="A665" t="str">
            <v>UPS</v>
          </cell>
          <cell r="B665" t="str">
            <v>ECC</v>
          </cell>
          <cell r="C665">
            <v>1000000</v>
          </cell>
          <cell r="D665">
            <v>673002</v>
          </cell>
          <cell r="E665" t="str">
            <v>ECM5</v>
          </cell>
          <cell r="F665">
            <v>16700093</v>
          </cell>
          <cell r="G665" t="str">
            <v>UPS</v>
          </cell>
        </row>
        <row r="666">
          <cell r="A666" t="str">
            <v>UPS MGE UPS Systeem</v>
          </cell>
          <cell r="B666" t="str">
            <v>ECC</v>
          </cell>
          <cell r="C666">
            <v>800000</v>
          </cell>
          <cell r="D666">
            <v>538392</v>
          </cell>
          <cell r="E666" t="str">
            <v>ECM5</v>
          </cell>
          <cell r="F666">
            <v>16700094</v>
          </cell>
          <cell r="G666" t="str">
            <v>UPS MGE UPS Systeem</v>
          </cell>
        </row>
        <row r="667">
          <cell r="A667" t="str">
            <v>HUB</v>
          </cell>
          <cell r="B667" t="str">
            <v>ECC</v>
          </cell>
          <cell r="C667">
            <v>300000</v>
          </cell>
          <cell r="D667">
            <v>201899</v>
          </cell>
          <cell r="E667" t="str">
            <v>ECM5</v>
          </cell>
          <cell r="F667">
            <v>16700095</v>
          </cell>
          <cell r="G667" t="str">
            <v>HUB</v>
          </cell>
        </row>
        <row r="668">
          <cell r="A668" t="str">
            <v>HUB</v>
          </cell>
          <cell r="B668" t="str">
            <v>ECC</v>
          </cell>
          <cell r="C668">
            <v>300000</v>
          </cell>
          <cell r="D668">
            <v>201899</v>
          </cell>
          <cell r="E668" t="str">
            <v>ECM5</v>
          </cell>
          <cell r="F668">
            <v>16700096</v>
          </cell>
          <cell r="G668" t="str">
            <v>HUB</v>
          </cell>
        </row>
        <row r="669">
          <cell r="A669" t="str">
            <v>Ipaq Pocket PC</v>
          </cell>
          <cell r="B669" t="str">
            <v>ECC</v>
          </cell>
          <cell r="C669">
            <v>1181612</v>
          </cell>
          <cell r="D669">
            <v>732091</v>
          </cell>
          <cell r="E669" t="str">
            <v>ECM5</v>
          </cell>
          <cell r="F669">
            <v>16700097</v>
          </cell>
          <cell r="G669" t="str">
            <v>Ipaq Pocket PC</v>
          </cell>
        </row>
        <row r="670">
          <cell r="A670" t="str">
            <v>Memoria de 64MB para Toshiba Satelite 2540 CDS</v>
          </cell>
          <cell r="B670" t="str">
            <v>ECC</v>
          </cell>
          <cell r="C670">
            <v>136836</v>
          </cell>
          <cell r="D670">
            <v>84781</v>
          </cell>
          <cell r="E670" t="str">
            <v>ECM5</v>
          </cell>
          <cell r="F670">
            <v>16700098</v>
          </cell>
          <cell r="G670" t="str">
            <v>Memoria de 64MB para Toshiba Satelite 2540 CDS</v>
          </cell>
        </row>
        <row r="671">
          <cell r="A671" t="str">
            <v>UPS Tripplite Smart DataCenter 5000 VA (S/N: 00147-50001,00149-50077)</v>
          </cell>
          <cell r="B671" t="str">
            <v>ECC</v>
          </cell>
          <cell r="C671">
            <v>12078723</v>
          </cell>
          <cell r="D671">
            <v>7076583</v>
          </cell>
          <cell r="E671" t="str">
            <v>ECM5</v>
          </cell>
          <cell r="F671">
            <v>16700099</v>
          </cell>
          <cell r="G671" t="str">
            <v>UPS Tripplite Smart DataCenter 5000 VA (S/N: 00147-50001,00149-50077)</v>
          </cell>
        </row>
        <row r="672">
          <cell r="A672" t="str">
            <v>UPS Tripplite Smart DataCenter 5000 VA (S/N: 00147-50001,00149-50077)</v>
          </cell>
          <cell r="B672" t="str">
            <v>ECC</v>
          </cell>
          <cell r="C672">
            <v>12078723</v>
          </cell>
          <cell r="D672">
            <v>7076583</v>
          </cell>
          <cell r="E672" t="str">
            <v>ECM5</v>
          </cell>
          <cell r="F672">
            <v>16700100</v>
          </cell>
          <cell r="G672" t="str">
            <v>UPS Tripplite Smart DataCenter 5000 VA (S/N: 00147-50001,00149-50077)</v>
          </cell>
        </row>
        <row r="673">
          <cell r="A673" t="str">
            <v>Disco duro compaq 4.3GB hot pluggable proliant 1600</v>
          </cell>
          <cell r="B673" t="str">
            <v>ECC</v>
          </cell>
          <cell r="C673">
            <v>497115</v>
          </cell>
          <cell r="D673">
            <v>282244</v>
          </cell>
          <cell r="E673" t="str">
            <v>ECM5</v>
          </cell>
          <cell r="F673">
            <v>16700101</v>
          </cell>
          <cell r="G673" t="str">
            <v>Disco duro compaq 4.3GB hot pluggable proliant 1600</v>
          </cell>
        </row>
        <row r="674">
          <cell r="A674" t="str">
            <v>DIMM memoria 256MB proliant 1600</v>
          </cell>
          <cell r="B674" t="str">
            <v>ECC</v>
          </cell>
          <cell r="C674">
            <v>1077082</v>
          </cell>
          <cell r="D674">
            <v>611554</v>
          </cell>
          <cell r="E674" t="str">
            <v>ECM5</v>
          </cell>
          <cell r="F674">
            <v>16700102</v>
          </cell>
          <cell r="G674" t="str">
            <v>DIMM memoria 256MB proliant 1600</v>
          </cell>
          <cell r="H674">
            <v>1</v>
          </cell>
        </row>
        <row r="675">
          <cell r="A675" t="str">
            <v>Impresora Epson FX  1180 Plus(S/N: ozuy033012)</v>
          </cell>
          <cell r="B675" t="str">
            <v>ECC</v>
          </cell>
          <cell r="C675">
            <v>1767244</v>
          </cell>
          <cell r="D675">
            <v>1015813</v>
          </cell>
          <cell r="E675" t="str">
            <v>ECM5</v>
          </cell>
          <cell r="F675">
            <v>16700103</v>
          </cell>
          <cell r="G675" t="str">
            <v>Impresora Epson FX  1180 Plus(S/N: ozuy033012)</v>
          </cell>
        </row>
        <row r="676">
          <cell r="A676" t="str">
            <v>Teléfono celular  Samsung Azul</v>
          </cell>
          <cell r="B676" t="str">
            <v>ECC</v>
          </cell>
          <cell r="C676">
            <v>226200</v>
          </cell>
          <cell r="D676">
            <v>87460</v>
          </cell>
          <cell r="E676" t="str">
            <v>EDC5</v>
          </cell>
          <cell r="F676">
            <v>16700104</v>
          </cell>
          <cell r="G676" t="str">
            <v>Teléfono celular  Samsung Azul</v>
          </cell>
        </row>
        <row r="677">
          <cell r="A677" t="str">
            <v>Tel celular Nokia1220</v>
          </cell>
          <cell r="B677" t="str">
            <v>ECC</v>
          </cell>
          <cell r="C677">
            <v>89000</v>
          </cell>
          <cell r="D677">
            <v>34410</v>
          </cell>
          <cell r="E677" t="str">
            <v>EDC5</v>
          </cell>
          <cell r="F677">
            <v>16700105</v>
          </cell>
          <cell r="G677" t="str">
            <v>Tel celular Nokia1220</v>
          </cell>
        </row>
        <row r="678">
          <cell r="A678" t="str">
            <v>Telefonos celulares</v>
          </cell>
          <cell r="B678" t="str">
            <v>ECC</v>
          </cell>
          <cell r="C678">
            <v>87000</v>
          </cell>
          <cell r="D678">
            <v>33635</v>
          </cell>
          <cell r="E678" t="str">
            <v>EDC5</v>
          </cell>
          <cell r="F678">
            <v>16700106</v>
          </cell>
          <cell r="G678" t="str">
            <v>Telefonos celulares</v>
          </cell>
        </row>
        <row r="679">
          <cell r="A679" t="str">
            <v>Telefonos celulares</v>
          </cell>
          <cell r="B679" t="str">
            <v>ECC</v>
          </cell>
          <cell r="C679">
            <v>87000</v>
          </cell>
          <cell r="D679">
            <v>33635</v>
          </cell>
          <cell r="E679" t="str">
            <v>EDC5</v>
          </cell>
          <cell r="F679">
            <v>16700107</v>
          </cell>
          <cell r="G679" t="str">
            <v>Telefonos celulares</v>
          </cell>
        </row>
        <row r="680">
          <cell r="A680" t="str">
            <v>Telefonos celulares</v>
          </cell>
          <cell r="B680" t="str">
            <v>ECC</v>
          </cell>
          <cell r="C680">
            <v>87000</v>
          </cell>
          <cell r="D680">
            <v>33635</v>
          </cell>
          <cell r="E680" t="str">
            <v>EDC5</v>
          </cell>
          <cell r="F680">
            <v>16700108</v>
          </cell>
          <cell r="G680" t="str">
            <v>Telefonos celulares</v>
          </cell>
        </row>
        <row r="681">
          <cell r="A681" t="str">
            <v>Telefonos celulares</v>
          </cell>
          <cell r="B681" t="str">
            <v>ECC</v>
          </cell>
          <cell r="C681">
            <v>87000</v>
          </cell>
          <cell r="D681">
            <v>-180887</v>
          </cell>
          <cell r="E681" t="str">
            <v>EDC5</v>
          </cell>
          <cell r="F681">
            <v>16700109</v>
          </cell>
          <cell r="G681" t="str">
            <v>Telefonos celulares</v>
          </cell>
        </row>
        <row r="682">
          <cell r="A682" t="str">
            <v>Telefonos celulares</v>
          </cell>
          <cell r="B682" t="str">
            <v>ECC</v>
          </cell>
          <cell r="C682">
            <v>87000</v>
          </cell>
          <cell r="D682">
            <v>33635</v>
          </cell>
          <cell r="E682" t="str">
            <v>EDC5</v>
          </cell>
          <cell r="F682">
            <v>16700110</v>
          </cell>
          <cell r="G682" t="str">
            <v>Telefonos celulares</v>
          </cell>
        </row>
        <row r="683">
          <cell r="A683" t="str">
            <v>Telefonos celulares</v>
          </cell>
          <cell r="B683" t="str">
            <v>ECC</v>
          </cell>
          <cell r="C683">
            <v>87000</v>
          </cell>
          <cell r="D683">
            <v>33635</v>
          </cell>
          <cell r="E683" t="str">
            <v>EDC5</v>
          </cell>
          <cell r="F683">
            <v>16700111</v>
          </cell>
          <cell r="G683" t="str">
            <v>Telefonos celulares</v>
          </cell>
        </row>
        <row r="684">
          <cell r="A684" t="str">
            <v>Telefonos celulares</v>
          </cell>
          <cell r="B684" t="str">
            <v>ECC</v>
          </cell>
          <cell r="C684">
            <v>87000</v>
          </cell>
          <cell r="D684">
            <v>33635</v>
          </cell>
          <cell r="E684" t="str">
            <v>EDC5</v>
          </cell>
          <cell r="F684">
            <v>16700112</v>
          </cell>
          <cell r="G684" t="str">
            <v>Telefonos celulares</v>
          </cell>
        </row>
        <row r="685">
          <cell r="A685" t="str">
            <v>Telefonos celulares</v>
          </cell>
          <cell r="B685" t="str">
            <v>ECC</v>
          </cell>
          <cell r="C685">
            <v>87000</v>
          </cell>
          <cell r="D685">
            <v>33635</v>
          </cell>
          <cell r="E685" t="str">
            <v>EDC5</v>
          </cell>
          <cell r="F685">
            <v>16700113</v>
          </cell>
          <cell r="G685" t="str">
            <v>Telefonos celulares</v>
          </cell>
        </row>
        <row r="686">
          <cell r="A686" t="str">
            <v>Telefonos celulares</v>
          </cell>
          <cell r="B686" t="str">
            <v>ECC</v>
          </cell>
          <cell r="C686">
            <v>87000</v>
          </cell>
          <cell r="D686">
            <v>33635</v>
          </cell>
          <cell r="E686" t="str">
            <v>EDC5</v>
          </cell>
          <cell r="F686">
            <v>16700114</v>
          </cell>
          <cell r="G686" t="str">
            <v>Telefonos celulares</v>
          </cell>
        </row>
        <row r="687">
          <cell r="A687" t="str">
            <v>Telefonos celulares</v>
          </cell>
          <cell r="B687" t="str">
            <v>ECC</v>
          </cell>
          <cell r="C687">
            <v>87000</v>
          </cell>
          <cell r="D687">
            <v>33635</v>
          </cell>
          <cell r="E687" t="str">
            <v>EDC5</v>
          </cell>
          <cell r="F687">
            <v>16700115</v>
          </cell>
          <cell r="G687" t="str">
            <v>Telefonos celulares</v>
          </cell>
        </row>
        <row r="688">
          <cell r="A688" t="str">
            <v xml:space="preserve">Teléfono  </v>
          </cell>
          <cell r="B688" t="str">
            <v>ECC</v>
          </cell>
          <cell r="C688">
            <v>20000</v>
          </cell>
          <cell r="D688">
            <v>20103</v>
          </cell>
          <cell r="E688" t="str">
            <v>EDC5</v>
          </cell>
          <cell r="F688">
            <v>16700116</v>
          </cell>
          <cell r="G688" t="str">
            <v xml:space="preserve">Teléfono  </v>
          </cell>
        </row>
        <row r="689">
          <cell r="A689" t="str">
            <v xml:space="preserve">Teléfono  </v>
          </cell>
          <cell r="B689" t="str">
            <v>ECC</v>
          </cell>
          <cell r="C689">
            <v>20000</v>
          </cell>
          <cell r="D689">
            <v>20103</v>
          </cell>
          <cell r="E689" t="str">
            <v>EDC5</v>
          </cell>
          <cell r="F689">
            <v>16700117</v>
          </cell>
          <cell r="G689" t="str">
            <v xml:space="preserve">Teléfono  </v>
          </cell>
        </row>
        <row r="690">
          <cell r="A690" t="str">
            <v xml:space="preserve">Teléfono  </v>
          </cell>
          <cell r="B690" t="str">
            <v>ECC</v>
          </cell>
          <cell r="C690">
            <v>20000</v>
          </cell>
          <cell r="D690">
            <v>20103</v>
          </cell>
          <cell r="E690" t="str">
            <v>EDC5</v>
          </cell>
          <cell r="F690">
            <v>16700118</v>
          </cell>
          <cell r="G690" t="str">
            <v xml:space="preserve">Teléfono  </v>
          </cell>
        </row>
        <row r="691">
          <cell r="A691" t="str">
            <v xml:space="preserve">Teléfono  </v>
          </cell>
          <cell r="B691" t="str">
            <v>ECC</v>
          </cell>
          <cell r="C691">
            <v>20000</v>
          </cell>
          <cell r="D691">
            <v>20103</v>
          </cell>
          <cell r="E691" t="str">
            <v>EDC5</v>
          </cell>
          <cell r="F691">
            <v>16700119</v>
          </cell>
          <cell r="G691" t="str">
            <v xml:space="preserve">Teléfono  </v>
          </cell>
        </row>
        <row r="692">
          <cell r="A692" t="str">
            <v xml:space="preserve">Teléfono  </v>
          </cell>
          <cell r="B692" t="str">
            <v>ECC</v>
          </cell>
          <cell r="C692">
            <v>20000</v>
          </cell>
          <cell r="D692">
            <v>20103</v>
          </cell>
          <cell r="E692" t="str">
            <v>EDC5</v>
          </cell>
          <cell r="F692">
            <v>16700120</v>
          </cell>
          <cell r="G692" t="str">
            <v xml:space="preserve">Teléfono  </v>
          </cell>
        </row>
        <row r="693">
          <cell r="A693" t="str">
            <v xml:space="preserve">Teléfono  </v>
          </cell>
          <cell r="B693" t="str">
            <v>ECC</v>
          </cell>
          <cell r="C693">
            <v>20000</v>
          </cell>
          <cell r="D693">
            <v>20103</v>
          </cell>
          <cell r="E693" t="str">
            <v>EDC5</v>
          </cell>
          <cell r="F693">
            <v>16700121</v>
          </cell>
          <cell r="G693" t="str">
            <v xml:space="preserve">Teléfono  </v>
          </cell>
        </row>
        <row r="694">
          <cell r="A694" t="str">
            <v xml:space="preserve">Teléfono  </v>
          </cell>
          <cell r="B694" t="str">
            <v>ECC</v>
          </cell>
          <cell r="C694">
            <v>20000</v>
          </cell>
          <cell r="D694">
            <v>20103</v>
          </cell>
          <cell r="E694" t="str">
            <v>EDC5</v>
          </cell>
          <cell r="F694">
            <v>16700122</v>
          </cell>
          <cell r="G694" t="str">
            <v xml:space="preserve">Teléfono  </v>
          </cell>
        </row>
        <row r="695">
          <cell r="A695" t="str">
            <v xml:space="preserve">Teléfono  </v>
          </cell>
          <cell r="B695" t="str">
            <v>ECC</v>
          </cell>
          <cell r="C695">
            <v>20000</v>
          </cell>
          <cell r="D695">
            <v>20103</v>
          </cell>
          <cell r="E695" t="str">
            <v>EDC5</v>
          </cell>
          <cell r="F695">
            <v>16700123</v>
          </cell>
          <cell r="G695" t="str">
            <v xml:space="preserve">Teléfono  </v>
          </cell>
        </row>
        <row r="696">
          <cell r="A696" t="str">
            <v xml:space="preserve">Teléfono  </v>
          </cell>
          <cell r="B696" t="str">
            <v>ECC</v>
          </cell>
          <cell r="C696">
            <v>20000</v>
          </cell>
          <cell r="D696">
            <v>20103</v>
          </cell>
          <cell r="E696" t="str">
            <v>EDC5</v>
          </cell>
          <cell r="F696">
            <v>16700124</v>
          </cell>
          <cell r="G696" t="str">
            <v xml:space="preserve">Teléfono  </v>
          </cell>
        </row>
        <row r="697">
          <cell r="A697" t="str">
            <v xml:space="preserve">Teléfono  </v>
          </cell>
          <cell r="B697" t="str">
            <v>ECC</v>
          </cell>
          <cell r="C697">
            <v>20000</v>
          </cell>
          <cell r="D697">
            <v>20103</v>
          </cell>
          <cell r="E697" t="str">
            <v>EDC5</v>
          </cell>
          <cell r="F697">
            <v>16700125</v>
          </cell>
          <cell r="G697" t="str">
            <v xml:space="preserve">Teléfono  </v>
          </cell>
        </row>
        <row r="698">
          <cell r="A698" t="str">
            <v xml:space="preserve">Teléfono  </v>
          </cell>
          <cell r="B698" t="str">
            <v>ECC</v>
          </cell>
          <cell r="C698">
            <v>20000</v>
          </cell>
          <cell r="D698">
            <v>20103</v>
          </cell>
          <cell r="E698" t="str">
            <v>EDC5</v>
          </cell>
          <cell r="F698">
            <v>16700126</v>
          </cell>
          <cell r="G698" t="str">
            <v xml:space="preserve">Teléfono  </v>
          </cell>
        </row>
        <row r="699">
          <cell r="A699" t="str">
            <v xml:space="preserve">Teléfono  </v>
          </cell>
          <cell r="B699" t="str">
            <v>ECC</v>
          </cell>
          <cell r="C699">
            <v>20000</v>
          </cell>
          <cell r="D699">
            <v>20103</v>
          </cell>
          <cell r="E699" t="str">
            <v>EDC5</v>
          </cell>
          <cell r="F699">
            <v>16700127</v>
          </cell>
          <cell r="G699" t="str">
            <v xml:space="preserve">Teléfono  </v>
          </cell>
        </row>
        <row r="700">
          <cell r="A700" t="str">
            <v>Fax Panasónic</v>
          </cell>
          <cell r="B700" t="str">
            <v>ECC</v>
          </cell>
          <cell r="C700">
            <v>250000</v>
          </cell>
          <cell r="D700">
            <v>251215</v>
          </cell>
          <cell r="E700" t="str">
            <v>EDC5</v>
          </cell>
          <cell r="F700">
            <v>16700128</v>
          </cell>
          <cell r="G700" t="str">
            <v>Fax Panasónic</v>
          </cell>
        </row>
        <row r="701">
          <cell r="A701" t="str">
            <v>Fax Panasónic-Panafax UF-V-60</v>
          </cell>
          <cell r="B701" t="str">
            <v>ECC</v>
          </cell>
          <cell r="C701">
            <v>250000</v>
          </cell>
          <cell r="D701">
            <v>251215</v>
          </cell>
          <cell r="E701" t="str">
            <v>EDC5</v>
          </cell>
          <cell r="F701">
            <v>16700129</v>
          </cell>
          <cell r="G701" t="str">
            <v>Fax Panasónic-Panafax UF-V-60</v>
          </cell>
        </row>
        <row r="702">
          <cell r="A702" t="str">
            <v>Rack de comunicaciones</v>
          </cell>
          <cell r="B702" t="str">
            <v>ECC</v>
          </cell>
          <cell r="C702">
            <v>350000</v>
          </cell>
          <cell r="D702">
            <v>351697</v>
          </cell>
          <cell r="E702" t="str">
            <v>EDC5</v>
          </cell>
          <cell r="F702">
            <v>16700131</v>
          </cell>
          <cell r="G702" t="str">
            <v>Rack de comunicaciones</v>
          </cell>
        </row>
        <row r="703">
          <cell r="A703" t="str">
            <v>Router</v>
          </cell>
          <cell r="B703" t="str">
            <v>ECC</v>
          </cell>
          <cell r="C703">
            <v>400000</v>
          </cell>
          <cell r="D703">
            <v>401934</v>
          </cell>
          <cell r="E703" t="str">
            <v>EDC5</v>
          </cell>
          <cell r="F703">
            <v>16700132</v>
          </cell>
          <cell r="G703" t="str">
            <v>Router</v>
          </cell>
        </row>
        <row r="704">
          <cell r="A704" t="str">
            <v>Telefono General Electric Digital Ref:29254GE2-A</v>
          </cell>
          <cell r="B704" t="str">
            <v>ECC</v>
          </cell>
          <cell r="C704">
            <v>44000</v>
          </cell>
          <cell r="D704">
            <v>42279</v>
          </cell>
          <cell r="E704" t="str">
            <v>EDC5</v>
          </cell>
          <cell r="F704">
            <v>16700133</v>
          </cell>
          <cell r="G704" t="str">
            <v>Telefono General Electric Digital Ref:29254GE2-A</v>
          </cell>
        </row>
        <row r="705">
          <cell r="A705" t="str">
            <v>Telefono General Electric Digital Ref:29254GE2-A</v>
          </cell>
          <cell r="B705" t="str">
            <v>ECC</v>
          </cell>
          <cell r="C705">
            <v>44000</v>
          </cell>
          <cell r="D705">
            <v>42279</v>
          </cell>
          <cell r="E705" t="str">
            <v>EDC5</v>
          </cell>
          <cell r="F705">
            <v>16700134</v>
          </cell>
          <cell r="G705" t="str">
            <v>Telefono General Electric Digital Ref:29254GE2-A</v>
          </cell>
        </row>
        <row r="706">
          <cell r="A706" t="str">
            <v>Housing Chasis (incluye ventilador y fuente)</v>
          </cell>
          <cell r="B706" t="str">
            <v>ECC</v>
          </cell>
          <cell r="C706">
            <v>2953576</v>
          </cell>
          <cell r="D706">
            <v>2134495</v>
          </cell>
          <cell r="E706" t="str">
            <v>EDC5</v>
          </cell>
          <cell r="F706">
            <v>16700135</v>
          </cell>
          <cell r="G706" t="str">
            <v>Housing Chasis (incluye ventilador y fuente)</v>
          </cell>
        </row>
        <row r="707">
          <cell r="A707" t="str">
            <v>Radio PRO 3100 VHF 25vatios</v>
          </cell>
          <cell r="B707" t="str">
            <v>ECC</v>
          </cell>
          <cell r="C707">
            <v>1244446</v>
          </cell>
          <cell r="D707">
            <v>899341</v>
          </cell>
          <cell r="E707" t="str">
            <v>EDC5</v>
          </cell>
          <cell r="F707">
            <v>16700136</v>
          </cell>
          <cell r="G707" t="str">
            <v>Radio PRO 3100 VHF 25vatios</v>
          </cell>
        </row>
        <row r="708">
          <cell r="A708" t="str">
            <v>Radio PRO 3100 VHF 25vatios</v>
          </cell>
          <cell r="B708" t="str">
            <v>ECC</v>
          </cell>
          <cell r="C708">
            <v>1244446</v>
          </cell>
          <cell r="D708">
            <v>899341</v>
          </cell>
          <cell r="E708" t="str">
            <v>EDC5</v>
          </cell>
          <cell r="F708">
            <v>16700137</v>
          </cell>
          <cell r="G708" t="str">
            <v>Radio PRO 3100 VHF 25vatios</v>
          </cell>
        </row>
        <row r="709">
          <cell r="A709" t="str">
            <v>Antena 4 dipolos</v>
          </cell>
          <cell r="B709" t="str">
            <v>ECC</v>
          </cell>
          <cell r="C709">
            <v>972711</v>
          </cell>
          <cell r="D709">
            <v>702953</v>
          </cell>
          <cell r="E709" t="str">
            <v>EDC5</v>
          </cell>
          <cell r="F709">
            <v>16700138</v>
          </cell>
          <cell r="G709" t="str">
            <v>Antena 4 dipolos</v>
          </cell>
        </row>
        <row r="710">
          <cell r="A710" t="str">
            <v>Duplexer marca wacom de cuatro cavidades</v>
          </cell>
          <cell r="B710" t="str">
            <v>ECC</v>
          </cell>
          <cell r="C710">
            <v>2685785</v>
          </cell>
          <cell r="D710">
            <v>1940970</v>
          </cell>
          <cell r="E710" t="str">
            <v>EDC5</v>
          </cell>
          <cell r="F710">
            <v>16700139</v>
          </cell>
          <cell r="G710" t="str">
            <v>Duplexer marca wacom de cuatro cavidades</v>
          </cell>
        </row>
        <row r="711">
          <cell r="A711" t="str">
            <v xml:space="preserve">Controlador de Grupos i20R </v>
          </cell>
          <cell r="B711" t="str">
            <v>ECC</v>
          </cell>
          <cell r="C711">
            <v>1791837</v>
          </cell>
          <cell r="D711">
            <v>1294934</v>
          </cell>
          <cell r="E711" t="str">
            <v>EDC5</v>
          </cell>
          <cell r="F711">
            <v>16700140</v>
          </cell>
          <cell r="G711" t="str">
            <v xml:space="preserve">Controlador de Grupos i20R </v>
          </cell>
        </row>
        <row r="712">
          <cell r="A712" t="str">
            <v>Radio Motorola Pro 5150, S/N: 672TCWJ938</v>
          </cell>
          <cell r="B712" t="str">
            <v>ECC</v>
          </cell>
          <cell r="C712">
            <v>1477825</v>
          </cell>
          <cell r="D712">
            <v>1067997</v>
          </cell>
          <cell r="E712" t="str">
            <v>EDC5</v>
          </cell>
          <cell r="F712">
            <v>16700141</v>
          </cell>
          <cell r="G712" t="str">
            <v>Radio Motorola Pro 5150, S/N: 672TCWJ938</v>
          </cell>
        </row>
        <row r="713">
          <cell r="A713" t="str">
            <v>Fax Panasonic KX-FT71LA-B</v>
          </cell>
          <cell r="B713" t="str">
            <v>ECC</v>
          </cell>
          <cell r="C713">
            <v>449000</v>
          </cell>
          <cell r="D713">
            <v>324483</v>
          </cell>
          <cell r="E713" t="str">
            <v>EDC5</v>
          </cell>
          <cell r="F713">
            <v>16700142</v>
          </cell>
          <cell r="G713" t="str">
            <v>Fax Panasonic KX-FT71LA-B</v>
          </cell>
        </row>
        <row r="714">
          <cell r="A714" t="str">
            <v>Fax Panasonic KX-FT71LA-B</v>
          </cell>
          <cell r="B714" t="str">
            <v>ECC</v>
          </cell>
          <cell r="C714">
            <v>449000</v>
          </cell>
          <cell r="D714">
            <v>324483</v>
          </cell>
          <cell r="E714" t="str">
            <v>EDC5</v>
          </cell>
          <cell r="F714">
            <v>16700143</v>
          </cell>
          <cell r="G714" t="str">
            <v>Fax Panasonic KX-FT71LA-B</v>
          </cell>
        </row>
        <row r="715">
          <cell r="A715" t="str">
            <v>Pacht panel 16 puertos</v>
          </cell>
          <cell r="B715" t="str">
            <v>ECC</v>
          </cell>
          <cell r="C715">
            <v>176400</v>
          </cell>
          <cell r="D715">
            <v>127484</v>
          </cell>
          <cell r="E715" t="str">
            <v>EDC5</v>
          </cell>
          <cell r="F715">
            <v>16700144</v>
          </cell>
          <cell r="G715" t="str">
            <v>Pacht panel 16 puertos</v>
          </cell>
        </row>
        <row r="716">
          <cell r="A716" t="str">
            <v>Rack 19"45.5 FT</v>
          </cell>
          <cell r="B716" t="str">
            <v>ECC</v>
          </cell>
          <cell r="C716">
            <v>346900</v>
          </cell>
          <cell r="D716">
            <v>250694</v>
          </cell>
          <cell r="E716" t="str">
            <v>EDC5</v>
          </cell>
          <cell r="F716">
            <v>16700145</v>
          </cell>
          <cell r="G716" t="str">
            <v>Rack 19"45.5 FT</v>
          </cell>
        </row>
        <row r="717">
          <cell r="A717" t="str">
            <v>Pacht Panel 16 puertos</v>
          </cell>
          <cell r="B717" t="str">
            <v>ECC</v>
          </cell>
          <cell r="C717">
            <v>130000</v>
          </cell>
          <cell r="D717">
            <v>93950</v>
          </cell>
          <cell r="E717" t="str">
            <v>EDC5</v>
          </cell>
          <cell r="F717">
            <v>16700146</v>
          </cell>
          <cell r="G717" t="str">
            <v>Pacht panel 16 puertos</v>
          </cell>
        </row>
        <row r="718">
          <cell r="A718" t="str">
            <v>Pacht Panel 16 puertos</v>
          </cell>
          <cell r="B718" t="str">
            <v>ECC</v>
          </cell>
          <cell r="C718">
            <v>130000</v>
          </cell>
          <cell r="D718">
            <v>93950</v>
          </cell>
          <cell r="E718" t="str">
            <v>EDC5</v>
          </cell>
          <cell r="F718">
            <v>16700147</v>
          </cell>
          <cell r="G718" t="str">
            <v>Pacht panel 16 puertos</v>
          </cell>
        </row>
        <row r="719">
          <cell r="A719" t="str">
            <v>Radio Motorola PRO 5150 S/N:672TDC0098, 672TDC0104, 672TDC0102,672TDC0115,672TDC0117</v>
          </cell>
          <cell r="B719" t="str">
            <v>ECC</v>
          </cell>
          <cell r="C719">
            <v>1474702</v>
          </cell>
          <cell r="D719">
            <v>1092601</v>
          </cell>
          <cell r="E719" t="str">
            <v>EDC5</v>
          </cell>
          <cell r="F719">
            <v>16700148</v>
          </cell>
          <cell r="G719" t="str">
            <v>Radio Motorola PRO 5150 S/N:672TDC0098, 672TDC0104, 672TDC0102,672TDC0115,672TDC0117</v>
          </cell>
        </row>
        <row r="720">
          <cell r="A720" t="str">
            <v>Radio Motorola PRO 5150 S/N:672TDC0098, 672TDC0104, 672TDC0102,672TDC0115,672TDC0117</v>
          </cell>
          <cell r="B720" t="str">
            <v>ECC</v>
          </cell>
          <cell r="C720">
            <v>1474702</v>
          </cell>
          <cell r="D720">
            <v>1092601</v>
          </cell>
          <cell r="E720" t="str">
            <v>EDC5</v>
          </cell>
          <cell r="F720">
            <v>16700149</v>
          </cell>
          <cell r="G720" t="str">
            <v>Radio Motorola PRO 5150 S/N:672TDC0098, 672TDC0104, 672TDC0102,672TDC0115,672TDC0117</v>
          </cell>
        </row>
        <row r="721">
          <cell r="A721" t="str">
            <v>Radio Motorola PRO 5150 S/N:672TDC0098, 672TDC0104, 672TDC0102,672TDC0115,672TDC0117</v>
          </cell>
          <cell r="B721" t="str">
            <v>ECC</v>
          </cell>
          <cell r="C721">
            <v>1474702</v>
          </cell>
          <cell r="D721">
            <v>1092601</v>
          </cell>
          <cell r="E721" t="str">
            <v>EDC5</v>
          </cell>
          <cell r="F721">
            <v>16700150</v>
          </cell>
          <cell r="G721" t="str">
            <v>Radio Motorola PRO 5150 S/N:672TDC0098, 672TDC0104, 672TDC0102,672TDC0115,672TDC0117</v>
          </cell>
        </row>
        <row r="722">
          <cell r="A722" t="str">
            <v>Radio Motorola PRO 5150 S/N:672TDC0098, 672TDC0104, 672TDC0102,672TDC0115,672TDC0117</v>
          </cell>
          <cell r="B722" t="str">
            <v>ECC</v>
          </cell>
          <cell r="C722">
            <v>1474702</v>
          </cell>
          <cell r="D722">
            <v>1092601</v>
          </cell>
          <cell r="E722" t="str">
            <v>EDC5</v>
          </cell>
          <cell r="F722">
            <v>16700151</v>
          </cell>
          <cell r="G722" t="str">
            <v>Radio Motorola PRO 5150 S/N:672TDC0098, 672TDC0104, 672TDC0102,672TDC0115,672TDC0117</v>
          </cell>
        </row>
        <row r="723">
          <cell r="A723" t="str">
            <v>Radio Motorola PRO 5150 S/N:672TDC0098, 672TDC0104, 672TDC0102,672TDC0115,672TDC0117</v>
          </cell>
          <cell r="B723" t="str">
            <v>ECC</v>
          </cell>
          <cell r="C723">
            <v>1474702</v>
          </cell>
          <cell r="D723">
            <v>1092601</v>
          </cell>
          <cell r="E723" t="str">
            <v>EDC5</v>
          </cell>
          <cell r="F723">
            <v>16700152</v>
          </cell>
          <cell r="G723" t="str">
            <v>Radio Motorola PRO 5150 S/N:672TDC0098, 672TDC0104, 672TDC0102,672TDC0115,672TDC0117</v>
          </cell>
        </row>
        <row r="724">
          <cell r="A724" t="str">
            <v>Teléfono Celular nokia 8280</v>
          </cell>
          <cell r="B724" t="str">
            <v>ECC</v>
          </cell>
          <cell r="C724">
            <v>91622</v>
          </cell>
          <cell r="D724">
            <v>5157</v>
          </cell>
          <cell r="E724" t="str">
            <v>EDC5</v>
          </cell>
          <cell r="F724">
            <v>16700153</v>
          </cell>
          <cell r="G724" t="str">
            <v>Teléfono Celular nokia 8280</v>
          </cell>
        </row>
        <row r="725">
          <cell r="A725" t="str">
            <v>Celular Nokia 8280. ESN 07204687349</v>
          </cell>
          <cell r="B725" t="str">
            <v>ECC</v>
          </cell>
          <cell r="C725">
            <v>181502</v>
          </cell>
          <cell r="D725">
            <v>38415</v>
          </cell>
          <cell r="E725" t="str">
            <v>EDC5</v>
          </cell>
          <cell r="F725">
            <v>16700154</v>
          </cell>
          <cell r="G725" t="str">
            <v>Celular Nokia 8280. ESN 07204687349</v>
          </cell>
        </row>
        <row r="726">
          <cell r="A726" t="str">
            <v>Central Telefónica y Teléfonos.Contrato # 0099-03</v>
          </cell>
          <cell r="B726" t="str">
            <v>ECC</v>
          </cell>
          <cell r="C726">
            <v>19096825</v>
          </cell>
          <cell r="D726">
            <v>16172981</v>
          </cell>
          <cell r="E726" t="str">
            <v>EDC5</v>
          </cell>
          <cell r="F726">
            <v>16700155</v>
          </cell>
          <cell r="G726" t="str">
            <v>Central Telefónica y Teléfonos.Contrato # 0099-03</v>
          </cell>
        </row>
        <row r="727">
          <cell r="A727" t="str">
            <v xml:space="preserve">Switch 3com 4226T 24 </v>
          </cell>
          <cell r="B727" t="str">
            <v>ECC</v>
          </cell>
          <cell r="C727">
            <v>2729149</v>
          </cell>
          <cell r="D727">
            <v>1554100</v>
          </cell>
          <cell r="E727" t="str">
            <v>ECM5</v>
          </cell>
          <cell r="F727">
            <v>16700156</v>
          </cell>
          <cell r="G727" t="str">
            <v xml:space="preserve">Switch 3com 4226T 24 </v>
          </cell>
        </row>
        <row r="728">
          <cell r="A728" t="str">
            <v xml:space="preserve">Switch 3com 4226T 24 </v>
          </cell>
          <cell r="B728" t="str">
            <v>ECC</v>
          </cell>
          <cell r="C728">
            <v>2729149</v>
          </cell>
          <cell r="D728">
            <v>1554100</v>
          </cell>
          <cell r="E728" t="str">
            <v>ECM5</v>
          </cell>
          <cell r="F728">
            <v>16700157</v>
          </cell>
          <cell r="G728" t="str">
            <v xml:space="preserve">Switch 3com 4226T 24 </v>
          </cell>
        </row>
        <row r="729">
          <cell r="A729" t="str">
            <v>Unidad CD writer externo backpack</v>
          </cell>
          <cell r="B729" t="str">
            <v>ECC</v>
          </cell>
          <cell r="C729">
            <v>812349</v>
          </cell>
          <cell r="D729">
            <v>505071</v>
          </cell>
          <cell r="E729" t="str">
            <v>ECM5</v>
          </cell>
          <cell r="F729">
            <v>16700158</v>
          </cell>
          <cell r="G729" t="str">
            <v>Unidad CD writer externo backpack</v>
          </cell>
        </row>
        <row r="730">
          <cell r="A730" t="str">
            <v>Modem US robotics externo con cable</v>
          </cell>
          <cell r="B730" t="str">
            <v>ECC</v>
          </cell>
          <cell r="C730">
            <v>364085</v>
          </cell>
          <cell r="D730">
            <v>226369</v>
          </cell>
          <cell r="E730" t="str">
            <v>ECM5</v>
          </cell>
          <cell r="F730">
            <v>16700159</v>
          </cell>
          <cell r="G730" t="str">
            <v>Modem US robotics externo con cable</v>
          </cell>
        </row>
        <row r="731">
          <cell r="A731" t="str">
            <v>Unidad tape backup HP 20/40 con tarjeta adaptec y cable</v>
          </cell>
          <cell r="B731" t="str">
            <v>ECC</v>
          </cell>
          <cell r="C731">
            <v>4250390</v>
          </cell>
          <cell r="D731">
            <v>3087198</v>
          </cell>
          <cell r="E731" t="str">
            <v>ECM5</v>
          </cell>
          <cell r="F731">
            <v>16700160</v>
          </cell>
          <cell r="G731" t="str">
            <v>Unidad tape backup HP 20/40 con tarjeta adaptec y cable</v>
          </cell>
        </row>
        <row r="732">
          <cell r="A732" t="str">
            <v>Impresora EPSON LX 300</v>
          </cell>
          <cell r="B732" t="str">
            <v>ECC</v>
          </cell>
          <cell r="C732">
            <v>650000</v>
          </cell>
          <cell r="D732">
            <v>523108</v>
          </cell>
          <cell r="E732" t="str">
            <v>ECM5</v>
          </cell>
          <cell r="F732">
            <v>16700161</v>
          </cell>
          <cell r="G732" t="str">
            <v>Impresora Epson LX 300</v>
          </cell>
        </row>
        <row r="733">
          <cell r="A733" t="str">
            <v>Teléfono celular Bellsouth 1125</v>
          </cell>
          <cell r="B733" t="str">
            <v>ECC</v>
          </cell>
          <cell r="C733">
            <v>118735</v>
          </cell>
          <cell r="D733">
            <v>59749</v>
          </cell>
          <cell r="E733" t="str">
            <v>EDC5</v>
          </cell>
          <cell r="F733">
            <v>16700162</v>
          </cell>
          <cell r="G733" t="str">
            <v>Teléfono celular Bellsouth 1125</v>
          </cell>
        </row>
        <row r="734">
          <cell r="A734" t="str">
            <v>Impresora EPSON LX 300</v>
          </cell>
          <cell r="B734" t="str">
            <v>ECC</v>
          </cell>
          <cell r="C734">
            <v>720000</v>
          </cell>
          <cell r="D734">
            <v>620139</v>
          </cell>
          <cell r="E734" t="str">
            <v>ECM5</v>
          </cell>
          <cell r="F734">
            <v>16700163</v>
          </cell>
          <cell r="G734" t="str">
            <v>Impresora Epson LX 300</v>
          </cell>
        </row>
        <row r="735">
          <cell r="A735" t="str">
            <v>Portatil Toshiba A10-SP100</v>
          </cell>
          <cell r="B735" t="str">
            <v>ECC</v>
          </cell>
          <cell r="C735">
            <v>4444213</v>
          </cell>
          <cell r="D735">
            <v>3827807</v>
          </cell>
          <cell r="E735" t="str">
            <v>ECM7AC</v>
          </cell>
          <cell r="F735">
            <v>16700164</v>
          </cell>
          <cell r="G735" t="e">
            <v>#N/A</v>
          </cell>
        </row>
        <row r="736">
          <cell r="A736" t="str">
            <v>Computador HP EVO D220</v>
          </cell>
          <cell r="B736" t="str">
            <v>ECC</v>
          </cell>
          <cell r="C736">
            <v>2825360</v>
          </cell>
          <cell r="D736">
            <v>2433487</v>
          </cell>
          <cell r="E736" t="str">
            <v>ECM7AC</v>
          </cell>
          <cell r="F736">
            <v>16700165</v>
          </cell>
          <cell r="G736" t="e">
            <v>#N/A</v>
          </cell>
        </row>
        <row r="737">
          <cell r="A737" t="str">
            <v>Portatil Toshiba A40-SP151</v>
          </cell>
          <cell r="B737" t="str">
            <v>ECC</v>
          </cell>
          <cell r="C737">
            <v>5737126</v>
          </cell>
          <cell r="D737">
            <v>5091825</v>
          </cell>
          <cell r="E737" t="str">
            <v>ECM7AC</v>
          </cell>
          <cell r="F737">
            <v>16700166</v>
          </cell>
          <cell r="G737" t="e">
            <v>#N/A</v>
          </cell>
        </row>
        <row r="738">
          <cell r="A738" t="str">
            <v>Computador HP EVO D220</v>
          </cell>
          <cell r="B738" t="str">
            <v>ECC</v>
          </cell>
          <cell r="C738">
            <v>2024634</v>
          </cell>
          <cell r="D738">
            <v>1861481</v>
          </cell>
          <cell r="E738" t="str">
            <v>ECM5</v>
          </cell>
          <cell r="F738">
            <v>16700167</v>
          </cell>
          <cell r="G738" t="e">
            <v>#N/A</v>
          </cell>
        </row>
        <row r="739">
          <cell r="A739" t="str">
            <v>Impresora Laser Hp 1010</v>
          </cell>
          <cell r="B739" t="str">
            <v>ECC</v>
          </cell>
          <cell r="C739">
            <v>540000</v>
          </cell>
          <cell r="D739">
            <v>533226</v>
          </cell>
          <cell r="E739" t="str">
            <v>ECM5</v>
          </cell>
          <cell r="F739">
            <v>16700168</v>
          </cell>
          <cell r="G739" t="e">
            <v>#N/A</v>
          </cell>
        </row>
        <row r="740">
          <cell r="A740" t="str">
            <v>Motocicleta DT 125 DS serial:5</v>
          </cell>
          <cell r="B740" t="str">
            <v>ETT</v>
          </cell>
          <cell r="C740">
            <v>6547107</v>
          </cell>
          <cell r="D740">
            <v>5661186</v>
          </cell>
          <cell r="E740" t="str">
            <v>EDTR7AC</v>
          </cell>
          <cell r="F740">
            <v>16750001</v>
          </cell>
          <cell r="G740" t="str">
            <v>Motocicleta DT 125 DS serial:5</v>
          </cell>
        </row>
        <row r="741">
          <cell r="A741" t="str">
            <v>Sistema puente Grua con  Monorriel de 7mts,carro con mecanismo de traslación manual,polipasto de cadena y travesaño de carga de 2 toneladas de capacidad</v>
          </cell>
          <cell r="B741" t="str">
            <v>ETT</v>
          </cell>
          <cell r="C741">
            <v>6500000</v>
          </cell>
          <cell r="D741">
            <v>5872129</v>
          </cell>
          <cell r="E741" t="str">
            <v>EDEL7</v>
          </cell>
          <cell r="F741">
            <v>16750002</v>
          </cell>
          <cell r="G741" t="str">
            <v>Sistema puente Grua con  Monorriel de 7mts,carro con mecanismo de traslación manual,polipasto de cadena y travesaño de carga de 2 toneladas de capacidad</v>
          </cell>
        </row>
        <row r="742">
          <cell r="A742" t="str">
            <v>Garrucha 3 TN 1.5 MT</v>
          </cell>
          <cell r="B742" t="str">
            <v>ETT</v>
          </cell>
          <cell r="C742">
            <v>1070460</v>
          </cell>
          <cell r="D742">
            <v>939919</v>
          </cell>
          <cell r="E742" t="str">
            <v>EDEL7</v>
          </cell>
          <cell r="F742">
            <v>16750003</v>
          </cell>
          <cell r="G742" t="str">
            <v>Garrucha 3 TN 1.5 MT</v>
          </cell>
        </row>
        <row r="743">
          <cell r="A743" t="str">
            <v>Perfil en Acero a 36.270 6mts</v>
          </cell>
          <cell r="B743" t="str">
            <v>ETT</v>
          </cell>
          <cell r="C743">
            <v>620600</v>
          </cell>
          <cell r="D743">
            <v>551476</v>
          </cell>
          <cell r="E743" t="str">
            <v>EDEL7</v>
          </cell>
          <cell r="F743">
            <v>16750004</v>
          </cell>
          <cell r="G743" t="str">
            <v>Perfil en Acero a 36.270 6mts</v>
          </cell>
        </row>
        <row r="744">
          <cell r="A744" t="str">
            <v>Motocicleta DT 125 DS</v>
          </cell>
          <cell r="B744" t="str">
            <v>ETT</v>
          </cell>
          <cell r="C744">
            <v>7039900</v>
          </cell>
          <cell r="D744">
            <v>6825652</v>
          </cell>
          <cell r="E744" t="str">
            <v>EDTR7AC</v>
          </cell>
          <cell r="F744">
            <v>16750005</v>
          </cell>
          <cell r="G744" t="e">
            <v>#N/A</v>
          </cell>
        </row>
        <row r="745">
          <cell r="D745">
            <v>-1136800</v>
          </cell>
        </row>
        <row r="746">
          <cell r="C746">
            <v>-4399999</v>
          </cell>
        </row>
        <row r="747">
          <cell r="C747">
            <v>943782006</v>
          </cell>
          <cell r="D747">
            <v>962226331</v>
          </cell>
        </row>
        <row r="748">
          <cell r="C748">
            <v>-4400000</v>
          </cell>
          <cell r="D748">
            <v>1195802192</v>
          </cell>
        </row>
        <row r="749">
          <cell r="D749">
            <v>118852016</v>
          </cell>
        </row>
        <row r="750">
          <cell r="D750">
            <v>14548039</v>
          </cell>
        </row>
        <row r="751">
          <cell r="D751">
            <v>69684402</v>
          </cell>
        </row>
        <row r="752">
          <cell r="D752">
            <v>53641931</v>
          </cell>
        </row>
        <row r="753">
          <cell r="D753">
            <v>3394716</v>
          </cell>
        </row>
        <row r="754">
          <cell r="D754">
            <v>-12500918</v>
          </cell>
        </row>
        <row r="755">
          <cell r="D755">
            <v>948182006</v>
          </cell>
        </row>
      </sheetData>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row>
      </sheetData>
      <sheetData sheetId="1"/>
      <sheetData sheetId="2">
        <row r="5">
          <cell r="B5" t="str">
            <v>Cortes y Demoliciones</v>
          </cell>
        </row>
        <row r="32">
          <cell r="A32" t="str">
            <v>CODIGO</v>
          </cell>
        </row>
        <row r="34">
          <cell r="A34">
            <v>1000</v>
          </cell>
        </row>
        <row r="35">
          <cell r="A35">
            <v>1001</v>
          </cell>
        </row>
        <row r="36">
          <cell r="A36">
            <v>1002</v>
          </cell>
        </row>
        <row r="37">
          <cell r="A37">
            <v>1003</v>
          </cell>
        </row>
        <row r="38">
          <cell r="A38">
            <v>1004</v>
          </cell>
        </row>
        <row r="39">
          <cell r="A39">
            <v>1005</v>
          </cell>
        </row>
        <row r="40">
          <cell r="A40">
            <v>1006</v>
          </cell>
        </row>
        <row r="41">
          <cell r="A41">
            <v>1007</v>
          </cell>
        </row>
        <row r="43">
          <cell r="A43">
            <v>1100</v>
          </cell>
        </row>
        <row r="44">
          <cell r="A44">
            <v>1101</v>
          </cell>
        </row>
        <row r="45">
          <cell r="A45">
            <v>1102</v>
          </cell>
        </row>
        <row r="46">
          <cell r="A46">
            <v>1103</v>
          </cell>
        </row>
        <row r="47">
          <cell r="A47">
            <v>1104</v>
          </cell>
        </row>
        <row r="48">
          <cell r="A48">
            <v>1105</v>
          </cell>
        </row>
        <row r="49">
          <cell r="A49">
            <v>1106</v>
          </cell>
        </row>
        <row r="50">
          <cell r="A50">
            <v>1107</v>
          </cell>
        </row>
        <row r="51">
          <cell r="A51">
            <v>1108</v>
          </cell>
        </row>
        <row r="52">
          <cell r="A52">
            <v>1109</v>
          </cell>
        </row>
        <row r="53">
          <cell r="A53">
            <v>1110</v>
          </cell>
        </row>
        <row r="54">
          <cell r="A54">
            <v>1111</v>
          </cell>
        </row>
        <row r="57">
          <cell r="A57">
            <v>1200</v>
          </cell>
        </row>
        <row r="58">
          <cell r="A58">
            <v>1201</v>
          </cell>
        </row>
        <row r="59">
          <cell r="A59">
            <v>1202</v>
          </cell>
        </row>
        <row r="60">
          <cell r="A60">
            <v>1203</v>
          </cell>
        </row>
        <row r="62">
          <cell r="A62">
            <v>1300</v>
          </cell>
        </row>
        <row r="63">
          <cell r="A63">
            <v>1301</v>
          </cell>
        </row>
        <row r="64">
          <cell r="A64">
            <v>1302</v>
          </cell>
        </row>
        <row r="65">
          <cell r="A65">
            <v>1303</v>
          </cell>
        </row>
        <row r="66">
          <cell r="A66">
            <v>1304</v>
          </cell>
        </row>
        <row r="67">
          <cell r="A67">
            <v>1305</v>
          </cell>
        </row>
        <row r="68">
          <cell r="A68">
            <v>1306</v>
          </cell>
        </row>
        <row r="69">
          <cell r="A69">
            <v>1307</v>
          </cell>
        </row>
        <row r="71">
          <cell r="A71">
            <v>1400</v>
          </cell>
        </row>
        <row r="72">
          <cell r="A72">
            <v>1401</v>
          </cell>
        </row>
        <row r="73">
          <cell r="A73">
            <v>1402</v>
          </cell>
        </row>
        <row r="76">
          <cell r="A76">
            <v>2000</v>
          </cell>
        </row>
        <row r="77">
          <cell r="A77">
            <v>2001</v>
          </cell>
        </row>
        <row r="78">
          <cell r="A78">
            <v>2002</v>
          </cell>
        </row>
        <row r="79">
          <cell r="A79">
            <v>2003</v>
          </cell>
        </row>
        <row r="80">
          <cell r="A80">
            <v>2004</v>
          </cell>
        </row>
        <row r="81">
          <cell r="A81">
            <v>2005</v>
          </cell>
        </row>
        <row r="82">
          <cell r="A82">
            <v>2006</v>
          </cell>
        </row>
        <row r="83">
          <cell r="A83">
            <v>2007</v>
          </cell>
        </row>
        <row r="84">
          <cell r="A84">
            <v>2008</v>
          </cell>
        </row>
        <row r="85">
          <cell r="A85">
            <v>2009</v>
          </cell>
        </row>
        <row r="86">
          <cell r="A86">
            <v>2010</v>
          </cell>
        </row>
        <row r="87">
          <cell r="A87">
            <v>2011</v>
          </cell>
        </row>
        <row r="88">
          <cell r="A88">
            <v>2012</v>
          </cell>
        </row>
        <row r="89">
          <cell r="A89">
            <v>2013</v>
          </cell>
        </row>
        <row r="92">
          <cell r="A92">
            <v>2100</v>
          </cell>
        </row>
        <row r="93">
          <cell r="A93">
            <v>2101</v>
          </cell>
        </row>
        <row r="94">
          <cell r="A94">
            <v>2102</v>
          </cell>
        </row>
        <row r="95">
          <cell r="A95">
            <v>2103</v>
          </cell>
        </row>
        <row r="96">
          <cell r="A96">
            <v>2104</v>
          </cell>
        </row>
        <row r="97">
          <cell r="A97">
            <v>2105</v>
          </cell>
        </row>
        <row r="98">
          <cell r="A98">
            <v>2106</v>
          </cell>
        </row>
        <row r="99">
          <cell r="A99">
            <v>2107</v>
          </cell>
        </row>
        <row r="100">
          <cell r="A100">
            <v>2108</v>
          </cell>
        </row>
        <row r="101">
          <cell r="A101">
            <v>2109</v>
          </cell>
        </row>
        <row r="102">
          <cell r="A102">
            <v>2110</v>
          </cell>
        </row>
        <row r="103">
          <cell r="A103">
            <v>2111</v>
          </cell>
        </row>
        <row r="104">
          <cell r="A104">
            <v>2112</v>
          </cell>
        </row>
        <row r="105">
          <cell r="A105">
            <v>2113</v>
          </cell>
        </row>
        <row r="106">
          <cell r="A106">
            <v>2114</v>
          </cell>
        </row>
        <row r="107">
          <cell r="A107">
            <v>2115</v>
          </cell>
        </row>
        <row r="108">
          <cell r="A108">
            <v>2116</v>
          </cell>
        </row>
        <row r="109">
          <cell r="A109">
            <v>2117</v>
          </cell>
        </row>
        <row r="110">
          <cell r="A110">
            <v>2118</v>
          </cell>
        </row>
        <row r="111">
          <cell r="A111">
            <v>2119</v>
          </cell>
        </row>
        <row r="112">
          <cell r="A112">
            <v>2120</v>
          </cell>
        </row>
        <row r="113">
          <cell r="A113">
            <v>2121</v>
          </cell>
        </row>
        <row r="114">
          <cell r="A114">
            <v>2122</v>
          </cell>
        </row>
        <row r="115">
          <cell r="A115">
            <v>2123</v>
          </cell>
        </row>
        <row r="116">
          <cell r="A116">
            <v>2124</v>
          </cell>
        </row>
        <row r="117">
          <cell r="A117">
            <v>2125</v>
          </cell>
        </row>
        <row r="118">
          <cell r="A118">
            <v>2126</v>
          </cell>
        </row>
        <row r="119">
          <cell r="A119">
            <v>2127</v>
          </cell>
        </row>
        <row r="120">
          <cell r="A120">
            <v>2128</v>
          </cell>
        </row>
        <row r="121">
          <cell r="A121">
            <v>2129</v>
          </cell>
        </row>
        <row r="122">
          <cell r="A122">
            <v>2130</v>
          </cell>
        </row>
        <row r="123">
          <cell r="A123">
            <v>2131</v>
          </cell>
        </row>
        <row r="124">
          <cell r="A124">
            <v>2132</v>
          </cell>
        </row>
        <row r="125">
          <cell r="A125">
            <v>2133</v>
          </cell>
        </row>
        <row r="126">
          <cell r="A126">
            <v>2134</v>
          </cell>
        </row>
        <row r="127">
          <cell r="A127">
            <v>2135</v>
          </cell>
        </row>
        <row r="128">
          <cell r="A128">
            <v>2136</v>
          </cell>
        </row>
        <row r="129">
          <cell r="A129">
            <v>2137</v>
          </cell>
        </row>
        <row r="130">
          <cell r="A130">
            <v>2138</v>
          </cell>
        </row>
        <row r="131">
          <cell r="A131">
            <v>2139</v>
          </cell>
        </row>
        <row r="132">
          <cell r="A132">
            <v>2140</v>
          </cell>
        </row>
        <row r="133">
          <cell r="A133">
            <v>2141</v>
          </cell>
        </row>
        <row r="134">
          <cell r="A134">
            <v>2142</v>
          </cell>
        </row>
        <row r="135">
          <cell r="A135">
            <v>2143</v>
          </cell>
        </row>
        <row r="136">
          <cell r="A136">
            <v>2144</v>
          </cell>
        </row>
        <row r="137">
          <cell r="A137">
            <v>2145</v>
          </cell>
        </row>
        <row r="138">
          <cell r="A138">
            <v>2146</v>
          </cell>
        </row>
        <row r="139">
          <cell r="A139">
            <v>2147</v>
          </cell>
        </row>
        <row r="140">
          <cell r="A140">
            <v>2148</v>
          </cell>
        </row>
        <row r="141">
          <cell r="A141">
            <v>2149</v>
          </cell>
        </row>
        <row r="142">
          <cell r="A142">
            <v>2150</v>
          </cell>
        </row>
        <row r="143">
          <cell r="A143">
            <v>2151</v>
          </cell>
        </row>
        <row r="144">
          <cell r="A144">
            <v>2152</v>
          </cell>
        </row>
        <row r="145">
          <cell r="A145">
            <v>2153</v>
          </cell>
        </row>
        <row r="146">
          <cell r="A146">
            <v>2154</v>
          </cell>
        </row>
        <row r="147">
          <cell r="A147">
            <v>2155</v>
          </cell>
        </row>
        <row r="148">
          <cell r="A148">
            <v>2156</v>
          </cell>
        </row>
        <row r="149">
          <cell r="A149">
            <v>2157</v>
          </cell>
        </row>
        <row r="150">
          <cell r="A150">
            <v>2158</v>
          </cell>
        </row>
        <row r="152">
          <cell r="A152">
            <v>2200</v>
          </cell>
        </row>
        <row r="153">
          <cell r="A153">
            <v>2201</v>
          </cell>
        </row>
        <row r="154">
          <cell r="A154">
            <v>2202</v>
          </cell>
        </row>
        <row r="155">
          <cell r="A155">
            <v>2203</v>
          </cell>
        </row>
        <row r="156">
          <cell r="A156">
            <v>2204</v>
          </cell>
        </row>
        <row r="157">
          <cell r="A157">
            <v>2205</v>
          </cell>
        </row>
        <row r="158">
          <cell r="A158">
            <v>2206</v>
          </cell>
        </row>
        <row r="159">
          <cell r="A159">
            <v>2207</v>
          </cell>
        </row>
        <row r="160">
          <cell r="A160">
            <v>2208</v>
          </cell>
        </row>
        <row r="161">
          <cell r="A161">
            <v>2209</v>
          </cell>
        </row>
        <row r="162">
          <cell r="A162">
            <v>2210</v>
          </cell>
        </row>
        <row r="163">
          <cell r="A163">
            <v>2211</v>
          </cell>
        </row>
        <row r="164">
          <cell r="A164">
            <v>2212</v>
          </cell>
        </row>
        <row r="165">
          <cell r="A165">
            <v>2213</v>
          </cell>
        </row>
        <row r="166">
          <cell r="A166">
            <v>2214</v>
          </cell>
        </row>
        <row r="167">
          <cell r="A167">
            <v>2215</v>
          </cell>
        </row>
        <row r="168">
          <cell r="A168">
            <v>2216</v>
          </cell>
        </row>
        <row r="169">
          <cell r="A169">
            <v>2217</v>
          </cell>
        </row>
        <row r="170">
          <cell r="A170">
            <v>2218</v>
          </cell>
        </row>
        <row r="171">
          <cell r="A171">
            <v>2219</v>
          </cell>
        </row>
        <row r="172">
          <cell r="A172">
            <v>2220</v>
          </cell>
        </row>
        <row r="173">
          <cell r="A173">
            <v>2221</v>
          </cell>
        </row>
        <row r="174">
          <cell r="A174">
            <v>2222</v>
          </cell>
        </row>
        <row r="175">
          <cell r="A175">
            <v>2223</v>
          </cell>
        </row>
        <row r="176">
          <cell r="A176">
            <v>2224</v>
          </cell>
        </row>
        <row r="177">
          <cell r="A177">
            <v>2225</v>
          </cell>
        </row>
        <row r="178">
          <cell r="A178">
            <v>2226</v>
          </cell>
        </row>
        <row r="179">
          <cell r="A179">
            <v>2227</v>
          </cell>
        </row>
        <row r="180">
          <cell r="A180">
            <v>2228</v>
          </cell>
        </row>
        <row r="181">
          <cell r="A181">
            <v>2229</v>
          </cell>
        </row>
        <row r="182">
          <cell r="A182">
            <v>2230</v>
          </cell>
        </row>
        <row r="183">
          <cell r="A183">
            <v>2231</v>
          </cell>
        </row>
        <row r="184">
          <cell r="A184">
            <v>2232</v>
          </cell>
        </row>
        <row r="185">
          <cell r="A185">
            <v>2233</v>
          </cell>
        </row>
        <row r="186">
          <cell r="A186">
            <v>2234</v>
          </cell>
        </row>
        <row r="187">
          <cell r="A187">
            <v>2235</v>
          </cell>
        </row>
        <row r="188">
          <cell r="A188">
            <v>2236</v>
          </cell>
        </row>
        <row r="189">
          <cell r="A189">
            <v>2237</v>
          </cell>
        </row>
        <row r="190">
          <cell r="A190">
            <v>2238</v>
          </cell>
        </row>
        <row r="191">
          <cell r="A191">
            <v>2239</v>
          </cell>
        </row>
        <row r="192">
          <cell r="A192">
            <v>2240</v>
          </cell>
        </row>
        <row r="193">
          <cell r="A193">
            <v>2241</v>
          </cell>
        </row>
        <row r="194">
          <cell r="A194">
            <v>2242</v>
          </cell>
        </row>
        <row r="195">
          <cell r="A195">
            <v>2243</v>
          </cell>
        </row>
        <row r="196">
          <cell r="A196">
            <v>2244</v>
          </cell>
        </row>
        <row r="197">
          <cell r="A197">
            <v>2245</v>
          </cell>
        </row>
        <row r="198">
          <cell r="A198">
            <v>2246</v>
          </cell>
        </row>
        <row r="199">
          <cell r="A199">
            <v>2247</v>
          </cell>
        </row>
        <row r="200">
          <cell r="A200">
            <v>2248</v>
          </cell>
        </row>
        <row r="201">
          <cell r="A201">
            <v>2249</v>
          </cell>
        </row>
        <row r="202">
          <cell r="A202">
            <v>2250</v>
          </cell>
        </row>
        <row r="203">
          <cell r="A203">
            <v>2251</v>
          </cell>
        </row>
        <row r="204">
          <cell r="A204">
            <v>2252</v>
          </cell>
        </row>
        <row r="205">
          <cell r="A205">
            <v>2253</v>
          </cell>
        </row>
        <row r="206">
          <cell r="A206">
            <v>2254</v>
          </cell>
        </row>
        <row r="207">
          <cell r="A207">
            <v>2255</v>
          </cell>
        </row>
        <row r="208">
          <cell r="A208">
            <v>2256</v>
          </cell>
        </row>
        <row r="209">
          <cell r="A209">
            <v>2257</v>
          </cell>
        </row>
        <row r="210">
          <cell r="A210">
            <v>2258</v>
          </cell>
        </row>
        <row r="211">
          <cell r="A211">
            <v>2259</v>
          </cell>
        </row>
        <row r="212">
          <cell r="A212">
            <v>2260</v>
          </cell>
        </row>
        <row r="213">
          <cell r="A213">
            <v>2261</v>
          </cell>
        </row>
        <row r="214">
          <cell r="A214">
            <v>2262</v>
          </cell>
        </row>
        <row r="215">
          <cell r="A215">
            <v>2263</v>
          </cell>
        </row>
        <row r="216">
          <cell r="A216">
            <v>2264</v>
          </cell>
        </row>
        <row r="217">
          <cell r="A217">
            <v>2265</v>
          </cell>
        </row>
        <row r="218">
          <cell r="A218">
            <v>2266</v>
          </cell>
        </row>
        <row r="219">
          <cell r="A219">
            <v>2267</v>
          </cell>
        </row>
        <row r="220">
          <cell r="A220">
            <v>2268</v>
          </cell>
        </row>
        <row r="221">
          <cell r="A221">
            <v>2269</v>
          </cell>
        </row>
        <row r="222">
          <cell r="A222">
            <v>2270</v>
          </cell>
        </row>
        <row r="223">
          <cell r="A223">
            <v>2271</v>
          </cell>
        </row>
        <row r="224">
          <cell r="A224">
            <v>2272</v>
          </cell>
        </row>
        <row r="225">
          <cell r="A225">
            <v>2273</v>
          </cell>
        </row>
        <row r="226">
          <cell r="A226">
            <v>2274</v>
          </cell>
        </row>
        <row r="227">
          <cell r="A227">
            <v>2275</v>
          </cell>
        </row>
        <row r="228">
          <cell r="A228">
            <v>2276</v>
          </cell>
        </row>
        <row r="229">
          <cell r="A229">
            <v>2277</v>
          </cell>
        </row>
        <row r="230">
          <cell r="A230">
            <v>2278</v>
          </cell>
        </row>
        <row r="231">
          <cell r="A231">
            <v>2279</v>
          </cell>
        </row>
        <row r="232">
          <cell r="A232">
            <v>2280</v>
          </cell>
        </row>
        <row r="233">
          <cell r="A233">
            <v>2281</v>
          </cell>
        </row>
        <row r="234">
          <cell r="A234">
            <v>2282</v>
          </cell>
        </row>
        <row r="235">
          <cell r="A235">
            <v>2283</v>
          </cell>
        </row>
        <row r="236">
          <cell r="A236">
            <v>2284</v>
          </cell>
        </row>
        <row r="237">
          <cell r="A237">
            <v>2285</v>
          </cell>
        </row>
        <row r="238">
          <cell r="A238">
            <v>2286</v>
          </cell>
        </row>
        <row r="239">
          <cell r="A239">
            <v>2287</v>
          </cell>
        </row>
        <row r="240">
          <cell r="A240">
            <v>2288</v>
          </cell>
        </row>
        <row r="241">
          <cell r="A241">
            <v>2289</v>
          </cell>
        </row>
        <row r="242">
          <cell r="A242">
            <v>2290</v>
          </cell>
        </row>
        <row r="243">
          <cell r="A243">
            <v>2291</v>
          </cell>
        </row>
        <row r="244">
          <cell r="A244">
            <v>2292</v>
          </cell>
        </row>
        <row r="245">
          <cell r="A245">
            <v>2293</v>
          </cell>
        </row>
        <row r="246">
          <cell r="A246">
            <v>2294</v>
          </cell>
        </row>
        <row r="247">
          <cell r="A247">
            <v>2295</v>
          </cell>
        </row>
        <row r="248">
          <cell r="A248">
            <v>2296</v>
          </cell>
        </row>
        <row r="249">
          <cell r="A249">
            <v>2297</v>
          </cell>
        </row>
        <row r="250">
          <cell r="A250">
            <v>2298</v>
          </cell>
        </row>
        <row r="251">
          <cell r="A251">
            <v>2299</v>
          </cell>
        </row>
        <row r="252">
          <cell r="A252">
            <v>2300</v>
          </cell>
        </row>
        <row r="253">
          <cell r="A253">
            <v>2301</v>
          </cell>
        </row>
        <row r="254">
          <cell r="A254">
            <v>2302</v>
          </cell>
        </row>
        <row r="255">
          <cell r="A255">
            <v>2303</v>
          </cell>
        </row>
        <row r="256">
          <cell r="A256">
            <v>2304</v>
          </cell>
        </row>
        <row r="257">
          <cell r="A257">
            <v>2305</v>
          </cell>
        </row>
        <row r="258">
          <cell r="A258">
            <v>2306</v>
          </cell>
        </row>
        <row r="259">
          <cell r="A259">
            <v>2307</v>
          </cell>
        </row>
        <row r="260">
          <cell r="A260">
            <v>2308</v>
          </cell>
        </row>
        <row r="261">
          <cell r="A261">
            <v>2309</v>
          </cell>
        </row>
        <row r="262">
          <cell r="A262">
            <v>2310</v>
          </cell>
        </row>
        <row r="263">
          <cell r="A263">
            <v>2311</v>
          </cell>
        </row>
        <row r="264">
          <cell r="A264">
            <v>2312</v>
          </cell>
        </row>
        <row r="265">
          <cell r="A265">
            <v>2313</v>
          </cell>
        </row>
        <row r="266">
          <cell r="A266">
            <v>2314</v>
          </cell>
        </row>
        <row r="267">
          <cell r="A267">
            <v>2315</v>
          </cell>
        </row>
        <row r="268">
          <cell r="A268">
            <v>2316</v>
          </cell>
        </row>
        <row r="269">
          <cell r="A269">
            <v>2317</v>
          </cell>
        </row>
        <row r="270">
          <cell r="A270">
            <v>2318</v>
          </cell>
        </row>
        <row r="271">
          <cell r="A271">
            <v>2319</v>
          </cell>
        </row>
        <row r="272">
          <cell r="A272">
            <v>2320</v>
          </cell>
        </row>
        <row r="273">
          <cell r="A273">
            <v>2321</v>
          </cell>
        </row>
        <row r="274">
          <cell r="A274">
            <v>2322</v>
          </cell>
        </row>
        <row r="275">
          <cell r="A275">
            <v>2323</v>
          </cell>
        </row>
        <row r="276">
          <cell r="A276">
            <v>2324</v>
          </cell>
        </row>
        <row r="277">
          <cell r="A277">
            <v>2325</v>
          </cell>
        </row>
        <row r="278">
          <cell r="A278">
            <v>2326</v>
          </cell>
        </row>
        <row r="279">
          <cell r="A279">
            <v>2327</v>
          </cell>
        </row>
        <row r="280">
          <cell r="A280">
            <v>2328</v>
          </cell>
        </row>
        <row r="281">
          <cell r="A281">
            <v>2329</v>
          </cell>
        </row>
        <row r="282">
          <cell r="A282">
            <v>2330</v>
          </cell>
        </row>
        <row r="283">
          <cell r="A283">
            <v>2331</v>
          </cell>
        </row>
        <row r="284">
          <cell r="A284">
            <v>2332</v>
          </cell>
        </row>
        <row r="285">
          <cell r="A285">
            <v>2333</v>
          </cell>
        </row>
        <row r="286">
          <cell r="A286">
            <v>2334</v>
          </cell>
        </row>
        <row r="287">
          <cell r="A287">
            <v>2335</v>
          </cell>
        </row>
        <row r="288">
          <cell r="A288">
            <v>2336</v>
          </cell>
        </row>
        <row r="289">
          <cell r="A289">
            <v>2337</v>
          </cell>
        </row>
        <row r="290">
          <cell r="A290">
            <v>2338</v>
          </cell>
        </row>
        <row r="291">
          <cell r="A291">
            <v>2339</v>
          </cell>
        </row>
        <row r="292">
          <cell r="A292">
            <v>2340</v>
          </cell>
        </row>
        <row r="293">
          <cell r="A293">
            <v>2341</v>
          </cell>
        </row>
        <row r="294">
          <cell r="A294">
            <v>2342</v>
          </cell>
        </row>
        <row r="295">
          <cell r="A295">
            <v>2343</v>
          </cell>
        </row>
        <row r="296">
          <cell r="A296">
            <v>2344</v>
          </cell>
        </row>
        <row r="297">
          <cell r="A297">
            <v>2345</v>
          </cell>
        </row>
        <row r="298">
          <cell r="A298">
            <v>2346</v>
          </cell>
        </row>
        <row r="299">
          <cell r="A299">
            <v>2347</v>
          </cell>
        </row>
        <row r="300">
          <cell r="A300">
            <v>2348</v>
          </cell>
        </row>
        <row r="301">
          <cell r="A301">
            <v>2349</v>
          </cell>
        </row>
        <row r="302">
          <cell r="A302">
            <v>2350</v>
          </cell>
        </row>
        <row r="303">
          <cell r="A303">
            <v>2351</v>
          </cell>
        </row>
        <row r="304">
          <cell r="A304">
            <v>2352</v>
          </cell>
        </row>
        <row r="305">
          <cell r="A305">
            <v>2353</v>
          </cell>
        </row>
        <row r="306">
          <cell r="A306">
            <v>2354</v>
          </cell>
        </row>
        <row r="307">
          <cell r="A307">
            <v>2355</v>
          </cell>
        </row>
        <row r="308">
          <cell r="A308">
            <v>2356</v>
          </cell>
        </row>
        <row r="309">
          <cell r="A309">
            <v>2357</v>
          </cell>
        </row>
        <row r="310">
          <cell r="A310">
            <v>2358</v>
          </cell>
        </row>
        <row r="311">
          <cell r="A311">
            <v>2359</v>
          </cell>
        </row>
        <row r="312">
          <cell r="A312">
            <v>2360</v>
          </cell>
        </row>
        <row r="313">
          <cell r="A313">
            <v>2361</v>
          </cell>
        </row>
        <row r="314">
          <cell r="A314">
            <v>2362</v>
          </cell>
        </row>
        <row r="315">
          <cell r="A315">
            <v>2363</v>
          </cell>
        </row>
        <row r="316">
          <cell r="A316">
            <v>2364</v>
          </cell>
        </row>
        <row r="317">
          <cell r="A317">
            <v>2365</v>
          </cell>
        </row>
        <row r="318">
          <cell r="A318">
            <v>2366</v>
          </cell>
        </row>
        <row r="319">
          <cell r="A319">
            <v>2367</v>
          </cell>
        </row>
        <row r="320">
          <cell r="A320">
            <v>2368</v>
          </cell>
        </row>
        <row r="321">
          <cell r="A321">
            <v>2369</v>
          </cell>
        </row>
        <row r="322">
          <cell r="A322">
            <v>2370</v>
          </cell>
        </row>
        <row r="323">
          <cell r="A323">
            <v>2371</v>
          </cell>
        </row>
        <row r="324">
          <cell r="A324">
            <v>2372</v>
          </cell>
        </row>
        <row r="325">
          <cell r="A325">
            <v>2373</v>
          </cell>
        </row>
        <row r="326">
          <cell r="A326">
            <v>2374</v>
          </cell>
        </row>
        <row r="327">
          <cell r="A327">
            <v>2375</v>
          </cell>
        </row>
        <row r="328">
          <cell r="A328">
            <v>2376</v>
          </cell>
        </row>
        <row r="329">
          <cell r="A329">
            <v>2377</v>
          </cell>
        </row>
        <row r="330">
          <cell r="A330">
            <v>2378</v>
          </cell>
        </row>
        <row r="331">
          <cell r="A331">
            <v>2379</v>
          </cell>
        </row>
        <row r="332">
          <cell r="A332">
            <v>2380</v>
          </cell>
        </row>
        <row r="333">
          <cell r="A333">
            <v>2381</v>
          </cell>
        </row>
        <row r="334">
          <cell r="A334">
            <v>2382</v>
          </cell>
        </row>
        <row r="335">
          <cell r="A335">
            <v>2383</v>
          </cell>
        </row>
        <row r="336">
          <cell r="A336">
            <v>2384</v>
          </cell>
        </row>
        <row r="337">
          <cell r="A337">
            <v>2385</v>
          </cell>
        </row>
        <row r="338">
          <cell r="A338">
            <v>2386</v>
          </cell>
        </row>
        <row r="340">
          <cell r="A340">
            <v>2400</v>
          </cell>
        </row>
        <row r="341">
          <cell r="A341">
            <v>2401</v>
          </cell>
        </row>
        <row r="342">
          <cell r="A342">
            <v>2402</v>
          </cell>
        </row>
        <row r="343">
          <cell r="A343">
            <v>2403</v>
          </cell>
        </row>
        <row r="344">
          <cell r="A344">
            <v>2404</v>
          </cell>
        </row>
        <row r="345">
          <cell r="A345">
            <v>2405</v>
          </cell>
        </row>
        <row r="346">
          <cell r="A346">
            <v>2406</v>
          </cell>
        </row>
        <row r="347">
          <cell r="A347">
            <v>2407</v>
          </cell>
        </row>
        <row r="348">
          <cell r="A348">
            <v>2408</v>
          </cell>
        </row>
        <row r="349">
          <cell r="A349">
            <v>2409</v>
          </cell>
        </row>
        <row r="350">
          <cell r="A350">
            <v>2410</v>
          </cell>
        </row>
        <row r="351">
          <cell r="A351">
            <v>2411</v>
          </cell>
        </row>
        <row r="352">
          <cell r="A352">
            <v>2412</v>
          </cell>
        </row>
        <row r="353">
          <cell r="A353">
            <v>2413</v>
          </cell>
        </row>
        <row r="354">
          <cell r="A354">
            <v>2414</v>
          </cell>
        </row>
        <row r="355">
          <cell r="A355">
            <v>2415</v>
          </cell>
        </row>
        <row r="356">
          <cell r="A356">
            <v>2416</v>
          </cell>
        </row>
        <row r="357">
          <cell r="A357">
            <v>2417</v>
          </cell>
        </row>
        <row r="358">
          <cell r="A358">
            <v>2418</v>
          </cell>
        </row>
        <row r="359">
          <cell r="A359">
            <v>2419</v>
          </cell>
        </row>
        <row r="360">
          <cell r="A360">
            <v>2420</v>
          </cell>
        </row>
        <row r="361">
          <cell r="A361">
            <v>2421</v>
          </cell>
        </row>
        <row r="362">
          <cell r="A362">
            <v>2422</v>
          </cell>
        </row>
        <row r="363">
          <cell r="A363">
            <v>2423</v>
          </cell>
        </row>
        <row r="364">
          <cell r="A364">
            <v>2424</v>
          </cell>
        </row>
        <row r="365">
          <cell r="A365">
            <v>2425</v>
          </cell>
        </row>
        <row r="366">
          <cell r="A366">
            <v>2426</v>
          </cell>
        </row>
        <row r="367">
          <cell r="A367">
            <v>2427</v>
          </cell>
        </row>
        <row r="369">
          <cell r="A369">
            <v>2500</v>
          </cell>
        </row>
        <row r="370">
          <cell r="A370">
            <v>2501</v>
          </cell>
        </row>
        <row r="371">
          <cell r="A371">
            <v>2502</v>
          </cell>
        </row>
        <row r="372">
          <cell r="A372">
            <v>2503</v>
          </cell>
        </row>
        <row r="373">
          <cell r="A373">
            <v>2504</v>
          </cell>
        </row>
        <row r="374">
          <cell r="A374">
            <v>2505</v>
          </cell>
        </row>
        <row r="375">
          <cell r="A375">
            <v>2506</v>
          </cell>
        </row>
        <row r="376">
          <cell r="A376">
            <v>2507</v>
          </cell>
        </row>
        <row r="377">
          <cell r="A377">
            <v>2508</v>
          </cell>
        </row>
        <row r="378">
          <cell r="A378">
            <v>2509</v>
          </cell>
        </row>
        <row r="379">
          <cell r="A379">
            <v>2510</v>
          </cell>
        </row>
        <row r="380">
          <cell r="A380">
            <v>2511</v>
          </cell>
        </row>
        <row r="381">
          <cell r="A381">
            <v>2512</v>
          </cell>
        </row>
        <row r="382">
          <cell r="A382">
            <v>2513</v>
          </cell>
        </row>
        <row r="383">
          <cell r="A383">
            <v>2514</v>
          </cell>
        </row>
        <row r="384">
          <cell r="A384">
            <v>2515</v>
          </cell>
        </row>
        <row r="385">
          <cell r="A385">
            <v>2516</v>
          </cell>
        </row>
        <row r="386">
          <cell r="A386">
            <v>2517</v>
          </cell>
        </row>
        <row r="387">
          <cell r="A387">
            <v>2518</v>
          </cell>
        </row>
        <row r="388">
          <cell r="A388">
            <v>2519</v>
          </cell>
        </row>
        <row r="389">
          <cell r="A389">
            <v>2520</v>
          </cell>
        </row>
        <row r="390">
          <cell r="A390">
            <v>2521</v>
          </cell>
        </row>
        <row r="391">
          <cell r="A391">
            <v>2522</v>
          </cell>
        </row>
        <row r="392">
          <cell r="A392">
            <v>2523</v>
          </cell>
        </row>
        <row r="393">
          <cell r="A393">
            <v>2524</v>
          </cell>
        </row>
        <row r="394">
          <cell r="A394">
            <v>2525</v>
          </cell>
        </row>
        <row r="395">
          <cell r="A395">
            <v>2526</v>
          </cell>
        </row>
        <row r="396">
          <cell r="A396">
            <v>2527</v>
          </cell>
        </row>
        <row r="397">
          <cell r="A397">
            <v>2528</v>
          </cell>
        </row>
        <row r="398">
          <cell r="A398">
            <v>2529</v>
          </cell>
        </row>
        <row r="399">
          <cell r="A399">
            <v>2530</v>
          </cell>
        </row>
        <row r="401">
          <cell r="A401">
            <v>2600</v>
          </cell>
        </row>
        <row r="402">
          <cell r="A402">
            <v>2601</v>
          </cell>
        </row>
        <row r="403">
          <cell r="A403">
            <v>2602</v>
          </cell>
        </row>
        <row r="404">
          <cell r="A404">
            <v>2603</v>
          </cell>
        </row>
        <row r="405">
          <cell r="A405">
            <v>2604</v>
          </cell>
        </row>
        <row r="406">
          <cell r="A406">
            <v>2605</v>
          </cell>
        </row>
        <row r="407">
          <cell r="A407">
            <v>2606</v>
          </cell>
        </row>
        <row r="408">
          <cell r="A408">
            <v>2607</v>
          </cell>
        </row>
        <row r="409">
          <cell r="A409">
            <v>2608</v>
          </cell>
        </row>
        <row r="410">
          <cell r="A410">
            <v>2609</v>
          </cell>
        </row>
        <row r="411">
          <cell r="A411">
            <v>2610</v>
          </cell>
        </row>
        <row r="412">
          <cell r="A412">
            <v>2611</v>
          </cell>
        </row>
        <row r="413">
          <cell r="A413">
            <v>2612</v>
          </cell>
        </row>
        <row r="414">
          <cell r="A414">
            <v>2613</v>
          </cell>
        </row>
        <row r="415">
          <cell r="A415">
            <v>2614</v>
          </cell>
        </row>
        <row r="416">
          <cell r="A416">
            <v>2615</v>
          </cell>
        </row>
        <row r="417">
          <cell r="A417">
            <v>2616</v>
          </cell>
        </row>
        <row r="418">
          <cell r="A418">
            <v>2617</v>
          </cell>
        </row>
        <row r="419">
          <cell r="A419">
            <v>2618</v>
          </cell>
        </row>
        <row r="420">
          <cell r="A420">
            <v>2619</v>
          </cell>
        </row>
        <row r="421">
          <cell r="A421">
            <v>2620</v>
          </cell>
        </row>
        <row r="422">
          <cell r="A422">
            <v>2621</v>
          </cell>
        </row>
        <row r="423">
          <cell r="A423">
            <v>2622</v>
          </cell>
        </row>
        <row r="424">
          <cell r="A424">
            <v>2623</v>
          </cell>
        </row>
        <row r="425">
          <cell r="A425">
            <v>2624</v>
          </cell>
        </row>
        <row r="426">
          <cell r="A426">
            <v>2625</v>
          </cell>
        </row>
        <row r="427">
          <cell r="A427">
            <v>2626</v>
          </cell>
        </row>
        <row r="428">
          <cell r="A428">
            <v>2627</v>
          </cell>
        </row>
        <row r="429">
          <cell r="A429">
            <v>2628</v>
          </cell>
        </row>
        <row r="430">
          <cell r="A430">
            <v>2629</v>
          </cell>
        </row>
        <row r="431">
          <cell r="A431">
            <v>2630</v>
          </cell>
        </row>
        <row r="432">
          <cell r="A432">
            <v>2631</v>
          </cell>
        </row>
        <row r="433">
          <cell r="A433">
            <v>2632</v>
          </cell>
        </row>
        <row r="434">
          <cell r="A434">
            <v>2633</v>
          </cell>
        </row>
        <row r="435">
          <cell r="A435">
            <v>2634</v>
          </cell>
        </row>
        <row r="436">
          <cell r="A436">
            <v>2635</v>
          </cell>
        </row>
        <row r="437">
          <cell r="A437">
            <v>2636</v>
          </cell>
        </row>
        <row r="438">
          <cell r="A438">
            <v>2637</v>
          </cell>
        </row>
        <row r="439">
          <cell r="A439">
            <v>2638</v>
          </cell>
        </row>
        <row r="440">
          <cell r="A440">
            <v>2639</v>
          </cell>
        </row>
        <row r="441">
          <cell r="A441">
            <v>2640</v>
          </cell>
        </row>
        <row r="442">
          <cell r="A442">
            <v>2641</v>
          </cell>
        </row>
        <row r="443">
          <cell r="A443">
            <v>2642</v>
          </cell>
        </row>
        <row r="444">
          <cell r="A444">
            <v>2643</v>
          </cell>
        </row>
        <row r="445">
          <cell r="A445">
            <v>2644</v>
          </cell>
        </row>
        <row r="446">
          <cell r="A446">
            <v>2645</v>
          </cell>
        </row>
        <row r="447">
          <cell r="A447">
            <v>2646</v>
          </cell>
        </row>
        <row r="448">
          <cell r="A448">
            <v>2647</v>
          </cell>
        </row>
        <row r="449">
          <cell r="A449">
            <v>2648</v>
          </cell>
        </row>
        <row r="450">
          <cell r="A450">
            <v>2649</v>
          </cell>
        </row>
        <row r="451">
          <cell r="A451">
            <v>2650</v>
          </cell>
        </row>
        <row r="452">
          <cell r="A452">
            <v>2651</v>
          </cell>
        </row>
        <row r="453">
          <cell r="A453">
            <v>2652</v>
          </cell>
        </row>
        <row r="454">
          <cell r="A454">
            <v>2653</v>
          </cell>
        </row>
        <row r="455">
          <cell r="A455">
            <v>2654</v>
          </cell>
        </row>
        <row r="456">
          <cell r="A456">
            <v>2655</v>
          </cell>
        </row>
        <row r="457">
          <cell r="A457">
            <v>2656</v>
          </cell>
        </row>
        <row r="458">
          <cell r="A458">
            <v>2657</v>
          </cell>
        </row>
        <row r="459">
          <cell r="A459">
            <v>2658</v>
          </cell>
        </row>
        <row r="460">
          <cell r="A460">
            <v>2659</v>
          </cell>
        </row>
        <row r="461">
          <cell r="A461">
            <v>2660</v>
          </cell>
        </row>
        <row r="462">
          <cell r="A462">
            <v>2661</v>
          </cell>
        </row>
        <row r="463">
          <cell r="A463">
            <v>2662</v>
          </cell>
        </row>
        <row r="464">
          <cell r="A464">
            <v>2663</v>
          </cell>
        </row>
        <row r="465">
          <cell r="A465">
            <v>2664</v>
          </cell>
        </row>
        <row r="466">
          <cell r="A466">
            <v>2665</v>
          </cell>
        </row>
        <row r="467">
          <cell r="A467">
            <v>2666</v>
          </cell>
        </row>
        <row r="468">
          <cell r="A468">
            <v>2667</v>
          </cell>
        </row>
        <row r="469">
          <cell r="A469">
            <v>2668</v>
          </cell>
        </row>
        <row r="470">
          <cell r="A470">
            <v>2669</v>
          </cell>
        </row>
        <row r="471">
          <cell r="A471">
            <v>2670</v>
          </cell>
        </row>
        <row r="472">
          <cell r="A472">
            <v>2671</v>
          </cell>
        </row>
        <row r="473">
          <cell r="A473">
            <v>2672</v>
          </cell>
        </row>
        <row r="474">
          <cell r="A474">
            <v>2673</v>
          </cell>
        </row>
        <row r="475">
          <cell r="A475">
            <v>2674</v>
          </cell>
        </row>
        <row r="476">
          <cell r="A476">
            <v>2675</v>
          </cell>
        </row>
        <row r="477">
          <cell r="A477">
            <v>2676</v>
          </cell>
        </row>
        <row r="478">
          <cell r="A478">
            <v>2677</v>
          </cell>
        </row>
        <row r="479">
          <cell r="A479">
            <v>2678</v>
          </cell>
        </row>
        <row r="480">
          <cell r="A480">
            <v>2679</v>
          </cell>
        </row>
        <row r="481">
          <cell r="A481">
            <v>2680</v>
          </cell>
        </row>
        <row r="482">
          <cell r="A482">
            <v>2681</v>
          </cell>
        </row>
        <row r="483">
          <cell r="A483">
            <v>2682</v>
          </cell>
        </row>
        <row r="484">
          <cell r="A484">
            <v>2683</v>
          </cell>
        </row>
        <row r="485">
          <cell r="A485">
            <v>2684</v>
          </cell>
        </row>
        <row r="486">
          <cell r="A486">
            <v>2685</v>
          </cell>
        </row>
        <row r="488">
          <cell r="A488">
            <v>2700</v>
          </cell>
        </row>
        <row r="489">
          <cell r="A489">
            <v>2701</v>
          </cell>
        </row>
        <row r="490">
          <cell r="A490">
            <v>2702</v>
          </cell>
        </row>
        <row r="491">
          <cell r="A491">
            <v>2703</v>
          </cell>
        </row>
        <row r="492">
          <cell r="A492">
            <v>2704</v>
          </cell>
        </row>
        <row r="493">
          <cell r="A493">
            <v>2705</v>
          </cell>
        </row>
        <row r="494">
          <cell r="A494">
            <v>2706</v>
          </cell>
        </row>
        <row r="495">
          <cell r="A495">
            <v>2707</v>
          </cell>
        </row>
        <row r="496">
          <cell r="A496">
            <v>2708</v>
          </cell>
        </row>
        <row r="497">
          <cell r="A497">
            <v>2709</v>
          </cell>
        </row>
        <row r="498">
          <cell r="A498">
            <v>2710</v>
          </cell>
        </row>
        <row r="499">
          <cell r="A499">
            <v>2711</v>
          </cell>
        </row>
        <row r="500">
          <cell r="A500">
            <v>2712</v>
          </cell>
        </row>
        <row r="501">
          <cell r="A501">
            <v>2713</v>
          </cell>
        </row>
        <row r="502">
          <cell r="A502">
            <v>2714</v>
          </cell>
        </row>
        <row r="503">
          <cell r="A503">
            <v>2715</v>
          </cell>
        </row>
        <row r="504">
          <cell r="A504">
            <v>2716</v>
          </cell>
        </row>
        <row r="505">
          <cell r="A505">
            <v>2717</v>
          </cell>
        </row>
        <row r="506">
          <cell r="A506">
            <v>2718</v>
          </cell>
        </row>
        <row r="507">
          <cell r="A507">
            <v>2719</v>
          </cell>
        </row>
        <row r="508">
          <cell r="A508">
            <v>2720</v>
          </cell>
        </row>
        <row r="509">
          <cell r="A509">
            <v>2721</v>
          </cell>
        </row>
        <row r="510">
          <cell r="A510">
            <v>2722</v>
          </cell>
        </row>
        <row r="511">
          <cell r="A511">
            <v>2723</v>
          </cell>
        </row>
        <row r="512">
          <cell r="A512">
            <v>2724</v>
          </cell>
        </row>
        <row r="513">
          <cell r="A513">
            <v>2725</v>
          </cell>
        </row>
        <row r="514">
          <cell r="A514">
            <v>2726</v>
          </cell>
        </row>
        <row r="516">
          <cell r="A516">
            <v>2800</v>
          </cell>
        </row>
        <row r="517">
          <cell r="A517">
            <v>2801</v>
          </cell>
        </row>
        <row r="518">
          <cell r="A518">
            <v>2802</v>
          </cell>
        </row>
        <row r="519">
          <cell r="A519">
            <v>2803</v>
          </cell>
        </row>
        <row r="520">
          <cell r="A520">
            <v>2804</v>
          </cell>
        </row>
        <row r="521">
          <cell r="A521">
            <v>2805</v>
          </cell>
        </row>
        <row r="522">
          <cell r="A522">
            <v>2806</v>
          </cell>
        </row>
        <row r="523">
          <cell r="A523">
            <v>2807</v>
          </cell>
        </row>
        <row r="524">
          <cell r="A524">
            <v>2808</v>
          </cell>
        </row>
        <row r="525">
          <cell r="A525">
            <v>2809</v>
          </cell>
        </row>
        <row r="526">
          <cell r="A526">
            <v>2810</v>
          </cell>
        </row>
        <row r="527">
          <cell r="A527">
            <v>2811</v>
          </cell>
        </row>
        <row r="528">
          <cell r="A528">
            <v>2812</v>
          </cell>
        </row>
        <row r="529">
          <cell r="A529">
            <v>2813</v>
          </cell>
        </row>
        <row r="530">
          <cell r="A530">
            <v>2814</v>
          </cell>
        </row>
        <row r="531">
          <cell r="A531">
            <v>2815</v>
          </cell>
        </row>
        <row r="532">
          <cell r="A532">
            <v>2816</v>
          </cell>
        </row>
        <row r="533">
          <cell r="A533">
            <v>2817</v>
          </cell>
        </row>
        <row r="534">
          <cell r="A534">
            <v>2818</v>
          </cell>
        </row>
        <row r="535">
          <cell r="A535">
            <v>2819</v>
          </cell>
        </row>
        <row r="536">
          <cell r="A536">
            <v>2820</v>
          </cell>
        </row>
        <row r="537">
          <cell r="A537">
            <v>2821</v>
          </cell>
        </row>
        <row r="538">
          <cell r="A538">
            <v>2822</v>
          </cell>
        </row>
        <row r="539">
          <cell r="A539">
            <v>2823</v>
          </cell>
        </row>
        <row r="540">
          <cell r="A540">
            <v>2824</v>
          </cell>
        </row>
        <row r="541">
          <cell r="A541">
            <v>2825</v>
          </cell>
        </row>
        <row r="542">
          <cell r="A542">
            <v>2826</v>
          </cell>
        </row>
        <row r="543">
          <cell r="A543">
            <v>2827</v>
          </cell>
        </row>
        <row r="544">
          <cell r="A544">
            <v>2828</v>
          </cell>
        </row>
        <row r="545">
          <cell r="A545">
            <v>2829</v>
          </cell>
        </row>
        <row r="546">
          <cell r="A546">
            <v>2830</v>
          </cell>
        </row>
        <row r="547">
          <cell r="A547">
            <v>2831</v>
          </cell>
        </row>
        <row r="548">
          <cell r="A548">
            <v>2832</v>
          </cell>
        </row>
        <row r="549">
          <cell r="A549">
            <v>2833</v>
          </cell>
        </row>
        <row r="550">
          <cell r="A550">
            <v>2834</v>
          </cell>
        </row>
        <row r="551">
          <cell r="A551">
            <v>2835</v>
          </cell>
        </row>
        <row r="552">
          <cell r="A552">
            <v>2836</v>
          </cell>
        </row>
        <row r="553">
          <cell r="A553">
            <v>2837</v>
          </cell>
        </row>
        <row r="554">
          <cell r="A554">
            <v>2838</v>
          </cell>
        </row>
        <row r="555">
          <cell r="A555">
            <v>2839</v>
          </cell>
        </row>
        <row r="556">
          <cell r="A556">
            <v>2840</v>
          </cell>
        </row>
        <row r="557">
          <cell r="A557">
            <v>2841</v>
          </cell>
        </row>
        <row r="558">
          <cell r="A558">
            <v>2842</v>
          </cell>
        </row>
        <row r="559">
          <cell r="A559">
            <v>2843</v>
          </cell>
        </row>
        <row r="560">
          <cell r="A560">
            <v>2844</v>
          </cell>
        </row>
        <row r="561">
          <cell r="A561">
            <v>2845</v>
          </cell>
        </row>
        <row r="562">
          <cell r="A562">
            <v>2846</v>
          </cell>
        </row>
        <row r="563">
          <cell r="A563">
            <v>2847</v>
          </cell>
        </row>
        <row r="564">
          <cell r="A564">
            <v>2848</v>
          </cell>
        </row>
        <row r="565">
          <cell r="A565">
            <v>2849</v>
          </cell>
        </row>
        <row r="566">
          <cell r="A566">
            <v>2850</v>
          </cell>
        </row>
        <row r="567">
          <cell r="A567">
            <v>2851</v>
          </cell>
        </row>
        <row r="568">
          <cell r="A568">
            <v>2852</v>
          </cell>
        </row>
        <row r="569">
          <cell r="A569">
            <v>2853</v>
          </cell>
        </row>
        <row r="570">
          <cell r="A570">
            <v>2854</v>
          </cell>
        </row>
        <row r="571">
          <cell r="A571">
            <v>2855</v>
          </cell>
        </row>
        <row r="572">
          <cell r="A572">
            <v>2856</v>
          </cell>
        </row>
        <row r="573">
          <cell r="A573">
            <v>2857</v>
          </cell>
        </row>
        <row r="574">
          <cell r="A574">
            <v>2858</v>
          </cell>
        </row>
        <row r="575">
          <cell r="A575">
            <v>2859</v>
          </cell>
        </row>
        <row r="576">
          <cell r="A576">
            <v>2860</v>
          </cell>
        </row>
        <row r="577">
          <cell r="A577">
            <v>2861</v>
          </cell>
        </row>
        <row r="578">
          <cell r="A578">
            <v>2862</v>
          </cell>
        </row>
        <row r="579">
          <cell r="A579">
            <v>2863</v>
          </cell>
        </row>
        <row r="580">
          <cell r="A580">
            <v>2864</v>
          </cell>
        </row>
        <row r="581">
          <cell r="A581">
            <v>2865</v>
          </cell>
        </row>
        <row r="582">
          <cell r="A582">
            <v>2866</v>
          </cell>
        </row>
        <row r="583">
          <cell r="A583">
            <v>2867</v>
          </cell>
        </row>
        <row r="584">
          <cell r="A584">
            <v>2868</v>
          </cell>
        </row>
        <row r="585">
          <cell r="A585">
            <v>2869</v>
          </cell>
        </row>
        <row r="586">
          <cell r="A586">
            <v>2870</v>
          </cell>
        </row>
        <row r="587">
          <cell r="A587">
            <v>2871</v>
          </cell>
        </row>
        <row r="588">
          <cell r="A588">
            <v>2872</v>
          </cell>
        </row>
        <row r="589">
          <cell r="A589">
            <v>2873</v>
          </cell>
        </row>
        <row r="590">
          <cell r="A590">
            <v>2874</v>
          </cell>
        </row>
        <row r="591">
          <cell r="A591">
            <v>2875</v>
          </cell>
        </row>
        <row r="592">
          <cell r="A592">
            <v>2876</v>
          </cell>
        </row>
        <row r="593">
          <cell r="A593">
            <v>2877</v>
          </cell>
        </row>
        <row r="594">
          <cell r="A594">
            <v>2878</v>
          </cell>
        </row>
        <row r="595">
          <cell r="A595">
            <v>2879</v>
          </cell>
        </row>
        <row r="596">
          <cell r="A596">
            <v>2880</v>
          </cell>
        </row>
        <row r="597">
          <cell r="A597">
            <v>2881</v>
          </cell>
        </row>
        <row r="598">
          <cell r="A598">
            <v>2882</v>
          </cell>
        </row>
        <row r="599">
          <cell r="A599">
            <v>2883</v>
          </cell>
        </row>
        <row r="600">
          <cell r="A600">
            <v>2884</v>
          </cell>
        </row>
        <row r="601">
          <cell r="A601">
            <v>2885</v>
          </cell>
        </row>
        <row r="602">
          <cell r="A602">
            <v>2886</v>
          </cell>
        </row>
        <row r="603">
          <cell r="A603">
            <v>2887</v>
          </cell>
        </row>
        <row r="604">
          <cell r="A604">
            <v>2888</v>
          </cell>
        </row>
        <row r="605">
          <cell r="A605">
            <v>2889</v>
          </cell>
        </row>
        <row r="606">
          <cell r="A606">
            <v>2890</v>
          </cell>
        </row>
        <row r="607">
          <cell r="A607">
            <v>2891</v>
          </cell>
        </row>
        <row r="608">
          <cell r="A608">
            <v>2892</v>
          </cell>
        </row>
        <row r="609">
          <cell r="A609">
            <v>2893</v>
          </cell>
        </row>
        <row r="610">
          <cell r="A610">
            <v>2894</v>
          </cell>
        </row>
        <row r="611">
          <cell r="A611">
            <v>2895</v>
          </cell>
        </row>
        <row r="612">
          <cell r="A612">
            <v>2896</v>
          </cell>
        </row>
        <row r="613">
          <cell r="A613">
            <v>2897</v>
          </cell>
        </row>
        <row r="614">
          <cell r="A614">
            <v>2898</v>
          </cell>
        </row>
        <row r="615">
          <cell r="A615">
            <v>2899</v>
          </cell>
        </row>
        <row r="616">
          <cell r="A616">
            <v>2900</v>
          </cell>
        </row>
        <row r="617">
          <cell r="A617">
            <v>2901</v>
          </cell>
        </row>
        <row r="618">
          <cell r="A618">
            <v>2902</v>
          </cell>
        </row>
        <row r="619">
          <cell r="A619">
            <v>2903</v>
          </cell>
        </row>
        <row r="620">
          <cell r="A620">
            <v>2904</v>
          </cell>
        </row>
        <row r="621">
          <cell r="A621">
            <v>2905</v>
          </cell>
        </row>
        <row r="622">
          <cell r="A622">
            <v>2906</v>
          </cell>
        </row>
        <row r="623">
          <cell r="A623">
            <v>2907</v>
          </cell>
        </row>
        <row r="624">
          <cell r="A624">
            <v>2908</v>
          </cell>
        </row>
        <row r="625">
          <cell r="A625">
            <v>2909</v>
          </cell>
        </row>
        <row r="626">
          <cell r="A626">
            <v>2910</v>
          </cell>
        </row>
        <row r="627">
          <cell r="A627">
            <v>2911</v>
          </cell>
        </row>
        <row r="628">
          <cell r="A628">
            <v>2912</v>
          </cell>
        </row>
        <row r="629">
          <cell r="A629">
            <v>2913</v>
          </cell>
        </row>
        <row r="630">
          <cell r="A630">
            <v>2914</v>
          </cell>
        </row>
        <row r="631">
          <cell r="A631">
            <v>2915</v>
          </cell>
        </row>
        <row r="632">
          <cell r="A632">
            <v>2916</v>
          </cell>
        </row>
        <row r="633">
          <cell r="A633">
            <v>2917</v>
          </cell>
        </row>
        <row r="634">
          <cell r="A634">
            <v>2918</v>
          </cell>
        </row>
        <row r="635">
          <cell r="A635">
            <v>2919</v>
          </cell>
        </row>
        <row r="636">
          <cell r="A636">
            <v>2920</v>
          </cell>
        </row>
        <row r="637">
          <cell r="A637">
            <v>2921</v>
          </cell>
        </row>
        <row r="638">
          <cell r="A638">
            <v>2922</v>
          </cell>
        </row>
        <row r="639">
          <cell r="A639">
            <v>2923</v>
          </cell>
        </row>
        <row r="640">
          <cell r="A640">
            <v>2924</v>
          </cell>
        </row>
        <row r="641">
          <cell r="A641">
            <v>2925</v>
          </cell>
        </row>
        <row r="642">
          <cell r="A642">
            <v>2926</v>
          </cell>
        </row>
        <row r="643">
          <cell r="A643">
            <v>2927</v>
          </cell>
        </row>
        <row r="644">
          <cell r="A644">
            <v>2928</v>
          </cell>
        </row>
        <row r="645">
          <cell r="A645">
            <v>2929</v>
          </cell>
        </row>
        <row r="646">
          <cell r="A646">
            <v>2930</v>
          </cell>
        </row>
        <row r="647">
          <cell r="A647">
            <v>2931</v>
          </cell>
        </row>
        <row r="648">
          <cell r="A648">
            <v>2932</v>
          </cell>
        </row>
        <row r="649">
          <cell r="A649">
            <v>2933</v>
          </cell>
        </row>
        <row r="650">
          <cell r="A650">
            <v>2934</v>
          </cell>
        </row>
        <row r="651">
          <cell r="A651">
            <v>2935</v>
          </cell>
        </row>
        <row r="652">
          <cell r="A652">
            <v>2936</v>
          </cell>
        </row>
        <row r="653">
          <cell r="A653">
            <v>2937</v>
          </cell>
        </row>
        <row r="654">
          <cell r="A654">
            <v>2938</v>
          </cell>
        </row>
        <row r="655">
          <cell r="A655">
            <v>2939</v>
          </cell>
        </row>
        <row r="656">
          <cell r="A656">
            <v>2940</v>
          </cell>
        </row>
        <row r="657">
          <cell r="A657">
            <v>2941</v>
          </cell>
        </row>
        <row r="658">
          <cell r="A658">
            <v>2942</v>
          </cell>
        </row>
        <row r="659">
          <cell r="A659">
            <v>2943</v>
          </cell>
        </row>
        <row r="660">
          <cell r="A660">
            <v>2944</v>
          </cell>
        </row>
        <row r="661">
          <cell r="A661">
            <v>2945</v>
          </cell>
        </row>
        <row r="662">
          <cell r="A662">
            <v>2946</v>
          </cell>
        </row>
        <row r="663">
          <cell r="A663">
            <v>2947</v>
          </cell>
        </row>
        <row r="664">
          <cell r="A664">
            <v>2948</v>
          </cell>
        </row>
        <row r="665">
          <cell r="A665">
            <v>2949</v>
          </cell>
        </row>
        <row r="666">
          <cell r="A666">
            <v>2950</v>
          </cell>
        </row>
        <row r="667">
          <cell r="A667">
            <v>2951</v>
          </cell>
        </row>
        <row r="668">
          <cell r="A668">
            <v>2952</v>
          </cell>
        </row>
        <row r="669">
          <cell r="A669">
            <v>2953</v>
          </cell>
        </row>
        <row r="670">
          <cell r="A670">
            <v>2954</v>
          </cell>
        </row>
        <row r="671">
          <cell r="A671">
            <v>2955</v>
          </cell>
        </row>
        <row r="672">
          <cell r="A672">
            <v>2956</v>
          </cell>
        </row>
        <row r="673">
          <cell r="A673">
            <v>2957</v>
          </cell>
        </row>
        <row r="674">
          <cell r="A674">
            <v>2958</v>
          </cell>
        </row>
        <row r="675">
          <cell r="A675">
            <v>2959</v>
          </cell>
        </row>
        <row r="676">
          <cell r="A676">
            <v>2960</v>
          </cell>
        </row>
        <row r="677">
          <cell r="A677">
            <v>2961</v>
          </cell>
        </row>
        <row r="678">
          <cell r="A678">
            <v>2962</v>
          </cell>
        </row>
        <row r="679">
          <cell r="A679">
            <v>2963</v>
          </cell>
        </row>
        <row r="680">
          <cell r="A680">
            <v>2964</v>
          </cell>
        </row>
        <row r="681">
          <cell r="A681">
            <v>2965</v>
          </cell>
        </row>
        <row r="682">
          <cell r="A682">
            <v>2966</v>
          </cell>
        </row>
        <row r="683">
          <cell r="A683">
            <v>2967</v>
          </cell>
        </row>
        <row r="684">
          <cell r="A684">
            <v>2968</v>
          </cell>
        </row>
        <row r="685">
          <cell r="A685">
            <v>2969</v>
          </cell>
        </row>
        <row r="686">
          <cell r="A686">
            <v>2970</v>
          </cell>
        </row>
        <row r="687">
          <cell r="A687">
            <v>2971</v>
          </cell>
        </row>
        <row r="688">
          <cell r="A688">
            <v>2972</v>
          </cell>
        </row>
        <row r="689">
          <cell r="A689">
            <v>2973</v>
          </cell>
        </row>
        <row r="690">
          <cell r="A690">
            <v>2974</v>
          </cell>
        </row>
        <row r="691">
          <cell r="A691">
            <v>2975</v>
          </cell>
        </row>
        <row r="692">
          <cell r="A692">
            <v>2976</v>
          </cell>
        </row>
        <row r="693">
          <cell r="A693">
            <v>2977</v>
          </cell>
        </row>
        <row r="694">
          <cell r="A694">
            <v>2978</v>
          </cell>
        </row>
        <row r="695">
          <cell r="A695">
            <v>2979</v>
          </cell>
        </row>
        <row r="696">
          <cell r="A696">
            <v>2980</v>
          </cell>
        </row>
        <row r="697">
          <cell r="A697">
            <v>2981</v>
          </cell>
        </row>
        <row r="698">
          <cell r="A698">
            <v>2982</v>
          </cell>
        </row>
        <row r="699">
          <cell r="A699">
            <v>2983</v>
          </cell>
        </row>
        <row r="700">
          <cell r="A700">
            <v>2984</v>
          </cell>
        </row>
        <row r="701">
          <cell r="A701">
            <v>2985</v>
          </cell>
        </row>
        <row r="702">
          <cell r="A702">
            <v>2986</v>
          </cell>
        </row>
        <row r="703">
          <cell r="A703">
            <v>2987</v>
          </cell>
        </row>
        <row r="704">
          <cell r="A704">
            <v>2988</v>
          </cell>
        </row>
        <row r="705">
          <cell r="A705">
            <v>2989</v>
          </cell>
        </row>
        <row r="706">
          <cell r="A706">
            <v>2990</v>
          </cell>
        </row>
        <row r="707">
          <cell r="A707">
            <v>2991</v>
          </cell>
        </row>
        <row r="708">
          <cell r="A708">
            <v>2992</v>
          </cell>
        </row>
        <row r="709">
          <cell r="A709">
            <v>2993</v>
          </cell>
        </row>
        <row r="710">
          <cell r="A710">
            <v>2994</v>
          </cell>
        </row>
        <row r="711">
          <cell r="A711">
            <v>2995</v>
          </cell>
        </row>
        <row r="712">
          <cell r="A712">
            <v>2996</v>
          </cell>
        </row>
        <row r="713">
          <cell r="A713">
            <v>2997</v>
          </cell>
        </row>
        <row r="714">
          <cell r="A714">
            <v>2998</v>
          </cell>
        </row>
        <row r="715">
          <cell r="A715">
            <v>2999</v>
          </cell>
        </row>
        <row r="716">
          <cell r="A716">
            <v>3000</v>
          </cell>
        </row>
        <row r="717">
          <cell r="A717">
            <v>3001</v>
          </cell>
        </row>
        <row r="718">
          <cell r="A718">
            <v>3002</v>
          </cell>
        </row>
        <row r="719">
          <cell r="A719">
            <v>3003</v>
          </cell>
        </row>
        <row r="720">
          <cell r="A720">
            <v>3004</v>
          </cell>
        </row>
        <row r="721">
          <cell r="A721">
            <v>3005</v>
          </cell>
        </row>
        <row r="722">
          <cell r="A722">
            <v>3006</v>
          </cell>
        </row>
        <row r="723">
          <cell r="A723">
            <v>3007</v>
          </cell>
        </row>
        <row r="724">
          <cell r="A724">
            <v>3008</v>
          </cell>
        </row>
        <row r="725">
          <cell r="A725">
            <v>3009</v>
          </cell>
        </row>
        <row r="726">
          <cell r="A726">
            <v>3010</v>
          </cell>
        </row>
        <row r="727">
          <cell r="A727">
            <v>3011</v>
          </cell>
        </row>
        <row r="728">
          <cell r="A728">
            <v>3012</v>
          </cell>
        </row>
        <row r="729">
          <cell r="A729">
            <v>3013</v>
          </cell>
        </row>
        <row r="730">
          <cell r="A730">
            <v>3014</v>
          </cell>
        </row>
        <row r="731">
          <cell r="A731">
            <v>3015</v>
          </cell>
        </row>
        <row r="732">
          <cell r="A732">
            <v>3016</v>
          </cell>
        </row>
        <row r="733">
          <cell r="A733">
            <v>3017</v>
          </cell>
        </row>
        <row r="734">
          <cell r="A734">
            <v>3018</v>
          </cell>
        </row>
        <row r="735">
          <cell r="A735">
            <v>3019</v>
          </cell>
        </row>
        <row r="736">
          <cell r="A736">
            <v>3020</v>
          </cell>
        </row>
        <row r="737">
          <cell r="A737">
            <v>3021</v>
          </cell>
        </row>
        <row r="738">
          <cell r="A738">
            <v>3022</v>
          </cell>
        </row>
        <row r="739">
          <cell r="A739">
            <v>3023</v>
          </cell>
        </row>
        <row r="740">
          <cell r="A740">
            <v>3024</v>
          </cell>
        </row>
        <row r="741">
          <cell r="A741">
            <v>3025</v>
          </cell>
        </row>
        <row r="742">
          <cell r="A742">
            <v>3026</v>
          </cell>
        </row>
        <row r="743">
          <cell r="A743">
            <v>3027</v>
          </cell>
        </row>
        <row r="744">
          <cell r="A744">
            <v>3028</v>
          </cell>
        </row>
        <row r="745">
          <cell r="A745">
            <v>3029</v>
          </cell>
        </row>
        <row r="746">
          <cell r="A746">
            <v>3030</v>
          </cell>
        </row>
        <row r="747">
          <cell r="A747">
            <v>3031</v>
          </cell>
        </row>
        <row r="748">
          <cell r="A748">
            <v>3032</v>
          </cell>
        </row>
        <row r="749">
          <cell r="A749">
            <v>3033</v>
          </cell>
        </row>
        <row r="752">
          <cell r="A752">
            <v>3100</v>
          </cell>
        </row>
        <row r="753">
          <cell r="A753">
            <v>3101</v>
          </cell>
        </row>
        <row r="754">
          <cell r="A754">
            <v>3102</v>
          </cell>
        </row>
        <row r="755">
          <cell r="A755">
            <v>3103</v>
          </cell>
        </row>
        <row r="756">
          <cell r="A756">
            <v>3104</v>
          </cell>
        </row>
        <row r="757">
          <cell r="A757">
            <v>3105</v>
          </cell>
        </row>
        <row r="758">
          <cell r="A758">
            <v>3106</v>
          </cell>
        </row>
        <row r="759">
          <cell r="A759">
            <v>3107</v>
          </cell>
        </row>
        <row r="760">
          <cell r="A760">
            <v>3108</v>
          </cell>
        </row>
        <row r="761">
          <cell r="A761">
            <v>3109</v>
          </cell>
        </row>
        <row r="762">
          <cell r="A762">
            <v>3110</v>
          </cell>
        </row>
        <row r="763">
          <cell r="A763">
            <v>3111</v>
          </cell>
        </row>
        <row r="764">
          <cell r="A764">
            <v>3112</v>
          </cell>
        </row>
        <row r="765">
          <cell r="A765">
            <v>3113</v>
          </cell>
        </row>
        <row r="766">
          <cell r="A766">
            <v>3114</v>
          </cell>
        </row>
        <row r="767">
          <cell r="A767">
            <v>3115</v>
          </cell>
        </row>
        <row r="768">
          <cell r="A768">
            <v>3116</v>
          </cell>
        </row>
        <row r="769">
          <cell r="A769">
            <v>3117</v>
          </cell>
        </row>
        <row r="770">
          <cell r="A770">
            <v>3118</v>
          </cell>
        </row>
        <row r="771">
          <cell r="A771">
            <v>3119</v>
          </cell>
        </row>
        <row r="772">
          <cell r="A772">
            <v>3120</v>
          </cell>
        </row>
        <row r="773">
          <cell r="A773">
            <v>3121</v>
          </cell>
        </row>
        <row r="775">
          <cell r="A775">
            <v>3200</v>
          </cell>
        </row>
        <row r="776">
          <cell r="A776">
            <v>3201</v>
          </cell>
        </row>
        <row r="777">
          <cell r="A777">
            <v>3202</v>
          </cell>
        </row>
        <row r="778">
          <cell r="A778">
            <v>3203</v>
          </cell>
        </row>
        <row r="779">
          <cell r="A779">
            <v>3204</v>
          </cell>
        </row>
        <row r="780">
          <cell r="A780">
            <v>3205</v>
          </cell>
        </row>
        <row r="781">
          <cell r="A781">
            <v>3206</v>
          </cell>
        </row>
        <row r="782">
          <cell r="A782">
            <v>3207</v>
          </cell>
        </row>
        <row r="783">
          <cell r="A783">
            <v>3208</v>
          </cell>
        </row>
        <row r="784">
          <cell r="A784">
            <v>3209</v>
          </cell>
        </row>
        <row r="785">
          <cell r="A785">
            <v>3210</v>
          </cell>
        </row>
        <row r="786">
          <cell r="A786">
            <v>3211</v>
          </cell>
        </row>
        <row r="787">
          <cell r="A787">
            <v>3212</v>
          </cell>
        </row>
        <row r="788">
          <cell r="A788">
            <v>3213</v>
          </cell>
        </row>
        <row r="789">
          <cell r="A789">
            <v>3214</v>
          </cell>
        </row>
        <row r="790">
          <cell r="A790">
            <v>3215</v>
          </cell>
        </row>
        <row r="791">
          <cell r="A791">
            <v>3216</v>
          </cell>
        </row>
        <row r="792">
          <cell r="A792">
            <v>3217</v>
          </cell>
        </row>
        <row r="793">
          <cell r="A793">
            <v>3218</v>
          </cell>
        </row>
        <row r="794">
          <cell r="A794">
            <v>3219</v>
          </cell>
        </row>
        <row r="795">
          <cell r="A795">
            <v>3220</v>
          </cell>
        </row>
        <row r="796">
          <cell r="A796">
            <v>3221</v>
          </cell>
        </row>
        <row r="797">
          <cell r="A797">
            <v>3222</v>
          </cell>
        </row>
        <row r="798">
          <cell r="A798">
            <v>3223</v>
          </cell>
        </row>
        <row r="799">
          <cell r="A799">
            <v>3224</v>
          </cell>
        </row>
        <row r="800">
          <cell r="A800">
            <v>3225</v>
          </cell>
        </row>
        <row r="801">
          <cell r="A801">
            <v>3226</v>
          </cell>
        </row>
        <row r="802">
          <cell r="A802">
            <v>3227</v>
          </cell>
        </row>
        <row r="803">
          <cell r="A803">
            <v>3228</v>
          </cell>
        </row>
        <row r="804">
          <cell r="A804">
            <v>3229</v>
          </cell>
        </row>
        <row r="805">
          <cell r="A805">
            <v>3230</v>
          </cell>
        </row>
        <row r="806">
          <cell r="A806">
            <v>3231</v>
          </cell>
        </row>
        <row r="807">
          <cell r="A807">
            <v>3232</v>
          </cell>
        </row>
        <row r="808">
          <cell r="A808">
            <v>3233</v>
          </cell>
        </row>
        <row r="809">
          <cell r="A809">
            <v>3234</v>
          </cell>
        </row>
        <row r="810">
          <cell r="A810">
            <v>3235</v>
          </cell>
        </row>
        <row r="811">
          <cell r="A811">
            <v>3236</v>
          </cell>
        </row>
        <row r="812">
          <cell r="A812">
            <v>3237</v>
          </cell>
        </row>
        <row r="813">
          <cell r="A813">
            <v>3238</v>
          </cell>
        </row>
        <row r="814">
          <cell r="A814">
            <v>3239</v>
          </cell>
        </row>
        <row r="815">
          <cell r="A815">
            <v>3240</v>
          </cell>
        </row>
        <row r="817">
          <cell r="A817">
            <v>3300</v>
          </cell>
        </row>
        <row r="818">
          <cell r="A818">
            <v>3301</v>
          </cell>
        </row>
        <row r="819">
          <cell r="A819">
            <v>3302</v>
          </cell>
        </row>
        <row r="820">
          <cell r="A820">
            <v>3303</v>
          </cell>
        </row>
        <row r="821">
          <cell r="A821">
            <v>3304</v>
          </cell>
        </row>
        <row r="822">
          <cell r="A822">
            <v>3305</v>
          </cell>
        </row>
        <row r="823">
          <cell r="A823">
            <v>3306</v>
          </cell>
        </row>
        <row r="824">
          <cell r="A824">
            <v>3307</v>
          </cell>
        </row>
        <row r="825">
          <cell r="A825">
            <v>3308</v>
          </cell>
        </row>
        <row r="826">
          <cell r="A826">
            <v>3309</v>
          </cell>
        </row>
        <row r="827">
          <cell r="A827">
            <v>3310</v>
          </cell>
        </row>
        <row r="828">
          <cell r="A828">
            <v>3311</v>
          </cell>
        </row>
        <row r="829">
          <cell r="A829">
            <v>3312</v>
          </cell>
        </row>
        <row r="830">
          <cell r="A830">
            <v>3313</v>
          </cell>
        </row>
        <row r="831">
          <cell r="A831">
            <v>3314</v>
          </cell>
        </row>
        <row r="832">
          <cell r="A832">
            <v>3315</v>
          </cell>
        </row>
        <row r="833">
          <cell r="A833">
            <v>3316</v>
          </cell>
        </row>
        <row r="834">
          <cell r="A834">
            <v>3317</v>
          </cell>
        </row>
        <row r="835">
          <cell r="A835">
            <v>3318</v>
          </cell>
        </row>
        <row r="836">
          <cell r="A836">
            <v>3319</v>
          </cell>
        </row>
        <row r="837">
          <cell r="A837">
            <v>3320</v>
          </cell>
        </row>
        <row r="838">
          <cell r="A838">
            <v>3321</v>
          </cell>
        </row>
        <row r="839">
          <cell r="A839">
            <v>3322</v>
          </cell>
        </row>
        <row r="840">
          <cell r="A840">
            <v>3323</v>
          </cell>
        </row>
        <row r="841">
          <cell r="A841">
            <v>3324</v>
          </cell>
        </row>
        <row r="842">
          <cell r="A842">
            <v>3325</v>
          </cell>
        </row>
        <row r="843">
          <cell r="A843">
            <v>3326</v>
          </cell>
        </row>
        <row r="844">
          <cell r="A844">
            <v>3327</v>
          </cell>
        </row>
        <row r="845">
          <cell r="A845">
            <v>3328</v>
          </cell>
        </row>
        <row r="846">
          <cell r="A846">
            <v>3329</v>
          </cell>
        </row>
        <row r="847">
          <cell r="A847">
            <v>3330</v>
          </cell>
        </row>
        <row r="848">
          <cell r="A848">
            <v>3331</v>
          </cell>
        </row>
        <row r="849">
          <cell r="A849">
            <v>3332</v>
          </cell>
        </row>
        <row r="850">
          <cell r="A850">
            <v>3333</v>
          </cell>
        </row>
        <row r="851">
          <cell r="A851">
            <v>3334</v>
          </cell>
        </row>
        <row r="852">
          <cell r="A852">
            <v>3335</v>
          </cell>
        </row>
        <row r="853">
          <cell r="A853">
            <v>3336</v>
          </cell>
        </row>
        <row r="854">
          <cell r="A854">
            <v>3337</v>
          </cell>
        </row>
        <row r="855">
          <cell r="A855">
            <v>3338</v>
          </cell>
        </row>
        <row r="856">
          <cell r="A856">
            <v>3339</v>
          </cell>
        </row>
        <row r="857">
          <cell r="A857">
            <v>3340</v>
          </cell>
        </row>
        <row r="858">
          <cell r="A858">
            <v>3341</v>
          </cell>
        </row>
        <row r="859">
          <cell r="A859">
            <v>3342</v>
          </cell>
        </row>
        <row r="860">
          <cell r="A860">
            <v>3343</v>
          </cell>
        </row>
        <row r="861">
          <cell r="A861">
            <v>3344</v>
          </cell>
        </row>
        <row r="862">
          <cell r="A862">
            <v>3345</v>
          </cell>
        </row>
        <row r="863">
          <cell r="A863">
            <v>3346</v>
          </cell>
        </row>
        <row r="864">
          <cell r="A864">
            <v>3347</v>
          </cell>
        </row>
        <row r="865">
          <cell r="A865">
            <v>3348</v>
          </cell>
        </row>
        <row r="866">
          <cell r="A866">
            <v>3349</v>
          </cell>
        </row>
        <row r="867">
          <cell r="A867">
            <v>3350</v>
          </cell>
        </row>
        <row r="868">
          <cell r="A868">
            <v>3351</v>
          </cell>
        </row>
        <row r="869">
          <cell r="A869">
            <v>3352</v>
          </cell>
        </row>
        <row r="870">
          <cell r="A870">
            <v>3353</v>
          </cell>
        </row>
        <row r="871">
          <cell r="A871">
            <v>3354</v>
          </cell>
        </row>
        <row r="872">
          <cell r="A872">
            <v>3355</v>
          </cell>
        </row>
        <row r="873">
          <cell r="A873">
            <v>3356</v>
          </cell>
        </row>
        <row r="874">
          <cell r="A874">
            <v>3357</v>
          </cell>
        </row>
        <row r="875">
          <cell r="A875">
            <v>3358</v>
          </cell>
        </row>
        <row r="876">
          <cell r="A876">
            <v>3359</v>
          </cell>
        </row>
        <row r="877">
          <cell r="A877">
            <v>3360</v>
          </cell>
        </row>
        <row r="878">
          <cell r="A878">
            <v>3361</v>
          </cell>
        </row>
        <row r="879">
          <cell r="A879">
            <v>3362</v>
          </cell>
        </row>
        <row r="880">
          <cell r="A880">
            <v>3363</v>
          </cell>
        </row>
        <row r="881">
          <cell r="A881">
            <v>3364</v>
          </cell>
        </row>
        <row r="882">
          <cell r="A882">
            <v>3365</v>
          </cell>
        </row>
        <row r="883">
          <cell r="A883">
            <v>3366</v>
          </cell>
        </row>
        <row r="884">
          <cell r="A884">
            <v>3367</v>
          </cell>
        </row>
        <row r="885">
          <cell r="A885">
            <v>3368</v>
          </cell>
        </row>
        <row r="886">
          <cell r="A886">
            <v>3369</v>
          </cell>
        </row>
        <row r="887">
          <cell r="A887">
            <v>3370</v>
          </cell>
        </row>
        <row r="888">
          <cell r="A888">
            <v>3371</v>
          </cell>
        </row>
        <row r="889">
          <cell r="A889">
            <v>3372</v>
          </cell>
        </row>
        <row r="890">
          <cell r="A890">
            <v>3373</v>
          </cell>
        </row>
        <row r="891">
          <cell r="A891">
            <v>3374</v>
          </cell>
        </row>
        <row r="892">
          <cell r="A892">
            <v>3375</v>
          </cell>
        </row>
        <row r="893">
          <cell r="A893">
            <v>3376</v>
          </cell>
        </row>
        <row r="894">
          <cell r="A894">
            <v>3377</v>
          </cell>
        </row>
        <row r="895">
          <cell r="A895">
            <v>3378</v>
          </cell>
        </row>
        <row r="896">
          <cell r="A896">
            <v>3379</v>
          </cell>
        </row>
        <row r="897">
          <cell r="A897">
            <v>3380</v>
          </cell>
        </row>
        <row r="898">
          <cell r="A898">
            <v>3381</v>
          </cell>
        </row>
        <row r="899">
          <cell r="A899">
            <v>3382</v>
          </cell>
        </row>
        <row r="900">
          <cell r="A900">
            <v>3383</v>
          </cell>
        </row>
        <row r="901">
          <cell r="A901">
            <v>3384</v>
          </cell>
        </row>
        <row r="902">
          <cell r="A902">
            <v>3385</v>
          </cell>
        </row>
        <row r="905">
          <cell r="A905">
            <v>4100</v>
          </cell>
        </row>
        <row r="906">
          <cell r="A906">
            <v>4101</v>
          </cell>
        </row>
        <row r="907">
          <cell r="A907">
            <v>4102</v>
          </cell>
        </row>
        <row r="908">
          <cell r="A908">
            <v>4103</v>
          </cell>
        </row>
        <row r="909">
          <cell r="A909">
            <v>4104</v>
          </cell>
        </row>
        <row r="910">
          <cell r="A910">
            <v>4105</v>
          </cell>
        </row>
        <row r="911">
          <cell r="A911">
            <v>4106</v>
          </cell>
        </row>
        <row r="912">
          <cell r="A912">
            <v>4107</v>
          </cell>
        </row>
        <row r="913">
          <cell r="A913">
            <v>4108</v>
          </cell>
        </row>
        <row r="914">
          <cell r="A914">
            <v>4109</v>
          </cell>
        </row>
        <row r="915">
          <cell r="A915">
            <v>4110</v>
          </cell>
        </row>
        <row r="916">
          <cell r="A916">
            <v>4111</v>
          </cell>
        </row>
        <row r="917">
          <cell r="A917">
            <v>4112</v>
          </cell>
        </row>
        <row r="918">
          <cell r="A918">
            <v>4113</v>
          </cell>
        </row>
        <row r="919">
          <cell r="A919">
            <v>4114</v>
          </cell>
        </row>
        <row r="920">
          <cell r="A920">
            <v>4115</v>
          </cell>
        </row>
        <row r="921">
          <cell r="A921">
            <v>4116</v>
          </cell>
        </row>
        <row r="922">
          <cell r="A922">
            <v>4117</v>
          </cell>
        </row>
        <row r="924">
          <cell r="A924">
            <v>4200</v>
          </cell>
        </row>
        <row r="925">
          <cell r="A925">
            <v>4201</v>
          </cell>
        </row>
        <row r="926">
          <cell r="A926">
            <v>4202</v>
          </cell>
        </row>
        <row r="927">
          <cell r="A927">
            <v>4203</v>
          </cell>
        </row>
        <row r="928">
          <cell r="A928">
            <v>4204</v>
          </cell>
        </row>
        <row r="929">
          <cell r="A929">
            <v>4205</v>
          </cell>
        </row>
        <row r="930">
          <cell r="A930">
            <v>4206</v>
          </cell>
        </row>
        <row r="931">
          <cell r="A931">
            <v>4207</v>
          </cell>
        </row>
        <row r="932">
          <cell r="A932">
            <v>4208</v>
          </cell>
        </row>
        <row r="933">
          <cell r="A933">
            <v>4209</v>
          </cell>
        </row>
        <row r="934">
          <cell r="A934">
            <v>4210</v>
          </cell>
        </row>
        <row r="935">
          <cell r="A935">
            <v>4211</v>
          </cell>
        </row>
        <row r="936">
          <cell r="A936">
            <v>4212</v>
          </cell>
        </row>
        <row r="937">
          <cell r="A937">
            <v>4213</v>
          </cell>
        </row>
        <row r="938">
          <cell r="A938">
            <v>4214</v>
          </cell>
        </row>
        <row r="939">
          <cell r="A939">
            <v>4215</v>
          </cell>
        </row>
        <row r="940">
          <cell r="A940">
            <v>4216</v>
          </cell>
        </row>
        <row r="941">
          <cell r="A941">
            <v>4217</v>
          </cell>
        </row>
        <row r="942">
          <cell r="A942">
            <v>4218</v>
          </cell>
        </row>
        <row r="943">
          <cell r="A943">
            <v>4219</v>
          </cell>
        </row>
        <row r="944">
          <cell r="A944">
            <v>4220</v>
          </cell>
        </row>
        <row r="945">
          <cell r="A945">
            <v>4221</v>
          </cell>
        </row>
        <row r="946">
          <cell r="A946">
            <v>4222</v>
          </cell>
        </row>
        <row r="947">
          <cell r="A947">
            <v>4223</v>
          </cell>
        </row>
        <row r="948">
          <cell r="A948">
            <v>4224</v>
          </cell>
        </row>
        <row r="949">
          <cell r="A949">
            <v>4225</v>
          </cell>
        </row>
        <row r="950">
          <cell r="A950">
            <v>4226</v>
          </cell>
        </row>
        <row r="952">
          <cell r="A952">
            <v>4300</v>
          </cell>
        </row>
        <row r="953">
          <cell r="A953">
            <v>4301</v>
          </cell>
        </row>
        <row r="954">
          <cell r="A954">
            <v>4302</v>
          </cell>
        </row>
        <row r="955">
          <cell r="A955">
            <v>4303</v>
          </cell>
        </row>
        <row r="956">
          <cell r="A956">
            <v>4304</v>
          </cell>
        </row>
        <row r="957">
          <cell r="A957">
            <v>4305</v>
          </cell>
        </row>
        <row r="958">
          <cell r="A958">
            <v>4306</v>
          </cell>
        </row>
        <row r="959">
          <cell r="A959">
            <v>4307</v>
          </cell>
        </row>
        <row r="960">
          <cell r="A960">
            <v>4308</v>
          </cell>
        </row>
        <row r="961">
          <cell r="A961">
            <v>4309</v>
          </cell>
        </row>
        <row r="962">
          <cell r="A962">
            <v>4310</v>
          </cell>
        </row>
        <row r="963">
          <cell r="A963">
            <v>4311</v>
          </cell>
        </row>
        <row r="964">
          <cell r="A964">
            <v>4312</v>
          </cell>
        </row>
        <row r="965">
          <cell r="A965">
            <v>4313</v>
          </cell>
        </row>
        <row r="966">
          <cell r="A966">
            <v>4314</v>
          </cell>
        </row>
        <row r="967">
          <cell r="A967">
            <v>4315</v>
          </cell>
        </row>
        <row r="968">
          <cell r="A968">
            <v>4316</v>
          </cell>
        </row>
        <row r="969">
          <cell r="A969">
            <v>4317</v>
          </cell>
        </row>
        <row r="970">
          <cell r="A970">
            <v>4318</v>
          </cell>
        </row>
        <row r="971">
          <cell r="A971">
            <v>4319</v>
          </cell>
        </row>
        <row r="972">
          <cell r="A972">
            <v>4320</v>
          </cell>
        </row>
        <row r="973">
          <cell r="A973">
            <v>4321</v>
          </cell>
        </row>
        <row r="974">
          <cell r="A974">
            <v>4322</v>
          </cell>
        </row>
        <row r="975">
          <cell r="A975">
            <v>4323</v>
          </cell>
        </row>
        <row r="976">
          <cell r="A976">
            <v>4324</v>
          </cell>
        </row>
        <row r="977">
          <cell r="A977">
            <v>4325</v>
          </cell>
        </row>
        <row r="978">
          <cell r="A978">
            <v>4326</v>
          </cell>
        </row>
        <row r="979">
          <cell r="A979">
            <v>4327</v>
          </cell>
        </row>
        <row r="980">
          <cell r="A980">
            <v>4328</v>
          </cell>
        </row>
        <row r="981">
          <cell r="A981">
            <v>4329</v>
          </cell>
        </row>
        <row r="982">
          <cell r="A982">
            <v>4330</v>
          </cell>
        </row>
        <row r="983">
          <cell r="A983">
            <v>4331</v>
          </cell>
        </row>
        <row r="984">
          <cell r="A984">
            <v>4332</v>
          </cell>
        </row>
        <row r="985">
          <cell r="A985">
            <v>4333</v>
          </cell>
        </row>
        <row r="986">
          <cell r="A986">
            <v>4334</v>
          </cell>
        </row>
        <row r="987">
          <cell r="A987">
            <v>4335</v>
          </cell>
        </row>
        <row r="988">
          <cell r="A988">
            <v>4336</v>
          </cell>
        </row>
        <row r="989">
          <cell r="A989">
            <v>4337</v>
          </cell>
        </row>
        <row r="990">
          <cell r="A990">
            <v>4338</v>
          </cell>
        </row>
        <row r="991">
          <cell r="A991">
            <v>4339</v>
          </cell>
        </row>
        <row r="992">
          <cell r="A992">
            <v>4340</v>
          </cell>
        </row>
        <row r="993">
          <cell r="A993">
            <v>4341</v>
          </cell>
        </row>
        <row r="994">
          <cell r="A994">
            <v>4342</v>
          </cell>
        </row>
        <row r="995">
          <cell r="A995">
            <v>4343</v>
          </cell>
        </row>
        <row r="996">
          <cell r="A996">
            <v>4344</v>
          </cell>
        </row>
        <row r="997">
          <cell r="A997">
            <v>4345</v>
          </cell>
        </row>
        <row r="998">
          <cell r="A998">
            <v>4346</v>
          </cell>
        </row>
        <row r="999">
          <cell r="A999">
            <v>4347</v>
          </cell>
        </row>
        <row r="1000">
          <cell r="A1000">
            <v>4348</v>
          </cell>
        </row>
        <row r="1001">
          <cell r="A1001">
            <v>4349</v>
          </cell>
        </row>
        <row r="1002">
          <cell r="A1002">
            <v>4350</v>
          </cell>
        </row>
        <row r="1003">
          <cell r="A1003">
            <v>4351</v>
          </cell>
        </row>
        <row r="1004">
          <cell r="A1004">
            <v>4352</v>
          </cell>
        </row>
        <row r="1005">
          <cell r="A1005">
            <v>4353</v>
          </cell>
        </row>
        <row r="1006">
          <cell r="A1006">
            <v>4354</v>
          </cell>
        </row>
        <row r="1007">
          <cell r="A1007">
            <v>4355</v>
          </cell>
        </row>
        <row r="1008">
          <cell r="A1008">
            <v>4356</v>
          </cell>
        </row>
        <row r="1009">
          <cell r="A1009">
            <v>4357</v>
          </cell>
        </row>
        <row r="1010">
          <cell r="A1010">
            <v>4358</v>
          </cell>
        </row>
        <row r="1011">
          <cell r="A1011">
            <v>4359</v>
          </cell>
        </row>
        <row r="1012">
          <cell r="A1012">
            <v>4360</v>
          </cell>
        </row>
        <row r="1013">
          <cell r="A1013">
            <v>4361</v>
          </cell>
        </row>
        <row r="1014">
          <cell r="A1014">
            <v>4362</v>
          </cell>
        </row>
        <row r="1015">
          <cell r="A1015">
            <v>4363</v>
          </cell>
        </row>
        <row r="1016">
          <cell r="A1016">
            <v>4364</v>
          </cell>
        </row>
        <row r="1017">
          <cell r="A1017">
            <v>4365</v>
          </cell>
        </row>
        <row r="1018">
          <cell r="A1018">
            <v>4366</v>
          </cell>
        </row>
        <row r="1019">
          <cell r="A1019">
            <v>4367</v>
          </cell>
        </row>
        <row r="1020">
          <cell r="A1020">
            <v>4368</v>
          </cell>
        </row>
        <row r="1021">
          <cell r="A1021">
            <v>4369</v>
          </cell>
        </row>
        <row r="1022">
          <cell r="A1022">
            <v>4370</v>
          </cell>
        </row>
        <row r="1023">
          <cell r="A1023">
            <v>4371</v>
          </cell>
        </row>
        <row r="1024">
          <cell r="A1024">
            <v>4372</v>
          </cell>
        </row>
        <row r="1028">
          <cell r="A1028">
            <v>5000</v>
          </cell>
        </row>
        <row r="1029">
          <cell r="A1029">
            <v>5001</v>
          </cell>
        </row>
        <row r="1030">
          <cell r="A1030">
            <v>5002</v>
          </cell>
        </row>
        <row r="1031">
          <cell r="A1031">
            <v>5003</v>
          </cell>
        </row>
        <row r="1032">
          <cell r="A1032">
            <v>5004</v>
          </cell>
        </row>
        <row r="1033">
          <cell r="A1033">
            <v>5005</v>
          </cell>
        </row>
        <row r="1034">
          <cell r="A1034">
            <v>5006</v>
          </cell>
        </row>
        <row r="1035">
          <cell r="A1035">
            <v>5007</v>
          </cell>
        </row>
        <row r="1036">
          <cell r="A1036">
            <v>5008</v>
          </cell>
        </row>
        <row r="1037">
          <cell r="A1037">
            <v>5009</v>
          </cell>
        </row>
        <row r="1038">
          <cell r="A1038">
            <v>5010</v>
          </cell>
        </row>
        <row r="1039">
          <cell r="A1039">
            <v>5011</v>
          </cell>
        </row>
        <row r="1040">
          <cell r="A1040">
            <v>5012</v>
          </cell>
        </row>
        <row r="1041">
          <cell r="A1041">
            <v>5013</v>
          </cell>
        </row>
        <row r="1042">
          <cell r="A1042">
            <v>5014</v>
          </cell>
        </row>
        <row r="1043">
          <cell r="A1043">
            <v>5015</v>
          </cell>
        </row>
        <row r="1044">
          <cell r="A1044">
            <v>5016</v>
          </cell>
        </row>
        <row r="1045">
          <cell r="A1045">
            <v>5017</v>
          </cell>
        </row>
        <row r="1046">
          <cell r="A1046">
            <v>5018</v>
          </cell>
        </row>
        <row r="1047">
          <cell r="A1047">
            <v>5019</v>
          </cell>
        </row>
        <row r="1048">
          <cell r="A1048">
            <v>5020</v>
          </cell>
        </row>
        <row r="1049">
          <cell r="A1049">
            <v>5021</v>
          </cell>
        </row>
        <row r="1050">
          <cell r="A1050">
            <v>5022</v>
          </cell>
        </row>
        <row r="1051">
          <cell r="A1051">
            <v>5023</v>
          </cell>
        </row>
        <row r="1052">
          <cell r="A1052">
            <v>5024</v>
          </cell>
        </row>
        <row r="1053">
          <cell r="A1053">
            <v>5025</v>
          </cell>
        </row>
        <row r="1054">
          <cell r="A1054">
            <v>5026</v>
          </cell>
        </row>
        <row r="1056">
          <cell r="A1056">
            <v>6000</v>
          </cell>
        </row>
        <row r="1057">
          <cell r="A1057">
            <v>6001</v>
          </cell>
        </row>
        <row r="1058">
          <cell r="A1058">
            <v>6002</v>
          </cell>
        </row>
        <row r="1060">
          <cell r="A1060">
            <v>7000</v>
          </cell>
        </row>
        <row r="1061">
          <cell r="A1061">
            <v>7001</v>
          </cell>
        </row>
        <row r="1062">
          <cell r="A1062">
            <v>7002</v>
          </cell>
        </row>
        <row r="1063">
          <cell r="A1063">
            <v>7003</v>
          </cell>
        </row>
        <row r="1064">
          <cell r="A1064">
            <v>7004</v>
          </cell>
        </row>
        <row r="1065">
          <cell r="A1065">
            <v>7005</v>
          </cell>
        </row>
        <row r="1066">
          <cell r="A1066">
            <v>7006</v>
          </cell>
        </row>
        <row r="1067">
          <cell r="A1067">
            <v>7007</v>
          </cell>
        </row>
        <row r="1068">
          <cell r="A1068">
            <v>7008</v>
          </cell>
        </row>
        <row r="1069">
          <cell r="A1069">
            <v>7009</v>
          </cell>
        </row>
        <row r="1070">
          <cell r="A1070">
            <v>7010</v>
          </cell>
        </row>
        <row r="1071">
          <cell r="A1071">
            <v>7011</v>
          </cell>
        </row>
        <row r="1072">
          <cell r="A1072">
            <v>7012</v>
          </cell>
        </row>
        <row r="1073">
          <cell r="A1073">
            <v>7013</v>
          </cell>
        </row>
        <row r="1074">
          <cell r="A1074">
            <v>7014</v>
          </cell>
        </row>
        <row r="1075">
          <cell r="A1075">
            <v>7015</v>
          </cell>
        </row>
        <row r="1076">
          <cell r="A1076">
            <v>7016</v>
          </cell>
        </row>
        <row r="1077">
          <cell r="A1077">
            <v>7017</v>
          </cell>
        </row>
        <row r="1078">
          <cell r="A1078">
            <v>7018</v>
          </cell>
        </row>
        <row r="1079">
          <cell r="A1079">
            <v>7019</v>
          </cell>
        </row>
        <row r="1080">
          <cell r="A1080">
            <v>7020</v>
          </cell>
        </row>
        <row r="1081">
          <cell r="A1081">
            <v>7021</v>
          </cell>
        </row>
        <row r="1082">
          <cell r="A1082">
            <v>7022</v>
          </cell>
        </row>
        <row r="1083">
          <cell r="A1083">
            <v>7023</v>
          </cell>
        </row>
        <row r="1084">
          <cell r="A1084">
            <v>7024</v>
          </cell>
        </row>
        <row r="1085">
          <cell r="A1085">
            <v>7025</v>
          </cell>
        </row>
        <row r="1086">
          <cell r="A1086">
            <v>7026</v>
          </cell>
        </row>
        <row r="1087">
          <cell r="A1087">
            <v>7027</v>
          </cell>
        </row>
        <row r="1088">
          <cell r="A1088">
            <v>7028</v>
          </cell>
        </row>
        <row r="1089">
          <cell r="A1089">
            <v>7029</v>
          </cell>
        </row>
        <row r="1090">
          <cell r="A1090">
            <v>7030</v>
          </cell>
        </row>
        <row r="1091">
          <cell r="A1091">
            <v>7031</v>
          </cell>
        </row>
        <row r="1092">
          <cell r="A1092">
            <v>7032</v>
          </cell>
        </row>
        <row r="1093">
          <cell r="A1093">
            <v>7033</v>
          </cell>
        </row>
        <row r="1094">
          <cell r="A1094">
            <v>7034</v>
          </cell>
        </row>
        <row r="1095">
          <cell r="A1095">
            <v>7035</v>
          </cell>
        </row>
        <row r="1096">
          <cell r="A1096">
            <v>7036</v>
          </cell>
        </row>
        <row r="1097">
          <cell r="A1097">
            <v>7037</v>
          </cell>
        </row>
        <row r="1098">
          <cell r="A1098">
            <v>7038</v>
          </cell>
        </row>
        <row r="1099">
          <cell r="A1099">
            <v>7039</v>
          </cell>
        </row>
      </sheetData>
      <sheetData sheetId="3">
        <row r="4">
          <cell r="A4">
            <v>100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UPUESTO "/>
      <sheetName val="PRESUPUESTO VILLA"/>
      <sheetName val="CANTIDADES"/>
      <sheetName val="1.1"/>
      <sheetName val="1.2"/>
      <sheetName val="1.3"/>
      <sheetName val="1.4"/>
      <sheetName val="1.5"/>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refreshError="1"/>
      <sheetData sheetId="1" refreshError="1">
        <row r="8">
          <cell r="C8">
            <v>1</v>
          </cell>
          <cell r="E8" t="str">
            <v xml:space="preserve">PRELIMINARES </v>
          </cell>
        </row>
        <row r="9">
          <cell r="C9" t="str">
            <v>1.1</v>
          </cell>
          <cell r="D9" t="str">
            <v>ETG-02-03</v>
          </cell>
          <cell r="E9" t="str">
            <v>Localizacion y replanteo</v>
          </cell>
          <cell r="K9" t="str">
            <v>ML</v>
          </cell>
          <cell r="L9">
            <v>1124.4100000000001</v>
          </cell>
          <cell r="M9">
            <v>1921</v>
          </cell>
          <cell r="N9">
            <v>2159991.6100000003</v>
          </cell>
        </row>
        <row r="10">
          <cell r="C10" t="str">
            <v>1.2</v>
          </cell>
          <cell r="D10" t="str">
            <v>ETG-02-05</v>
          </cell>
          <cell r="E10" t="str">
            <v>Apiques para verificación de redes hasta 1m3</v>
          </cell>
          <cell r="K10" t="str">
            <v>UND</v>
          </cell>
          <cell r="L10">
            <v>20</v>
          </cell>
          <cell r="M10">
            <v>14477</v>
          </cell>
          <cell r="N10">
            <v>289540</v>
          </cell>
        </row>
        <row r="11">
          <cell r="C11" t="str">
            <v>1.3</v>
          </cell>
          <cell r="D11" t="str">
            <v>ETG-02-07</v>
          </cell>
          <cell r="E11" t="str">
            <v>Valla publicitaria en estructura metálica, marco 2.5 x 4.0 m</v>
          </cell>
          <cell r="K11" t="str">
            <v>UND</v>
          </cell>
          <cell r="L11">
            <v>1</v>
          </cell>
          <cell r="M11">
            <v>1666875</v>
          </cell>
          <cell r="N11">
            <v>1666875</v>
          </cell>
        </row>
        <row r="12">
          <cell r="C12" t="str">
            <v>1.4</v>
          </cell>
          <cell r="D12" t="str">
            <v>ETG-05-01</v>
          </cell>
          <cell r="E12" t="str">
            <v>Corte de pavimento</v>
          </cell>
          <cell r="K12" t="str">
            <v>ML</v>
          </cell>
          <cell r="L12">
            <v>142.52000000000001</v>
          </cell>
          <cell r="M12">
            <v>9364</v>
          </cell>
          <cell r="N12">
            <v>1334557.28</v>
          </cell>
        </row>
        <row r="13">
          <cell r="C13" t="str">
            <v>1.5</v>
          </cell>
          <cell r="D13" t="str">
            <v>ETG-07-01</v>
          </cell>
          <cell r="E13" t="str">
            <v>Demolicion de pavimento rigido o flexible, incluye retiro</v>
          </cell>
          <cell r="K13" t="str">
            <v>M2</v>
          </cell>
          <cell r="L13">
            <v>41.882000000000005</v>
          </cell>
          <cell r="M13">
            <v>19260</v>
          </cell>
          <cell r="N13">
            <v>806647.32000000007</v>
          </cell>
        </row>
        <row r="14">
          <cell r="C14" t="str">
            <v xml:space="preserve">SUBTOTAL       </v>
          </cell>
          <cell r="N14">
            <v>6257611.2100000009</v>
          </cell>
        </row>
        <row r="15">
          <cell r="C15">
            <v>2</v>
          </cell>
          <cell r="E15" t="str">
            <v>MOVIMIENTOS DE TIERRAS</v>
          </cell>
        </row>
        <row r="16">
          <cell r="C16" t="str">
            <v>2.1</v>
          </cell>
          <cell r="D16" t="str">
            <v>ETG-03-00</v>
          </cell>
          <cell r="E16" t="str">
            <v>Excavación en material común, colector domiciliarias y redes de acueducto  (h=0-2m) sin entibado</v>
          </cell>
          <cell r="K16" t="str">
            <v>M3</v>
          </cell>
          <cell r="L16">
            <v>932.66649999999993</v>
          </cell>
          <cell r="M16">
            <v>18340</v>
          </cell>
          <cell r="N16">
            <v>17105103.609999999</v>
          </cell>
        </row>
        <row r="17">
          <cell r="C17" t="str">
            <v>2.2</v>
          </cell>
          <cell r="D17" t="str">
            <v>ETG-03-00</v>
          </cell>
          <cell r="E17" t="str">
            <v>Relleno conformado y vibrocompactado en capas de 10 cm con material de préstamo.</v>
          </cell>
          <cell r="K17" t="str">
            <v>M3</v>
          </cell>
          <cell r="L17">
            <v>15.741739999999998</v>
          </cell>
          <cell r="M17">
            <v>61206</v>
          </cell>
          <cell r="N17">
            <v>963488.93843999994</v>
          </cell>
        </row>
        <row r="18">
          <cell r="C18" t="str">
            <v>2.3</v>
          </cell>
          <cell r="D18" t="str">
            <v>ETG-03-00</v>
          </cell>
          <cell r="E18" t="str">
            <v>Relleno conformado y vibrocompactado con material seleccionado  de excavación</v>
          </cell>
          <cell r="K18" t="str">
            <v>M3</v>
          </cell>
          <cell r="L18">
            <v>688.67883739085175</v>
          </cell>
          <cell r="M18">
            <v>17576</v>
          </cell>
          <cell r="N18">
            <v>12104219.245981611</v>
          </cell>
        </row>
        <row r="19">
          <cell r="C19" t="str">
            <v>2.4</v>
          </cell>
          <cell r="D19" t="str">
            <v>ETG-03-06</v>
          </cell>
          <cell r="E19" t="str">
            <v>Retiro y disposición de material sobrante y/o escombros.</v>
          </cell>
          <cell r="K19" t="str">
            <v>M3</v>
          </cell>
          <cell r="L19">
            <v>107.13816260914815</v>
          </cell>
          <cell r="M19">
            <v>20871</v>
          </cell>
          <cell r="N19">
            <v>2236080.5918155313</v>
          </cell>
        </row>
        <row r="20">
          <cell r="C20" t="str">
            <v xml:space="preserve">SUBTOTAL       </v>
          </cell>
          <cell r="N20">
            <v>32408892.386237141</v>
          </cell>
        </row>
        <row r="21">
          <cell r="C21">
            <v>3</v>
          </cell>
          <cell r="E21" t="str">
            <v>INSTALACION RED DE ACUEDUCTO</v>
          </cell>
        </row>
        <row r="22">
          <cell r="C22" t="str">
            <v>3.1</v>
          </cell>
          <cell r="D22" t="str">
            <v>ETG-08-01.6</v>
          </cell>
          <cell r="E22" t="str">
            <v>Suministro e instalación tubería PEAD 90mm (3") PN 10 PE 100, incluye prueba hidrostatica</v>
          </cell>
          <cell r="K22" t="str">
            <v>ML</v>
          </cell>
          <cell r="L22">
            <v>1124.4100000000001</v>
          </cell>
          <cell r="M22">
            <v>26333</v>
          </cell>
          <cell r="N22">
            <v>29609088.530000001</v>
          </cell>
        </row>
        <row r="23">
          <cell r="C23" t="str">
            <v>3.2</v>
          </cell>
          <cell r="D23" t="str">
            <v>ETG-03-00</v>
          </cell>
          <cell r="E23" t="str">
            <v>Cama de arena para tubería e= 0,1 m</v>
          </cell>
          <cell r="K23" t="str">
            <v>M3</v>
          </cell>
          <cell r="L23">
            <v>78.767200000000003</v>
          </cell>
          <cell r="M23">
            <v>74942</v>
          </cell>
          <cell r="N23">
            <v>5902971.5024000006</v>
          </cell>
        </row>
        <row r="24">
          <cell r="C24" t="str">
            <v>3.3</v>
          </cell>
          <cell r="D24" t="str">
            <v>ETG-08-09</v>
          </cell>
          <cell r="E24" t="str">
            <v>Suministro e instalacion de acometida domiciliaria (tramo corto menor de 3m de longitud) D=1/2" (20 mm) sobre tuberia madre hasta D=12". (INCLUYE TENDIDO DE TUBERIA Y MEDIDOR. NO INCLUYE EMPALME E INSTALACION DE ABRAZADERA) CON PAVIMENTO.</v>
          </cell>
          <cell r="K24" t="str">
            <v xml:space="preserve"> UND</v>
          </cell>
          <cell r="L24">
            <v>7</v>
          </cell>
          <cell r="M24">
            <v>810550</v>
          </cell>
          <cell r="N24">
            <v>5673850</v>
          </cell>
        </row>
        <row r="25">
          <cell r="C25" t="str">
            <v>3.4</v>
          </cell>
          <cell r="D25" t="str">
            <v>ETG-08-09</v>
          </cell>
          <cell r="E25" t="str">
            <v>Suministro e instalacion de acometida domiciliaria (tramo largo hasta 6m de longitud CON TOPO) D=1/2" (20 mm) sobre tuberia madre hasta D=12". (INCLUYE TENDIDO DE TUBERIA Y MEDIDOR). NO INCLUYE EMPALME E INSTALACION DE ABRAZADERA) CON PAVIMENTO.</v>
          </cell>
          <cell r="K25" t="str">
            <v xml:space="preserve"> UND</v>
          </cell>
          <cell r="L25">
            <v>8</v>
          </cell>
          <cell r="M25">
            <v>1218259</v>
          </cell>
          <cell r="N25">
            <v>9746072</v>
          </cell>
        </row>
        <row r="26">
          <cell r="C26" t="str">
            <v>3.5</v>
          </cell>
          <cell r="D26" t="str">
            <v>ETG-08-09</v>
          </cell>
          <cell r="E26" t="str">
            <v xml:space="preserve"> Suministro e instalacion de acometida domiciliaria (tramo corto menor de 3m de longitud) D=1/2" (20 mm) sobre tuberia madre hasta D=12". (INCLUYE TENDIDO DE TUBERIA Y MEDIDOR). No incluye empalme e instalacion de abrazadera. SIN PAVIMENTO.</v>
          </cell>
          <cell r="K26" t="str">
            <v xml:space="preserve"> UND</v>
          </cell>
          <cell r="L26">
            <v>71</v>
          </cell>
          <cell r="M26">
            <v>621903</v>
          </cell>
          <cell r="N26">
            <v>44155113</v>
          </cell>
        </row>
        <row r="27">
          <cell r="C27" t="str">
            <v>3.6</v>
          </cell>
          <cell r="D27" t="str">
            <v>ETG-08-09</v>
          </cell>
          <cell r="E27" t="str">
            <v>Suministro e instalacion de acometida domiciliaria (tramo largo hasta 6m de longitud) D=1/2" (20 mm) SOBRE TUBERIA MADRE HASTA D=12". (INCLUYE TENDIDO DE TUBERIA Y MEDIDOR). No incluye empalme e instalacion de abrazadera) SIN PAVIMENTO.</v>
          </cell>
          <cell r="K27" t="str">
            <v xml:space="preserve"> UND</v>
          </cell>
          <cell r="L27">
            <v>71</v>
          </cell>
          <cell r="M27">
            <v>667940</v>
          </cell>
          <cell r="N27">
            <v>47423740</v>
          </cell>
        </row>
        <row r="28">
          <cell r="C28" t="str">
            <v>3.7</v>
          </cell>
          <cell r="D28" t="str">
            <v>ETG-08-01.6</v>
          </cell>
          <cell r="E28" t="str">
            <v>suministro e instalacion collarin de derivacion PEAD 90x1/2"</v>
          </cell>
          <cell r="K28" t="str">
            <v xml:space="preserve"> UND</v>
          </cell>
          <cell r="L28">
            <v>157</v>
          </cell>
          <cell r="M28">
            <v>33430</v>
          </cell>
          <cell r="N28">
            <v>5248510</v>
          </cell>
        </row>
        <row r="29">
          <cell r="C29" t="str">
            <v>3.8</v>
          </cell>
          <cell r="D29" t="str">
            <v>ETG-08-01.2</v>
          </cell>
          <cell r="E29" t="str">
            <v xml:space="preserve">suministro e instalacion union brida universal 3" </v>
          </cell>
          <cell r="K29" t="str">
            <v xml:space="preserve"> UND</v>
          </cell>
          <cell r="L29">
            <v>11</v>
          </cell>
          <cell r="M29">
            <v>108993</v>
          </cell>
          <cell r="N29">
            <v>1198923</v>
          </cell>
        </row>
        <row r="30">
          <cell r="C30" t="str">
            <v>3.9</v>
          </cell>
          <cell r="D30" t="str">
            <v>ETG-08-01.2</v>
          </cell>
          <cell r="E30" t="str">
            <v xml:space="preserve">suministro e instalacion union universal 3" </v>
          </cell>
          <cell r="K30" t="str">
            <v xml:space="preserve"> UND</v>
          </cell>
          <cell r="L30">
            <v>2</v>
          </cell>
          <cell r="M30">
            <v>86953</v>
          </cell>
          <cell r="N30">
            <v>173906</v>
          </cell>
        </row>
        <row r="31">
          <cell r="C31" t="str">
            <v>3.10</v>
          </cell>
          <cell r="D31" t="str">
            <v>ETG-08-01.6</v>
          </cell>
          <cell r="E31" t="str">
            <v>Suministro e instalacion reduccion 110x90mm PEAD (4X3") PN 10 PE 100</v>
          </cell>
          <cell r="K31" t="str">
            <v xml:space="preserve"> UND</v>
          </cell>
          <cell r="L31">
            <v>20</v>
          </cell>
          <cell r="M31">
            <v>59876</v>
          </cell>
          <cell r="N31">
            <v>1197520</v>
          </cell>
        </row>
        <row r="32">
          <cell r="C32" t="str">
            <v>3.11</v>
          </cell>
          <cell r="D32" t="str">
            <v>ETG-08-01.6</v>
          </cell>
          <cell r="E32" t="str">
            <v>Suministro e instalacion tee PEAD  90mm (3") PE 100 PN10</v>
          </cell>
          <cell r="K32" t="str">
            <v xml:space="preserve"> UND</v>
          </cell>
          <cell r="L32">
            <v>22</v>
          </cell>
          <cell r="M32">
            <v>80348</v>
          </cell>
          <cell r="N32">
            <v>1767656</v>
          </cell>
        </row>
        <row r="33">
          <cell r="C33" t="str">
            <v>3.12</v>
          </cell>
          <cell r="D33" t="str">
            <v>ETG-08-02</v>
          </cell>
          <cell r="E33" t="str">
            <v>Suministro e instalación válvula compuerta elástica brida iso o brida ansi con vástago no ascendente de 3"</v>
          </cell>
          <cell r="K33" t="str">
            <v xml:space="preserve"> UND</v>
          </cell>
          <cell r="L33">
            <v>1</v>
          </cell>
          <cell r="M33">
            <v>496404</v>
          </cell>
          <cell r="N33">
            <v>496404</v>
          </cell>
        </row>
        <row r="34">
          <cell r="C34" t="str">
            <v>3.13</v>
          </cell>
          <cell r="D34" t="str">
            <v>ETG-08-01.2</v>
          </cell>
          <cell r="E34" t="str">
            <v>Suministro e instalación portaflanche PEAD 3"</v>
          </cell>
          <cell r="K34" t="str">
            <v xml:space="preserve"> UND</v>
          </cell>
          <cell r="L34">
            <v>12</v>
          </cell>
          <cell r="M34">
            <v>44117</v>
          </cell>
          <cell r="N34">
            <v>529404</v>
          </cell>
        </row>
        <row r="35">
          <cell r="C35" t="str">
            <v>3.14</v>
          </cell>
          <cell r="D35" t="str">
            <v>ETG-08-01.2</v>
          </cell>
          <cell r="E35" t="str">
            <v>Suministro e instalación brida loca 3"</v>
          </cell>
          <cell r="K35" t="str">
            <v xml:space="preserve"> UND</v>
          </cell>
          <cell r="L35">
            <v>12</v>
          </cell>
          <cell r="M35">
            <v>58520</v>
          </cell>
          <cell r="N35">
            <v>702240</v>
          </cell>
        </row>
        <row r="36">
          <cell r="C36" t="str">
            <v xml:space="preserve">SUBTOTAL       </v>
          </cell>
          <cell r="N36">
            <v>153825398.03240001</v>
          </cell>
        </row>
        <row r="37">
          <cell r="C37">
            <v>4</v>
          </cell>
          <cell r="E37" t="str">
            <v>OBRA CIVIL COMPLEMENTARIA</v>
          </cell>
        </row>
        <row r="38">
          <cell r="C38" t="str">
            <v>4.1</v>
          </cell>
          <cell r="D38" t="str">
            <v>ETG-04-01</v>
          </cell>
          <cell r="E38" t="str">
            <v>Sub-base granular mopt compactada en capas de 10 cm, E= 0.20 M</v>
          </cell>
          <cell r="K38" t="str">
            <v>M3</v>
          </cell>
          <cell r="L38">
            <v>8.3764000000000021</v>
          </cell>
          <cell r="M38">
            <v>68740</v>
          </cell>
          <cell r="N38">
            <v>575793.73600000015</v>
          </cell>
        </row>
        <row r="39">
          <cell r="C39" t="str">
            <v>4.2</v>
          </cell>
          <cell r="D39" t="str">
            <v>ETG-05-07</v>
          </cell>
          <cell r="E39" t="str">
            <v xml:space="preserve">Construcción pavimento rígido 3000 PSI e= 0,15 incluye refuerzo y juntas en asfalto </v>
          </cell>
          <cell r="K39" t="str">
            <v>M2</v>
          </cell>
          <cell r="L39">
            <v>41.882000000000005</v>
          </cell>
          <cell r="M39">
            <v>95693</v>
          </cell>
          <cell r="N39">
            <v>4007814.2260000003</v>
          </cell>
        </row>
        <row r="40">
          <cell r="C40" t="str">
            <v>4.3</v>
          </cell>
          <cell r="D40" t="str">
            <v>ETG-05-07</v>
          </cell>
          <cell r="E40" t="str">
            <v>Construcción Sardinel en concreto 3000 psi 0,15*0,30M. Incluye refuerzo</v>
          </cell>
          <cell r="K40" t="str">
            <v>ML</v>
          </cell>
          <cell r="L40">
            <v>17.100000000000001</v>
          </cell>
          <cell r="M40">
            <v>48058</v>
          </cell>
          <cell r="N40">
            <v>821791.8</v>
          </cell>
        </row>
        <row r="41">
          <cell r="C41" t="str">
            <v>4.4</v>
          </cell>
          <cell r="D41" t="str">
            <v>ETG-04-01</v>
          </cell>
          <cell r="E41" t="str">
            <v>Construcción andén en concreto, fc= 21 Mpa, e=0,10 m</v>
          </cell>
          <cell r="K41" t="str">
            <v>M2</v>
          </cell>
          <cell r="L41">
            <v>17.100000000000001</v>
          </cell>
          <cell r="M41">
            <v>51231</v>
          </cell>
          <cell r="N41">
            <v>876050.10000000009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s>
    <sheetDataSet>
      <sheetData sheetId="0" refreshError="1"/>
      <sheetData sheetId="1" refreshError="1"/>
      <sheetData sheetId="2" refreshError="1">
        <row r="6">
          <cell r="C6">
            <v>200301</v>
          </cell>
          <cell r="D6">
            <v>200302</v>
          </cell>
          <cell r="E6">
            <v>200303</v>
          </cell>
          <cell r="F6">
            <v>200304</v>
          </cell>
          <cell r="G6">
            <v>200305</v>
          </cell>
          <cell r="H6">
            <v>200306</v>
          </cell>
          <cell r="I6">
            <v>200307</v>
          </cell>
          <cell r="J6">
            <v>200308</v>
          </cell>
          <cell r="K6">
            <v>200309</v>
          </cell>
          <cell r="L6">
            <v>200310</v>
          </cell>
          <cell r="M6">
            <v>200311</v>
          </cell>
          <cell r="N6">
            <v>200312</v>
          </cell>
          <cell r="O6">
            <v>200401</v>
          </cell>
          <cell r="P6">
            <v>200402</v>
          </cell>
          <cell r="Q6">
            <v>200403</v>
          </cell>
          <cell r="R6">
            <v>200404</v>
          </cell>
          <cell r="S6">
            <v>200405</v>
          </cell>
          <cell r="T6">
            <v>200406</v>
          </cell>
          <cell r="U6">
            <v>200407</v>
          </cell>
          <cell r="V6">
            <v>200408</v>
          </cell>
          <cell r="W6">
            <v>200409</v>
          </cell>
          <cell r="X6">
            <v>200410</v>
          </cell>
          <cell r="Y6">
            <v>200411</v>
          </cell>
          <cell r="Z6">
            <v>200412</v>
          </cell>
        </row>
        <row r="25">
          <cell r="AD25">
            <v>36618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IU"/>
      <sheetName val="MVCT"/>
      <sheetName val="ALCALDIA"/>
      <sheetName val="PPTO"/>
      <sheetName val="CANTIDADES"/>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s>
    <sheetDataSet>
      <sheetData sheetId="0" refreshError="1"/>
      <sheetData sheetId="1" refreshError="1"/>
      <sheetData sheetId="2" refreshError="1"/>
      <sheetData sheetId="3" refreshError="1">
        <row r="5">
          <cell r="E5" t="str">
            <v>SUMINISTRO E INSTALACIÓN MASIVA DE MEDIDORES PARA EL DISTRITO DE RIOHACHA, DEPARTAMENTO DE LA GUAJIRA</v>
          </cell>
        </row>
        <row r="8">
          <cell r="B8">
            <v>1</v>
          </cell>
          <cell r="D8" t="str">
            <v xml:space="preserve">PRELIMINARES </v>
          </cell>
        </row>
        <row r="9">
          <cell r="B9">
            <v>1.1000000000000001</v>
          </cell>
          <cell r="C9" t="str">
            <v>ETG-02-05</v>
          </cell>
          <cell r="D9" t="str">
            <v>Apiques para verificación de redes hasta 1m3</v>
          </cell>
          <cell r="J9" t="str">
            <v>UND</v>
          </cell>
          <cell r="K9">
            <v>2000</v>
          </cell>
          <cell r="L9">
            <v>14478</v>
          </cell>
          <cell r="M9">
            <v>28956000</v>
          </cell>
        </row>
        <row r="10">
          <cell r="B10">
            <v>1.2</v>
          </cell>
          <cell r="C10" t="str">
            <v>ETG-05-01</v>
          </cell>
          <cell r="D10" t="str">
            <v>Corte de pavimento</v>
          </cell>
          <cell r="J10" t="str">
            <v>ML</v>
          </cell>
          <cell r="K10">
            <v>5600</v>
          </cell>
          <cell r="L10">
            <v>9364</v>
          </cell>
          <cell r="M10">
            <v>52438400</v>
          </cell>
        </row>
        <row r="11">
          <cell r="B11">
            <v>1.3</v>
          </cell>
          <cell r="C11" t="str">
            <v>ETG-07-01</v>
          </cell>
          <cell r="D11" t="str">
            <v>Demolicion de pavimento rigido o flexible, incluye retiro</v>
          </cell>
          <cell r="J11" t="str">
            <v>M2</v>
          </cell>
          <cell r="K11">
            <v>1400</v>
          </cell>
          <cell r="L11">
            <v>19260</v>
          </cell>
          <cell r="M11">
            <v>26964000</v>
          </cell>
        </row>
        <row r="12">
          <cell r="B12" t="str">
            <v xml:space="preserve">SUBTOTAL       </v>
          </cell>
          <cell r="M12">
            <v>108358400</v>
          </cell>
        </row>
        <row r="13">
          <cell r="B13">
            <v>2</v>
          </cell>
          <cell r="D13" t="str">
            <v>MOVIMIENTOS DE TIERRAS</v>
          </cell>
        </row>
        <row r="14">
          <cell r="B14">
            <v>2.1</v>
          </cell>
          <cell r="C14" t="str">
            <v>ETG-03-01</v>
          </cell>
          <cell r="D14" t="str">
            <v>Excavación en material común, colector domiciliarias y redes de acueducto  (h=0-2m) sin entibado</v>
          </cell>
          <cell r="J14" t="str">
            <v>M3</v>
          </cell>
          <cell r="K14">
            <v>2246.4</v>
          </cell>
          <cell r="L14">
            <v>18340</v>
          </cell>
          <cell r="M14">
            <v>41198976</v>
          </cell>
        </row>
        <row r="15">
          <cell r="B15">
            <v>2.2000000000000002</v>
          </cell>
          <cell r="C15" t="str">
            <v xml:space="preserve">ETG-03-05 </v>
          </cell>
          <cell r="D15" t="str">
            <v>Relleno conformado y vibrocompactado en capas de 10 cm con material de préstamo.</v>
          </cell>
          <cell r="J15" t="str">
            <v>M3</v>
          </cell>
          <cell r="K15">
            <v>112.32000000000002</v>
          </cell>
          <cell r="L15">
            <v>61206</v>
          </cell>
          <cell r="M15">
            <v>6874657.9200000009</v>
          </cell>
        </row>
        <row r="16">
          <cell r="B16">
            <v>2.2999999999999998</v>
          </cell>
          <cell r="C16" t="str">
            <v xml:space="preserve">ETG-03-05 </v>
          </cell>
          <cell r="D16" t="str">
            <v>Relleno conformado y vibrocompactado con material seleccionado  de excavación</v>
          </cell>
          <cell r="J16" t="str">
            <v>M3</v>
          </cell>
          <cell r="K16">
            <v>1787.3855118451495</v>
          </cell>
          <cell r="L16">
            <v>17576</v>
          </cell>
          <cell r="M16">
            <v>31415087.756190348</v>
          </cell>
        </row>
        <row r="17">
          <cell r="B17">
            <v>2.4</v>
          </cell>
          <cell r="C17" t="str">
            <v>ETG-03-06</v>
          </cell>
          <cell r="D17" t="str">
            <v>Retiro y disposición de material sobrante y/o escombros.</v>
          </cell>
          <cell r="J17" t="str">
            <v>M3</v>
          </cell>
          <cell r="K17">
            <v>459.01448815485065</v>
          </cell>
          <cell r="L17">
            <v>20871</v>
          </cell>
          <cell r="M17">
            <v>9580091.3822798878</v>
          </cell>
        </row>
        <row r="18">
          <cell r="B18" t="str">
            <v xml:space="preserve">SUBTOTAL       </v>
          </cell>
          <cell r="M18">
            <v>89068813.058470234</v>
          </cell>
        </row>
        <row r="19">
          <cell r="B19">
            <v>3</v>
          </cell>
          <cell r="D19" t="str">
            <v>INSTALACION RED DE ACUEDUCTO</v>
          </cell>
        </row>
        <row r="20">
          <cell r="B20">
            <v>3.1</v>
          </cell>
          <cell r="C20" t="str">
            <v xml:space="preserve">ETG-08-09 Y ETG-15-01 </v>
          </cell>
          <cell r="D20"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J20" t="str">
            <v>UND</v>
          </cell>
          <cell r="K20">
            <v>12681</v>
          </cell>
          <cell r="L20">
            <v>421526</v>
          </cell>
          <cell r="M20">
            <v>5345371206</v>
          </cell>
        </row>
        <row r="21">
          <cell r="B21">
            <v>3.2</v>
          </cell>
          <cell r="C21" t="str">
            <v xml:space="preserve">ETG-08-09 Y ETG-15-01 </v>
          </cell>
          <cell r="D21" t="str">
            <v>Suministro e instalación  de acometida domiciliaria (tramo corto menor de 3m de longitud) d=1/2" (20 mm) sobre tubería madre hasta d=12". (Incluye tendido de tubería. no incluye medidor, empalme en instalación de abrazadera) con pavimento.</v>
          </cell>
          <cell r="J21" t="str">
            <v>UND</v>
          </cell>
          <cell r="K21">
            <v>200</v>
          </cell>
          <cell r="L21">
            <v>371735</v>
          </cell>
          <cell r="M21">
            <v>74347000</v>
          </cell>
        </row>
        <row r="22">
          <cell r="B22">
            <v>3.3</v>
          </cell>
          <cell r="C22" t="str">
            <v xml:space="preserve">ETG-08-09 Y ETG-15-01 </v>
          </cell>
          <cell r="D22" t="str">
            <v>Suministro e instalación  de acometida domiciliaria (tramo corto menor de 3m de longitud) d=1/2" (20 mm) sobre tubería madre hasta d=12". (Incluye tendido de tubería). No incluye medidor, empalme en instalación de abrazadera) sin pavimento.</v>
          </cell>
          <cell r="J22" t="str">
            <v>UND</v>
          </cell>
          <cell r="K22">
            <v>200</v>
          </cell>
          <cell r="L22">
            <v>213462</v>
          </cell>
          <cell r="M22">
            <v>42692400</v>
          </cell>
        </row>
        <row r="23">
          <cell r="B23">
            <v>3.4</v>
          </cell>
          <cell r="C23" t="str">
            <v xml:space="preserve">ETG-08-09 Y ETG-15-01 </v>
          </cell>
          <cell r="D23" t="str">
            <v>Suministro e instalación  de acometida domiciliaria (tramo largo hasta 6m de longitud con topo) d=1/2" (20 mm) sobre tubería madre hasta d=12". (Incluye tendido de tubería). No incluye medidor, empalme en instalación de abrazadera) con pavimento.</v>
          </cell>
          <cell r="J23" t="str">
            <v xml:space="preserve"> UND</v>
          </cell>
          <cell r="K23">
            <v>240</v>
          </cell>
          <cell r="L23">
            <v>822860</v>
          </cell>
          <cell r="M23">
            <v>197486400</v>
          </cell>
        </row>
        <row r="24">
          <cell r="B24">
            <v>3.5</v>
          </cell>
          <cell r="C24" t="str">
            <v xml:space="preserve">ETG-08-09 Y ETG-15-01 </v>
          </cell>
          <cell r="D24" t="str">
            <v>Suministro e instalación  de acometida domiciliaria (tramo largo hasta 6 mts de longitud) d=1/2" sobre tubería madre hasta d=12". (Incluye tendido de tubería). No incluye medidor, empalme e instalación de abrazadera) sin pavimento.</v>
          </cell>
          <cell r="J24" t="str">
            <v xml:space="preserve"> UND</v>
          </cell>
          <cell r="K24">
            <v>960</v>
          </cell>
          <cell r="L24">
            <v>290138</v>
          </cell>
          <cell r="M24">
            <v>278532480</v>
          </cell>
        </row>
        <row r="25">
          <cell r="B25">
            <v>3.6</v>
          </cell>
          <cell r="C25" t="str">
            <v xml:space="preserve">ETG-08-09 Y ETG-15-01 </v>
          </cell>
          <cell r="D25" t="str">
            <v>Suministro e instalación  de acometida domiciliaria (tramo largo entre 6m y 10m de longitud con topo) d=1/2" (20 mm) sobre tubería madre hasta d=12". (Incluye tendido de tubería). No incluye medidor, empalme en instalación de abrazadera) con pavimento.</v>
          </cell>
          <cell r="J25" t="str">
            <v xml:space="preserve"> UND</v>
          </cell>
          <cell r="K25">
            <v>200</v>
          </cell>
          <cell r="L25">
            <v>1280019</v>
          </cell>
          <cell r="M25">
            <v>256003800</v>
          </cell>
        </row>
        <row r="26">
          <cell r="B26">
            <v>3.7</v>
          </cell>
          <cell r="C26" t="str">
            <v xml:space="preserve">ETG-08-09 Y ETG-15-01 </v>
          </cell>
          <cell r="D26" t="str">
            <v>Suministro e instalación  de acometida domiciliaria (tramo largo entre 6m y 10m de longitud en zanja) d=1/2" (20 mm) sobre tubería madre hasta d=12". (Incluye tendido de tubería). No incluye medidor, empalme en instalación de abrazadera) sin pavimento.</v>
          </cell>
          <cell r="J26" t="str">
            <v xml:space="preserve"> UND</v>
          </cell>
          <cell r="K26">
            <v>200</v>
          </cell>
          <cell r="L26">
            <v>336879</v>
          </cell>
          <cell r="M26">
            <v>67375800</v>
          </cell>
        </row>
        <row r="27">
          <cell r="B27">
            <v>3.8</v>
          </cell>
          <cell r="C27" t="str">
            <v>ETG-03-05</v>
          </cell>
          <cell r="D27" t="str">
            <v>Cama de arena para tubería e= 0,1 m</v>
          </cell>
          <cell r="J27" t="str">
            <v>M3</v>
          </cell>
          <cell r="K27">
            <v>345.60000000000008</v>
          </cell>
          <cell r="L27">
            <v>74942</v>
          </cell>
          <cell r="M27">
            <v>25899955.200000007</v>
          </cell>
        </row>
        <row r="28">
          <cell r="B28">
            <v>3.9</v>
          </cell>
          <cell r="C28" t="str">
            <v>ETG-08-09</v>
          </cell>
          <cell r="D28" t="str">
            <v>Instalación collarín de derivación (3" x 1/2")</v>
          </cell>
          <cell r="J28" t="str">
            <v xml:space="preserve"> UND</v>
          </cell>
          <cell r="K28">
            <v>1200</v>
          </cell>
          <cell r="L28">
            <v>36235</v>
          </cell>
          <cell r="M28">
            <v>43482000</v>
          </cell>
        </row>
        <row r="29">
          <cell r="B29" t="str">
            <v>3,10</v>
          </cell>
          <cell r="C29" t="str">
            <v>ETG-08-09</v>
          </cell>
          <cell r="D29" t="str">
            <v>Instalación collarín de derivación (4" x 1/2")</v>
          </cell>
          <cell r="J29" t="str">
            <v xml:space="preserve"> UND</v>
          </cell>
          <cell r="K29">
            <v>400</v>
          </cell>
          <cell r="L29">
            <v>60375</v>
          </cell>
          <cell r="M29">
            <v>24150000</v>
          </cell>
        </row>
        <row r="30">
          <cell r="B30">
            <v>3.11</v>
          </cell>
          <cell r="C30" t="str">
            <v>ETG-08-09</v>
          </cell>
          <cell r="D30" t="str">
            <v>Instalación collarín de derivación (6" x 1/2")</v>
          </cell>
          <cell r="J30" t="str">
            <v xml:space="preserve"> UND</v>
          </cell>
          <cell r="K30">
            <v>180</v>
          </cell>
          <cell r="L30">
            <v>84514</v>
          </cell>
          <cell r="M30">
            <v>15212520</v>
          </cell>
        </row>
        <row r="31">
          <cell r="B31">
            <v>3.12</v>
          </cell>
          <cell r="C31" t="str">
            <v>ETG-08-09</v>
          </cell>
          <cell r="D31" t="str">
            <v>Instalación collarín de derivación (8" x 1/2")</v>
          </cell>
          <cell r="J31" t="str">
            <v xml:space="preserve"> UND</v>
          </cell>
          <cell r="K31">
            <v>100</v>
          </cell>
          <cell r="L31">
            <v>154638</v>
          </cell>
          <cell r="M31">
            <v>15463800</v>
          </cell>
        </row>
        <row r="32">
          <cell r="B32">
            <v>3.13</v>
          </cell>
          <cell r="C32" t="str">
            <v>ETG-08-09</v>
          </cell>
          <cell r="D32" t="str">
            <v>Instalación collarín de derivación (10" x 1/2")</v>
          </cell>
          <cell r="J32" t="str">
            <v xml:space="preserve"> UND</v>
          </cell>
          <cell r="K32">
            <v>60</v>
          </cell>
          <cell r="L32">
            <v>204270</v>
          </cell>
          <cell r="M32">
            <v>12256200</v>
          </cell>
        </row>
        <row r="33">
          <cell r="B33">
            <v>3.14</v>
          </cell>
          <cell r="C33" t="str">
            <v>ETG-08-09</v>
          </cell>
          <cell r="D33" t="str">
            <v>Instalación collarín de derivación (12" x 1/2")</v>
          </cell>
          <cell r="J33" t="str">
            <v xml:space="preserve"> UND</v>
          </cell>
          <cell r="K33">
            <v>60</v>
          </cell>
          <cell r="L33">
            <v>250257</v>
          </cell>
          <cell r="M33">
            <v>15015420</v>
          </cell>
        </row>
        <row r="34">
          <cell r="B34" t="str">
            <v xml:space="preserve">SUBTOTAL       </v>
          </cell>
          <cell r="M34">
            <v>6413288981.1999998</v>
          </cell>
        </row>
        <row r="35">
          <cell r="B35">
            <v>4</v>
          </cell>
          <cell r="D35" t="str">
            <v>OBRA CIVIL COMPLEMENTARIA</v>
          </cell>
        </row>
        <row r="36">
          <cell r="B36">
            <v>4.0999999999999996</v>
          </cell>
          <cell r="C36" t="str">
            <v>ETG-05-02</v>
          </cell>
          <cell r="D36" t="str">
            <v>Sub-base granular mopt compactada en capas de 10 cm, E= 0.20 M</v>
          </cell>
          <cell r="J36" t="str">
            <v>M3</v>
          </cell>
          <cell r="K36">
            <v>280</v>
          </cell>
          <cell r="L36">
            <v>68740</v>
          </cell>
          <cell r="M36">
            <v>19247200</v>
          </cell>
        </row>
        <row r="37">
          <cell r="B37">
            <v>4.2</v>
          </cell>
          <cell r="C37" t="str">
            <v>ETG-05-08</v>
          </cell>
          <cell r="D37" t="str">
            <v xml:space="preserve">Construcción pavimento rígido 3000 PSI e= 0,15 incluye refuerzo y juntas en asfalto </v>
          </cell>
          <cell r="J37" t="str">
            <v>M2</v>
          </cell>
          <cell r="K37">
            <v>1400</v>
          </cell>
          <cell r="L37">
            <v>91589</v>
          </cell>
          <cell r="M37">
            <v>128224600</v>
          </cell>
        </row>
        <row r="38">
          <cell r="B38" t="str">
            <v xml:space="preserve">SUBTOTAL       </v>
          </cell>
          <cell r="M38">
            <v>147471800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
      <sheetName val="Resumen APU"/>
      <sheetName val="APU"/>
      <sheetName val="cant tubos "/>
      <sheetName val="MAINHOLES"/>
      <sheetName val="Formulas PVC"/>
      <sheetName val="P.OBR.ALCA"/>
      <sheetName val="P.OBR.ACUED"/>
      <sheetName val="P MANEJO"/>
      <sheetName val="P.SUMI.ACUE"/>
      <sheetName val="P SUMI,ALCA"/>
      <sheetName val="P RESUMEN"/>
      <sheetName val="FINANCIERO"/>
      <sheetName val="OBRAS CRA"/>
    </sheetNames>
    <sheetDataSet>
      <sheetData sheetId="0" refreshError="1"/>
      <sheetData sheetId="1" refreshError="1"/>
      <sheetData sheetId="2" refreshError="1">
        <row r="1096">
          <cell r="G1096">
            <v>21105.504000000001</v>
          </cell>
        </row>
        <row r="1139">
          <cell r="G1139">
            <v>31424.399999999998</v>
          </cell>
        </row>
        <row r="1181">
          <cell r="G1181">
            <v>46225.535999999993</v>
          </cell>
        </row>
        <row r="1267">
          <cell r="G1267">
            <v>135095.68799999999</v>
          </cell>
        </row>
        <row r="1310">
          <cell r="G1310">
            <v>161972.076</v>
          </cell>
        </row>
        <row r="1353">
          <cell r="G1353">
            <v>65543.015999999989</v>
          </cell>
        </row>
        <row r="3251">
          <cell r="G3251">
            <v>105077.34719999999</v>
          </cell>
        </row>
        <row r="3329">
          <cell r="G3329">
            <v>159171.52860000002</v>
          </cell>
        </row>
        <row r="3368">
          <cell r="G3368">
            <v>401182.89119999995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cell r="E5">
            <v>40179</v>
          </cell>
          <cell r="L5" t="str">
            <v>ESTACION DE BOMBEO No 5</v>
          </cell>
          <cell r="M5" t="str">
            <v>ESTACIÓN DE BOMBEO 5 Y REDES D.VI</v>
          </cell>
          <cell r="N5" t="str">
            <v>CONSULTORÍA ALCANTARILLADO</v>
          </cell>
          <cell r="O5" t="str">
            <v>OPTIMIZACION DISEÑOS ESTACION 5 Y REDES DISTRITO VI</v>
          </cell>
          <cell r="S5">
            <v>50000</v>
          </cell>
          <cell r="U5" t="e">
            <v>#REF!</v>
          </cell>
        </row>
        <row r="6">
          <cell r="B6">
            <v>2</v>
          </cell>
          <cell r="E6">
            <v>40179</v>
          </cell>
          <cell r="L6" t="str">
            <v>ESTACIONES DE BOMBEO 5 Y 6</v>
          </cell>
          <cell r="M6" t="str">
            <v>ESTACIÓN DE BOMBEO 5 Y 6</v>
          </cell>
          <cell r="N6" t="str">
            <v>CONSULTORÍA ALCANTARILLADO</v>
          </cell>
          <cell r="O6" t="str">
            <v>ESTUDIO DE IMPACTO AMBIENTAL Y SERVIDUMBRES NUEVAS IMPULSIONES</v>
          </cell>
          <cell r="S6">
            <v>50000</v>
          </cell>
          <cell r="U6">
            <v>113431840.62</v>
          </cell>
        </row>
        <row r="7">
          <cell r="B7">
            <v>3</v>
          </cell>
          <cell r="E7">
            <v>40179</v>
          </cell>
          <cell r="L7" t="str">
            <v>CASCO URBANO DE RIIOHACHA</v>
          </cell>
          <cell r="M7" t="str">
            <v xml:space="preserve"> RED COLECTORA URBANA</v>
          </cell>
          <cell r="N7" t="str">
            <v>CONSULTORÍA ALCANTARILLADO</v>
          </cell>
          <cell r="O7" t="str">
            <v>INSPECCION INTERNA DE COLECTORES MEDIANTE CAMARAS INTERNAS</v>
          </cell>
          <cell r="S7">
            <v>160000</v>
          </cell>
          <cell r="U7" t="e">
            <v>#REF!</v>
          </cell>
        </row>
        <row r="8">
          <cell r="B8">
            <v>4</v>
          </cell>
          <cell r="E8">
            <v>40179</v>
          </cell>
          <cell r="L8" t="str">
            <v>CASCO URBANO DE RIIOHACHA</v>
          </cell>
          <cell r="M8" t="str">
            <v xml:space="preserve"> RED COLECTORA URBANA</v>
          </cell>
          <cell r="N8" t="str">
            <v>CONSULTORÍA ALCANTARILLADO</v>
          </cell>
          <cell r="O8" t="str">
            <v>OPTIMIZACIÓN Y COMPLEMENTO PLAN MAESTRO ZONA URBANA</v>
          </cell>
          <cell r="S8">
            <v>160000</v>
          </cell>
          <cell r="U8">
            <v>483037679.88</v>
          </cell>
        </row>
        <row r="9">
          <cell r="B9">
            <v>5</v>
          </cell>
          <cell r="E9">
            <v>40179</v>
          </cell>
          <cell r="L9" t="str">
            <v>ESTACIONES DE BOMBEO 1, 2 Y 3</v>
          </cell>
          <cell r="M9" t="str">
            <v>ESTACIÓN DE BOMBEO 1, 2, 3</v>
          </cell>
          <cell r="N9" t="str">
            <v>CONSULTORÍA ALCANTARILLADO</v>
          </cell>
          <cell r="O9" t="str">
            <v>CONSULTORIA OBRAS PROTECCION ESTACIONES BOMBEO 1, 2 Y 3</v>
          </cell>
          <cell r="S9">
            <v>80000</v>
          </cell>
          <cell r="U9" t="e">
            <v>#REF!</v>
          </cell>
        </row>
        <row r="10">
          <cell r="B10">
            <v>6</v>
          </cell>
          <cell r="E10">
            <v>40179</v>
          </cell>
          <cell r="L10" t="str">
            <v>CARRERA 1a CALLE 7</v>
          </cell>
          <cell r="M10" t="str">
            <v>ESTACIÓN DE BOMBEO No 1</v>
          </cell>
          <cell r="N10" t="str">
            <v xml:space="preserve">OPTIMIZACIÓN ESTACIONES </v>
          </cell>
          <cell r="O10" t="str">
            <v>BOMBA AUTOCEBANTE PROPULSADA A GAS ESTACION No 1</v>
          </cell>
          <cell r="S10">
            <v>125000</v>
          </cell>
          <cell r="U10" t="e">
            <v>#REF!</v>
          </cell>
          <cell r="V10" t="str">
            <v>MEDIA</v>
          </cell>
        </row>
        <row r="11">
          <cell r="B11">
            <v>7</v>
          </cell>
          <cell r="E11">
            <v>40179</v>
          </cell>
          <cell r="L11" t="str">
            <v>CASCO URBANO DE RIIOHACHA</v>
          </cell>
          <cell r="M11" t="str">
            <v xml:space="preserve"> RED COLECTORA URBANA</v>
          </cell>
          <cell r="N11" t="str">
            <v>ESTACIONES DE BOMBEO</v>
          </cell>
          <cell r="O11" t="str">
            <v>ADQUISICION DE UN EQUIPO PARA INSPECCION DE COLECTORES POR MONITOREO INTERNO DE DUCTOS</v>
          </cell>
          <cell r="S11">
            <v>125000</v>
          </cell>
          <cell r="U11" t="e">
            <v>#REF!</v>
          </cell>
          <cell r="V11" t="str">
            <v>ALTA</v>
          </cell>
        </row>
        <row r="12">
          <cell r="B12">
            <v>8</v>
          </cell>
          <cell r="E12">
            <v>40179</v>
          </cell>
          <cell r="L12" t="str">
            <v>CASCO URBANO DE RIIOHACHA</v>
          </cell>
          <cell r="M12" t="str">
            <v xml:space="preserve"> RED COLECTORA URBANA</v>
          </cell>
          <cell r="N12" t="str">
            <v xml:space="preserve">OPTIMIZACIÓN ESTACIONES </v>
          </cell>
          <cell r="O12" t="str">
            <v xml:space="preserve">ADQUISICION DE UN EQUIPO PARA LIMPIEZA DE COLECTORES URBANOS </v>
          </cell>
          <cell r="S12">
            <v>125000</v>
          </cell>
          <cell r="U12" t="e">
            <v>#REF!</v>
          </cell>
          <cell r="V12" t="str">
            <v>ALTA</v>
          </cell>
        </row>
        <row r="13">
          <cell r="B13">
            <v>9</v>
          </cell>
          <cell r="E13">
            <v>40179</v>
          </cell>
          <cell r="L13" t="str">
            <v xml:space="preserve">ESTACIONES DE BOMBEO 1, 2 </v>
          </cell>
          <cell r="M13" t="str">
            <v>ESTACIÓN DE BOMBEO 1, 2</v>
          </cell>
          <cell r="N13" t="str">
            <v xml:space="preserve">OPTIMIZACIÓN ESTACIONES </v>
          </cell>
          <cell r="O13" t="str">
            <v xml:space="preserve">REPOSICIÓN TRAMOS CRÍTICOS LÍNEAS DE IMPULSIÓN ESTACIONES 1 Y 2  </v>
          </cell>
          <cell r="S13">
            <v>80000</v>
          </cell>
          <cell r="U13">
            <v>489695017.59897596</v>
          </cell>
          <cell r="V13" t="str">
            <v>ALTA</v>
          </cell>
        </row>
        <row r="14">
          <cell r="B14">
            <v>10</v>
          </cell>
          <cell r="E14">
            <v>40179</v>
          </cell>
          <cell r="L14" t="str">
            <v>ESTACIONES DE BOMBEO 1,2</v>
          </cell>
          <cell r="M14" t="str">
            <v>ESTACIÓN DE BOMBEO 1, 2</v>
          </cell>
          <cell r="N14" t="str">
            <v xml:space="preserve">OPTIMIZACIÓN ESTACIONES </v>
          </cell>
          <cell r="O14" t="str">
            <v>OBRAS DE PROTECCION Y ALIVIADEROS ESTACIONES DE BOMBEO 1 Y 2</v>
          </cell>
          <cell r="S14">
            <v>80000</v>
          </cell>
          <cell r="U14">
            <v>360826379.36640006</v>
          </cell>
          <cell r="V14" t="str">
            <v>ALTA</v>
          </cell>
        </row>
        <row r="15">
          <cell r="B15">
            <v>11</v>
          </cell>
          <cell r="E15">
            <v>40179</v>
          </cell>
          <cell r="L15" t="str">
            <v>CARRERA 1 ENTRE CALLES 11 Y 12 EB No 2</v>
          </cell>
          <cell r="M15" t="str">
            <v>BARRIO "ARRIBA"</v>
          </cell>
          <cell r="N15" t="str">
            <v xml:space="preserve">OPTIMIZACIÓN ESTACIONES </v>
          </cell>
          <cell r="O15" t="str">
            <v>REPOSICION DEL MULTIPLE DE IMPULSION CARRERA 1 ENTRE CALLES 11 Y 12 ESTACIÓN DE BOMBEO No 2</v>
          </cell>
          <cell r="S15">
            <v>25000</v>
          </cell>
          <cell r="U15" t="e">
            <v>#REF!</v>
          </cell>
          <cell r="V15" t="str">
            <v>ALTA</v>
          </cell>
          <cell r="W15" t="str">
            <v>El actual múltiple de impulsión de la estación 2 ha cumplido su vida útil y viene presentando escapes considerables de fluido que han producido emergencias de dificil manejo afectando la comunidad aledaña a la estación y sobrecarga de la estación 1 la cual no tiene la capacidad de evacuar estos flujos.</v>
          </cell>
          <cell r="Y15" t="str">
            <v>Adquisición y montaje de accesorios para un nuevo múltiple de bombeo. Incluye la reubicación de cheques y válvulas a sitio accesible para posibilitar un mejor mantenimiento; se considera adicionalmente la optimización del sistema y la reposición de un equipo de bombeo irreparable.</v>
          </cell>
          <cell r="Z15" t="str">
            <v>Cesarán las emergencias en la zona de la estación y la afectación a los moradores de la zona, además de permitir la funcionalidad contínua de la operación que requiere el sistema.</v>
          </cell>
          <cell r="AA15" t="str">
            <v xml:space="preserve">  - Disminuir el número de contingencias al 1%</v>
          </cell>
        </row>
        <row r="16">
          <cell r="B16">
            <v>12</v>
          </cell>
          <cell r="E16">
            <v>40179</v>
          </cell>
          <cell r="L16" t="str">
            <v>CALLE 11A ENTRE CARRERAS 18A Y 20 ESTACION No 3</v>
          </cell>
          <cell r="M16" t="str">
            <v>BARRIO "JOSÉ ANTONIO GALÁN"</v>
          </cell>
          <cell r="N16" t="str">
            <v xml:space="preserve">OPTIMIZACIÓN ESTACIONES </v>
          </cell>
          <cell r="O16" t="str">
            <v>ADQUISICION EQUIPO RESPALDO OPERATIVO CALLE 11A ENTRE CARRERAS 18A Y 20 ESTACION No3</v>
          </cell>
          <cell r="S16">
            <v>160000</v>
          </cell>
          <cell r="U16" t="e">
            <v>#REF!</v>
          </cell>
          <cell r="V16" t="str">
            <v>MEDIA</v>
          </cell>
          <cell r="W16" t="str">
            <v>Las frecuentes fallas de fluido eléctrico aunadas a fallas del sistema de generación eléctrica de emergencia han producido parálisis ocasional de la operación y vertimientos de aguas negras considerables en zona cercana a la estación afectando a los moradores del sitio.</v>
          </cell>
          <cell r="Y16" t="str">
            <v>Adquisición de equipos de bombeo autónomo  tipo By-Pass en acuerdo a la actual práctica europea de manejo de bombeo de emergencia. Incluye la adquisicion y montaje de equipos especiales de bombeo en superficie propulsados por gas natural y ACPM.</v>
          </cell>
          <cell r="Z16" t="str">
            <v>Se asegura la continuidad operativa de esta estación, en la cual converge actualmente el 100% de las aguas servidas urbanas, evitando la afectación de comunidades aledañas en todo tiempo incluso durante fallas prolongadas del servicio de energía pública.</v>
          </cell>
          <cell r="AA16" t="str">
            <v xml:space="preserve">  - Aumentar la cobertura de alcantarillado en un 0,4%</v>
          </cell>
        </row>
        <row r="17">
          <cell r="B17">
            <v>13</v>
          </cell>
          <cell r="E17">
            <v>40179</v>
          </cell>
          <cell r="L17" t="str">
            <v xml:space="preserve">DISTRITO SANITARIO VI </v>
          </cell>
          <cell r="N17" t="str">
            <v xml:space="preserve">EXPANSIÓN ESTACIONES </v>
          </cell>
          <cell r="O17" t="str">
            <v xml:space="preserve">CONSTRUCCION ESTACION DE BOMBEO Nº 5 DISTRITO SANITARIO VI </v>
          </cell>
          <cell r="S17">
            <v>25000</v>
          </cell>
          <cell r="U17">
            <v>2615231218.4611382</v>
          </cell>
          <cell r="V17" t="str">
            <v>BAJA</v>
          </cell>
        </row>
        <row r="18">
          <cell r="B18">
            <v>14</v>
          </cell>
          <cell r="E18">
            <v>40179</v>
          </cell>
          <cell r="L18" t="str">
            <v>DISTRITO SANITARIO VI CALLE 41 CON K 11A</v>
          </cell>
          <cell r="M18" t="str">
            <v>BARRIO "31 DE OCTUBRE"</v>
          </cell>
          <cell r="N18" t="str">
            <v xml:space="preserve">EXPANSIÓN ESTACIONES </v>
          </cell>
          <cell r="O18" t="str">
            <v>CONSTRUCCION NUEVA ESTACION DE BOMBEO Nº 6</v>
          </cell>
          <cell r="S18">
            <v>25000</v>
          </cell>
          <cell r="U18">
            <v>3417922172.056428</v>
          </cell>
          <cell r="V18" t="str">
            <v>ALTA</v>
          </cell>
          <cell r="W18"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18" t="str">
            <v>Construcción de una estación de bombeo del alcantarillado sanitariom completa. Incluye todas las obras civiles necesarias, equipos, infraestructura eléctrica y mecánica para el proceso y disocisión de aguas servidas colectadas en todo el Distrito sanitario. Incluye los elementos necesarios para recibo de aguas de la estación de bombeo Nº 5 que también está pendiente en la zona suroriental.</v>
          </cell>
          <cell r="Z18" t="str">
            <v>Este proyecto permitirá adelantar las obras de expansión de redes de toda la comuna 10 permitiendo a mediano plazo la prestación del servicio.</v>
          </cell>
        </row>
        <row r="19">
          <cell r="B19">
            <v>15</v>
          </cell>
          <cell r="E19">
            <v>40179</v>
          </cell>
          <cell r="L19" t="str">
            <v>CASCO URBANO DE RIIOHACHA</v>
          </cell>
          <cell r="M19" t="str">
            <v>EQUIPO DE SUCCIÓN PRESIÓN B - 10</v>
          </cell>
          <cell r="N19" t="str">
            <v>OPTIMIZACIÓN EQUIPOS</v>
          </cell>
          <cell r="O19" t="str">
            <v>OPTIMIZACION EQUIPO DE SUCCIÓN PRESIÓN "AQUATECH" B-10</v>
          </cell>
          <cell r="S19">
            <v>150000</v>
          </cell>
          <cell r="U19" t="e">
            <v>#REF!</v>
          </cell>
          <cell r="V19" t="str">
            <v>ALTA</v>
          </cell>
        </row>
        <row r="20">
          <cell r="B20">
            <v>16</v>
          </cell>
          <cell r="E20">
            <v>40179</v>
          </cell>
          <cell r="L20" t="str">
            <v xml:space="preserve">DISTRITO SANITARIO VI </v>
          </cell>
          <cell r="N20" t="str">
            <v xml:space="preserve">EXPANSIÓN ESTACIONES </v>
          </cell>
          <cell r="O20" t="str">
            <v xml:space="preserve">CONSTRUCCION ESTACION DE BOMBEO Nº 5 DISTRITO SANITARIO VI </v>
          </cell>
          <cell r="S20">
            <v>25000</v>
          </cell>
          <cell r="U20">
            <v>3091840224.3307323</v>
          </cell>
          <cell r="V20" t="str">
            <v>NORMAL</v>
          </cell>
        </row>
        <row r="21">
          <cell r="B21">
            <v>17</v>
          </cell>
          <cell r="E21">
            <v>40179</v>
          </cell>
          <cell r="L21" t="str">
            <v>DISTRITO SANITARIO VI CALLE 41 CON K 11A - LAGUNAS DE OXIDACION</v>
          </cell>
          <cell r="M21" t="str">
            <v>BARRIO "31 DE OCTUBRE"</v>
          </cell>
          <cell r="N21" t="str">
            <v>EXPANSION  ALCANTARILLADO</v>
          </cell>
          <cell r="O21" t="str">
            <v>CONSTRUCCION NUEVA IMPULSION PARA LA ESTACION DE BOMBEO Nº 6</v>
          </cell>
          <cell r="S21">
            <v>25000</v>
          </cell>
          <cell r="U21">
            <v>6832627541.6557074</v>
          </cell>
          <cell r="V21" t="str">
            <v>NORMAL</v>
          </cell>
          <cell r="W21"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21" t="str">
            <v>Construcción de una línea de impulsión de 27" en tubería GRP PN 10 para bombeo de aguas servidas hasta las lagunas de oxidación. Incluye las válvulas de purga y venteo necesarias.</v>
          </cell>
          <cell r="Z21" t="str">
            <v>Este proyecto permitirá adelantar las obras de expansión de redes de toda la comuna 10 permitiendo a mediano plazo la prestación del servicio.</v>
          </cell>
        </row>
        <row r="22">
          <cell r="B22">
            <v>18</v>
          </cell>
          <cell r="E22">
            <v>40179</v>
          </cell>
          <cell r="L22" t="str">
            <v>CALLE 5 A 7 ENTRE CARRERAS 1 Y 2</v>
          </cell>
          <cell r="M22" t="str">
            <v>BARRIO "ARRIBA"</v>
          </cell>
          <cell r="N22" t="str">
            <v>OPTIMIZACIÓN ALCANTARILLADO</v>
          </cell>
          <cell r="O22" t="str">
            <v>OPTIMIZACIÓN REDES ALCANTARILLADO SANITARIO CALLE 5 A 7 ENTRE CARRERAS 1 Y 2</v>
          </cell>
          <cell r="S22">
            <v>350</v>
          </cell>
          <cell r="U22">
            <v>868138888.77218401</v>
          </cell>
          <cell r="V22" t="str">
            <v>MEDIA</v>
          </cell>
        </row>
        <row r="23">
          <cell r="B23">
            <v>19</v>
          </cell>
          <cell r="E23">
            <v>40179</v>
          </cell>
          <cell r="L23" t="str">
            <v>CALLE 3 BIS A 6 ENTRE CARRERAS 1C Y 4</v>
          </cell>
          <cell r="M23" t="str">
            <v>BARRIO "ARRIBA"</v>
          </cell>
          <cell r="N23" t="str">
            <v>OPTIMIZACIÓN ALCANTARILLADO</v>
          </cell>
          <cell r="O23" t="str">
            <v>OPTIMIZACIÓN REDES ALCANTARILLADO SANITARIO CALLE 3 BIS A 6 ENTRE CARRERAS 1C Y 4</v>
          </cell>
          <cell r="S23">
            <v>300</v>
          </cell>
          <cell r="U23">
            <v>708078271.58395004</v>
          </cell>
          <cell r="V23" t="str">
            <v>MEDIA</v>
          </cell>
        </row>
        <row r="24">
          <cell r="B24">
            <v>20</v>
          </cell>
          <cell r="E24">
            <v>40179</v>
          </cell>
          <cell r="L24" t="str">
            <v>CARRERA 1C ENTRE CALLES 2 Y 4</v>
          </cell>
          <cell r="M24" t="str">
            <v>BARRIO "ARRIBA"</v>
          </cell>
          <cell r="N24" t="str">
            <v>OPTIMIZACIÓN ALCANTARILLADO</v>
          </cell>
          <cell r="O24" t="str">
            <v>OPTIMIZACIÓN REDES ALCANTARILLADO SANITARIO CARRERA 1C ENTRE CALLES 2 Y 4</v>
          </cell>
          <cell r="S24">
            <v>150</v>
          </cell>
          <cell r="U24">
            <v>417796599.505041</v>
          </cell>
          <cell r="V24" t="str">
            <v>MEDIA</v>
          </cell>
        </row>
        <row r="25">
          <cell r="B25">
            <v>21</v>
          </cell>
          <cell r="E25">
            <v>40179</v>
          </cell>
          <cell r="L25" t="str">
            <v>CALLES 3 A 3 BIS ENTRE CARRERAS 1C A 4</v>
          </cell>
          <cell r="M25" t="str">
            <v>BARRIO "ARRIBA"</v>
          </cell>
          <cell r="N25" t="str">
            <v>OPTIMIZACIÓN ALCANTARILLADO</v>
          </cell>
          <cell r="O25" t="str">
            <v>OPTIMIZACIÓN REDES ALCANTARILLADO SANITARIO CALLES 3 A 3 BIS ENTRE CARRERAS 1C A 4</v>
          </cell>
          <cell r="S25">
            <v>535</v>
          </cell>
          <cell r="U25">
            <v>1034081419.4526778</v>
          </cell>
          <cell r="V25" t="str">
            <v>MEDIA</v>
          </cell>
        </row>
        <row r="26">
          <cell r="B26">
            <v>22</v>
          </cell>
          <cell r="E26">
            <v>40179</v>
          </cell>
          <cell r="L26" t="str">
            <v>CARRERA 4 A 5  ENTRE CALLES 1 Y 3</v>
          </cell>
          <cell r="M26" t="str">
            <v>BARRIO "ARRIBA"</v>
          </cell>
          <cell r="N26" t="str">
            <v>OPTIMIZACIÓN ALCANTARILLADO</v>
          </cell>
          <cell r="O26" t="str">
            <v>OPTIMIZACIÓN REDES ALCANTARILLADO SANITARIO CARRERA 4 A 5 ENTRE CALLES 1 Y 3</v>
          </cell>
          <cell r="S26">
            <v>250</v>
          </cell>
          <cell r="U26">
            <v>372659573.26450002</v>
          </cell>
          <cell r="V26" t="str">
            <v>MEDIA</v>
          </cell>
        </row>
        <row r="27">
          <cell r="B27">
            <v>23</v>
          </cell>
          <cell r="E27">
            <v>40179</v>
          </cell>
          <cell r="L27" t="str">
            <v>CALLE 1 ENTRE CARRERAS 4 y 11</v>
          </cell>
          <cell r="M27" t="str">
            <v>BARRIO "CENTRO"</v>
          </cell>
          <cell r="N27" t="str">
            <v>OPTIMIZACIÓN ALCANTARILLADO</v>
          </cell>
          <cell r="O27" t="str">
            <v>OPTIMIZACIÓN REDES ALCANTARILLADO SANITARIO CALLE 1 ENTRE CARRERAS 4 y 11</v>
          </cell>
          <cell r="S27">
            <v>450</v>
          </cell>
          <cell r="U27">
            <v>1168924624.4479861</v>
          </cell>
          <cell r="V27" t="str">
            <v>MEDIA</v>
          </cell>
        </row>
        <row r="28">
          <cell r="B28">
            <v>24</v>
          </cell>
          <cell r="E28">
            <v>40179</v>
          </cell>
          <cell r="L28" t="str">
            <v>CALLE 5 ENTRE CARRERAS 8 y 9 CARRERA 9 ENTRE CALLES 4 Y 5</v>
          </cell>
          <cell r="M28" t="str">
            <v>BARRIO "CENTRO"</v>
          </cell>
          <cell r="N28" t="str">
            <v>OPTIMIZACIÓN ALCANTARILLADO</v>
          </cell>
          <cell r="O28" t="str">
            <v>OPTIMIZACIÓN REDES ALCANTARILLADO SANITARIO CALLE 5 ENTRE CARRERAS 8 y 9 CARRERA 9 ENTRE CALLES 4 Y 5</v>
          </cell>
          <cell r="S28">
            <v>125</v>
          </cell>
          <cell r="U28">
            <v>209792113.44333002</v>
          </cell>
          <cell r="V28" t="str">
            <v>MEDIA</v>
          </cell>
        </row>
        <row r="29">
          <cell r="B29">
            <v>25</v>
          </cell>
          <cell r="E29">
            <v>40179</v>
          </cell>
          <cell r="L29" t="str">
            <v>CALLE 7 Y 11 ENTRE CARRERAS 9 y 12</v>
          </cell>
          <cell r="M29" t="str">
            <v>BARRIO "ABAJO"</v>
          </cell>
          <cell r="N29" t="str">
            <v>OPTIMIZACIÓN ALCANTARILLADO</v>
          </cell>
          <cell r="O29" t="str">
            <v>OPTIMIZACIÓN REDES ALCANTARILLADO SANITARIO CALLE 7 A 11 ENTRE CARRERAS 6 y 9</v>
          </cell>
          <cell r="S29">
            <v>840</v>
          </cell>
          <cell r="U29">
            <v>1678771741.1340799</v>
          </cell>
          <cell r="V29" t="str">
            <v>NORMAL</v>
          </cell>
        </row>
        <row r="30">
          <cell r="B30">
            <v>26</v>
          </cell>
          <cell r="E30">
            <v>40179</v>
          </cell>
          <cell r="L30" t="str">
            <v>CALLE 5 ENTRE CARRERAS 9 y 11</v>
          </cell>
          <cell r="M30" t="str">
            <v>BARRIO "EL FARO"</v>
          </cell>
          <cell r="N30" t="str">
            <v>OPTIMIZACIÓN ALCANTARILLADO</v>
          </cell>
          <cell r="O30" t="str">
            <v>OPTIMIZACIÓN REDES ALCANTARILLADO SANITARIO CALLE 5 ENTRE CARRERAS 9 y 11</v>
          </cell>
          <cell r="S30">
            <v>255</v>
          </cell>
          <cell r="U30" t="e">
            <v>#REF!</v>
          </cell>
          <cell r="V30" t="str">
            <v>MEDIA</v>
          </cell>
        </row>
        <row r="31">
          <cell r="B31">
            <v>27</v>
          </cell>
          <cell r="E31">
            <v>40179</v>
          </cell>
          <cell r="L31" t="str">
            <v>CALLE 4 ENTRE CARRERAS 4 y 5</v>
          </cell>
          <cell r="M31" t="str">
            <v>BARRIO "CENTRO"</v>
          </cell>
          <cell r="N31" t="str">
            <v>OPTIMIZACIÓN ALCANTARILLADO</v>
          </cell>
          <cell r="O31" t="str">
            <v>OPTIMIZACIÓN REDES ALCANTARILLADO SANITARIO CALLE 4 ENTRE CARRERAS 4 y 5</v>
          </cell>
          <cell r="S31">
            <v>300</v>
          </cell>
          <cell r="U31">
            <v>178861191.81994799</v>
          </cell>
          <cell r="V31" t="str">
            <v>MEDIA</v>
          </cell>
        </row>
        <row r="32">
          <cell r="B32">
            <v>28</v>
          </cell>
          <cell r="E32">
            <v>40179</v>
          </cell>
          <cell r="L32" t="str">
            <v>CALLE 4 ENTRE CARRERAS 4 y 7</v>
          </cell>
          <cell r="M32" t="str">
            <v>BARRIO "CENTRO"</v>
          </cell>
          <cell r="N32" t="str">
            <v>OPTIMIZACIÓN ALCANTARILLADO</v>
          </cell>
          <cell r="O32" t="str">
            <v>OPTIMIZACIÓN REDES ALCANTARILLADO SANITARIO CALLE 4 ENTRE CARRERAS 4 y 7</v>
          </cell>
          <cell r="S32">
            <v>225</v>
          </cell>
          <cell r="U32">
            <v>375669181.36422396</v>
          </cell>
          <cell r="V32" t="str">
            <v>MEDIA</v>
          </cell>
        </row>
        <row r="33">
          <cell r="B33">
            <v>29</v>
          </cell>
          <cell r="E33">
            <v>40179</v>
          </cell>
          <cell r="L33" t="str">
            <v>CALLE 7 ENTRE CARRERAS 1B y 1C</v>
          </cell>
          <cell r="M33" t="str">
            <v>BARRIO "ARRIBA"</v>
          </cell>
          <cell r="N33" t="str">
            <v>OPTIMIZACIÓN ALCANTARILLADO</v>
          </cell>
          <cell r="O33" t="str">
            <v>OPTIMIZACIÓN REDES ALCANTARILLADO SANITARIO CALLE 7 ENTRE CARRERAS 1B y 1C</v>
          </cell>
          <cell r="S33">
            <v>100</v>
          </cell>
          <cell r="U33">
            <v>266840280.88014701</v>
          </cell>
          <cell r="V33" t="str">
            <v>MEDIA</v>
          </cell>
        </row>
        <row r="34">
          <cell r="B34">
            <v>30</v>
          </cell>
          <cell r="E34">
            <v>40179</v>
          </cell>
          <cell r="L34" t="str">
            <v>CARRERA 1B ENTRE CALLES 7 Y 9</v>
          </cell>
          <cell r="M34" t="str">
            <v>BARRIO "ARRIBA"</v>
          </cell>
          <cell r="N34" t="str">
            <v>OPTIMIZACIÓN ALCANTARILLADO</v>
          </cell>
          <cell r="O34" t="str">
            <v>OPTIMIZACIÓN REDES ALCANTARILLADO SANITARIO CARRERA 1B ENTRE CALLES 7 Y 9</v>
          </cell>
          <cell r="S34">
            <v>25</v>
          </cell>
          <cell r="U34">
            <v>96750352.452839956</v>
          </cell>
          <cell r="V34" t="str">
            <v>MEDIA</v>
          </cell>
        </row>
        <row r="35">
          <cell r="B35">
            <v>31</v>
          </cell>
          <cell r="E35">
            <v>40179</v>
          </cell>
          <cell r="L35" t="str">
            <v>CALLE 9 Y 10 ENTRE CARRERAS 2 y 3</v>
          </cell>
          <cell r="M35" t="str">
            <v>BARRIO "CENTRO"</v>
          </cell>
          <cell r="N35" t="str">
            <v>OPTIMIZACIÓN ALCANTARILLADO</v>
          </cell>
          <cell r="O35" t="str">
            <v>OPTIMIZACIÓN REDES ALCANTARILLADO SANITARIO CALLE 9 Y 10 ENTRE CARRERAS 2 y 3</v>
          </cell>
          <cell r="S35">
            <v>150</v>
          </cell>
          <cell r="U35">
            <v>399446665.3696</v>
          </cell>
          <cell r="V35" t="str">
            <v>MEDIA</v>
          </cell>
        </row>
        <row r="36">
          <cell r="B36">
            <v>32</v>
          </cell>
          <cell r="E36">
            <v>40179</v>
          </cell>
          <cell r="L36" t="str">
            <v>CARRERA 2 ENTRE CALLES 7 Y 9</v>
          </cell>
          <cell r="M36" t="str">
            <v>BARRIO "ARRIBA"</v>
          </cell>
          <cell r="N36" t="str">
            <v>OPTIMIZACIÓN ALCANTARILLADO</v>
          </cell>
          <cell r="O36" t="str">
            <v>OPTIMIZACIÓN REDES ALCANTARILLADO SANITARIO CARRERA 2 ENTRE CALLES 7 Y 9</v>
          </cell>
          <cell r="S36">
            <v>50</v>
          </cell>
          <cell r="U36">
            <v>136281268.08815202</v>
          </cell>
          <cell r="V36" t="str">
            <v>MEDIA</v>
          </cell>
        </row>
        <row r="37">
          <cell r="B37">
            <v>33</v>
          </cell>
          <cell r="E37">
            <v>40179</v>
          </cell>
          <cell r="L37" t="str">
            <v>CALLE 10 Y 11 ENTRE CARRERAS 3 y 5</v>
          </cell>
          <cell r="M37" t="str">
            <v>BARRIO "CENTRO"</v>
          </cell>
          <cell r="N37" t="str">
            <v>OPTIMIZACIÓN ALCANTARILLADO</v>
          </cell>
          <cell r="O37" t="str">
            <v>OPTIMIZACIÓN REDES ALCANTARILLADO SANITARIO CALLE 10 Y 11 ENTRE CARRERAS 3 y 5</v>
          </cell>
          <cell r="S37">
            <v>250</v>
          </cell>
          <cell r="U37">
            <v>638553484.71993613</v>
          </cell>
          <cell r="V37" t="str">
            <v>MEDIA</v>
          </cell>
        </row>
        <row r="38">
          <cell r="B38">
            <v>34</v>
          </cell>
          <cell r="E38">
            <v>40179</v>
          </cell>
          <cell r="L38" t="str">
            <v>CALLE 7 ENTRE CARRERAS 7 A 15</v>
          </cell>
          <cell r="M38" t="str">
            <v>BARRIO "CENTRO"</v>
          </cell>
          <cell r="N38" t="str">
            <v>OPTIMIZACIÓN ALCANTARILLADO</v>
          </cell>
          <cell r="O38" t="str">
            <v>OPTIMIZACIÓN REDES ALCANTARILLADO SANITARIO CALLE 7 ENTRE CARRERAS 7 A 15</v>
          </cell>
          <cell r="S38">
            <v>380</v>
          </cell>
          <cell r="U38">
            <v>1793705644.1080799</v>
          </cell>
        </row>
        <row r="39">
          <cell r="B39">
            <v>35</v>
          </cell>
          <cell r="E39">
            <v>40179</v>
          </cell>
          <cell r="L39" t="str">
            <v>CALLE 7 ENTRE CARRERAS 4 A 7</v>
          </cell>
          <cell r="M39" t="str">
            <v>BARRIO "CENTRO"</v>
          </cell>
          <cell r="N39" t="str">
            <v>OPTIMIZACIÓN ALCANTARILLADO</v>
          </cell>
          <cell r="O39" t="str">
            <v>OPTIMIZACIÓN REDES ALCANTARILLADO SANITARIO CALLE 7 ENTRE CARRERAS 4 A 7</v>
          </cell>
          <cell r="S39">
            <v>155</v>
          </cell>
          <cell r="U39">
            <v>529815259.64996445</v>
          </cell>
        </row>
        <row r="40">
          <cell r="B40">
            <v>36</v>
          </cell>
          <cell r="E40">
            <v>40179</v>
          </cell>
          <cell r="L40" t="str">
            <v>CALLE 12 ENTRE CARRERAS 7 Y 10</v>
          </cell>
          <cell r="M40" t="str">
            <v>BARRIO "ABAJO"</v>
          </cell>
          <cell r="N40" t="str">
            <v>OPTIMIZACIÓN ALCANTARILLADO</v>
          </cell>
          <cell r="O40" t="str">
            <v>OPTIMIZACIÓN REDES ALCANTARILLADO SANITARIO CALLE 12 ENTRE CARRERAS 7 Y 10</v>
          </cell>
          <cell r="S40">
            <v>260</v>
          </cell>
          <cell r="U40" t="e">
            <v>#REF!</v>
          </cell>
        </row>
        <row r="41">
          <cell r="B41">
            <v>37</v>
          </cell>
          <cell r="E41">
            <v>40179</v>
          </cell>
          <cell r="L41" t="str">
            <v>CARRERA 8 ENTRE CALLES 14 Y 15</v>
          </cell>
          <cell r="M41" t="str">
            <v>BARRIO "ACUEDUCTO"</v>
          </cell>
          <cell r="N41" t="str">
            <v>OPTIMIZACIÓN ALCANTARILLADO</v>
          </cell>
          <cell r="O41" t="str">
            <v>OPTIMIZACIÓN REDES ALCANTARILLADO SANITARIO CARRERA 8 ENTRE 14 Y 15</v>
          </cell>
          <cell r="S41">
            <v>100</v>
          </cell>
          <cell r="U41">
            <v>514593410.93150318</v>
          </cell>
        </row>
        <row r="42">
          <cell r="B42">
            <v>38</v>
          </cell>
          <cell r="E42">
            <v>40179</v>
          </cell>
          <cell r="L42" t="str">
            <v>CALLE 12 ENTRE CARRERAS 1C A 6</v>
          </cell>
          <cell r="M42" t="str">
            <v>BARRIO "ARRIBA"</v>
          </cell>
          <cell r="N42" t="str">
            <v>OPTIMIZACIÓN ALCANTARILLADO</v>
          </cell>
          <cell r="O42" t="str">
            <v>OPTIMIZACIÓN REDES ALCANTARILLADO SANITARIO CALLE 12 ENTRE CARRERAS 1C A 6</v>
          </cell>
          <cell r="S42">
            <v>300</v>
          </cell>
          <cell r="U42">
            <v>822151842.67147398</v>
          </cell>
        </row>
        <row r="43">
          <cell r="B43">
            <v>39</v>
          </cell>
          <cell r="E43">
            <v>40179</v>
          </cell>
          <cell r="L43" t="str">
            <v>CALLE 11A A 14 ENTRE CARRERAS 10 Y 15</v>
          </cell>
          <cell r="M43" t="str">
            <v>BARRIO "ARRIBA"</v>
          </cell>
          <cell r="N43" t="str">
            <v>OPTIMIZACIÓN ALCANTARILLADO</v>
          </cell>
          <cell r="O43" t="str">
            <v>OPTIMIZACIÓN REDES ALCANTARILLADO SANITARIO CALLE 11A A 14 ENTRE CARRERAS 10 Y 15</v>
          </cell>
          <cell r="S43">
            <v>1025</v>
          </cell>
          <cell r="U43">
            <v>2348927436.8494716</v>
          </cell>
        </row>
        <row r="44">
          <cell r="B44">
            <v>40</v>
          </cell>
          <cell r="E44">
            <v>40179</v>
          </cell>
          <cell r="L44" t="str">
            <v>CARRERAS 15 ENTRE CALLES 10 Y 14A</v>
          </cell>
          <cell r="M44" t="str">
            <v>BARRIO "LIBERTADOR"</v>
          </cell>
          <cell r="N44" t="str">
            <v>OPTIMIZACIÓN ALCANTARILLADO</v>
          </cell>
          <cell r="O44" t="str">
            <v>OPTIMIZACIÓN REDES ALCANTARILLADO SANITARIO CARRERAS 15 ENTRE 10 Y 14A</v>
          </cell>
          <cell r="S44">
            <v>250</v>
          </cell>
          <cell r="U44">
            <v>1536323370.925472</v>
          </cell>
        </row>
        <row r="45">
          <cell r="B45">
            <v>41</v>
          </cell>
          <cell r="E45">
            <v>40179</v>
          </cell>
          <cell r="L45" t="str">
            <v>CALLE 15 ENTRE CARRERAS 7 Y 8</v>
          </cell>
          <cell r="M45" t="str">
            <v>BARRIO "ACUEDUCTO"</v>
          </cell>
          <cell r="N45" t="str">
            <v>OPTIMIZACIÓN ALCANTARILLADO</v>
          </cell>
          <cell r="O45" t="str">
            <v>OPTIMIZACIÓN REDES ALCANTARILLADO SANITARIO CALLE 15 ENTRE CARRERAS 7 Y 8</v>
          </cell>
          <cell r="S45">
            <v>130</v>
          </cell>
          <cell r="U45">
            <v>437292254.05440223</v>
          </cell>
        </row>
        <row r="46">
          <cell r="B46">
            <v>42</v>
          </cell>
          <cell r="E46">
            <v>40179</v>
          </cell>
          <cell r="L46" t="str">
            <v>CARRERA 7A ENTRE CALLES 22A Y 26</v>
          </cell>
          <cell r="M46" t="str">
            <v>BARRIO "CUELLAR"</v>
          </cell>
          <cell r="N46" t="str">
            <v>OPTIMIZACIÓN ALCANTARILLADO</v>
          </cell>
          <cell r="O46" t="str">
            <v>OPTIMIZACIÓN REDES ALCANTARILLADO SANITARIO CARRERA 7A ENTRE CALLES 22A Y 26</v>
          </cell>
          <cell r="S46">
            <v>500</v>
          </cell>
          <cell r="U46" t="e">
            <v>#REF!</v>
          </cell>
        </row>
        <row r="47">
          <cell r="B47">
            <v>43</v>
          </cell>
          <cell r="E47">
            <v>40179</v>
          </cell>
          <cell r="L47" t="str">
            <v>CALLE 1 Y 3 ENTRE CARRERAS 1E y 9E</v>
          </cell>
          <cell r="M47" t="str">
            <v>BARRIO "VILLA FÁTIMA 1ª ETAPA"</v>
          </cell>
          <cell r="N47" t="str">
            <v>OPTIMIZACIÓN ALCANTARILLADO</v>
          </cell>
          <cell r="O47" t="str">
            <v>OPTIMIZACIÓN REDES ALCANTARILLADO SANITARIO CALLE 1 Y 3 ENTRE CARRERAS 1E y 9E</v>
          </cell>
          <cell r="S47">
            <v>700</v>
          </cell>
          <cell r="U47">
            <v>4130499989.1560721</v>
          </cell>
        </row>
        <row r="48">
          <cell r="B48">
            <v>44</v>
          </cell>
          <cell r="E48">
            <v>40179</v>
          </cell>
          <cell r="L48" t="str">
            <v>CALLE 3 Y 6 ENTRE CARRERAS 2E y 8E</v>
          </cell>
          <cell r="M48" t="str">
            <v>BARRIO "VILLA FÁTIMA 2ª ETAPA"</v>
          </cell>
          <cell r="N48" t="str">
            <v>OPTIMIZACIÓN ALCANTARILLADO</v>
          </cell>
          <cell r="O48" t="str">
            <v>OPTIMIZACIÓN REDES ALCANTARILLADO SANITARIO CALLE 3 Y 6 ENTRE CARRERAS 2E y 8E</v>
          </cell>
          <cell r="S48">
            <v>610</v>
          </cell>
          <cell r="U48">
            <v>1563107592.35131</v>
          </cell>
        </row>
        <row r="49">
          <cell r="B49">
            <v>45</v>
          </cell>
          <cell r="E49">
            <v>40179</v>
          </cell>
          <cell r="L49" t="str">
            <v>CALLE 41 A 44 ENTRE CARRERAS 10 Y 11A</v>
          </cell>
          <cell r="M49" t="str">
            <v>BARRIO "31 DE OCTUBRE"</v>
          </cell>
          <cell r="N49" t="str">
            <v>OPTIMIZACIÓN ALCANTARILLADO</v>
          </cell>
          <cell r="O49" t="str">
            <v>OPTIMIZACIÓN REDES ALCANTARILLADO SANITARIO CALLE 41 A 44 ENTRE CARRERAS 10 Y 11A</v>
          </cell>
          <cell r="S49">
            <v>650</v>
          </cell>
          <cell r="U49">
            <v>914616407.6121521</v>
          </cell>
        </row>
        <row r="50">
          <cell r="B50">
            <v>46</v>
          </cell>
          <cell r="E50">
            <v>40179</v>
          </cell>
          <cell r="L50" t="str">
            <v>CALLE 43 A 47A ENTRE CARRERAS 10 Y 12A</v>
          </cell>
          <cell r="M50" t="str">
            <v>URB. "SAN JUDAS"</v>
          </cell>
          <cell r="N50" t="str">
            <v>OPTIMIZACIÓN ALCANTARILLADO</v>
          </cell>
          <cell r="O50" t="str">
            <v>OPTIMIZACIÓN REDES ALCANTARILLADO SANITARIO CALLE 43 A 47A ENTRE CARRERAS 10 Y 12A</v>
          </cell>
          <cell r="S50">
            <v>665</v>
          </cell>
          <cell r="U50">
            <v>1286996532.3645959</v>
          </cell>
        </row>
        <row r="51">
          <cell r="B51">
            <v>47</v>
          </cell>
          <cell r="E51">
            <v>40179</v>
          </cell>
          <cell r="L51" t="str">
            <v>CALLE 41 A 48 ENTRE CARRERAS 11Y 12A</v>
          </cell>
          <cell r="M51" t="str">
            <v>BARRIO "31 DE OCTUBRE"</v>
          </cell>
          <cell r="N51" t="str">
            <v>OPTIMIZACIÓN ALCANTARILLADO</v>
          </cell>
          <cell r="O51" t="str">
            <v>OPTIMIZACIÓN REDES ALCANTARILLADO SANITARIO CALLE 41 A 48 ENTRE CARRERAS 11Y 12A</v>
          </cell>
          <cell r="S51">
            <v>325</v>
          </cell>
          <cell r="U51">
            <v>921159494.64111614</v>
          </cell>
        </row>
        <row r="52">
          <cell r="B52">
            <v>48</v>
          </cell>
          <cell r="E52">
            <v>40179</v>
          </cell>
          <cell r="L52" t="str">
            <v>CALLE 41 A 60 ENTRE CARRERAS 12 Y 14</v>
          </cell>
          <cell r="M52" t="str">
            <v>BARRIO "DIVI DIVI"</v>
          </cell>
          <cell r="N52" t="str">
            <v>OPTIMIZACIÓN ALCANTARILLADO</v>
          </cell>
          <cell r="O52" t="str">
            <v>OPTIMIZACIÓN REDES ALCANTARILLADO SANITARIO CALLE 41 A 60 ENTRE CARRERAS 12 Y 14</v>
          </cell>
          <cell r="S52">
            <v>270</v>
          </cell>
          <cell r="U52">
            <v>1956947482.1402857</v>
          </cell>
        </row>
        <row r="53">
          <cell r="B53">
            <v>49</v>
          </cell>
          <cell r="E53">
            <v>40179</v>
          </cell>
          <cell r="L53" t="str">
            <v>CARRERA 16 ENTRE CALLES 18 Y 19</v>
          </cell>
          <cell r="M53" t="str">
            <v>BARRIO "CHE GUEVARA"</v>
          </cell>
          <cell r="N53" t="str">
            <v xml:space="preserve">OPTIMIZACIÓN ACUEDUCTO Y ALCANTARILLADO </v>
          </cell>
          <cell r="O53" t="str">
            <v>OPTIMIZACIÓN ACUEDUCTO Y ALCANTARILLADO SANITARIO CARRERA 16 ENTRE CALLES 18 Y 19</v>
          </cell>
          <cell r="S53">
            <v>135</v>
          </cell>
          <cell r="U53" t="e">
            <v>#REF!</v>
          </cell>
          <cell r="V53" t="str">
            <v>ALTA</v>
          </cell>
        </row>
        <row r="54">
          <cell r="B54">
            <v>50</v>
          </cell>
          <cell r="E54">
            <v>40179</v>
          </cell>
          <cell r="L54" t="str">
            <v>CARRERA  7 ENTRE CARRERAS 18 Y 22</v>
          </cell>
          <cell r="M54" t="str">
            <v>BARRIO "LUIS E. CUELLAR"</v>
          </cell>
          <cell r="N54" t="str">
            <v>OPTIMIZACIÓN ALCANTARILLADO SANITARIO Y PLUVIAL</v>
          </cell>
          <cell r="O54" t="str">
            <v>OPTIMIZACIÓN ALCANTARILLADO SANITARIO Y PLUVIAL CARRERA  7 ENTRE CARRERAS 18 Y 22</v>
          </cell>
          <cell r="S54">
            <v>225</v>
          </cell>
          <cell r="U54">
            <v>1410809232.85236</v>
          </cell>
        </row>
        <row r="55">
          <cell r="B55">
            <v>51</v>
          </cell>
          <cell r="E55">
            <v>40179</v>
          </cell>
          <cell r="L55" t="str">
            <v>CALLE 41 Y 42 ENTRE CARRERAS 7D Y 7F</v>
          </cell>
          <cell r="M55" t="str">
            <v>BARRIO "2 DE MARZO"</v>
          </cell>
          <cell r="N55" t="str">
            <v>AMPLIACIÓN RED DE ALCANTARILLADO</v>
          </cell>
          <cell r="O55" t="str">
            <v>AMPLIACIÓN RED DE ALCANTARILLADO CALLE 41-42 ENTRE CARRERAS 7D Y 7F</v>
          </cell>
          <cell r="S55">
            <v>425</v>
          </cell>
          <cell r="U55" t="e">
            <v>#REF!</v>
          </cell>
          <cell r="V55" t="str">
            <v>NORMAL (Moderada)</v>
          </cell>
          <cell r="W55" t="str">
            <v>No existe infraestructura de redes de alcantarillado en la zona, mientras barrios aledaños como villa sharin I etapa e Iguarata poseen el servicio.</v>
          </cell>
          <cell r="Y55" t="str">
            <v>Proyecto de construcción de redes de alcantarillado sanitario convencionales en tubería tipo novafort PVC de 8". Incluye 370 Ml de manija en tubería PVC de 8".</v>
          </cell>
          <cell r="Z55" t="str">
            <v>Se dotará de la infraestructura necesaria a la zona para la efectiva prestación del servicio de alcantarillado sanitario mejorando la calidad de vida de los habitantes del sector.</v>
          </cell>
          <cell r="AA55" t="str">
            <v xml:space="preserve"> - Mejorar la calidad del servicio de alcantarillado en un 0,30%.</v>
          </cell>
        </row>
        <row r="56">
          <cell r="B56">
            <v>52</v>
          </cell>
          <cell r="E56">
            <v>40179</v>
          </cell>
          <cell r="L56" t="str">
            <v>CALLE 15 ENTRE CARRERAS 12C Y 15</v>
          </cell>
          <cell r="M56" t="str">
            <v>BARRIO "SAN FRANCISCO"</v>
          </cell>
          <cell r="N56" t="str">
            <v>OPTMIZACIÓN  ALCANTARILLADO</v>
          </cell>
          <cell r="O56" t="str">
            <v>OPTIMIZACIÓN ALCANTARILLADO SANITARIO CALLE 15 - K 12C a 15</v>
          </cell>
          <cell r="S56">
            <v>4000</v>
          </cell>
          <cell r="U56">
            <v>597189792.93755591</v>
          </cell>
          <cell r="V56" t="str">
            <v>NORMAL</v>
          </cell>
          <cell r="W56" t="str">
            <v>Los colectores de alcantarillado ubicados en el costado sur de la vía son antiguos y presentan problemas ocasionales de funcionmiento que se traducen en rebosamientos ocasionales de aguas servidas, afectando los moradores de la zona.</v>
          </cell>
          <cell r="Y56" t="str">
            <v>Reforma general del sistema de alcantarillado sanitario del costado sur entre carreras 12C y 15. Incluye la reparación de andenes, bordillos, pavimento afectados por la obra.</v>
          </cell>
          <cell r="Z56" t="str">
            <v xml:space="preserve">El proyecto normalizará el servicio de alcantarillado en la zona, evitando los rebosamientos, el deterioro de la vía y las molestias a la comunidad en la zona. </v>
          </cell>
        </row>
        <row r="57">
          <cell r="B57">
            <v>53</v>
          </cell>
          <cell r="E57">
            <v>40179</v>
          </cell>
          <cell r="L57" t="str">
            <v>CALLE 15 ENTRE CARRERAS 15 a 17</v>
          </cell>
          <cell r="M57" t="str">
            <v>BARRIO "EL PARAISO"</v>
          </cell>
          <cell r="N57" t="str">
            <v>OPTMIZACIÓN  ALCANTARILLADO</v>
          </cell>
          <cell r="O57" t="str">
            <v>OPTIMIZACIÓN ALCANTARILLADO SANITARIO CALLE 15 - K 15 a 17</v>
          </cell>
          <cell r="S57">
            <v>4000</v>
          </cell>
          <cell r="U57">
            <v>833405246.52119291</v>
          </cell>
          <cell r="V57" t="str">
            <v>ALTA</v>
          </cell>
          <cell r="W57" t="str">
            <v>Los colectores de alcantarillado ubicados en los dos costados de la vía son antiguos y presentan problemas funcionales que se traducen en rebosamientos ocasionales de aguas servidas. Estos colectores trabajan ahogados en forma constante lo cual dificulta las labores de mantenimiento periódico.</v>
          </cell>
          <cell r="Y57" t="str">
            <v>Reforma general del sistema de alcantarillado de los costados sur  y norte entre carreras 15 y 17. Incluye la reparación de andenes, bordillos, pavimento y redes de acueducto afectadas por la obra.</v>
          </cell>
          <cell r="Z57" t="str">
            <v>El proyecto normalizará el servicio de alcantarillado en la zona, evitando los rebosamientos, el deterioro de la vía y las molestias a la comunidad en la zona. El acueducto reemplazado quedará en zona de andén lo cual facilitará las reparaciones y labores de mantenimiento.</v>
          </cell>
        </row>
        <row r="58">
          <cell r="B58">
            <v>54</v>
          </cell>
          <cell r="E58">
            <v>40179</v>
          </cell>
          <cell r="L58" t="str">
            <v xml:space="preserve">CALLES 43 A 45 ENTRE CARRERAS 7C Y 7H </v>
          </cell>
          <cell r="M58" t="str">
            <v>BARRIO "VILLA SHARIN"</v>
          </cell>
          <cell r="N58" t="str">
            <v>AMPLIACIÓN RED DE ALCANTARILLADO</v>
          </cell>
          <cell r="O58" t="str">
            <v xml:space="preserve">AMPLIACIÓN TRAMOS ALCANTARILLADO SANITARIO CALLES 43 A 45 ENTRE CARRERAS 7C Y 7H </v>
          </cell>
          <cell r="S58">
            <v>1500</v>
          </cell>
          <cell r="U58" t="e">
            <v>#REF!</v>
          </cell>
          <cell r="V58" t="str">
            <v>NORMAL (Moderada)</v>
          </cell>
          <cell r="W58" t="str">
            <v>No existe infraestructura  de redes de alcantarillado en la zona donde se construirá la segunda etapa del proyecto de urbanización de vivienda de interés social del departamento.</v>
          </cell>
          <cell r="Y58" t="str">
            <v>Proyecto de construcción de redes colectoras de alcantarillado sanitario convencionales en tubería tipo novafort PVC de 8". Incluye todas las domiciliarias de las viviendas de interés social de la nueva etapa del proyecto.</v>
          </cell>
          <cell r="Z58" t="str">
            <v>Se dotará de la infraestructura necesaria a la zona para la efectiva prestación del servicio de alcantarillado sanitario con los beneficios inherentes de una mejora en la calidad de vida de los beneficiarios del proyecto.</v>
          </cell>
          <cell r="AA58" t="str">
            <v xml:space="preserve"> - Mejorar la calidad del servicio de alcantarillado.</v>
          </cell>
        </row>
        <row r="59">
          <cell r="B59">
            <v>55</v>
          </cell>
          <cell r="E59">
            <v>40179</v>
          </cell>
          <cell r="L59" t="str">
            <v>CASCO URBANO DE RIIOHACHA</v>
          </cell>
          <cell r="M59" t="str">
            <v>PUNTOS CRÍTICOS</v>
          </cell>
          <cell r="N59" t="str">
            <v>OPTMIZACIÓN  ALCANTARILLADO</v>
          </cell>
          <cell r="O59" t="str">
            <v>REPOSICION TAPAS EN MAL ESTADO</v>
          </cell>
          <cell r="S59">
            <v>2500</v>
          </cell>
          <cell r="U59">
            <v>139434907.85100001</v>
          </cell>
          <cell r="V59" t="str">
            <v>NORMAL</v>
          </cell>
        </row>
        <row r="60">
          <cell r="B60">
            <v>56</v>
          </cell>
          <cell r="E60">
            <v>40179</v>
          </cell>
          <cell r="L60" t="str">
            <v>CALLE 14 F A 14G ENTRE CARRERAS 32 Y 33</v>
          </cell>
          <cell r="M60" t="str">
            <v>BARRIO "NUEVO HORIZONTE"</v>
          </cell>
          <cell r="N60" t="str">
            <v>OPTIMIZACIÓN ALCANTARILLADO</v>
          </cell>
          <cell r="O60" t="str">
            <v>OPTIMIZACIÓN  DE REDES ALCANTARILLADO SANITARIO CALLE 14F A 14G ENTRE CARRERAS 32 Y 33</v>
          </cell>
          <cell r="S60">
            <v>125</v>
          </cell>
          <cell r="U60" t="e">
            <v>#REF!</v>
          </cell>
          <cell r="V60" t="str">
            <v>NORMAL</v>
          </cell>
          <cell r="W60" t="str">
            <v xml:space="preserve">Las redes de alcantariullado Sanitario son insuficientes para la población cohabitada en los ultimos años y se encuentran solo colectores orientados en sentido sur a norte </v>
          </cell>
        </row>
        <row r="61">
          <cell r="B61">
            <v>57</v>
          </cell>
          <cell r="E61">
            <v>40179</v>
          </cell>
          <cell r="L61" t="str">
            <v>CALLE 15  ENTRE CARRERAS 12C Y 15</v>
          </cell>
          <cell r="M61" t="str">
            <v>BARRIO "LIBERTADOR"</v>
          </cell>
          <cell r="N61" t="str">
            <v>EXPANSIÓN  ALC. PLUVIAL</v>
          </cell>
          <cell r="O61" t="str">
            <v>CONSTRUCCIÓN CRUCE PLUVIAL CALLE 15 ENTRE CARRERAS 12C Y 15</v>
          </cell>
          <cell r="S61">
            <v>4000</v>
          </cell>
          <cell r="U61" t="e">
            <v>#REF!</v>
          </cell>
          <cell r="V61" t="str">
            <v>NORMAL</v>
          </cell>
          <cell r="W61" t="str">
            <v>Uno de los sistemas pluviales más críticos que requiere su construcción a corto plazo es el sistema colector de la zona popularmente conocida como "la granjita guajira" ya que a este sitio convergen todas las aguas lluvias del sector, lo cual aboca a los moradores a abrir las tapas de los manholes, para mitigar la inundación de las calles, lo cual genera daños severos por taponamiento del alcantarillado sanitario. Ha sido necesario reponer en dos oportunidades el alcantarillado de la calle 18 por este motivo y por la falta de esta obra no se ha podido pavimentar la K12C entre calles 14C y 15.</v>
          </cell>
          <cell r="Y61" t="str">
            <v>Construcción del cruce de la troncal calle 15 del pluvial y del ramal con sumideros hasta la K 14 por la margen sur</v>
          </cell>
          <cell r="Z61" t="str">
            <v>La construcción de este proyecto prevendrá las inundaciones y aguas retenidas del sector protegiendo también al alcantarillado sanitario.</v>
          </cell>
        </row>
        <row r="62">
          <cell r="B62">
            <v>58</v>
          </cell>
          <cell r="E62">
            <v>40179</v>
          </cell>
          <cell r="L62" t="str">
            <v>CALLE 15  CRUCE CARRERAS 6, 11, 14, 17, 32</v>
          </cell>
          <cell r="M62" t="str">
            <v>PUNTOS CRÍTICOS</v>
          </cell>
          <cell r="N62" t="str">
            <v>EXPANSIÓN  ALC. PLUVIAL</v>
          </cell>
          <cell r="O62" t="str">
            <v>CONSTRUCCIÓN SUMIDEROS TRANSVERSALES Y TRAMPAS DE ARENA CALLE 15 CRUCE CARRERAS 6, 11, 14, 17, 32</v>
          </cell>
          <cell r="S62">
            <v>4000</v>
          </cell>
          <cell r="U62" t="e">
            <v>#REF!</v>
          </cell>
          <cell r="V62" t="str">
            <v>ALTA</v>
          </cell>
          <cell r="W62" t="str">
            <v>En cada episodio de lluvia se empozan grandes cantidades de agua en las intersecciones viales, afectando el tránsito de la calle 15. Moradores del sitio abren las tapas de los manholes para drenar las aguas, afectando al alcantarillado sanitario y creando situaciones de riesgo para las personas y vehículos.</v>
          </cell>
          <cell r="Y62" t="str">
            <v>Construcción de 6 sumideros con trampas de arena y rejillas transversales para recolección y manejo de aguas lluvias.</v>
          </cell>
          <cell r="Z62" t="str">
            <v>Con este proyecto se suprimirán los empozamientos considerables que allí se forman y los peligros para el tránsito.</v>
          </cell>
        </row>
        <row r="63">
          <cell r="B63">
            <v>59</v>
          </cell>
          <cell r="E63">
            <v>40179</v>
          </cell>
          <cell r="M63" t="str">
            <v>BARRIO "20 DE JULIO"</v>
          </cell>
          <cell r="N63" t="str">
            <v>EXPANSIÓN  ALC. PLUVIAL</v>
          </cell>
          <cell r="O63" t="str">
            <v>CONSTRUCCIÓN COLECTOR PLUVIAL 20 DE JULIO</v>
          </cell>
          <cell r="S63">
            <v>4500</v>
          </cell>
          <cell r="U63">
            <v>2865581179.9657378</v>
          </cell>
          <cell r="V63" t="str">
            <v>NORMAL</v>
          </cell>
        </row>
        <row r="64">
          <cell r="B64">
            <v>60</v>
          </cell>
          <cell r="E64">
            <v>40179</v>
          </cell>
          <cell r="M64" t="str">
            <v>BARRIO "12 DE OCTUBRE"</v>
          </cell>
          <cell r="N64" t="str">
            <v>EXPANSIÓN  ALC. PLUVIAL</v>
          </cell>
          <cell r="O64" t="str">
            <v xml:space="preserve">CONSTRUCCIÓN COLECTOR PRINCIPAL 12 DE OCTUBRE </v>
          </cell>
          <cell r="S64">
            <v>6000</v>
          </cell>
          <cell r="U64">
            <v>2084472846.1824117</v>
          </cell>
          <cell r="V64" t="str">
            <v>NORMAL</v>
          </cell>
        </row>
        <row r="65">
          <cell r="B65">
            <v>61</v>
          </cell>
          <cell r="E65">
            <v>40179</v>
          </cell>
          <cell r="M65" t="str">
            <v>BARRIO "CENTRO"</v>
          </cell>
          <cell r="N65" t="str">
            <v>EXPANSIÓN  ALC. PLUVIAL</v>
          </cell>
          <cell r="O65" t="str">
            <v>CONSTRUCCIÓN COLECTOR PRINCIPAL CENTRO</v>
          </cell>
          <cell r="S65">
            <v>6000</v>
          </cell>
          <cell r="V65" t="str">
            <v>NORMAL</v>
          </cell>
        </row>
        <row r="66">
          <cell r="B66">
            <v>62</v>
          </cell>
          <cell r="E66">
            <v>40179</v>
          </cell>
          <cell r="L66" t="str">
            <v>CARRERA 7 ENTRE CALLES 18 Y 27</v>
          </cell>
          <cell r="M66" t="str">
            <v>BARRIO "CUELLAR"</v>
          </cell>
          <cell r="N66" t="str">
            <v>EXPANSIÓN  ALC. PLUVIAL</v>
          </cell>
          <cell r="O66" t="str">
            <v>CONSTRUCCIÓN COLECTOR PRINCIPAL CARRERA 7 ENTRE CALLES 18 Y 27</v>
          </cell>
          <cell r="S66">
            <v>6000</v>
          </cell>
          <cell r="U66" t="e">
            <v>#REF!</v>
          </cell>
          <cell r="V66" t="str">
            <v>NORMAL</v>
          </cell>
        </row>
      </sheetData>
      <sheetData sheetId="1"/>
      <sheetData sheetId="2">
        <row r="5">
          <cell r="B5" t="str">
            <v>Cortes y Demoliciones</v>
          </cell>
        </row>
        <row r="6">
          <cell r="B6" t="str">
            <v>EXCAVACIONES, RELLENOS Y OTROS MOVIMIENTOS DE MATERIAL</v>
          </cell>
        </row>
        <row r="7">
          <cell r="B7" t="str">
            <v>Excavaciones Generales</v>
          </cell>
        </row>
        <row r="8">
          <cell r="B8" t="str">
            <v>Rellenos y Acarreos</v>
          </cell>
        </row>
        <row r="9">
          <cell r="B9" t="str">
            <v>Manejo de agua</v>
          </cell>
        </row>
        <row r="10">
          <cell r="B10" t="str">
            <v>RED DE ACUEDUCTO</v>
          </cell>
        </row>
        <row r="11">
          <cell r="B11" t="str">
            <v>Instalación Tuberías red de acueducto PVC</v>
          </cell>
        </row>
        <row r="12">
          <cell r="B12" t="str">
            <v>Instalación Tuberías red de acueducto en HF</v>
          </cell>
        </row>
        <row r="13">
          <cell r="B13" t="str">
            <v>Instalación Tuberías red de acueducto en PEAD</v>
          </cell>
        </row>
        <row r="14">
          <cell r="B14" t="str">
            <v>Instalación Accesorios Acueducto en PVC</v>
          </cell>
        </row>
        <row r="15">
          <cell r="B15" t="str">
            <v>Instalación Accesorios Acueducto en HF</v>
          </cell>
        </row>
        <row r="16">
          <cell r="B16" t="str">
            <v>Instalación Accesorios Acueducto en PEAD</v>
          </cell>
        </row>
        <row r="17">
          <cell r="B17" t="str">
            <v>Suministro Acueducto tuberias y accesorios PVC</v>
          </cell>
        </row>
        <row r="18">
          <cell r="B18" t="str">
            <v>Suministro Acueducto tuberias y accesorios PEAD</v>
          </cell>
        </row>
        <row r="19">
          <cell r="B19" t="str">
            <v>Suministro Acueducto Accesorios HF</v>
          </cell>
        </row>
        <row r="20">
          <cell r="B20" t="str">
            <v>ALCANTARILLADO SANITARIO</v>
          </cell>
        </row>
        <row r="21">
          <cell r="B21" t="str">
            <v>Estructura de Alcanterillado Sanitario</v>
          </cell>
        </row>
        <row r="22">
          <cell r="B22" t="str">
            <v>Instalación tubería y accesorios</v>
          </cell>
        </row>
        <row r="23">
          <cell r="B23" t="str">
            <v>Suministro tubería y accesorios</v>
          </cell>
        </row>
        <row r="24">
          <cell r="B24" t="str">
            <v>ALCANTARILLADO PLUVIAL</v>
          </cell>
        </row>
        <row r="25">
          <cell r="B25" t="str">
            <v>Estructura de Alcanterillado Pluvial</v>
          </cell>
        </row>
        <row r="26">
          <cell r="B26" t="str">
            <v>Instalación tubería y accesorios</v>
          </cell>
        </row>
        <row r="27">
          <cell r="B27" t="str">
            <v>Suministro tubería y accesorios</v>
          </cell>
        </row>
        <row r="28">
          <cell r="B28" t="str">
            <v>OBRAS DE URBANISMO</v>
          </cell>
        </row>
        <row r="29">
          <cell r="B29" t="str">
            <v>Obra civil complementaria</v>
          </cell>
        </row>
        <row r="32">
          <cell r="A32" t="str">
            <v>CODIGO</v>
          </cell>
          <cell r="B32" t="str">
            <v>DESCRIPCIÓN</v>
          </cell>
          <cell r="C32" t="str">
            <v>UND</v>
          </cell>
        </row>
        <row r="33">
          <cell r="B33" t="str">
            <v>PRELIMINARES</v>
          </cell>
        </row>
        <row r="34">
          <cell r="A34">
            <v>1000</v>
          </cell>
          <cell r="B34" t="str">
            <v>Generales</v>
          </cell>
        </row>
        <row r="35">
          <cell r="A35">
            <v>1001</v>
          </cell>
          <cell r="B35" t="str">
            <v xml:space="preserve">VALLA PUBLICITARIA EN ESTRUCTURA METÁLICA, MARCO 2.5 X 4.0 M </v>
          </cell>
          <cell r="C35" t="str">
            <v>UN</v>
          </cell>
        </row>
        <row r="36">
          <cell r="A36">
            <v>1002</v>
          </cell>
          <cell r="B36" t="str">
            <v xml:space="preserve">LOCALIZACIÓN Y REPLANTEO </v>
          </cell>
          <cell r="C36" t="str">
            <v>M</v>
          </cell>
        </row>
        <row r="37">
          <cell r="A37">
            <v>1003</v>
          </cell>
          <cell r="B37" t="str">
            <v>DESMONTE Y DESCAPOTE E=0.20</v>
          </cell>
          <cell r="C37" t="str">
            <v>M2</v>
          </cell>
        </row>
        <row r="38">
          <cell r="A38">
            <v>1004</v>
          </cell>
          <cell r="B38" t="str">
            <v>CAMPAMENTO Y ALMACÉN PARA MATERIALES</v>
          </cell>
          <cell r="C38" t="str">
            <v>GLB</v>
          </cell>
        </row>
        <row r="39">
          <cell r="A39">
            <v>1005</v>
          </cell>
          <cell r="B39" t="str">
            <v>APIQUES PARA VERIFICACIÓN DE REDES HASTA 1M3</v>
          </cell>
          <cell r="C39" t="str">
            <v>UN</v>
          </cell>
        </row>
        <row r="40">
          <cell r="A40">
            <v>1006</v>
          </cell>
          <cell r="B40" t="str">
            <v>DESMONTE, DESCAPOTE DESENRAICE Y LIMPIEZA</v>
          </cell>
          <cell r="C40" t="str">
            <v>M2</v>
          </cell>
        </row>
        <row r="41">
          <cell r="A41">
            <v>1007</v>
          </cell>
          <cell r="B41" t="str">
            <v>LIMPIEZA MANUAL INTERNA DE CÁMARAS DE INSPECCIÓN</v>
          </cell>
          <cell r="C41" t="str">
            <v>UND</v>
          </cell>
        </row>
        <row r="43">
          <cell r="A43">
            <v>1100</v>
          </cell>
          <cell r="B43" t="str">
            <v>Cortes y Demolisiones</v>
          </cell>
        </row>
        <row r="44">
          <cell r="A44">
            <v>1101</v>
          </cell>
          <cell r="B44" t="str">
            <v>CORTE DE PAVIMENTO</v>
          </cell>
          <cell r="C44" t="str">
            <v>M</v>
          </cell>
        </row>
        <row r="45">
          <cell r="A45">
            <v>1102</v>
          </cell>
          <cell r="B45" t="str">
            <v>DEMOLICION DE PAVIMENTO FLEXIBLE INCLUYE RETIRO</v>
          </cell>
          <cell r="C45" t="str">
            <v>M2</v>
          </cell>
        </row>
        <row r="46">
          <cell r="A46">
            <v>1103</v>
          </cell>
          <cell r="B46" t="str">
            <v>DEMOLICION DE PAVIMENTO RIGIDO INCLUYE RETIRO</v>
          </cell>
          <cell r="C46" t="str">
            <v>M2</v>
          </cell>
        </row>
        <row r="47">
          <cell r="A47">
            <v>1104</v>
          </cell>
          <cell r="B47" t="str">
            <v>DEMOLICION DE PAVIMENTO FLEXIBLE O RÍGIDO INCLUYE RETIRO</v>
          </cell>
          <cell r="C47" t="str">
            <v>M2</v>
          </cell>
        </row>
        <row r="48">
          <cell r="A48">
            <v>1105</v>
          </cell>
          <cell r="B48" t="str">
            <v xml:space="preserve">DEMOLICION DE ANDENES </v>
          </cell>
          <cell r="C48" t="str">
            <v>M2</v>
          </cell>
        </row>
        <row r="49">
          <cell r="A49">
            <v>1106</v>
          </cell>
          <cell r="B49" t="str">
            <v xml:space="preserve">DEMOLICION DE SARDINELES </v>
          </cell>
          <cell r="C49" t="str">
            <v>M</v>
          </cell>
        </row>
        <row r="50">
          <cell r="A50">
            <v>1107</v>
          </cell>
          <cell r="B50" t="str">
            <v xml:space="preserve">DEMOLICION DE ESCALERA SOBRE PISO </v>
          </cell>
          <cell r="C50" t="str">
            <v>M3</v>
          </cell>
        </row>
        <row r="51">
          <cell r="A51">
            <v>1108</v>
          </cell>
          <cell r="B51" t="str">
            <v>DEMOLICION DE POZOS EXISTENTES EN CONCRETO O LADRILLO</v>
          </cell>
          <cell r="C51" t="str">
            <v>UN</v>
          </cell>
        </row>
        <row r="52">
          <cell r="A52">
            <v>1109</v>
          </cell>
          <cell r="B52" t="str">
            <v>DEMOLICION DE CAÑUELA D=1,20</v>
          </cell>
          <cell r="C52" t="str">
            <v>UN</v>
          </cell>
        </row>
        <row r="53">
          <cell r="A53">
            <v>1110</v>
          </cell>
          <cell r="B53" t="str">
            <v>DEMOLICIÓN DE SEPARADOR INCLUYE RETIRO DE ESCOMBROS</v>
          </cell>
          <cell r="C53" t="str">
            <v>M2</v>
          </cell>
        </row>
        <row r="54">
          <cell r="A54">
            <v>1111</v>
          </cell>
          <cell r="B54" t="str">
            <v>SEÑALIZACIÓN (AISLAMIENTO A LADO Y LADO DE LAS ZANJAS)</v>
          </cell>
          <cell r="C54" t="str">
            <v>ML</v>
          </cell>
        </row>
        <row r="56">
          <cell r="B56" t="str">
            <v>EXCAVACIONES, RELLENOS Y OTROS MOVIMIENTOS DE MATERIAL</v>
          </cell>
        </row>
        <row r="57">
          <cell r="A57">
            <v>1200</v>
          </cell>
          <cell r="B57" t="str">
            <v>Excavaciones Generales</v>
          </cell>
        </row>
        <row r="58">
          <cell r="A58">
            <v>1201</v>
          </cell>
          <cell r="B58" t="str">
            <v>EXCAVACIÓN EN MATERIAL COMÚN COLECTOR DOMICILIARIAS H (0 - 2M) SIN ENTIBADO</v>
          </cell>
          <cell r="C58" t="str">
            <v>M3</v>
          </cell>
        </row>
        <row r="59">
          <cell r="A59">
            <v>1202</v>
          </cell>
          <cell r="B59" t="str">
            <v xml:space="preserve">EXCAVACIÓN MATERIALCOMÚN COLECTOR H (2-4)M CON ENTIBADO </v>
          </cell>
          <cell r="C59" t="str">
            <v>M3</v>
          </cell>
        </row>
        <row r="60">
          <cell r="A60">
            <v>1203</v>
          </cell>
          <cell r="B60" t="str">
            <v xml:space="preserve">EXCAVACIÓN MATERIALCOMÚN COLECTOR  (H&gt;4)M CON ENTIBADO </v>
          </cell>
          <cell r="C60" t="str">
            <v>M3</v>
          </cell>
        </row>
        <row r="62">
          <cell r="A62">
            <v>1300</v>
          </cell>
          <cell r="B62" t="str">
            <v>Rellenos y Acarreos</v>
          </cell>
        </row>
        <row r="63">
          <cell r="A63">
            <v>1301</v>
          </cell>
          <cell r="B63" t="str">
            <v xml:space="preserve">RELLENO EN MATERIAL GRANULAR PARA CIMENTACIÓN DE TUBERÍAS </v>
          </cell>
          <cell r="C63" t="str">
            <v>M3</v>
          </cell>
        </row>
        <row r="64">
          <cell r="A64">
            <v>1302</v>
          </cell>
          <cell r="B64" t="str">
            <v>RELLENO CONFORMADO Y VIBROCOMPACTADO EN CAPAS DE 10 CM CON MATERIAL DE PRÉSTAMO</v>
          </cell>
          <cell r="C64" t="str">
            <v>M3</v>
          </cell>
        </row>
        <row r="65">
          <cell r="A65">
            <v>1303</v>
          </cell>
          <cell r="B65" t="str">
            <v xml:space="preserve">RELLENO CONFORMADO Y VIBROCOMPACTADO EN CAPAS DE 10 CM CON MATERIAL COMUN DE EXCAVACIÓN </v>
          </cell>
          <cell r="C65" t="str">
            <v>M3</v>
          </cell>
        </row>
        <row r="66">
          <cell r="A66">
            <v>1304</v>
          </cell>
          <cell r="B66" t="str">
            <v>RETIRO Y DISPOSICIÓN DE MATERIAL SOBRANTE Y/O ESCOMBRO</v>
          </cell>
          <cell r="C66" t="str">
            <v>M3</v>
          </cell>
        </row>
        <row r="67">
          <cell r="A67">
            <v>1305</v>
          </cell>
          <cell r="B67" t="str">
            <v xml:space="preserve">REMOCION DE DERRUMBES PARA ESTABILIZACIÓN DEL TALUD </v>
          </cell>
          <cell r="C67" t="str">
            <v>M3</v>
          </cell>
        </row>
        <row r="68">
          <cell r="A68">
            <v>1306</v>
          </cell>
          <cell r="B68" t="str">
            <v>TERRAPLENES COMFORMADOS CON MATERIAL PRESTAMO</v>
          </cell>
          <cell r="C68" t="str">
            <v>M3</v>
          </cell>
        </row>
        <row r="69">
          <cell r="A69">
            <v>1307</v>
          </cell>
          <cell r="B69" t="str">
            <v>LLENOS LATERALES ZANJA Y LECHOS CON ARENA</v>
          </cell>
          <cell r="C69" t="str">
            <v>M3</v>
          </cell>
        </row>
        <row r="71">
          <cell r="A71">
            <v>1400</v>
          </cell>
          <cell r="B71" t="str">
            <v>Manejo de agua</v>
          </cell>
        </row>
        <row r="72">
          <cell r="A72">
            <v>1401</v>
          </cell>
          <cell r="B72" t="str">
            <v>MANEJO DE AGUAS PLUVIALES DE ESCORRENTIA Y SUBSUPERFICIALES INCLUYE OPERARIO</v>
          </cell>
          <cell r="C72" t="str">
            <v>ML</v>
          </cell>
        </row>
        <row r="73">
          <cell r="A73">
            <v>1402</v>
          </cell>
          <cell r="B73" t="str">
            <v>MANEJO DE ELEVADOS VOLUMENES DE AGUA , INCLUYE OPERARIO</v>
          </cell>
          <cell r="C73" t="str">
            <v>DIA</v>
          </cell>
        </row>
        <row r="75">
          <cell r="B75" t="str">
            <v>RED DE ACUEDUCTO</v>
          </cell>
        </row>
        <row r="76">
          <cell r="A76">
            <v>2000</v>
          </cell>
          <cell r="B76" t="str">
            <v>Instalación Tuberías red de acueducto en PVC</v>
          </cell>
        </row>
        <row r="77">
          <cell r="A77">
            <v>2001</v>
          </cell>
          <cell r="B77" t="str">
            <v>INSTALACIÓN TUBERIA PVC 2" PRESION UM RDE 21</v>
          </cell>
          <cell r="C77" t="str">
            <v>ML</v>
          </cell>
        </row>
        <row r="78">
          <cell r="A78">
            <v>2002</v>
          </cell>
          <cell r="B78" t="str">
            <v>INSTALACIÓN TUBERIA PVC 2½" PRESION UM RDE 21</v>
          </cell>
          <cell r="C78" t="str">
            <v>ML</v>
          </cell>
        </row>
        <row r="79">
          <cell r="A79">
            <v>2003</v>
          </cell>
          <cell r="B79" t="str">
            <v>INSTALACIÓN TUBERIA PVC 3" PRESION UM RDE 21</v>
          </cell>
          <cell r="C79" t="str">
            <v>ML</v>
          </cell>
        </row>
        <row r="80">
          <cell r="A80">
            <v>2004</v>
          </cell>
          <cell r="B80" t="str">
            <v>REPOSICIÓN DE TRAMOS PARCIALES DE (1 A 6M) EN TUBERIA PVC 3" PRESION UM RDE 21 INCLUYE EXCAVACIONES, RELLENOS, REMOCIÓN Y M.O EN GENERAL</v>
          </cell>
          <cell r="C80" t="str">
            <v>ML</v>
          </cell>
        </row>
        <row r="81">
          <cell r="A81">
            <v>2005</v>
          </cell>
          <cell r="B81" t="str">
            <v>INSTALACIÓN TUBERIA PVC 4" PRESION UM RDE 21</v>
          </cell>
          <cell r="C81" t="str">
            <v>ML</v>
          </cell>
        </row>
        <row r="82">
          <cell r="A82">
            <v>2006</v>
          </cell>
          <cell r="B82" t="str">
            <v>INSTALACIÓN TUBERIA PVC 6" PRESION UM RDE 21</v>
          </cell>
          <cell r="C82" t="str">
            <v>ML</v>
          </cell>
        </row>
        <row r="83">
          <cell r="A83">
            <v>2007</v>
          </cell>
          <cell r="B83" t="str">
            <v>INSTALACIÓN TUBERIA PVC 8" PRESION UM RDE 21</v>
          </cell>
          <cell r="C83" t="str">
            <v>ML</v>
          </cell>
        </row>
        <row r="84">
          <cell r="A84">
            <v>2008</v>
          </cell>
          <cell r="B84" t="str">
            <v>INSTALACIÓN TUBERIA PVC 10" PRESION UM RDE 21</v>
          </cell>
          <cell r="C84" t="str">
            <v>ML</v>
          </cell>
        </row>
        <row r="85">
          <cell r="A85">
            <v>2009</v>
          </cell>
          <cell r="B85" t="str">
            <v>INSTALACIÓN TUBERIA PVC 12" PRESION UM RDE 21</v>
          </cell>
          <cell r="C85" t="str">
            <v>ML</v>
          </cell>
        </row>
        <row r="86">
          <cell r="A86">
            <v>2010</v>
          </cell>
          <cell r="B86" t="str">
            <v>INSTALACIÓN TUBERIA PVC 14" PRESION UM RDE 21</v>
          </cell>
          <cell r="C86" t="str">
            <v>ML</v>
          </cell>
        </row>
        <row r="87">
          <cell r="A87">
            <v>2011</v>
          </cell>
          <cell r="B87" t="str">
            <v>INSTALACIÓN TUBERIA PVC 16" PRESION UM RDE 21</v>
          </cell>
          <cell r="C87" t="str">
            <v>ML</v>
          </cell>
        </row>
        <row r="88">
          <cell r="A88">
            <v>2012</v>
          </cell>
          <cell r="B88" t="str">
            <v>INSTALACIÓN TUBERIA PVC 18" PRESION UM RDE 21</v>
          </cell>
          <cell r="C88" t="str">
            <v>ML</v>
          </cell>
        </row>
        <row r="89">
          <cell r="A89">
            <v>2013</v>
          </cell>
          <cell r="B89" t="str">
            <v>INSTALACIÓN TUBERIA PVC 20" PRESION UM RDE 21</v>
          </cell>
          <cell r="C89" t="str">
            <v>ML</v>
          </cell>
        </row>
        <row r="92">
          <cell r="A92">
            <v>2100</v>
          </cell>
          <cell r="B92" t="str">
            <v>Instalación Accesorios red de acueducto en PVC</v>
          </cell>
        </row>
        <row r="93">
          <cell r="A93">
            <v>2101</v>
          </cell>
          <cell r="B93" t="str">
            <v>INSTALACION TEE PVC 3x3x3"</v>
          </cell>
          <cell r="C93" t="str">
            <v>UN</v>
          </cell>
        </row>
        <row r="94">
          <cell r="A94">
            <v>2102</v>
          </cell>
          <cell r="B94" t="str">
            <v>INSTALACION TEE PVC 4x3x4"</v>
          </cell>
          <cell r="C94" t="str">
            <v>UN</v>
          </cell>
        </row>
        <row r="95">
          <cell r="A95">
            <v>2103</v>
          </cell>
          <cell r="B95" t="str">
            <v>INSTALACIÓN TEE PVC DE 3x3" UM RDE 21</v>
          </cell>
          <cell r="C95" t="str">
            <v>UN</v>
          </cell>
        </row>
        <row r="96">
          <cell r="A96">
            <v>2104</v>
          </cell>
          <cell r="B96" t="str">
            <v>INSTALACIÓN TEE PVC DE 4x3" UM RDE 21</v>
          </cell>
          <cell r="C96" t="str">
            <v>UN</v>
          </cell>
        </row>
        <row r="97">
          <cell r="A97">
            <v>2105</v>
          </cell>
          <cell r="B97" t="str">
            <v>INSTALACIÓN TEE PVC DE 4x4" UM RDE 21</v>
          </cell>
          <cell r="C97" t="str">
            <v>UN</v>
          </cell>
        </row>
        <row r="98">
          <cell r="A98">
            <v>2106</v>
          </cell>
          <cell r="B98" t="str">
            <v>INSTALACIÓN TEE PVC DE 6x3" UM RDE 21</v>
          </cell>
          <cell r="C98" t="str">
            <v>UN</v>
          </cell>
        </row>
        <row r="99">
          <cell r="A99">
            <v>2107</v>
          </cell>
          <cell r="B99" t="str">
            <v>INSTALACIÓN TEE PVC DE 8x6" UM RDE 21</v>
          </cell>
          <cell r="C99" t="str">
            <v>UN</v>
          </cell>
        </row>
        <row r="100">
          <cell r="A100">
            <v>2108</v>
          </cell>
          <cell r="B100" t="str">
            <v>INSTALACION CODO GRAN RADIO 11¼° PVC 3" UNIÓN MECÁNICA RDE 21</v>
          </cell>
          <cell r="C100" t="str">
            <v>UN</v>
          </cell>
        </row>
        <row r="101">
          <cell r="A101">
            <v>2109</v>
          </cell>
          <cell r="B101" t="str">
            <v>INSTALACION CODO GRAN RADIO 11¼° PVC 4" UNIÓN MECÁNICA RDE 21</v>
          </cell>
          <cell r="C101" t="str">
            <v>UN</v>
          </cell>
        </row>
        <row r="102">
          <cell r="A102">
            <v>2110</v>
          </cell>
          <cell r="B102" t="str">
            <v>INSTALACION CODO GRAN RADIO 22,05º PVC 3" UNIÓN MECÁNICA RDE 21</v>
          </cell>
          <cell r="C102" t="str">
            <v>UN</v>
          </cell>
        </row>
        <row r="103">
          <cell r="A103">
            <v>2111</v>
          </cell>
          <cell r="B103" t="str">
            <v>INSTALACION CODO GRAN RADIO 22,05° PVC 4" UNIÓN MECÁNICA RDE 21</v>
          </cell>
          <cell r="C103" t="str">
            <v>UN</v>
          </cell>
        </row>
        <row r="104">
          <cell r="A104">
            <v>2112</v>
          </cell>
          <cell r="B104" t="str">
            <v>INSTALACIÓN CODO GRAN RADIO DE 45º PVC PRESIÓN 3"</v>
          </cell>
          <cell r="C104" t="str">
            <v>UN</v>
          </cell>
        </row>
        <row r="105">
          <cell r="A105">
            <v>2113</v>
          </cell>
          <cell r="B105" t="str">
            <v>INSTALACIÓN CODO GRAN RADIO DE 45º PVC PRESIÓN 4"</v>
          </cell>
          <cell r="C105" t="str">
            <v>UN</v>
          </cell>
        </row>
        <row r="106">
          <cell r="A106">
            <v>2114</v>
          </cell>
          <cell r="B106" t="str">
            <v>INSTALACION CODO GRAN RADIO 90° PVC 3" UNIÓN MECÁNICA RDE 21</v>
          </cell>
          <cell r="C106" t="str">
            <v>UN</v>
          </cell>
        </row>
        <row r="107">
          <cell r="A107">
            <v>2115</v>
          </cell>
          <cell r="B107" t="str">
            <v>INSTALACION CODO GRAN RADIO 90° PVC 4" UNIÓN MECÁNICA RDE 21</v>
          </cell>
          <cell r="C107" t="str">
            <v>UN</v>
          </cell>
        </row>
        <row r="108">
          <cell r="A108">
            <v>2116</v>
          </cell>
          <cell r="B108" t="str">
            <v>INSTALACIÓN REDUCCIÓN PVC 4x3"</v>
          </cell>
          <cell r="C108" t="str">
            <v>UN</v>
          </cell>
        </row>
        <row r="109">
          <cell r="A109">
            <v>2117</v>
          </cell>
          <cell r="B109" t="str">
            <v xml:space="preserve">INSTALACION DE ACCESORIOS DE 2" a 4" </v>
          </cell>
          <cell r="C109" t="str">
            <v>UN</v>
          </cell>
        </row>
        <row r="110">
          <cell r="A110">
            <v>2118</v>
          </cell>
          <cell r="B110" t="str">
            <v xml:space="preserve">INSTALACION DE ACCESORIOS DE 6" a 8" </v>
          </cell>
          <cell r="C110" t="str">
            <v>UN</v>
          </cell>
        </row>
        <row r="111">
          <cell r="A111">
            <v>2119</v>
          </cell>
          <cell r="B111" t="str">
            <v xml:space="preserve">INSTALACION DE ACCESORIOS  DE 10" a 12" </v>
          </cell>
          <cell r="C111" t="str">
            <v>UN</v>
          </cell>
        </row>
        <row r="112">
          <cell r="A112">
            <v>2120</v>
          </cell>
          <cell r="B112" t="str">
            <v xml:space="preserve">INSTALACION DE ACCESORIOS  DE 14" a 16" </v>
          </cell>
          <cell r="C112" t="str">
            <v>UN</v>
          </cell>
        </row>
        <row r="113">
          <cell r="A113">
            <v>2121</v>
          </cell>
          <cell r="B113" t="str">
            <v xml:space="preserve">INSTALACION DE ACCESORIOS DE 16" a 18" </v>
          </cell>
          <cell r="C113" t="str">
            <v>UN</v>
          </cell>
        </row>
        <row r="114">
          <cell r="A114">
            <v>2122</v>
          </cell>
          <cell r="B114" t="str">
            <v xml:space="preserve">INSTALACION DE ACCESORIOS DE 18" a 20" </v>
          </cell>
          <cell r="C114" t="str">
            <v>UN</v>
          </cell>
        </row>
        <row r="115">
          <cell r="A115">
            <v>2123</v>
          </cell>
          <cell r="B115" t="str">
            <v>INSTALACION DE TAPÓN DE 3" PVC</v>
          </cell>
          <cell r="C115" t="str">
            <v>UN</v>
          </cell>
        </row>
        <row r="116">
          <cell r="A116">
            <v>2124</v>
          </cell>
          <cell r="B116" t="str">
            <v>INSTALACION DE TAPÓN DE 4" PVC</v>
          </cell>
          <cell r="C116" t="str">
            <v>UN</v>
          </cell>
        </row>
        <row r="117">
          <cell r="A117">
            <v>2125</v>
          </cell>
          <cell r="B117" t="str">
            <v>INSTALACION DE TAPÓN DE 6" PVC</v>
          </cell>
          <cell r="C117" t="str">
            <v>UN</v>
          </cell>
        </row>
        <row r="118">
          <cell r="A118">
            <v>2126</v>
          </cell>
          <cell r="B118" t="str">
            <v>INSTALACION CODO GRAN RADIO DE 45º PVC PRESIÓN 2"</v>
          </cell>
          <cell r="C118" t="str">
            <v>UN</v>
          </cell>
        </row>
        <row r="119">
          <cell r="A119">
            <v>2127</v>
          </cell>
          <cell r="B119" t="str">
            <v>INSTALACION CODO GRAN RADIO DE 45º PVC PRESIÓN 2½"</v>
          </cell>
          <cell r="C119" t="str">
            <v>UN</v>
          </cell>
        </row>
        <row r="120">
          <cell r="A120">
            <v>2128</v>
          </cell>
          <cell r="B120" t="str">
            <v>INSTALACION CODO GRAN RADIO DE 45º PVC PRESIÓN 3"</v>
          </cell>
          <cell r="C120" t="str">
            <v>UN</v>
          </cell>
        </row>
        <row r="121">
          <cell r="A121">
            <v>2129</v>
          </cell>
          <cell r="B121" t="str">
            <v>INSTALACION CODO GRAN RADIO DE 45º PVC PRESIÓN 4"</v>
          </cell>
          <cell r="C121" t="str">
            <v>UN</v>
          </cell>
        </row>
        <row r="122">
          <cell r="A122">
            <v>2130</v>
          </cell>
          <cell r="B122" t="str">
            <v>INSTALACION CODO GRAN RADIO DE 45º PVC PRESIÓN 6"</v>
          </cell>
          <cell r="C122" t="str">
            <v>UN</v>
          </cell>
        </row>
        <row r="123">
          <cell r="A123">
            <v>2131</v>
          </cell>
          <cell r="B123" t="str">
            <v>INSTALACION CODO GRAN RADIO DE 45º PVC PRESIÓN 8"</v>
          </cell>
          <cell r="C123" t="str">
            <v>UN</v>
          </cell>
        </row>
        <row r="124">
          <cell r="A124">
            <v>2132</v>
          </cell>
          <cell r="B124" t="str">
            <v>INSTALACION CODO GRAN RADIO DE 45º PVC PRESIÓN 10"</v>
          </cell>
          <cell r="C124" t="str">
            <v>UN</v>
          </cell>
        </row>
        <row r="125">
          <cell r="A125">
            <v>2133</v>
          </cell>
          <cell r="B125" t="str">
            <v>INSTALACION CODO GRAN RADIO DE 45º PVC PRESIÓN 12"</v>
          </cell>
          <cell r="C125" t="str">
            <v>UN</v>
          </cell>
        </row>
        <row r="126">
          <cell r="A126">
            <v>2134</v>
          </cell>
          <cell r="B126" t="str">
            <v>INSTALACION CODO GRAN RADIO 90° PVC 2" UNIÓN MECÁNICA RDE 21</v>
          </cell>
          <cell r="C126" t="str">
            <v>UN</v>
          </cell>
        </row>
        <row r="127">
          <cell r="A127">
            <v>2135</v>
          </cell>
          <cell r="B127" t="str">
            <v>INSTALACION CODO GRAN RADIO 90° PVC 2½" UNIÓN MECÁNICA RDE 21</v>
          </cell>
          <cell r="C127" t="str">
            <v>UN</v>
          </cell>
        </row>
        <row r="128">
          <cell r="A128">
            <v>2136</v>
          </cell>
          <cell r="B128" t="str">
            <v>INSTALACION CODO GRAN RADIO 90° PVC 3" UNIÓN MECÁNICA RDE 21</v>
          </cell>
          <cell r="C128" t="str">
            <v>UN</v>
          </cell>
        </row>
        <row r="129">
          <cell r="A129">
            <v>2137</v>
          </cell>
          <cell r="B129" t="str">
            <v>INSTALACION CODO GRAN RADIO 90° PVC 4" UNIÓN MECÁNICA RDE 21</v>
          </cell>
          <cell r="C129" t="str">
            <v>UN</v>
          </cell>
        </row>
        <row r="130">
          <cell r="A130">
            <v>2138</v>
          </cell>
          <cell r="B130" t="str">
            <v>INSTALACION CODO GRAN RADIO 90° PVC 6" UNIÓN MECÁNICA RDE 21</v>
          </cell>
          <cell r="C130" t="str">
            <v>UN</v>
          </cell>
        </row>
        <row r="131">
          <cell r="A131">
            <v>2139</v>
          </cell>
          <cell r="B131" t="str">
            <v>INSTALACION CODO GRAN RADIO 90° PVC 8" UNIÓN MECÁNICA RDE 21</v>
          </cell>
          <cell r="C131" t="str">
            <v>UN</v>
          </cell>
        </row>
        <row r="132">
          <cell r="A132">
            <v>2140</v>
          </cell>
          <cell r="B132" t="str">
            <v>INSTALACION CODO GRAN RADIO 90° PVC 10" UNIÓN MECÁNICA RDE 21</v>
          </cell>
          <cell r="C132" t="str">
            <v>UN</v>
          </cell>
        </row>
        <row r="133">
          <cell r="A133">
            <v>2141</v>
          </cell>
          <cell r="B133" t="str">
            <v>INSTALACION CODO GRAN RADIO 90° PVC 12" UNIÓN MECÁNICA RDE 21</v>
          </cell>
          <cell r="C133" t="str">
            <v>UN</v>
          </cell>
        </row>
        <row r="134">
          <cell r="A134">
            <v>2142</v>
          </cell>
          <cell r="B134" t="str">
            <v>INSTALACION CODO GRAN RADIO 22½° PVC 2" UNIÓN MECÁNICA RDE 21</v>
          </cell>
          <cell r="C134" t="str">
            <v>UN</v>
          </cell>
        </row>
        <row r="135">
          <cell r="A135">
            <v>2143</v>
          </cell>
          <cell r="B135" t="str">
            <v>INSTALACION CODO GRAN RADIO 22½° PVC 2½" UNIÓN MECÁNICA RDE 21</v>
          </cell>
          <cell r="C135" t="str">
            <v>UN</v>
          </cell>
        </row>
        <row r="136">
          <cell r="A136">
            <v>2144</v>
          </cell>
          <cell r="B136" t="str">
            <v>INSTALACION CODO GRAN RADIO 22½° PVC 3" UNIÓN MECÁNICA RDE 21</v>
          </cell>
          <cell r="C136" t="str">
            <v>UN</v>
          </cell>
        </row>
        <row r="137">
          <cell r="A137">
            <v>2145</v>
          </cell>
          <cell r="B137" t="str">
            <v>INSTALACION CODO GRAN RADIO 22½° PVC 4" UNIÓN MECÁNICA RDE 21</v>
          </cell>
          <cell r="C137" t="str">
            <v>UN</v>
          </cell>
        </row>
        <row r="138">
          <cell r="A138">
            <v>2146</v>
          </cell>
          <cell r="B138" t="str">
            <v>INSTALACION CODO GRAN RADIO 22½° PVC 6" UNIÓN MECÁNICA RDE 21</v>
          </cell>
          <cell r="C138" t="str">
            <v>UN</v>
          </cell>
        </row>
        <row r="139">
          <cell r="A139">
            <v>2147</v>
          </cell>
          <cell r="B139" t="str">
            <v>INSTALACION CODO GRAN RADIO 22½° PVC 8" UNIÓN MECÁNICA RDE 21</v>
          </cell>
          <cell r="C139" t="str">
            <v>UN</v>
          </cell>
        </row>
        <row r="140">
          <cell r="A140">
            <v>2148</v>
          </cell>
          <cell r="B140" t="str">
            <v>INSTALACION CODO GRAN RADIO 22½° PVC 10" UNIÓN MECÁNICA RDE 21</v>
          </cell>
          <cell r="C140" t="str">
            <v>UN</v>
          </cell>
        </row>
        <row r="141">
          <cell r="A141">
            <v>2149</v>
          </cell>
          <cell r="B141" t="str">
            <v>INSTALACION CODO GRAN RADIO 22½° PVC 12" UNIÓN MECÁNICA RDE 21</v>
          </cell>
          <cell r="C141" t="str">
            <v>UN</v>
          </cell>
        </row>
        <row r="142">
          <cell r="A142">
            <v>2150</v>
          </cell>
          <cell r="B142" t="str">
            <v>INSTALACION CODO GRAN RADIO 11¼° PVC 2" UNIÓN MECÁNICA RDE 21</v>
          </cell>
          <cell r="C142" t="str">
            <v>UN</v>
          </cell>
        </row>
        <row r="143">
          <cell r="A143">
            <v>2151</v>
          </cell>
          <cell r="B143" t="str">
            <v>INSTALACION CODO GRAN RADIO 11¼° PVC 2½" UNIÓN MECÁNICA RDE 21</v>
          </cell>
          <cell r="C143" t="str">
            <v>UN</v>
          </cell>
        </row>
        <row r="144">
          <cell r="A144">
            <v>2152</v>
          </cell>
          <cell r="B144" t="str">
            <v>INSTALACION CODO GRAN RADIO 11¼° PVC 3" UNIÓN MECÁNICA RDE 21</v>
          </cell>
          <cell r="C144" t="str">
            <v>UN</v>
          </cell>
        </row>
        <row r="145">
          <cell r="A145">
            <v>2153</v>
          </cell>
          <cell r="B145" t="str">
            <v>INSTALACION CODO GRAN RADIO 11¼° PVC 4" UNIÓN MECÁNICA RDE 21</v>
          </cell>
          <cell r="C145" t="str">
            <v>UN</v>
          </cell>
        </row>
        <row r="146">
          <cell r="A146">
            <v>2154</v>
          </cell>
          <cell r="B146" t="str">
            <v>INSTALACION CODO GRAN RADIO 11¼° PVC 6" UNIÓN MECÁNICA RDE 21</v>
          </cell>
          <cell r="C146" t="str">
            <v>UN</v>
          </cell>
        </row>
        <row r="147">
          <cell r="A147">
            <v>2155</v>
          </cell>
          <cell r="B147" t="str">
            <v>INSTALACION CODO GRAN RADIO 11¼° PVC 8" UNIÓN MECÁNICA RDE 21</v>
          </cell>
          <cell r="C147" t="str">
            <v>UN</v>
          </cell>
        </row>
        <row r="148">
          <cell r="A148">
            <v>2156</v>
          </cell>
          <cell r="B148" t="str">
            <v>INSTALACION CODO GRAN RADIO 11¼° PVC 10" UNIÓN MECÁNICA RDE 21</v>
          </cell>
          <cell r="C148" t="str">
            <v>UN</v>
          </cell>
        </row>
        <row r="149">
          <cell r="A149">
            <v>2157</v>
          </cell>
          <cell r="B149" t="str">
            <v>INSTALACION CODO GRAN RADIO 11¼° PVC 12" UNIÓN MECÁNICA RDE 21</v>
          </cell>
          <cell r="C149" t="str">
            <v>UN</v>
          </cell>
        </row>
        <row r="150">
          <cell r="A150">
            <v>2158</v>
          </cell>
          <cell r="B150" t="str">
            <v>INSTALACION CODO GRAN RADIO 6° PVC 8" UNIÓN MECÁNICA RDE 21</v>
          </cell>
          <cell r="C150" t="str">
            <v>UN</v>
          </cell>
        </row>
        <row r="152">
          <cell r="A152">
            <v>2200</v>
          </cell>
          <cell r="B152" t="str">
            <v>Instalación Accesorios red de acueducto en HF</v>
          </cell>
        </row>
        <row r="153">
          <cell r="A153">
            <v>2201</v>
          </cell>
          <cell r="B153" t="str">
            <v>INSTALACIÓN TEE 3X2" HF EXL- PVC</v>
          </cell>
          <cell r="C153" t="str">
            <v>UN</v>
          </cell>
        </row>
        <row r="154">
          <cell r="A154">
            <v>2202</v>
          </cell>
          <cell r="B154" t="str">
            <v>INSTALACIÓN TEE 3X3" HF EXL- PVC</v>
          </cell>
          <cell r="C154" t="str">
            <v>UN</v>
          </cell>
        </row>
        <row r="155">
          <cell r="A155">
            <v>2203</v>
          </cell>
          <cell r="B155" t="str">
            <v>INSTALACIÓN TEE 4X2" HF EXL- PVC</v>
          </cell>
          <cell r="C155" t="str">
            <v>UN</v>
          </cell>
        </row>
        <row r="156">
          <cell r="A156">
            <v>2204</v>
          </cell>
          <cell r="B156" t="str">
            <v>INSTALACIÓN TEE 4X3" HF EXL- PVC</v>
          </cell>
          <cell r="C156" t="str">
            <v>UN</v>
          </cell>
        </row>
        <row r="157">
          <cell r="A157">
            <v>2205</v>
          </cell>
          <cell r="B157" t="str">
            <v>INSTALACIÓN TEE 4X4" HF EXL- PVC</v>
          </cell>
          <cell r="C157" t="str">
            <v>UN</v>
          </cell>
        </row>
        <row r="158">
          <cell r="A158">
            <v>2206</v>
          </cell>
          <cell r="B158" t="str">
            <v>INSTALACIÓN TEE 6X2" HF EXL- PVC</v>
          </cell>
          <cell r="C158" t="str">
            <v>UN</v>
          </cell>
        </row>
        <row r="159">
          <cell r="A159">
            <v>2207</v>
          </cell>
          <cell r="B159" t="str">
            <v>INSTALACIÓN TEE 6X3" HF EXL- PVC</v>
          </cell>
          <cell r="C159" t="str">
            <v>UN</v>
          </cell>
        </row>
        <row r="160">
          <cell r="A160">
            <v>2208</v>
          </cell>
          <cell r="B160" t="str">
            <v>INSTALACIÓN TEE 6X4" HF EXL- PVC</v>
          </cell>
          <cell r="C160" t="str">
            <v>UN</v>
          </cell>
        </row>
        <row r="161">
          <cell r="A161">
            <v>2209</v>
          </cell>
          <cell r="B161" t="str">
            <v>INSTALACIÓN TEE 6X6" HF EXL- PVC</v>
          </cell>
          <cell r="C161" t="str">
            <v>UN</v>
          </cell>
        </row>
        <row r="162">
          <cell r="A162">
            <v>2210</v>
          </cell>
          <cell r="B162" t="str">
            <v>INSTALACIÓN TEE 8X3" HF EXL- PVC</v>
          </cell>
          <cell r="C162" t="str">
            <v>UN</v>
          </cell>
        </row>
        <row r="163">
          <cell r="A163">
            <v>2211</v>
          </cell>
          <cell r="B163" t="str">
            <v>INSTALACIÓN TEE 8X4" HF EXL- PVC</v>
          </cell>
          <cell r="C163" t="str">
            <v>UN</v>
          </cell>
        </row>
        <row r="164">
          <cell r="A164">
            <v>2212</v>
          </cell>
          <cell r="B164" t="str">
            <v>INSTALACIÓN TEE 8X6" HF EXL- PVC</v>
          </cell>
          <cell r="C164" t="str">
            <v>UN</v>
          </cell>
        </row>
        <row r="165">
          <cell r="A165">
            <v>2213</v>
          </cell>
          <cell r="B165" t="str">
            <v>INSTALACIÓN TEE 8X8" HF EXL- PVC</v>
          </cell>
          <cell r="C165" t="str">
            <v>UN</v>
          </cell>
        </row>
        <row r="166">
          <cell r="A166">
            <v>2214</v>
          </cell>
          <cell r="B166" t="str">
            <v>INSTALACIÓN TEE 10X3" HF EXL- PVC</v>
          </cell>
          <cell r="C166" t="str">
            <v>UN</v>
          </cell>
        </row>
        <row r="167">
          <cell r="A167">
            <v>2215</v>
          </cell>
          <cell r="B167" t="str">
            <v>INSTALACIÓN TEE 10X4" HF EXL- PVC</v>
          </cell>
          <cell r="C167" t="str">
            <v>UN</v>
          </cell>
        </row>
        <row r="168">
          <cell r="A168">
            <v>2216</v>
          </cell>
          <cell r="B168" t="str">
            <v>INSTALACIÓN TEE 10X6" HF EXL- PVC</v>
          </cell>
          <cell r="C168" t="str">
            <v>UN</v>
          </cell>
        </row>
        <row r="169">
          <cell r="A169">
            <v>2217</v>
          </cell>
          <cell r="B169" t="str">
            <v>INSTALACIÓN TEE 10X8" HF EXL- PVC</v>
          </cell>
          <cell r="C169" t="str">
            <v>UN</v>
          </cell>
        </row>
        <row r="170">
          <cell r="A170">
            <v>2218</v>
          </cell>
          <cell r="B170" t="str">
            <v>INSTALACIÓN TEE 10X10" HF EXL- PVC</v>
          </cell>
          <cell r="C170" t="str">
            <v>UN</v>
          </cell>
        </row>
        <row r="171">
          <cell r="A171">
            <v>2219</v>
          </cell>
          <cell r="B171" t="str">
            <v>INSTALACIÓN TEE 12X3" HF EXL- PVC</v>
          </cell>
          <cell r="C171" t="str">
            <v>UN</v>
          </cell>
        </row>
        <row r="172">
          <cell r="A172">
            <v>2220</v>
          </cell>
          <cell r="B172" t="str">
            <v>INSTALACIÓN TEE 12X4" HF EXL- PVC</v>
          </cell>
          <cell r="C172" t="str">
            <v>UN</v>
          </cell>
        </row>
        <row r="173">
          <cell r="A173">
            <v>2221</v>
          </cell>
          <cell r="B173" t="str">
            <v>INSTALACIÓN TEE 12X6" HF EXL- PVC</v>
          </cell>
          <cell r="C173" t="str">
            <v>UN</v>
          </cell>
        </row>
        <row r="174">
          <cell r="A174">
            <v>2222</v>
          </cell>
          <cell r="B174" t="str">
            <v>INSTALACIÓN TEE 12X8" HF EXL- PVC</v>
          </cell>
          <cell r="C174" t="str">
            <v>UN</v>
          </cell>
        </row>
        <row r="175">
          <cell r="A175">
            <v>2223</v>
          </cell>
          <cell r="B175" t="str">
            <v>INSTALACIÓN TEE 12X10" HF EXL- PVC</v>
          </cell>
          <cell r="C175" t="str">
            <v>UN</v>
          </cell>
        </row>
        <row r="176">
          <cell r="A176">
            <v>2224</v>
          </cell>
          <cell r="B176" t="str">
            <v>INSTALACIÓN TEE 12X12" HF EXL- PVC</v>
          </cell>
          <cell r="C176" t="str">
            <v>UN</v>
          </cell>
        </row>
        <row r="177">
          <cell r="A177">
            <v>2225</v>
          </cell>
          <cell r="B177" t="str">
            <v>INSTALACIÓN TEE 14X3" HF EXL- PVC</v>
          </cell>
          <cell r="C177" t="str">
            <v>UN</v>
          </cell>
        </row>
        <row r="178">
          <cell r="A178">
            <v>2226</v>
          </cell>
          <cell r="B178" t="str">
            <v>INSTALACIÓN TEE 14X4" HF EXL- PVC</v>
          </cell>
          <cell r="C178" t="str">
            <v>UN</v>
          </cell>
        </row>
        <row r="179">
          <cell r="A179">
            <v>2227</v>
          </cell>
          <cell r="B179" t="str">
            <v>INSTALACIÓN TEE 14X6" HF EXL- PVC</v>
          </cell>
          <cell r="C179" t="str">
            <v>UN</v>
          </cell>
        </row>
        <row r="180">
          <cell r="A180">
            <v>2228</v>
          </cell>
          <cell r="B180" t="str">
            <v>INSTALACIÓN TEE 14X8" HF EXL- PVC</v>
          </cell>
          <cell r="C180" t="str">
            <v>UN</v>
          </cell>
        </row>
        <row r="181">
          <cell r="A181">
            <v>2229</v>
          </cell>
          <cell r="B181" t="str">
            <v>INSTALACIÓN TEE 14x10" HF EXL- PVC</v>
          </cell>
          <cell r="C181" t="str">
            <v>UN</v>
          </cell>
        </row>
        <row r="182">
          <cell r="A182">
            <v>2230</v>
          </cell>
          <cell r="B182" t="str">
            <v>INSTALACIÓN TEE 14x12" HF EXL- PVC</v>
          </cell>
          <cell r="C182" t="str">
            <v>UN</v>
          </cell>
        </row>
        <row r="183">
          <cell r="A183">
            <v>2231</v>
          </cell>
          <cell r="B183" t="str">
            <v>INSTALACIÓN TEE 14x14" HF EXL- PVC</v>
          </cell>
          <cell r="C183" t="str">
            <v>UN</v>
          </cell>
        </row>
        <row r="184">
          <cell r="A184">
            <v>2232</v>
          </cell>
          <cell r="B184" t="str">
            <v>INSTALACIÓN TEE 16x4" HF EXL- PVC</v>
          </cell>
          <cell r="C184" t="str">
            <v>UN</v>
          </cell>
        </row>
        <row r="185">
          <cell r="A185">
            <v>2233</v>
          </cell>
          <cell r="B185" t="str">
            <v>INSTALACIÓN TEE 16x6" HF EXL- PVC</v>
          </cell>
          <cell r="C185" t="str">
            <v>UN</v>
          </cell>
        </row>
        <row r="186">
          <cell r="A186">
            <v>2234</v>
          </cell>
          <cell r="B186" t="str">
            <v>INSTALACIÓN TEE 16x8" HF EXL- PVC</v>
          </cell>
          <cell r="C186" t="str">
            <v>UN</v>
          </cell>
        </row>
        <row r="187">
          <cell r="A187">
            <v>2235</v>
          </cell>
          <cell r="B187" t="str">
            <v>INSTALACIÓN TEE 16x10" HF EXL- PVC</v>
          </cell>
          <cell r="C187" t="str">
            <v>UN</v>
          </cell>
        </row>
        <row r="188">
          <cell r="A188">
            <v>2236</v>
          </cell>
          <cell r="B188" t="str">
            <v>INSTALACIÓN TEE 16x12" HF EXL- PVC</v>
          </cell>
          <cell r="C188" t="str">
            <v>UN</v>
          </cell>
        </row>
        <row r="189">
          <cell r="A189">
            <v>2237</v>
          </cell>
          <cell r="B189" t="str">
            <v>INSTALACIÓN TEE 16x14" HF EXL- PVC</v>
          </cell>
          <cell r="C189" t="str">
            <v>UN</v>
          </cell>
        </row>
        <row r="190">
          <cell r="A190">
            <v>2238</v>
          </cell>
          <cell r="B190" t="str">
            <v>INSTALACIÓN TEE 16x16" HF EXL- PVC</v>
          </cell>
          <cell r="C190" t="str">
            <v>UN</v>
          </cell>
        </row>
        <row r="191">
          <cell r="A191">
            <v>2239</v>
          </cell>
          <cell r="B191" t="str">
            <v>INSTALACIÓN TEE 18x6" HF EXL- PVC</v>
          </cell>
          <cell r="C191" t="str">
            <v>UN</v>
          </cell>
        </row>
        <row r="192">
          <cell r="A192">
            <v>2240</v>
          </cell>
          <cell r="B192" t="str">
            <v>INSTALACIÓN TEE 18x8" HF EXL- PVC</v>
          </cell>
          <cell r="C192" t="str">
            <v>UN</v>
          </cell>
        </row>
        <row r="193">
          <cell r="A193">
            <v>2241</v>
          </cell>
          <cell r="B193" t="str">
            <v>INSTALACIÓN TEE 18x10" HF EXL- PVC</v>
          </cell>
          <cell r="C193" t="str">
            <v>UN</v>
          </cell>
        </row>
        <row r="194">
          <cell r="A194">
            <v>2242</v>
          </cell>
          <cell r="B194" t="str">
            <v>INSTALACIÓN TEE 18x12" HF EXL- PVC</v>
          </cell>
          <cell r="C194" t="str">
            <v>UN</v>
          </cell>
        </row>
        <row r="195">
          <cell r="A195">
            <v>2243</v>
          </cell>
          <cell r="B195" t="str">
            <v>INSTALACIÓN TEE 18x14" HF EXL- PVC</v>
          </cell>
          <cell r="C195" t="str">
            <v>UN</v>
          </cell>
        </row>
        <row r="196">
          <cell r="A196">
            <v>2244</v>
          </cell>
          <cell r="B196" t="str">
            <v>INSTALACIÓN TEE 18x16" HF EXL- PVC</v>
          </cell>
          <cell r="C196" t="str">
            <v>UN</v>
          </cell>
        </row>
        <row r="197">
          <cell r="A197">
            <v>2245</v>
          </cell>
          <cell r="B197" t="str">
            <v>INSTALACIÓN TEE 18x18" HF EXL- PVC</v>
          </cell>
          <cell r="C197" t="str">
            <v>UN</v>
          </cell>
        </row>
        <row r="198">
          <cell r="A198">
            <v>2246</v>
          </cell>
          <cell r="B198" t="str">
            <v>INSTALACIÓN TEE 20x8" HF EXL- PVC</v>
          </cell>
          <cell r="C198" t="str">
            <v>UN</v>
          </cell>
        </row>
        <row r="199">
          <cell r="A199">
            <v>2247</v>
          </cell>
          <cell r="B199" t="str">
            <v>INSTALACIÓN TEE 20x10" HF EXL- PVC</v>
          </cell>
          <cell r="C199" t="str">
            <v>UN</v>
          </cell>
        </row>
        <row r="200">
          <cell r="A200">
            <v>2248</v>
          </cell>
          <cell r="B200" t="str">
            <v>INSTALACIÓN TEE 20x12" HF EXL- PVC</v>
          </cell>
          <cell r="C200" t="str">
            <v>UN</v>
          </cell>
        </row>
        <row r="201">
          <cell r="A201">
            <v>2249</v>
          </cell>
          <cell r="B201" t="str">
            <v>INSTALACIÓN TEE 20x14" HF EXL- PVC</v>
          </cell>
          <cell r="C201" t="str">
            <v>UN</v>
          </cell>
        </row>
        <row r="202">
          <cell r="A202">
            <v>2250</v>
          </cell>
          <cell r="B202" t="str">
            <v>INSTALACIÓN TEE 20x16" HF EXL- PVC</v>
          </cell>
          <cell r="C202" t="str">
            <v>UN</v>
          </cell>
        </row>
        <row r="203">
          <cell r="A203">
            <v>2251</v>
          </cell>
          <cell r="B203" t="str">
            <v>INSTALACIÓN TEE 20x18" HF EXL- PVC</v>
          </cell>
          <cell r="C203" t="str">
            <v>UN</v>
          </cell>
        </row>
        <row r="204">
          <cell r="A204">
            <v>2252</v>
          </cell>
          <cell r="B204" t="str">
            <v>INSTALACIÓN TEE 20x20" HF EXL- PVC</v>
          </cell>
          <cell r="C204" t="str">
            <v>UN</v>
          </cell>
        </row>
        <row r="205">
          <cell r="A205">
            <v>2253</v>
          </cell>
          <cell r="B205" t="str">
            <v>INSTALACIÓN TEE 20x8" HF EXL- PVC</v>
          </cell>
          <cell r="C205" t="str">
            <v>UN</v>
          </cell>
        </row>
        <row r="206">
          <cell r="A206">
            <v>2254</v>
          </cell>
          <cell r="B206" t="str">
            <v>INSTALACIÓN TEE 20x10" HF EXL- PVC</v>
          </cell>
          <cell r="C206" t="str">
            <v>UN</v>
          </cell>
        </row>
        <row r="207">
          <cell r="A207">
            <v>2255</v>
          </cell>
          <cell r="B207" t="str">
            <v>INSTALACIÓN TEE 20x12" HF EXL- PVC</v>
          </cell>
          <cell r="C207" t="str">
            <v>UN</v>
          </cell>
        </row>
        <row r="208">
          <cell r="A208">
            <v>2256</v>
          </cell>
          <cell r="B208" t="str">
            <v>INSTALACIÓN TEE 20x14" HF EXL- PVC</v>
          </cell>
          <cell r="C208" t="str">
            <v>UN</v>
          </cell>
        </row>
        <row r="209">
          <cell r="A209">
            <v>2257</v>
          </cell>
          <cell r="B209" t="str">
            <v>INSTALACIÓN TEE 20x16" HF EXL- PVC</v>
          </cell>
          <cell r="C209" t="str">
            <v>UN</v>
          </cell>
        </row>
        <row r="210">
          <cell r="A210">
            <v>2258</v>
          </cell>
          <cell r="B210" t="str">
            <v>INSTALACIÓN TEE 20x18" HF EXL- PVC</v>
          </cell>
          <cell r="C210" t="str">
            <v>UN</v>
          </cell>
        </row>
        <row r="211">
          <cell r="A211">
            <v>2259</v>
          </cell>
          <cell r="B211" t="str">
            <v>INSTALACIÓN TEE 20x20" HF EXL- PVC</v>
          </cell>
          <cell r="C211" t="str">
            <v>UN</v>
          </cell>
        </row>
        <row r="212">
          <cell r="A212">
            <v>2260</v>
          </cell>
          <cell r="B212" t="str">
            <v>INSTALACIÓN TEE 24x8" HF EXL- PVC</v>
          </cell>
          <cell r="C212" t="str">
            <v>UN</v>
          </cell>
        </row>
        <row r="213">
          <cell r="A213">
            <v>2261</v>
          </cell>
          <cell r="B213" t="str">
            <v>INSTALACIÓN TEE 24x10" HF EXL- PVC</v>
          </cell>
          <cell r="C213" t="str">
            <v>UN</v>
          </cell>
        </row>
        <row r="214">
          <cell r="A214">
            <v>2262</v>
          </cell>
          <cell r="B214" t="str">
            <v>INSTALACIÓN TEE 24x12" HF EXL- PVC</v>
          </cell>
          <cell r="C214" t="str">
            <v>UN</v>
          </cell>
        </row>
        <row r="215">
          <cell r="A215">
            <v>2263</v>
          </cell>
          <cell r="B215" t="str">
            <v>INSTALACIÓN TEE 24x14" HF EXL- PVC</v>
          </cell>
          <cell r="C215" t="str">
            <v>UN</v>
          </cell>
        </row>
        <row r="216">
          <cell r="A216">
            <v>2264</v>
          </cell>
          <cell r="B216" t="str">
            <v>INSTALACIÓN TEE 24x16" HF EXL- PVC</v>
          </cell>
          <cell r="C216" t="str">
            <v>UN</v>
          </cell>
        </row>
        <row r="217">
          <cell r="A217">
            <v>2265</v>
          </cell>
          <cell r="B217" t="str">
            <v>INSTALACIÓN TEE 24x18" HF EXL- PVC</v>
          </cell>
          <cell r="C217" t="str">
            <v>UN</v>
          </cell>
        </row>
        <row r="218">
          <cell r="A218">
            <v>2266</v>
          </cell>
          <cell r="B218" t="str">
            <v>INSTALACIÓN TEE 24x20" HF EXL- PVC</v>
          </cell>
          <cell r="C218" t="str">
            <v>UN</v>
          </cell>
        </row>
        <row r="219">
          <cell r="A219">
            <v>2267</v>
          </cell>
          <cell r="B219" t="str">
            <v>INSTALACIÓN TEE 24x24" HF EXL- PVC</v>
          </cell>
          <cell r="C219" t="str">
            <v>UN</v>
          </cell>
        </row>
        <row r="220">
          <cell r="A220">
            <v>2268</v>
          </cell>
          <cell r="B220" t="str">
            <v>INSTALACIÓN CRUZ 2X2" HF EXL- PVC</v>
          </cell>
          <cell r="C220" t="str">
            <v>UN</v>
          </cell>
        </row>
        <row r="221">
          <cell r="A221">
            <v>2269</v>
          </cell>
          <cell r="B221" t="str">
            <v>INSTALACIÓN CRUZ 3X2" HF EXL- PVC</v>
          </cell>
          <cell r="C221" t="str">
            <v>UN</v>
          </cell>
        </row>
        <row r="222">
          <cell r="A222">
            <v>2270</v>
          </cell>
          <cell r="B222" t="str">
            <v>INSTALACIÓN CRUZ 3X3" HF EXL- PVC</v>
          </cell>
          <cell r="C222" t="str">
            <v>UN</v>
          </cell>
        </row>
        <row r="223">
          <cell r="A223">
            <v>2271</v>
          </cell>
          <cell r="B223" t="str">
            <v>INSTALACIÓN CRUZ 4X2" HF EXL- PVC</v>
          </cell>
          <cell r="C223" t="str">
            <v>UN</v>
          </cell>
        </row>
        <row r="224">
          <cell r="A224">
            <v>2272</v>
          </cell>
          <cell r="B224" t="str">
            <v>INSTALACIÓN CRUZ 4X3" HF EXL- PVC</v>
          </cell>
          <cell r="C224" t="str">
            <v>UN</v>
          </cell>
        </row>
        <row r="225">
          <cell r="A225">
            <v>2273</v>
          </cell>
          <cell r="B225" t="str">
            <v>INSTALACIÓN CRUZ 4X4" HF EXL- PVC</v>
          </cell>
          <cell r="C225" t="str">
            <v>UN</v>
          </cell>
        </row>
        <row r="226">
          <cell r="A226">
            <v>2274</v>
          </cell>
          <cell r="B226" t="str">
            <v>INSTALACIÓN CRUZ 6X2" HF EXL- PVC</v>
          </cell>
          <cell r="C226" t="str">
            <v>UN</v>
          </cell>
        </row>
        <row r="227">
          <cell r="A227">
            <v>2275</v>
          </cell>
          <cell r="B227" t="str">
            <v>INSTALACIÓN CRUZ 6X3" HF EXL- PVC</v>
          </cell>
          <cell r="C227" t="str">
            <v>UN</v>
          </cell>
        </row>
        <row r="228">
          <cell r="A228">
            <v>2276</v>
          </cell>
          <cell r="B228" t="str">
            <v>INSTALACIÓN CRUZ 6X4" HF EXL- PVC</v>
          </cell>
          <cell r="C228" t="str">
            <v>UN</v>
          </cell>
        </row>
        <row r="229">
          <cell r="A229">
            <v>2277</v>
          </cell>
          <cell r="B229" t="str">
            <v>INSTALACIÓN CRUZ 6X6" HF EXL- PVC</v>
          </cell>
          <cell r="C229" t="str">
            <v>UN</v>
          </cell>
        </row>
        <row r="230">
          <cell r="A230">
            <v>2278</v>
          </cell>
          <cell r="B230" t="str">
            <v>INSTALACIÓN CRUZ 8X3" HF EXL- PVC</v>
          </cell>
          <cell r="C230" t="str">
            <v>UN</v>
          </cell>
        </row>
        <row r="231">
          <cell r="A231">
            <v>2279</v>
          </cell>
          <cell r="B231" t="str">
            <v>INSTALACIÓN CRUZ 8X4" HF EXL- PVC</v>
          </cell>
          <cell r="C231" t="str">
            <v>UN</v>
          </cell>
        </row>
        <row r="232">
          <cell r="A232">
            <v>2280</v>
          </cell>
          <cell r="B232" t="str">
            <v>INSTALACIÓN CRUZ 8X6" HF EXL- PVC</v>
          </cell>
          <cell r="C232" t="str">
            <v>UN</v>
          </cell>
        </row>
        <row r="233">
          <cell r="A233">
            <v>2281</v>
          </cell>
          <cell r="B233" t="str">
            <v>INSTALACIÓN CRUZ 8X8" HF EXL- PVC</v>
          </cell>
          <cell r="C233" t="str">
            <v>UN</v>
          </cell>
        </row>
        <row r="234">
          <cell r="A234">
            <v>2282</v>
          </cell>
          <cell r="B234" t="str">
            <v>INSTALACIÓN CRUZ 10x3" HF EXL- PVC</v>
          </cell>
          <cell r="C234" t="str">
            <v>UN</v>
          </cell>
        </row>
        <row r="235">
          <cell r="A235">
            <v>2283</v>
          </cell>
          <cell r="B235" t="str">
            <v>INSTALACIÓN CRUZ 10x4" HF EXL- PVC</v>
          </cell>
          <cell r="C235" t="str">
            <v>UN</v>
          </cell>
        </row>
        <row r="236">
          <cell r="A236">
            <v>2284</v>
          </cell>
          <cell r="B236" t="str">
            <v>INSTALACIÓN CRUZ 10x6" HF EXL- PVC</v>
          </cell>
          <cell r="C236" t="str">
            <v>UN</v>
          </cell>
        </row>
        <row r="237">
          <cell r="A237">
            <v>2285</v>
          </cell>
          <cell r="B237" t="str">
            <v>INSTALACIÓN CRUZ 10x8" HF EXL- PVC</v>
          </cell>
          <cell r="C237" t="str">
            <v>UN</v>
          </cell>
        </row>
        <row r="238">
          <cell r="A238">
            <v>2286</v>
          </cell>
          <cell r="B238" t="str">
            <v>INSTALACIÓN CRUZ 10x10" HF EXL- PVC</v>
          </cell>
          <cell r="C238" t="str">
            <v>UN</v>
          </cell>
        </row>
        <row r="239">
          <cell r="A239">
            <v>2287</v>
          </cell>
          <cell r="B239" t="str">
            <v>INSTALACIÓN CRUZ 12x3" HF EXL- PVC</v>
          </cell>
          <cell r="C239" t="str">
            <v>UN</v>
          </cell>
        </row>
        <row r="240">
          <cell r="A240">
            <v>2288</v>
          </cell>
          <cell r="B240" t="str">
            <v>INSTALACIÓN CRUZ 12x4" HF EXL- PVC</v>
          </cell>
          <cell r="C240" t="str">
            <v>UN</v>
          </cell>
        </row>
        <row r="241">
          <cell r="A241">
            <v>2289</v>
          </cell>
          <cell r="B241" t="str">
            <v>INSTALACIÓN CRUZ 12x6" HF EXL- PVC</v>
          </cell>
          <cell r="C241" t="str">
            <v>UN</v>
          </cell>
        </row>
        <row r="242">
          <cell r="A242">
            <v>2290</v>
          </cell>
          <cell r="B242" t="str">
            <v>INSTALACIÓN CRUZ 12x8" HF EXL- PVC</v>
          </cell>
          <cell r="C242" t="str">
            <v>UN</v>
          </cell>
        </row>
        <row r="243">
          <cell r="A243">
            <v>2291</v>
          </cell>
          <cell r="B243" t="str">
            <v>INSTALACIÓN CRUZ 12x10" HF EXL- PVC</v>
          </cell>
          <cell r="C243" t="str">
            <v>UN</v>
          </cell>
        </row>
        <row r="244">
          <cell r="A244">
            <v>2292</v>
          </cell>
          <cell r="B244" t="str">
            <v>INSTALACIÓN CRUZ 12x12" HF EXL- PVC</v>
          </cell>
          <cell r="C244" t="str">
            <v>UN</v>
          </cell>
        </row>
        <row r="245">
          <cell r="A245">
            <v>2293</v>
          </cell>
          <cell r="B245" t="str">
            <v>INSTALACIÓN CRUZ 14x3" HF EXL- PVC</v>
          </cell>
          <cell r="C245" t="str">
            <v>UN</v>
          </cell>
        </row>
        <row r="246">
          <cell r="A246">
            <v>2294</v>
          </cell>
          <cell r="B246" t="str">
            <v>INSTALACIÓN CRUZ 14x4" HF EXL- PVC</v>
          </cell>
          <cell r="C246" t="str">
            <v>UN</v>
          </cell>
        </row>
        <row r="247">
          <cell r="A247">
            <v>2295</v>
          </cell>
          <cell r="B247" t="str">
            <v>INSTALACIÓN CRUZ 14x6" HF EXL- PVC</v>
          </cell>
          <cell r="C247" t="str">
            <v>UN</v>
          </cell>
        </row>
        <row r="248">
          <cell r="A248">
            <v>2296</v>
          </cell>
          <cell r="B248" t="str">
            <v>INSTALACIÓN CRUZ 14x8" HF EXL- PVC</v>
          </cell>
          <cell r="C248" t="str">
            <v>UN</v>
          </cell>
        </row>
        <row r="249">
          <cell r="A249">
            <v>2297</v>
          </cell>
          <cell r="B249" t="str">
            <v>INSTALACIÓN CRUZ 14x10" HF EXL- PVC</v>
          </cell>
          <cell r="C249" t="str">
            <v>UN</v>
          </cell>
        </row>
        <row r="250">
          <cell r="A250">
            <v>2298</v>
          </cell>
          <cell r="B250" t="str">
            <v>INSTALACIÓN CRUZ 14x12" HF EXL- PVC</v>
          </cell>
          <cell r="C250" t="str">
            <v>UN</v>
          </cell>
        </row>
        <row r="251">
          <cell r="A251">
            <v>2299</v>
          </cell>
          <cell r="B251" t="str">
            <v>INSTALACIÓN CRUZ 14x14" HF EXL- PVC</v>
          </cell>
          <cell r="C251" t="str">
            <v>UN</v>
          </cell>
        </row>
        <row r="252">
          <cell r="A252">
            <v>2300</v>
          </cell>
          <cell r="B252" t="str">
            <v>INSTALACIÓN CRUZ 16x4" HF EXL- PVC</v>
          </cell>
          <cell r="C252" t="str">
            <v>UN</v>
          </cell>
        </row>
        <row r="253">
          <cell r="A253">
            <v>2301</v>
          </cell>
          <cell r="B253" t="str">
            <v>INSTALACIÓN CRUZ 16x6" HF EXL- PVC</v>
          </cell>
          <cell r="C253" t="str">
            <v>UN</v>
          </cell>
        </row>
        <row r="254">
          <cell r="A254">
            <v>2302</v>
          </cell>
          <cell r="B254" t="str">
            <v>INSTALACIÓN CRUZ 16x8" HF EXL- PVC</v>
          </cell>
          <cell r="C254" t="str">
            <v>UN</v>
          </cell>
        </row>
        <row r="255">
          <cell r="A255">
            <v>2303</v>
          </cell>
          <cell r="B255" t="str">
            <v>INSTALACIÓN CRUZ 16x10" HF EXL- PVC</v>
          </cell>
          <cell r="C255" t="str">
            <v>UN</v>
          </cell>
        </row>
        <row r="256">
          <cell r="A256">
            <v>2304</v>
          </cell>
          <cell r="B256" t="str">
            <v>INSTALACIÓN CRUZ 16x12" HF EXL- PVC</v>
          </cell>
          <cell r="C256" t="str">
            <v>UN</v>
          </cell>
        </row>
        <row r="257">
          <cell r="A257">
            <v>2305</v>
          </cell>
          <cell r="B257" t="str">
            <v>INSTALACIÓN CRUZ 16x14" HF EXL- PVC</v>
          </cell>
          <cell r="C257" t="str">
            <v>UN</v>
          </cell>
        </row>
        <row r="258">
          <cell r="A258">
            <v>2306</v>
          </cell>
          <cell r="B258" t="str">
            <v>INSTALACIÓN CRUZ 16x16" HF EXL- PVC</v>
          </cell>
          <cell r="C258" t="str">
            <v>UN</v>
          </cell>
        </row>
        <row r="259">
          <cell r="A259">
            <v>2307</v>
          </cell>
          <cell r="B259" t="str">
            <v>INSTALACIÓN CRUZ 18x8" HF EXL- PVC</v>
          </cell>
          <cell r="C259" t="str">
            <v>UN</v>
          </cell>
        </row>
        <row r="260">
          <cell r="A260">
            <v>2308</v>
          </cell>
          <cell r="B260" t="str">
            <v>INSTALACIÓN CRUZ 18x10" HF EXL- PVC</v>
          </cell>
          <cell r="C260" t="str">
            <v>UN</v>
          </cell>
        </row>
        <row r="261">
          <cell r="A261">
            <v>2309</v>
          </cell>
          <cell r="B261" t="str">
            <v>INSTALACIÓN CRUZ 18x12" HF EXL- PVC</v>
          </cell>
          <cell r="C261" t="str">
            <v>UN</v>
          </cell>
        </row>
        <row r="262">
          <cell r="A262">
            <v>2310</v>
          </cell>
          <cell r="B262" t="str">
            <v>INSTALACIÓN CRUZ 18x14" HF EXL- PVC</v>
          </cell>
          <cell r="C262" t="str">
            <v>UN</v>
          </cell>
        </row>
        <row r="263">
          <cell r="A263">
            <v>2311</v>
          </cell>
          <cell r="B263" t="str">
            <v>INSTALACIÓN CRUZ 18x16" HF EXL- PVC</v>
          </cell>
          <cell r="C263" t="str">
            <v>UN</v>
          </cell>
        </row>
        <row r="264">
          <cell r="A264">
            <v>2312</v>
          </cell>
          <cell r="B264" t="str">
            <v>INSTALACIÓN CRUZ 18x18" HF EXL- PVC</v>
          </cell>
          <cell r="C264" t="str">
            <v>UN</v>
          </cell>
        </row>
        <row r="265">
          <cell r="A265">
            <v>2313</v>
          </cell>
          <cell r="B265" t="str">
            <v>INSTALACIÓN CRUZ 20x8" HF EXL- PVC</v>
          </cell>
          <cell r="C265" t="str">
            <v>UN</v>
          </cell>
        </row>
        <row r="266">
          <cell r="A266">
            <v>2314</v>
          </cell>
          <cell r="B266" t="str">
            <v>INSTALACIÓN CRUZ 20x10" HF EXL- PVC</v>
          </cell>
          <cell r="C266" t="str">
            <v>UN</v>
          </cell>
        </row>
        <row r="267">
          <cell r="A267">
            <v>2315</v>
          </cell>
          <cell r="B267" t="str">
            <v>INSTALACIÓN CRUZ 20x12" HF EXL- PVC</v>
          </cell>
          <cell r="C267" t="str">
            <v>UN</v>
          </cell>
        </row>
        <row r="268">
          <cell r="A268">
            <v>2316</v>
          </cell>
          <cell r="B268" t="str">
            <v>INSTALACIÓN CRUZ 20x14" HF EXL- PVC</v>
          </cell>
          <cell r="C268" t="str">
            <v>UN</v>
          </cell>
        </row>
        <row r="269">
          <cell r="A269">
            <v>2317</v>
          </cell>
          <cell r="B269" t="str">
            <v>INSTALACIÓN CRUZ 20x16" HF EXL- PVC</v>
          </cell>
          <cell r="C269" t="str">
            <v>UN</v>
          </cell>
        </row>
        <row r="270">
          <cell r="A270">
            <v>2318</v>
          </cell>
          <cell r="B270" t="str">
            <v>INSTALACIÓN CRUZ 20x18" HF EXL- PVC</v>
          </cell>
          <cell r="C270" t="str">
            <v>UN</v>
          </cell>
        </row>
        <row r="271">
          <cell r="A271">
            <v>2319</v>
          </cell>
          <cell r="B271" t="str">
            <v>INSTALACIÓN CRUZ 20x20" HF EXL- PVC</v>
          </cell>
          <cell r="C271" t="str">
            <v>UN</v>
          </cell>
        </row>
        <row r="272">
          <cell r="A272">
            <v>2320</v>
          </cell>
          <cell r="B272" t="str">
            <v>INSTALACIÓN REDUCCIÓN CONCENTRICA HF DE 6x3" EXL PVC</v>
          </cell>
          <cell r="C272" t="str">
            <v>UN</v>
          </cell>
        </row>
        <row r="273">
          <cell r="A273">
            <v>2321</v>
          </cell>
          <cell r="B273" t="str">
            <v>INSTALACIÓN TAPONES LISOS HF</v>
          </cell>
          <cell r="C273" t="str">
            <v>UN</v>
          </cell>
        </row>
        <row r="274">
          <cell r="A274">
            <v>2322</v>
          </cell>
          <cell r="B274" t="str">
            <v>INSTALACIÓN VÁLVULA DE 2" A 4" INCLUYE ACCESORIOS DE ACOPLE AL SISTEMA</v>
          </cell>
          <cell r="C274" t="str">
            <v>UN</v>
          </cell>
        </row>
        <row r="275">
          <cell r="A275">
            <v>2323</v>
          </cell>
          <cell r="B275" t="str">
            <v>INSTALACIÓN VÁLVULA DE 6" A 8" INCLUYE ACCESORIOS DE ACOPLE AL SISTEMA</v>
          </cell>
          <cell r="C275" t="str">
            <v>UN</v>
          </cell>
        </row>
        <row r="276">
          <cell r="A276">
            <v>2324</v>
          </cell>
          <cell r="B276" t="str">
            <v>INSTALACIÓN VÁLVULA DE 10" A 12" INCLUYE ACCESORIOS DE ACOPLE AL SISTEMA</v>
          </cell>
          <cell r="C276" t="str">
            <v>UN</v>
          </cell>
        </row>
        <row r="277">
          <cell r="A277">
            <v>2325</v>
          </cell>
          <cell r="B277" t="str">
            <v>INSTALACIÓN VÁLVULA DE 14" A 16" INCLUYE ACCESORIOS DE ACOPLE AL SISTEMA</v>
          </cell>
          <cell r="C277" t="str">
            <v>UN</v>
          </cell>
        </row>
        <row r="278">
          <cell r="A278">
            <v>2326</v>
          </cell>
          <cell r="B278" t="str">
            <v>INSTALACIÓN VÁLVULA DE 18" A 20" INCLUYE ACCESORIOS DE ACOPLE AL SISTEMA</v>
          </cell>
          <cell r="C278" t="str">
            <v>UN</v>
          </cell>
        </row>
        <row r="279">
          <cell r="A279">
            <v>2327</v>
          </cell>
          <cell r="B279" t="str">
            <v>INSTALACIÓN UNIÓN UNIVERSAL HF 3"</v>
          </cell>
          <cell r="C279" t="str">
            <v>UN</v>
          </cell>
        </row>
        <row r="280">
          <cell r="A280">
            <v>2328</v>
          </cell>
          <cell r="B280" t="str">
            <v>INSTALACION DE VÁLVULA DE 3" HF COMPUERTA ELÁSTICA VNA INOXIDABLE ExE</v>
          </cell>
          <cell r="C280" t="str">
            <v>UN</v>
          </cell>
        </row>
        <row r="281">
          <cell r="A281">
            <v>2329</v>
          </cell>
          <cell r="B281" t="str">
            <v>INSTALACION DE VÁLVULA DE 4" HF COMPUERTA ELÁSTICA VNA INOXIDABLE ExE</v>
          </cell>
          <cell r="C281" t="str">
            <v>UN</v>
          </cell>
        </row>
        <row r="282">
          <cell r="A282">
            <v>2330</v>
          </cell>
          <cell r="B282" t="str">
            <v>INSTALACION DE VÁLVULA DE 6" HF COMPUERTA ELÁSTICA VNA INOXIDABLE ExE</v>
          </cell>
          <cell r="C282" t="str">
            <v>UN</v>
          </cell>
        </row>
        <row r="283">
          <cell r="A283">
            <v>2331</v>
          </cell>
          <cell r="B283" t="str">
            <v>INSTALACION DE VÁLVULA DE 10" HF COMPUERTA ELÁSTICA VNA INOXIDABLE ExE</v>
          </cell>
          <cell r="C283" t="str">
            <v>UN</v>
          </cell>
        </row>
        <row r="284">
          <cell r="A284">
            <v>2332</v>
          </cell>
          <cell r="B284" t="str">
            <v>INSTALACION DE VÁLVULA DE 12" HF COMPUERTA ELÁSTICA VNA INOXIDABLE ExE</v>
          </cell>
          <cell r="C284" t="str">
            <v>UN</v>
          </cell>
        </row>
        <row r="285">
          <cell r="A285">
            <v>2333</v>
          </cell>
          <cell r="B285" t="str">
            <v>INSTALACION DE TAPAVÁLVULAS DE SEGURIDAD TIPO PESADO</v>
          </cell>
          <cell r="C285" t="str">
            <v>UN</v>
          </cell>
        </row>
        <row r="286">
          <cell r="A286">
            <v>2334</v>
          </cell>
          <cell r="B286" t="str">
            <v>CONCRETO ATRAQUE DE ACCESORIOS Y OBRAS VARIAS</v>
          </cell>
          <cell r="C286" t="str">
            <v>M3</v>
          </cell>
        </row>
        <row r="287">
          <cell r="A287">
            <v>2335</v>
          </cell>
          <cell r="B287" t="str">
            <v>DOMICILIARIA ACUEDUCTO COMPLETA INCLUYE ACCESORIOS,  MEDIDOR PLÁSTICO CHORRO MULTIPLE CLASE "C" ,2 LLAVE CORTE ANTIFRAUDE ,TAPA HF, COLLARIN, VASO EN CONCRETO + ANILLO FIJACIÓN E INSTALACIÓN</v>
          </cell>
          <cell r="C287" t="str">
            <v>UN</v>
          </cell>
        </row>
        <row r="288">
          <cell r="A288">
            <v>2336</v>
          </cell>
          <cell r="B288" t="str">
            <v>DOMICILIARIA COMPLETA ACUEDUCTO INCLUYE EXCAVACIÓN, RELLENOS Y SUMINISTROS DE ACCESORIOS, MEDIDOR ,2 LLAVE CORTE ANTIFRAUDE ,TAPA HF, COLLARIN, DEMOLICIONES, CAJILLA, PLACA DE CONCRETO FIJACIÓN E INSTALACION A TODO COSTO</v>
          </cell>
          <cell r="C288" t="str">
            <v>UN</v>
          </cell>
        </row>
        <row r="289">
          <cell r="A289">
            <v>2337</v>
          </cell>
          <cell r="B289" t="str">
            <v>INSTALACION DE HIDRANTE TIPO MILAN DN 3" EXL PVC</v>
          </cell>
          <cell r="C289" t="str">
            <v>UN</v>
          </cell>
        </row>
        <row r="290">
          <cell r="A290">
            <v>2338</v>
          </cell>
          <cell r="B290" t="str">
            <v>INSTALACIÓN CRUZ HF DE 3x3" JUNTA HIDRAULICA</v>
          </cell>
          <cell r="C290" t="str">
            <v>UN</v>
          </cell>
        </row>
        <row r="291">
          <cell r="A291">
            <v>2339</v>
          </cell>
          <cell r="B291" t="str">
            <v>INSTALACIÓN TAPON LISO HF 3</v>
          </cell>
          <cell r="C291" t="str">
            <v>UN</v>
          </cell>
        </row>
        <row r="292">
          <cell r="A292">
            <v>2340</v>
          </cell>
          <cell r="B292" t="str">
            <v>INSTALACIÓN TAPON LISO HF 4</v>
          </cell>
          <cell r="C292" t="str">
            <v>UN</v>
          </cell>
        </row>
        <row r="293">
          <cell r="A293">
            <v>2341</v>
          </cell>
          <cell r="B293" t="str">
            <v>INSTALACIÓN TAPON LISO HF 12"</v>
          </cell>
          <cell r="C293" t="str">
            <v>UN</v>
          </cell>
        </row>
        <row r="294">
          <cell r="A294">
            <v>2342</v>
          </cell>
          <cell r="B294" t="str">
            <v>INSTALACIÓN REDUCCIÓN HF 4x3" EXL PVC</v>
          </cell>
          <cell r="C294" t="str">
            <v>UN</v>
          </cell>
        </row>
        <row r="295">
          <cell r="A295">
            <v>2343</v>
          </cell>
          <cell r="B295" t="str">
            <v>INSTALACIÓN REDUCCIÓN HF 6x3" EXL PVC</v>
          </cell>
          <cell r="C295" t="str">
            <v>UN</v>
          </cell>
        </row>
        <row r="296">
          <cell r="A296">
            <v>2344</v>
          </cell>
          <cell r="B296" t="str">
            <v>INSTALACIÓN REDUCCIÓN HF 6x4" EXL PVC</v>
          </cell>
          <cell r="C296" t="str">
            <v>UN</v>
          </cell>
        </row>
        <row r="297">
          <cell r="A297">
            <v>2345</v>
          </cell>
          <cell r="B297" t="str">
            <v>INSTALACIÓN REDUCCIÓN HF 8x3" EXL PVC</v>
          </cell>
          <cell r="C297" t="str">
            <v>UN</v>
          </cell>
        </row>
        <row r="298">
          <cell r="A298">
            <v>2346</v>
          </cell>
          <cell r="B298" t="str">
            <v>INSTALACIÓN REDUCCIÓN HF 8x4" EXL PVC</v>
          </cell>
          <cell r="C298" t="str">
            <v>UN</v>
          </cell>
        </row>
        <row r="299">
          <cell r="A299">
            <v>2347</v>
          </cell>
          <cell r="B299" t="str">
            <v>INSTALACIÓN REDUCCIÓN HF 8x6" EXL PVC</v>
          </cell>
          <cell r="C299" t="str">
            <v>UN</v>
          </cell>
        </row>
        <row r="300">
          <cell r="A300">
            <v>2348</v>
          </cell>
          <cell r="B300" t="str">
            <v>INSTALACIÓN REDUCCIÓN HF 10x3" EXL PVC</v>
          </cell>
          <cell r="C300" t="str">
            <v>UN</v>
          </cell>
        </row>
        <row r="301">
          <cell r="A301">
            <v>2349</v>
          </cell>
          <cell r="B301" t="str">
            <v>INSTALACIÓN REDUCCIÓN HF 10x4" EXL PVC</v>
          </cell>
          <cell r="C301" t="str">
            <v>UN</v>
          </cell>
        </row>
        <row r="302">
          <cell r="A302">
            <v>2350</v>
          </cell>
          <cell r="B302" t="str">
            <v>INSTALACIÓN REDUCCIÓN HF 10x6" EXL  PVC</v>
          </cell>
          <cell r="C302" t="str">
            <v>UN</v>
          </cell>
        </row>
        <row r="303">
          <cell r="A303">
            <v>2351</v>
          </cell>
          <cell r="B303" t="str">
            <v>INSTALACIÓN REDUCCIÓN HF 10x8" EXL PVC</v>
          </cell>
          <cell r="C303" t="str">
            <v>UN</v>
          </cell>
        </row>
        <row r="304">
          <cell r="A304">
            <v>2352</v>
          </cell>
          <cell r="B304" t="str">
            <v>INSTALACIÓN REDUCCIÓN HF 12x3" EXL PVC</v>
          </cell>
          <cell r="C304" t="str">
            <v>UN</v>
          </cell>
        </row>
        <row r="305">
          <cell r="A305">
            <v>2353</v>
          </cell>
          <cell r="B305" t="str">
            <v>INSTALACIÓN REDUCCIÓN HF 12x4" EXL PVC</v>
          </cell>
          <cell r="C305" t="str">
            <v>UN</v>
          </cell>
        </row>
        <row r="306">
          <cell r="A306">
            <v>2354</v>
          </cell>
          <cell r="B306" t="str">
            <v>INSTALACIÓN REDUCCIÓN HF 12x6" EXL PVC</v>
          </cell>
          <cell r="C306" t="str">
            <v>UN</v>
          </cell>
        </row>
        <row r="307">
          <cell r="A307">
            <v>2355</v>
          </cell>
          <cell r="B307" t="str">
            <v>INSTALACIÓN REDUCCIÓN HF 12x8" EXL PVC</v>
          </cell>
          <cell r="C307" t="str">
            <v>UN</v>
          </cell>
        </row>
        <row r="308">
          <cell r="A308">
            <v>2356</v>
          </cell>
          <cell r="B308" t="str">
            <v>INSTALACIÓN REDUCCIÓN HF 12x10" EXL PVC</v>
          </cell>
          <cell r="C308" t="str">
            <v>UN</v>
          </cell>
        </row>
        <row r="309">
          <cell r="A309">
            <v>2357</v>
          </cell>
          <cell r="B309" t="str">
            <v>INSTALACIÓN REDUCCIÓN HF 14x4" EXL PVC</v>
          </cell>
          <cell r="C309" t="str">
            <v>UN</v>
          </cell>
        </row>
        <row r="310">
          <cell r="A310">
            <v>2358</v>
          </cell>
          <cell r="B310" t="str">
            <v>INSTALACIÓN REDUCCIÓN HF 14x6" EXL PVC</v>
          </cell>
          <cell r="C310" t="str">
            <v>UN</v>
          </cell>
        </row>
        <row r="311">
          <cell r="A311">
            <v>2359</v>
          </cell>
          <cell r="B311" t="str">
            <v>INSTALACIÓN REDUCCIÓN HF 14x8" EXL PVC</v>
          </cell>
          <cell r="C311" t="str">
            <v>UN</v>
          </cell>
        </row>
        <row r="312">
          <cell r="A312">
            <v>2360</v>
          </cell>
          <cell r="B312" t="str">
            <v>INSTALACIÓN REDUCCIÓN HF 14x10" EXL PVC</v>
          </cell>
          <cell r="C312" t="str">
            <v>UN</v>
          </cell>
        </row>
        <row r="313">
          <cell r="A313">
            <v>2361</v>
          </cell>
          <cell r="B313" t="str">
            <v>INSTALACIÓN REDUCCIÓN HF 14x12" EXL PVC</v>
          </cell>
          <cell r="C313" t="str">
            <v>UN</v>
          </cell>
        </row>
        <row r="314">
          <cell r="A314">
            <v>2362</v>
          </cell>
          <cell r="B314" t="str">
            <v>INSTALACIÓN REDUCCIÓN HF 16x6" EXL PVC</v>
          </cell>
          <cell r="C314" t="str">
            <v>UN</v>
          </cell>
        </row>
        <row r="315">
          <cell r="A315">
            <v>2363</v>
          </cell>
          <cell r="B315" t="str">
            <v>INSTALACIÓN REDUCCIÓN HF 16x8" EXL PVC</v>
          </cell>
          <cell r="C315" t="str">
            <v>UN</v>
          </cell>
        </row>
        <row r="316">
          <cell r="A316">
            <v>2364</v>
          </cell>
          <cell r="B316" t="str">
            <v>INSTALACIÓN REDUCCIÓN HF 16x10" EXL PVC</v>
          </cell>
          <cell r="C316" t="str">
            <v>UN</v>
          </cell>
        </row>
        <row r="317">
          <cell r="A317">
            <v>2365</v>
          </cell>
          <cell r="B317" t="str">
            <v>INSTALACIÓN REDUCCIÓN HF 16x12" EXL PVC</v>
          </cell>
          <cell r="C317" t="str">
            <v>UN</v>
          </cell>
        </row>
        <row r="318">
          <cell r="A318">
            <v>2366</v>
          </cell>
          <cell r="B318" t="str">
            <v>INSTALACIÓN REDUCCIÓN HF 16x14" EXL PVC</v>
          </cell>
          <cell r="C318" t="str">
            <v>UN</v>
          </cell>
        </row>
        <row r="319">
          <cell r="A319">
            <v>2367</v>
          </cell>
          <cell r="B319" t="str">
            <v>INSTALACIÓN REDUCCIÓN HF 18x10" EXL PVC</v>
          </cell>
          <cell r="C319" t="str">
            <v>UN</v>
          </cell>
        </row>
        <row r="320">
          <cell r="A320">
            <v>2368</v>
          </cell>
          <cell r="B320" t="str">
            <v>INSTALACIÓN REDUCCIÓN HF 18x12" EXL PVC</v>
          </cell>
          <cell r="C320" t="str">
            <v>UN</v>
          </cell>
        </row>
        <row r="321">
          <cell r="A321">
            <v>2369</v>
          </cell>
          <cell r="B321" t="str">
            <v>INSTALACIÓN REDUCCIÓN HF 18x14" EXL PVC</v>
          </cell>
          <cell r="C321" t="str">
            <v>UN</v>
          </cell>
        </row>
        <row r="322">
          <cell r="A322">
            <v>2370</v>
          </cell>
          <cell r="B322" t="str">
            <v>INSTALACIÓN REDUCCIÓN HF 18x16" EXL PVC</v>
          </cell>
          <cell r="C322" t="str">
            <v>UN</v>
          </cell>
        </row>
        <row r="323">
          <cell r="A323">
            <v>2371</v>
          </cell>
          <cell r="B323" t="str">
            <v>INSTALACIÓN REDUCCIÓN HF 20x8" EXL PVC</v>
          </cell>
          <cell r="C323" t="str">
            <v>UN</v>
          </cell>
        </row>
        <row r="324">
          <cell r="A324">
            <v>2372</v>
          </cell>
          <cell r="B324" t="str">
            <v>INSTALACIÓN REDUCCIÓN HF 20x10" EXL PVC</v>
          </cell>
          <cell r="C324" t="str">
            <v>UN</v>
          </cell>
        </row>
        <row r="325">
          <cell r="A325">
            <v>2373</v>
          </cell>
          <cell r="B325" t="str">
            <v>INSTALACIÓN REDUCCIÓN HF 20x12" EXL PVC</v>
          </cell>
          <cell r="C325" t="str">
            <v>UN</v>
          </cell>
        </row>
        <row r="326">
          <cell r="A326">
            <v>2374</v>
          </cell>
          <cell r="B326" t="str">
            <v>INSTALACIÓN REDUCCIÓN HF 20x14" EXL PVC</v>
          </cell>
          <cell r="C326" t="str">
            <v>UN</v>
          </cell>
        </row>
        <row r="327">
          <cell r="A327">
            <v>2375</v>
          </cell>
          <cell r="B327" t="str">
            <v>INSTALACIÓN REDUCCIÓN HF 20x16" EXL PVC</v>
          </cell>
          <cell r="C327" t="str">
            <v>UN</v>
          </cell>
        </row>
        <row r="328">
          <cell r="A328">
            <v>2376</v>
          </cell>
          <cell r="B328" t="str">
            <v>INSTALACIÓN REDUCCIÓN HF 20x18" EXL PVC</v>
          </cell>
          <cell r="C328" t="str">
            <v>UN</v>
          </cell>
        </row>
        <row r="329">
          <cell r="A329">
            <v>2377</v>
          </cell>
          <cell r="B329" t="str">
            <v xml:space="preserve">INSTALACIÓN CODO 90° HF PARA PVC 2" </v>
          </cell>
          <cell r="C329" t="str">
            <v>UN</v>
          </cell>
        </row>
        <row r="330">
          <cell r="A330">
            <v>2378</v>
          </cell>
          <cell r="B330" t="str">
            <v xml:space="preserve">INSTALACIÓN CODO 90° HF PARA PVC 3" </v>
          </cell>
          <cell r="C330" t="str">
            <v>UN</v>
          </cell>
        </row>
        <row r="331">
          <cell r="A331">
            <v>2379</v>
          </cell>
          <cell r="B331" t="str">
            <v xml:space="preserve">INSTALACIÓN CODO 90° HF PARA PVC 4" </v>
          </cell>
          <cell r="C331" t="str">
            <v>UN</v>
          </cell>
        </row>
        <row r="332">
          <cell r="A332">
            <v>2380</v>
          </cell>
          <cell r="B332" t="str">
            <v xml:space="preserve">INSTALACIÓN CODO 90° HF PARA PVC 6" </v>
          </cell>
          <cell r="C332" t="str">
            <v>UN</v>
          </cell>
        </row>
        <row r="333">
          <cell r="A333">
            <v>2381</v>
          </cell>
          <cell r="B333" t="str">
            <v xml:space="preserve">INSTALACIÓN CODO 90° HF PARA PVC 8" </v>
          </cell>
          <cell r="C333" t="str">
            <v>UN</v>
          </cell>
        </row>
        <row r="334">
          <cell r="A334">
            <v>2382</v>
          </cell>
          <cell r="B334" t="str">
            <v xml:space="preserve">INSTALACIÓN CODO 90° HF PARA PVC 10" </v>
          </cell>
          <cell r="C334" t="str">
            <v>UN</v>
          </cell>
        </row>
        <row r="335">
          <cell r="A335">
            <v>2383</v>
          </cell>
          <cell r="B335" t="str">
            <v xml:space="preserve">INSTALACIÓN CODO 90° HF PARA PVC 12" </v>
          </cell>
          <cell r="C335" t="str">
            <v>UN</v>
          </cell>
        </row>
        <row r="336">
          <cell r="A336">
            <v>2384</v>
          </cell>
          <cell r="B336" t="str">
            <v xml:space="preserve">INSTALACIÓN CODO 90° HF PARA PVC 14" </v>
          </cell>
          <cell r="C336" t="str">
            <v>UN</v>
          </cell>
        </row>
        <row r="337">
          <cell r="A337">
            <v>2385</v>
          </cell>
          <cell r="B337" t="str">
            <v xml:space="preserve">INSTALACIÓN CODO 90° HF PARA PVC 16" </v>
          </cell>
          <cell r="C337" t="str">
            <v>UN</v>
          </cell>
        </row>
        <row r="338">
          <cell r="A338">
            <v>2386</v>
          </cell>
          <cell r="B338" t="str">
            <v xml:space="preserve">INSTALACIÓN CODO 90° HF PARA PVC 18" </v>
          </cell>
          <cell r="C338" t="str">
            <v>UN</v>
          </cell>
        </row>
        <row r="340">
          <cell r="A340">
            <v>2400</v>
          </cell>
          <cell r="B340" t="str">
            <v>Instalación Accesorios red de acueducto en PEAD</v>
          </cell>
        </row>
        <row r="341">
          <cell r="A341">
            <v>2401</v>
          </cell>
          <cell r="B341" t="str">
            <v>INSTALACIÓN TUBERÍA PEAD 3" PE 100 PN 10</v>
          </cell>
          <cell r="C341" t="str">
            <v>ML</v>
          </cell>
        </row>
        <row r="342">
          <cell r="A342">
            <v>2402</v>
          </cell>
          <cell r="B342" t="str">
            <v>INSTALACIÓN TUBERÍA PEAD 4" PE 100 PN 10</v>
          </cell>
          <cell r="C342" t="str">
            <v>ML</v>
          </cell>
        </row>
        <row r="343">
          <cell r="A343">
            <v>2403</v>
          </cell>
          <cell r="B343" t="str">
            <v>INSTALACIÓN TUBERÍA PEAD 6" PE 100 PN 10</v>
          </cell>
          <cell r="C343" t="str">
            <v>ML</v>
          </cell>
        </row>
        <row r="344">
          <cell r="A344">
            <v>2404</v>
          </cell>
          <cell r="B344" t="str">
            <v>INSTALACIÓN TUBERÍA PEAD 8" PE 100 PN 10</v>
          </cell>
          <cell r="C344" t="str">
            <v>ML</v>
          </cell>
        </row>
        <row r="345">
          <cell r="A345">
            <v>2405</v>
          </cell>
          <cell r="B345" t="str">
            <v>INSTALACIÓN TUBERÍA PEAD 10" PE 100 PN 10</v>
          </cell>
          <cell r="C345" t="str">
            <v>ML</v>
          </cell>
        </row>
        <row r="346">
          <cell r="A346">
            <v>2406</v>
          </cell>
          <cell r="B346" t="str">
            <v>INSTALACIÓN TUBERIA PEAD 25" PRESION PE 40 PN 10</v>
          </cell>
          <cell r="C346" t="str">
            <v>ML</v>
          </cell>
        </row>
        <row r="347">
          <cell r="A347">
            <v>2407</v>
          </cell>
          <cell r="B347" t="str">
            <v>INSTALACIÓN TUBERIA PEAD 32" PRESION PE 40 PN 10</v>
          </cell>
          <cell r="C347" t="str">
            <v>ML</v>
          </cell>
        </row>
        <row r="348">
          <cell r="A348">
            <v>2408</v>
          </cell>
          <cell r="B348" t="str">
            <v>INSTALACIÓN TUBERIA PEAD 63" PRESION UM  PE 100 PN 10</v>
          </cell>
          <cell r="C348" t="str">
            <v>ML</v>
          </cell>
        </row>
        <row r="349">
          <cell r="A349">
            <v>2409</v>
          </cell>
          <cell r="B349" t="str">
            <v>INSTALACIÓN TEE PEAD 3x3" TERMOENSAMBLADA</v>
          </cell>
          <cell r="C349" t="str">
            <v>UN</v>
          </cell>
        </row>
        <row r="350">
          <cell r="A350">
            <v>2410</v>
          </cell>
          <cell r="B350" t="str">
            <v>INSTALACIÓN TEE PEAD 6x3" TERMOENSAMBLADA</v>
          </cell>
          <cell r="C350" t="str">
            <v>UN</v>
          </cell>
        </row>
        <row r="351">
          <cell r="A351">
            <v>2411</v>
          </cell>
          <cell r="B351" t="str">
            <v>INSTALACIÓN TEE PEAD 6x4" TERMOENSAMBLADA</v>
          </cell>
          <cell r="C351" t="str">
            <v>UN</v>
          </cell>
        </row>
        <row r="352">
          <cell r="A352">
            <v>2412</v>
          </cell>
          <cell r="B352" t="str">
            <v>INSTALACIÓN TEE PEAD 8x3" TERMOENSAMBLADA</v>
          </cell>
          <cell r="C352" t="str">
            <v>UN</v>
          </cell>
        </row>
        <row r="353">
          <cell r="A353">
            <v>2413</v>
          </cell>
          <cell r="B353" t="str">
            <v>INSTALACIÓN TEE PEAD 8x4" TERMOENSAMBLADA</v>
          </cell>
          <cell r="C353" t="str">
            <v>UN</v>
          </cell>
        </row>
        <row r="354">
          <cell r="A354">
            <v>2414</v>
          </cell>
          <cell r="B354" t="str">
            <v>INSTALACIÓN TEE PEAD 8x6" TERMOENSAMBLADA</v>
          </cell>
          <cell r="C354" t="str">
            <v>UN</v>
          </cell>
        </row>
        <row r="355">
          <cell r="A355">
            <v>2415</v>
          </cell>
          <cell r="B355" t="str">
            <v>INSTALACIÓN TEE PEAD 10x10" PE 100 PN 10 TERMOENSAMBLADA</v>
          </cell>
          <cell r="C355" t="str">
            <v>UN</v>
          </cell>
        </row>
        <row r="356">
          <cell r="A356">
            <v>2416</v>
          </cell>
          <cell r="B356" t="str">
            <v>INSTALACIÓN CODO PEAD 90ª 10" TERMOENSAMBLADA</v>
          </cell>
          <cell r="C356" t="str">
            <v>UN</v>
          </cell>
        </row>
        <row r="357">
          <cell r="A357">
            <v>2417</v>
          </cell>
          <cell r="B357" t="str">
            <v>INSTALACIÓN REDUCCIÓN PEAD 4x3" PE 100 PN 10 TERMOFUSION</v>
          </cell>
          <cell r="C357" t="str">
            <v>UN</v>
          </cell>
        </row>
        <row r="358">
          <cell r="A358">
            <v>2418</v>
          </cell>
          <cell r="B358" t="str">
            <v>INSTALACIÓN REDUCCIÓN PEAD 6x3" PE 100 PN 10 TERMOFUSION</v>
          </cell>
          <cell r="C358" t="str">
            <v>UN</v>
          </cell>
        </row>
        <row r="359">
          <cell r="A359">
            <v>2419</v>
          </cell>
          <cell r="B359" t="str">
            <v>INSTALACIÓN REDUCCIÓN PEAD 6x4" PE 100 PN 10 TERMOFUSION</v>
          </cell>
          <cell r="C359" t="str">
            <v>UN</v>
          </cell>
        </row>
        <row r="360">
          <cell r="A360">
            <v>2420</v>
          </cell>
          <cell r="B360" t="str">
            <v>INSTALACIÓN REDUCCIÓN PEAD 8x4" PE 100 PN 10 TERMOFUSION</v>
          </cell>
          <cell r="C360" t="str">
            <v>UN</v>
          </cell>
        </row>
        <row r="361">
          <cell r="A361">
            <v>2421</v>
          </cell>
          <cell r="B361" t="str">
            <v>INSTALACIÓN REDUCCIÓN PEAD 8x6" PE 100 PN 10 TERMOFUSION</v>
          </cell>
          <cell r="C361" t="str">
            <v>UN</v>
          </cell>
        </row>
        <row r="362">
          <cell r="A362">
            <v>2422</v>
          </cell>
          <cell r="B362" t="str">
            <v>INSTALACIÓN REDUCCIÓN PEAD 10x4" TERMOENSAMBLADA</v>
          </cell>
          <cell r="C362" t="str">
            <v>UN</v>
          </cell>
        </row>
        <row r="363">
          <cell r="A363">
            <v>2423</v>
          </cell>
          <cell r="B363" t="str">
            <v>INSTALACIÓN REDUCCIÓN PEAD 10x6" TERMOENSAMBLADA</v>
          </cell>
          <cell r="C363" t="str">
            <v>UN</v>
          </cell>
        </row>
        <row r="364">
          <cell r="A364">
            <v>2424</v>
          </cell>
          <cell r="B364" t="str">
            <v>INSTALACIÓN REDUCCIÓN PEAD 10x8" TERMOENSAMBLADA</v>
          </cell>
          <cell r="C364" t="str">
            <v>UN</v>
          </cell>
        </row>
        <row r="365">
          <cell r="A365">
            <v>2425</v>
          </cell>
          <cell r="B365" t="str">
            <v>INSTALACIÓN TAPÓN PEAD 3" TERMOENSAMBLADA</v>
          </cell>
          <cell r="C365" t="str">
            <v>UN</v>
          </cell>
        </row>
        <row r="366">
          <cell r="A366">
            <v>2426</v>
          </cell>
          <cell r="B366" t="str">
            <v>INSTALACIÓN TUBERÍA ACUEDUCTO GRP 24" DN 600 PN10 SN2500 INCLUYE ACOPLES</v>
          </cell>
          <cell r="C366" t="str">
            <v>M</v>
          </cell>
        </row>
        <row r="367">
          <cell r="A367">
            <v>2427</v>
          </cell>
          <cell r="B367" t="str">
            <v>INSTALACIÓN UNIONES DE TRANSICIÓN EN ACERO AL CARBÓN 24" CCP A GRP</v>
          </cell>
          <cell r="C367" t="str">
            <v>UN</v>
          </cell>
        </row>
        <row r="369">
          <cell r="A369">
            <v>2500</v>
          </cell>
          <cell r="B369" t="str">
            <v>Instalación Accesorios Especiales red de acueducto en HD</v>
          </cell>
        </row>
        <row r="370">
          <cell r="A370">
            <v>2501</v>
          </cell>
          <cell r="B370" t="str">
            <v>SUMINISTRO E INSTALACIÓN DE NIPLE HD DE 12" BxB DE 1,0 M</v>
          </cell>
          <cell r="C370" t="str">
            <v>UN</v>
          </cell>
        </row>
        <row r="371">
          <cell r="A371">
            <v>2502</v>
          </cell>
          <cell r="B371" t="str">
            <v>SUMINISTRO E INSTALACIÓN DE NIPLE AC SCH 40 DE 20" BxB DE 2M</v>
          </cell>
          <cell r="C371" t="str">
            <v>UN</v>
          </cell>
        </row>
        <row r="372">
          <cell r="A372">
            <v>2503</v>
          </cell>
          <cell r="B372" t="str">
            <v>SUMINISTRO E INSTALACIÓN DE NIPLE HD DE 20" BxE DE 0,60 M PASAMURO</v>
          </cell>
          <cell r="C372" t="str">
            <v>UN</v>
          </cell>
        </row>
        <row r="373">
          <cell r="A373">
            <v>2504</v>
          </cell>
          <cell r="B373" t="str">
            <v>SUMINISTRO E INSTALACIÓN DE NIPLE HD DE 20" BxB DE 2M</v>
          </cell>
          <cell r="C373" t="str">
            <v>UN</v>
          </cell>
        </row>
        <row r="374">
          <cell r="A374">
            <v>2505</v>
          </cell>
          <cell r="B374" t="str">
            <v xml:space="preserve">SUMINISTRO E INSTALACIÓN DE NIPLE HD DE 20" BxE DE 2,0 M </v>
          </cell>
          <cell r="C374" t="str">
            <v>UN</v>
          </cell>
        </row>
        <row r="375">
          <cell r="A375">
            <v>2506</v>
          </cell>
          <cell r="B375" t="str">
            <v>SUMINISTRO E INSTALACIÓN DE CODOS HD DE 20" BxB 90º UN</v>
          </cell>
          <cell r="C375" t="str">
            <v>UN</v>
          </cell>
        </row>
        <row r="376">
          <cell r="A376">
            <v>2507</v>
          </cell>
          <cell r="B376" t="str">
            <v>SUMINISTRO E INSTALACIÓN DE NIPLE HD DE 12" BxE DE 1,0 M PASAMURO</v>
          </cell>
          <cell r="C376" t="str">
            <v>UN</v>
          </cell>
        </row>
        <row r="377">
          <cell r="A377">
            <v>2508</v>
          </cell>
          <cell r="B377" t="str">
            <v>SUMINISTRO E INSTALACIÓN DE NIPLE HD DE 20" BxE DE 0,60 M PASAMURO</v>
          </cell>
          <cell r="C377" t="str">
            <v>UN</v>
          </cell>
        </row>
        <row r="378">
          <cell r="A378">
            <v>2509</v>
          </cell>
          <cell r="B378" t="str">
            <v>SUMINISTRO E INSTALACIÓN DE NIPLE HD DE 24" BxB DE 1 M PASAMURO</v>
          </cell>
          <cell r="C378" t="str">
            <v>UN</v>
          </cell>
        </row>
        <row r="379">
          <cell r="A379">
            <v>2510</v>
          </cell>
          <cell r="B379" t="str">
            <v>SUMINISTRO E INSTALACIÓN DE NIPLE DE 14" BxB DE 1,0 M</v>
          </cell>
          <cell r="C379" t="str">
            <v>UN</v>
          </cell>
        </row>
        <row r="380">
          <cell r="A380">
            <v>2511</v>
          </cell>
          <cell r="B380" t="str">
            <v>INSTALACIÓN DE VÁLVULA DE EXPULSIÓN Y ADMISIÓN DE AIRE (VENTOSA) CÁMARA SENCILLA DOBLE ACCIÓN 2"</v>
          </cell>
          <cell r="C380" t="str">
            <v>UN</v>
          </cell>
        </row>
        <row r="381">
          <cell r="A381">
            <v>2512</v>
          </cell>
          <cell r="B381" t="str">
            <v>INSTALACIÓN VÁLVULA DE COMPUERTA SELLO DE BRONCE 8" VÁSTAGO NO ASCENDENTE EXL</v>
          </cell>
          <cell r="C381" t="str">
            <v>UN</v>
          </cell>
        </row>
        <row r="382">
          <cell r="A382">
            <v>2513</v>
          </cell>
          <cell r="B382" t="str">
            <v>INSTALACIÓN FILTRO YEE EXTREMO BRIDA 6"</v>
          </cell>
          <cell r="C382" t="str">
            <v>UN</v>
          </cell>
        </row>
        <row r="383">
          <cell r="A383">
            <v>2514</v>
          </cell>
          <cell r="B383" t="str">
            <v xml:space="preserve">INSTALACIÓN MACROMEDIDOR TIPO WOLMANN 6" CONEXION BRIDA </v>
          </cell>
          <cell r="C383" t="str">
            <v>UN</v>
          </cell>
        </row>
        <row r="384">
          <cell r="A384">
            <v>2515</v>
          </cell>
          <cell r="B384" t="str">
            <v xml:space="preserve">INSTALACIÓN DE NIPLE HD DE 6" BxB DE 0,70 M </v>
          </cell>
          <cell r="C384" t="str">
            <v>UN</v>
          </cell>
        </row>
        <row r="385">
          <cell r="A385">
            <v>2516</v>
          </cell>
          <cell r="B385" t="str">
            <v>JUEGO DE TORNILLERIA EN ACERO INOXIDABLE Y EMPAQUES BRIDA 6"</v>
          </cell>
          <cell r="C385" t="str">
            <v>GLB</v>
          </cell>
        </row>
        <row r="386">
          <cell r="A386">
            <v>2517</v>
          </cell>
          <cell r="B386" t="str">
            <v xml:space="preserve">INSTALACIÓN DE NIPLE HD DE 6" BxB DE 0,60 M </v>
          </cell>
          <cell r="C386" t="str">
            <v>UN</v>
          </cell>
        </row>
        <row r="387">
          <cell r="A387">
            <v>2518</v>
          </cell>
          <cell r="B387" t="str">
            <v xml:space="preserve">INSTALACIÓN DE NIPLE HD DE 2" BxB DE 0,40 M </v>
          </cell>
          <cell r="C387" t="str">
            <v>UN</v>
          </cell>
        </row>
        <row r="388">
          <cell r="A388">
            <v>2519</v>
          </cell>
          <cell r="B388" t="str">
            <v xml:space="preserve">INSTALACIÓN DE NIPLE PASAMURO HD DE 8" BxE DE 0,60 M </v>
          </cell>
          <cell r="C388" t="str">
            <v>UN</v>
          </cell>
        </row>
        <row r="389">
          <cell r="A389">
            <v>2520</v>
          </cell>
          <cell r="B389" t="str">
            <v>INSTALACIÓN TEE 6X2X6" HF SALIDA BRIDADA 2"</v>
          </cell>
          <cell r="C389" t="str">
            <v>UN</v>
          </cell>
        </row>
        <row r="390">
          <cell r="A390">
            <v>2521</v>
          </cell>
          <cell r="B390" t="str">
            <v>INSTALACIÓN CODO PEAD 90° 3" 90 mmTERMOENSAMBLADA</v>
          </cell>
          <cell r="C390" t="str">
            <v>UN</v>
          </cell>
        </row>
        <row r="391">
          <cell r="A391">
            <v>2522</v>
          </cell>
          <cell r="B391" t="str">
            <v>INSTALACIÓN CODO PEAD 45° 3" 90 mmTERMOENSAMBLADA</v>
          </cell>
          <cell r="C391" t="str">
            <v>UN</v>
          </cell>
        </row>
        <row r="392">
          <cell r="A392">
            <v>2523</v>
          </cell>
          <cell r="B392" t="str">
            <v>INSTALACIÓN REDUCCIÓN CONCENTRICA HF DE 12x8" EXL - PVC</v>
          </cell>
          <cell r="C392" t="str">
            <v>UN</v>
          </cell>
        </row>
        <row r="393">
          <cell r="A393">
            <v>2524</v>
          </cell>
          <cell r="B393" t="str">
            <v>INSTALACIÓN REDUCCIÓN CONCENTRICA HF DE 8x6" B x B</v>
          </cell>
          <cell r="C393" t="str">
            <v>UN</v>
          </cell>
        </row>
        <row r="394">
          <cell r="A394">
            <v>2525</v>
          </cell>
          <cell r="B394" t="str">
            <v>INSTALACION DE VÁLVULA DE 6" HF COMPUERTA ELÁSTICA VNA INOXIDABLE BxB</v>
          </cell>
          <cell r="C394" t="str">
            <v>UN</v>
          </cell>
        </row>
        <row r="395">
          <cell r="A395">
            <v>2526</v>
          </cell>
          <cell r="B395" t="str">
            <v>INSTALACIÓN TEE 8X8" HF EXTREMO BRIDA</v>
          </cell>
          <cell r="C395" t="str">
            <v>UN</v>
          </cell>
        </row>
        <row r="396">
          <cell r="A396">
            <v>2527</v>
          </cell>
          <cell r="B396" t="str">
            <v>INSTALACIÓN TEE 8X2" HF ExExB SALIDA BRIDADA 2 "</v>
          </cell>
          <cell r="C396" t="str">
            <v>UN</v>
          </cell>
        </row>
        <row r="397">
          <cell r="A397">
            <v>2528</v>
          </cell>
          <cell r="B397" t="str">
            <v>INSTALACION DE VÁLVULA DE 6" HF COMPUERTA ELÁSTICA VNA INOXIDABLE BxB CON VOLANTA</v>
          </cell>
          <cell r="C397" t="str">
            <v>UN</v>
          </cell>
        </row>
        <row r="398">
          <cell r="A398">
            <v>2529</v>
          </cell>
          <cell r="B398" t="str">
            <v>INSTALACIÓN TEE 4X2" HF ExExB SALIDA BRIDADA 2"</v>
          </cell>
          <cell r="C398" t="str">
            <v>UN</v>
          </cell>
        </row>
        <row r="399">
          <cell r="A399">
            <v>2530</v>
          </cell>
          <cell r="B399" t="str">
            <v>INSTALACIÓN REDUCCIÓN CONCENTRICA HF DE 4x2" EXL PVC</v>
          </cell>
          <cell r="C399" t="str">
            <v>UN</v>
          </cell>
        </row>
        <row r="401">
          <cell r="A401">
            <v>2600</v>
          </cell>
          <cell r="B401" t="str">
            <v>Suministro Acueducto tuberias y accesorios PVC</v>
          </cell>
        </row>
        <row r="402">
          <cell r="A402">
            <v>2601</v>
          </cell>
          <cell r="B402" t="str">
            <v>TUBERIA PVC 2" PRESION UM RDE 21</v>
          </cell>
          <cell r="C402" t="str">
            <v>ML</v>
          </cell>
        </row>
        <row r="403">
          <cell r="A403">
            <v>2602</v>
          </cell>
          <cell r="B403" t="str">
            <v>TUBERIA PVC 2½" PRESION UM RDE 21</v>
          </cell>
          <cell r="C403" t="str">
            <v>ML</v>
          </cell>
        </row>
        <row r="404">
          <cell r="A404">
            <v>2603</v>
          </cell>
          <cell r="B404" t="str">
            <v>TUBERIA PVC 3" PRESION UM RDE 21</v>
          </cell>
          <cell r="C404" t="str">
            <v>ML</v>
          </cell>
        </row>
        <row r="405">
          <cell r="A405">
            <v>2604</v>
          </cell>
          <cell r="B405" t="str">
            <v>TUBERIA PVC 4" PRESION UM RDE 21</v>
          </cell>
          <cell r="C405" t="str">
            <v>ML</v>
          </cell>
        </row>
        <row r="406">
          <cell r="A406">
            <v>2605</v>
          </cell>
          <cell r="B406" t="str">
            <v>TUBERIA PVC 6" PRESION UM RDE 21</v>
          </cell>
          <cell r="C406" t="str">
            <v>ML</v>
          </cell>
        </row>
        <row r="407">
          <cell r="A407">
            <v>2606</v>
          </cell>
          <cell r="B407" t="str">
            <v>TUBERIA PVC 8" PRESION UM RDE 21</v>
          </cell>
          <cell r="C407" t="str">
            <v>ML</v>
          </cell>
        </row>
        <row r="408">
          <cell r="A408">
            <v>2607</v>
          </cell>
          <cell r="B408" t="str">
            <v>TUBERIA PVC 10" PRESION UM RDE 21</v>
          </cell>
          <cell r="C408" t="str">
            <v>ML</v>
          </cell>
        </row>
        <row r="409">
          <cell r="A409">
            <v>2608</v>
          </cell>
          <cell r="B409" t="str">
            <v>TUBERIA PVC 12" PRESION UM RDE 21</v>
          </cell>
          <cell r="C409" t="str">
            <v>ML</v>
          </cell>
        </row>
        <row r="410">
          <cell r="A410">
            <v>2609</v>
          </cell>
          <cell r="B410" t="str">
            <v>TUBERIA PVC 14" PRESION UM RDE 21</v>
          </cell>
          <cell r="C410" t="str">
            <v>ML</v>
          </cell>
        </row>
        <row r="411">
          <cell r="A411">
            <v>2610</v>
          </cell>
          <cell r="B411" t="str">
            <v>TUBERIA PVC 16" PRESION UM RDE 21</v>
          </cell>
          <cell r="C411" t="str">
            <v>ML</v>
          </cell>
        </row>
        <row r="412">
          <cell r="A412">
            <v>2611</v>
          </cell>
          <cell r="B412" t="str">
            <v>TUBERIA PVC 18" PRESION UM RDE 21</v>
          </cell>
          <cell r="C412" t="str">
            <v>ML</v>
          </cell>
        </row>
        <row r="413">
          <cell r="A413">
            <v>2612</v>
          </cell>
          <cell r="B413" t="str">
            <v>TUBERIA PVC 20" PRESION UM RDE 21</v>
          </cell>
          <cell r="C413" t="str">
            <v>ML</v>
          </cell>
        </row>
        <row r="414">
          <cell r="A414">
            <v>2613</v>
          </cell>
          <cell r="B414" t="str">
            <v>SUMINSTRO DE UNION REPARACIÓN PVC PRESIÓN DE 2" UNIÓN MECÁNICA</v>
          </cell>
          <cell r="C414" t="str">
            <v>UN</v>
          </cell>
        </row>
        <row r="415">
          <cell r="A415">
            <v>2614</v>
          </cell>
          <cell r="B415" t="str">
            <v>SUMINSTRO DE UNION REPARACIÓN PVC PRESIÓN DE 3" UNIÓN MECÁNICA</v>
          </cell>
          <cell r="C415" t="str">
            <v>UN</v>
          </cell>
        </row>
        <row r="416">
          <cell r="A416">
            <v>2615</v>
          </cell>
          <cell r="B416" t="str">
            <v>SUMINSTRO DE UNION REPARACIÓN PVC PRESIÓN DE 4" UNIÓN MECÁNICA</v>
          </cell>
          <cell r="C416" t="str">
            <v>UN</v>
          </cell>
        </row>
        <row r="417">
          <cell r="A417">
            <v>2616</v>
          </cell>
          <cell r="B417" t="str">
            <v>SUMINSTRO DE UNION REPARACIÓN PVC PRESIÓN DE 6" UNIÓN MECÁNICA</v>
          </cell>
          <cell r="C417" t="str">
            <v>UN</v>
          </cell>
        </row>
        <row r="418">
          <cell r="A418">
            <v>2617</v>
          </cell>
          <cell r="B418" t="str">
            <v>SUMINSTRO DE UNION REPARACIÓN PVC PRESIÓN DE 8" UNIÓN MECÁNICA</v>
          </cell>
          <cell r="C418" t="str">
            <v>UN</v>
          </cell>
        </row>
        <row r="419">
          <cell r="A419">
            <v>2618</v>
          </cell>
          <cell r="B419" t="str">
            <v>SUMINSTRO DE UNION REPARACIÓN PVC PRESIÓN DE 10" UNIÓN MECÁNICA</v>
          </cell>
          <cell r="C419" t="str">
            <v>UN</v>
          </cell>
        </row>
        <row r="420">
          <cell r="A420">
            <v>2619</v>
          </cell>
          <cell r="B420" t="str">
            <v>SUMINSTRO DE UNION REPARACIÓN PVC PRESIÓN DE 12" UNIÓN MECÁNICA</v>
          </cell>
          <cell r="C420" t="str">
            <v>UN</v>
          </cell>
        </row>
        <row r="421">
          <cell r="A421">
            <v>2620</v>
          </cell>
          <cell r="B421" t="str">
            <v>SUMINISTRO REDUCCIÓN PVC 2x1½</v>
          </cell>
          <cell r="C421" t="str">
            <v>UN</v>
          </cell>
        </row>
        <row r="422">
          <cell r="A422">
            <v>2621</v>
          </cell>
          <cell r="B422" t="str">
            <v>SUMINISTRO REDUCCIÓN PVC 2½x2</v>
          </cell>
          <cell r="C422" t="str">
            <v>UN</v>
          </cell>
        </row>
        <row r="423">
          <cell r="A423">
            <v>2622</v>
          </cell>
          <cell r="B423" t="str">
            <v>SUMINISTRO REDUCCIÓN PVC 3x2</v>
          </cell>
          <cell r="C423" t="str">
            <v>UN</v>
          </cell>
        </row>
        <row r="424">
          <cell r="A424">
            <v>2623</v>
          </cell>
          <cell r="B424" t="str">
            <v>SUMINISTRO REDUCCIÓN PVC 3x2½</v>
          </cell>
          <cell r="C424" t="str">
            <v>UN</v>
          </cell>
        </row>
        <row r="425">
          <cell r="A425">
            <v>2624</v>
          </cell>
          <cell r="B425" t="str">
            <v>SUMINISTRO REDUCCIÓN PVC 4x2</v>
          </cell>
          <cell r="C425" t="str">
            <v>UN</v>
          </cell>
        </row>
        <row r="426">
          <cell r="A426">
            <v>2625</v>
          </cell>
          <cell r="B426" t="str">
            <v>SUMINISTRO REDUCCIÓN PVC 4x2½</v>
          </cell>
          <cell r="C426" t="str">
            <v>UN</v>
          </cell>
        </row>
        <row r="427">
          <cell r="A427">
            <v>2626</v>
          </cell>
          <cell r="B427" t="str">
            <v>SUMINISTRO REDUCCIÓN PVC 4x3</v>
          </cell>
          <cell r="C427" t="str">
            <v>UN</v>
          </cell>
        </row>
        <row r="428">
          <cell r="A428">
            <v>2627</v>
          </cell>
          <cell r="B428" t="str">
            <v>SUMINISTRO REDUCCIÓN PVC 6x4</v>
          </cell>
          <cell r="C428" t="str">
            <v>UN</v>
          </cell>
        </row>
        <row r="429">
          <cell r="A429">
            <v>2628</v>
          </cell>
          <cell r="B429" t="str">
            <v>SUMINISTRO REDUCCIÓN PVC 8x6</v>
          </cell>
          <cell r="C429" t="str">
            <v>UN</v>
          </cell>
        </row>
        <row r="430">
          <cell r="A430">
            <v>2629</v>
          </cell>
          <cell r="B430" t="str">
            <v>SUMINISTRO TEE PVC  3x3" UNIÓN MECÁNICA RDE 21</v>
          </cell>
          <cell r="C430" t="str">
            <v>UN</v>
          </cell>
        </row>
        <row r="431">
          <cell r="A431">
            <v>2630</v>
          </cell>
          <cell r="B431" t="str">
            <v>SUMINISTRO TEE PVC  4x4" UNIÓN MECÁNICA RDE 21</v>
          </cell>
          <cell r="C431" t="str">
            <v>UN</v>
          </cell>
        </row>
        <row r="432">
          <cell r="A432">
            <v>2631</v>
          </cell>
          <cell r="B432" t="str">
            <v>SUMINISTRO TEE PVC  6x6" UNIÓN MECÁNICA RDE 21</v>
          </cell>
          <cell r="C432" t="str">
            <v>UN</v>
          </cell>
        </row>
        <row r="433">
          <cell r="A433">
            <v>2632</v>
          </cell>
          <cell r="B433" t="str">
            <v>SUMINISTRO TEE PVC  8x8" UNIÓN MECÁNICA RDE 21</v>
          </cell>
          <cell r="C433" t="str">
            <v>UN</v>
          </cell>
        </row>
        <row r="434">
          <cell r="A434">
            <v>2633</v>
          </cell>
          <cell r="B434" t="str">
            <v>SUMINISTRO TEE REDUCIDA PVC  3x2" UNIÓN MECÁNICA RDE 21</v>
          </cell>
          <cell r="C434" t="str">
            <v>UN</v>
          </cell>
        </row>
        <row r="435">
          <cell r="A435">
            <v>2634</v>
          </cell>
          <cell r="B435" t="str">
            <v>SUMINISTRO TEE REDUCIDA PVC  4x2" UNIÓN MECÁNICA RDE 21</v>
          </cell>
          <cell r="C435" t="str">
            <v>UN</v>
          </cell>
        </row>
        <row r="436">
          <cell r="A436">
            <v>2635</v>
          </cell>
          <cell r="B436" t="str">
            <v>SUMINISTRO TEE REDUCIDA PVC  4x3" UNIÓN MECÁNICA RDE 21</v>
          </cell>
          <cell r="C436" t="str">
            <v>UN</v>
          </cell>
        </row>
        <row r="437">
          <cell r="A437">
            <v>2636</v>
          </cell>
          <cell r="B437" t="str">
            <v>SUMINISTRO TEE REDUCIDA PVC  6x3" UNIÓN MECÁNICA RDE 21</v>
          </cell>
          <cell r="C437" t="str">
            <v>UN</v>
          </cell>
        </row>
        <row r="438">
          <cell r="A438">
            <v>2637</v>
          </cell>
          <cell r="B438" t="str">
            <v>SUMINISTRO TEE REDUCIDA PVC  6x4" UNIÓN MECÁNICA RDE 21</v>
          </cell>
          <cell r="C438" t="str">
            <v>UN</v>
          </cell>
        </row>
        <row r="439">
          <cell r="A439">
            <v>2638</v>
          </cell>
          <cell r="B439" t="str">
            <v>SUMINISTRO TEE REDUCIDA PVC  8x4" UNIÓN MECÁNICA RDE 21</v>
          </cell>
          <cell r="C439" t="str">
            <v>UN</v>
          </cell>
        </row>
        <row r="440">
          <cell r="A440">
            <v>2639</v>
          </cell>
          <cell r="B440" t="str">
            <v>SUMINISTRO TEE REDUCIDA PVC  8x6" UNIÓN MECÁNICA RDE 21</v>
          </cell>
          <cell r="C440" t="str">
            <v>UN</v>
          </cell>
        </row>
        <row r="441">
          <cell r="A441">
            <v>2640</v>
          </cell>
          <cell r="B441" t="str">
            <v xml:space="preserve">SUMINISTRO TEE ENSAMBLADA PVC  3x2x3" </v>
          </cell>
          <cell r="C441" t="str">
            <v>UN</v>
          </cell>
        </row>
        <row r="442">
          <cell r="A442">
            <v>2641</v>
          </cell>
          <cell r="B442" t="str">
            <v xml:space="preserve">SUMINISTRO TEE ENSAMBLADA PVC  3x3x2" </v>
          </cell>
          <cell r="C442" t="str">
            <v>UN</v>
          </cell>
        </row>
        <row r="443">
          <cell r="A443">
            <v>2642</v>
          </cell>
          <cell r="B443" t="str">
            <v xml:space="preserve">SUMINISTRO TEE ENSAMBLADA PVC  3x3x3" </v>
          </cell>
          <cell r="C443" t="str">
            <v>UN</v>
          </cell>
        </row>
        <row r="444">
          <cell r="A444">
            <v>2643</v>
          </cell>
          <cell r="B444" t="str">
            <v xml:space="preserve">SUMINISTRO TEE ENSAMBLADA PVC  4x3x3" </v>
          </cell>
          <cell r="C444" t="str">
            <v>UN</v>
          </cell>
        </row>
        <row r="445">
          <cell r="A445">
            <v>2644</v>
          </cell>
          <cell r="B445" t="str">
            <v xml:space="preserve">SUMINISTRO TEE ENSAMBLADA PVC  4x4x3" </v>
          </cell>
          <cell r="C445" t="str">
            <v>UN</v>
          </cell>
        </row>
        <row r="446">
          <cell r="A446">
            <v>2645</v>
          </cell>
          <cell r="B446" t="str">
            <v xml:space="preserve">SUMINISTRO TEE ENSAMBLADA PVC  4x4x4" </v>
          </cell>
          <cell r="C446" t="str">
            <v>UN</v>
          </cell>
        </row>
        <row r="447">
          <cell r="A447">
            <v>2646</v>
          </cell>
          <cell r="B447" t="str">
            <v>CODO GRAN RADIO DE 45º PVC PRESIÓN 2"</v>
          </cell>
          <cell r="C447" t="str">
            <v>UN</v>
          </cell>
        </row>
        <row r="448">
          <cell r="A448">
            <v>2647</v>
          </cell>
          <cell r="B448" t="str">
            <v>CODO GRAN RADIO DE 45º PVC PRESIÓN 2½"</v>
          </cell>
          <cell r="C448" t="str">
            <v>UN</v>
          </cell>
        </row>
        <row r="449">
          <cell r="A449">
            <v>2648</v>
          </cell>
          <cell r="B449" t="str">
            <v>CODO GRAN RADIO DE 45º PVC PRESIÓN 3"</v>
          </cell>
          <cell r="C449" t="str">
            <v>UN</v>
          </cell>
        </row>
        <row r="450">
          <cell r="A450">
            <v>2649</v>
          </cell>
          <cell r="B450" t="str">
            <v>CODO GRAN RADIO DE 45º PVC PRESIÓN 4"</v>
          </cell>
          <cell r="C450" t="str">
            <v>UN</v>
          </cell>
        </row>
        <row r="451">
          <cell r="A451">
            <v>2650</v>
          </cell>
          <cell r="B451" t="str">
            <v>CODO GRAN RADIO DE 45º PVC PRESIÓN 6"</v>
          </cell>
          <cell r="C451" t="str">
            <v>UN</v>
          </cell>
        </row>
        <row r="452">
          <cell r="A452">
            <v>2651</v>
          </cell>
          <cell r="B452" t="str">
            <v>CODO GRAN RADIO DE 45º PVC PRESIÓN 8"</v>
          </cell>
          <cell r="C452" t="str">
            <v>UN</v>
          </cell>
        </row>
        <row r="453">
          <cell r="A453">
            <v>2652</v>
          </cell>
          <cell r="B453" t="str">
            <v>CODO GRAN RADIO DE 45º PVC PRESIÓN 10"</v>
          </cell>
          <cell r="C453" t="str">
            <v>UN</v>
          </cell>
        </row>
        <row r="454">
          <cell r="A454">
            <v>2653</v>
          </cell>
          <cell r="B454" t="str">
            <v>CODO GRAN RADIO DE 45º PVC PRESIÓN 12"</v>
          </cell>
          <cell r="C454" t="str">
            <v>UN</v>
          </cell>
        </row>
        <row r="455">
          <cell r="A455">
            <v>2654</v>
          </cell>
          <cell r="B455" t="str">
            <v>CODO GRAN RADIO 90° PVC 2" UNIÓN MECÁNICA RDE 21</v>
          </cell>
          <cell r="C455" t="str">
            <v>UN</v>
          </cell>
        </row>
        <row r="456">
          <cell r="A456">
            <v>2655</v>
          </cell>
          <cell r="B456" t="str">
            <v>CODO GRAN RADIO 90° PVC 2½" UNIÓN MECÁNICA RDE 21</v>
          </cell>
          <cell r="C456" t="str">
            <v>UN</v>
          </cell>
        </row>
        <row r="457">
          <cell r="A457">
            <v>2656</v>
          </cell>
          <cell r="B457" t="str">
            <v>CODO GRAN RADIO 90° PVC 3" UNIÓN MECÁNICA RDE 21</v>
          </cell>
          <cell r="C457" t="str">
            <v>UN</v>
          </cell>
        </row>
        <row r="458">
          <cell r="A458">
            <v>2657</v>
          </cell>
          <cell r="B458" t="str">
            <v>CODO GRAN RADIO 90° PVC 4" UNIÓN MECÁNICA RDE 21</v>
          </cell>
          <cell r="C458" t="str">
            <v>UN</v>
          </cell>
        </row>
        <row r="459">
          <cell r="A459">
            <v>2658</v>
          </cell>
          <cell r="B459" t="str">
            <v>CODO GRAN RADIO 90° PVC 6" UNIÓN MECÁNICA RDE 21</v>
          </cell>
          <cell r="C459" t="str">
            <v>UN</v>
          </cell>
        </row>
        <row r="460">
          <cell r="A460">
            <v>2659</v>
          </cell>
          <cell r="B460" t="str">
            <v>CODO GRAN RADIO 90° PVC 8" UNIÓN MECÁNICA RDE 21</v>
          </cell>
          <cell r="C460" t="str">
            <v>UN</v>
          </cell>
        </row>
        <row r="461">
          <cell r="A461">
            <v>2660</v>
          </cell>
          <cell r="B461" t="str">
            <v>CODO GRAN RADIO 90° PVC 10" UNIÓN MECÁNICA RDE 21</v>
          </cell>
          <cell r="C461" t="str">
            <v>UN</v>
          </cell>
        </row>
        <row r="462">
          <cell r="A462">
            <v>2661</v>
          </cell>
          <cell r="B462" t="str">
            <v>CODO GRAN RADIO 90° PVC 12" UNIÓN MECÁNICA RDE 21</v>
          </cell>
          <cell r="C462" t="str">
            <v>UN</v>
          </cell>
        </row>
        <row r="463">
          <cell r="A463">
            <v>2662</v>
          </cell>
          <cell r="B463" t="str">
            <v>CODO GRAN RADIO 22½° PVC 2" UNIÓN MECÁNICA RDE 21</v>
          </cell>
          <cell r="C463" t="str">
            <v>UN</v>
          </cell>
        </row>
        <row r="464">
          <cell r="A464">
            <v>2663</v>
          </cell>
          <cell r="B464" t="str">
            <v>CODO GRAN RADIO 22½° PVC 2½" UNIÓN MECÁNICA RDE 21</v>
          </cell>
          <cell r="C464" t="str">
            <v>UN</v>
          </cell>
        </row>
        <row r="465">
          <cell r="A465">
            <v>2664</v>
          </cell>
          <cell r="B465" t="str">
            <v>CODO GRAN RADIO 22½° PVC 3" UNIÓN MECÁNICA RDE 21</v>
          </cell>
          <cell r="C465" t="str">
            <v>UN</v>
          </cell>
        </row>
        <row r="466">
          <cell r="A466">
            <v>2665</v>
          </cell>
          <cell r="B466" t="str">
            <v>CODO GRAN RADIO 22½° PVC 4" UNIÓN MECÁNICA RDE 21</v>
          </cell>
          <cell r="C466" t="str">
            <v>UN</v>
          </cell>
        </row>
        <row r="467">
          <cell r="A467">
            <v>2666</v>
          </cell>
          <cell r="B467" t="str">
            <v>CODO GRAN RADIO 22½° PVC 6" UNIÓN MECÁNICA RDE 21</v>
          </cell>
          <cell r="C467" t="str">
            <v>UN</v>
          </cell>
        </row>
        <row r="468">
          <cell r="A468">
            <v>2667</v>
          </cell>
          <cell r="B468" t="str">
            <v>CODO GRAN RADIO 22½° PVC 8" UNIÓN MECÁNICA RDE 21</v>
          </cell>
          <cell r="C468" t="str">
            <v>UN</v>
          </cell>
        </row>
        <row r="469">
          <cell r="A469">
            <v>2668</v>
          </cell>
          <cell r="B469" t="str">
            <v>CODO GRAN RADIO 22½° PVC 10" UNIÓN MECÁNICA RDE 21</v>
          </cell>
          <cell r="C469" t="str">
            <v>UN</v>
          </cell>
        </row>
        <row r="470">
          <cell r="A470">
            <v>2669</v>
          </cell>
          <cell r="B470" t="str">
            <v>CODO GRAN RADIO 22½° PVC 12" UNIÓN MECÁNICA RDE 21</v>
          </cell>
          <cell r="C470" t="str">
            <v>UN</v>
          </cell>
        </row>
        <row r="471">
          <cell r="A471">
            <v>2670</v>
          </cell>
          <cell r="B471" t="str">
            <v>CODO GRAN RADIO 11¼° PVC 2" UNIÓN MECÁNICA RDE 21</v>
          </cell>
          <cell r="C471" t="str">
            <v>UN</v>
          </cell>
        </row>
        <row r="472">
          <cell r="A472">
            <v>2671</v>
          </cell>
          <cell r="B472" t="str">
            <v>CODO GRAN RADIO 11¼° PVC 2½" UNIÓN MECÁNICA RDE 21</v>
          </cell>
          <cell r="C472" t="str">
            <v>UN</v>
          </cell>
        </row>
        <row r="473">
          <cell r="A473">
            <v>2672</v>
          </cell>
          <cell r="B473" t="str">
            <v>CODO GRAN RADIO 11¼° PVC 3" UNIÓN MECÁNICA RDE 21</v>
          </cell>
          <cell r="C473" t="str">
            <v>UN</v>
          </cell>
        </row>
        <row r="474">
          <cell r="A474">
            <v>2673</v>
          </cell>
          <cell r="B474" t="str">
            <v>CODO GRAN RADIO 11¼° PVC 4" UNIÓN MECÁNICA RDE 21</v>
          </cell>
          <cell r="C474" t="str">
            <v>UN</v>
          </cell>
        </row>
        <row r="475">
          <cell r="A475">
            <v>2674</v>
          </cell>
          <cell r="B475" t="str">
            <v>CODO GRAN RADIO 11¼° PVC 6" UNIÓN MECÁNICA RDE 21</v>
          </cell>
          <cell r="C475" t="str">
            <v>UN</v>
          </cell>
        </row>
        <row r="476">
          <cell r="A476">
            <v>2675</v>
          </cell>
          <cell r="B476" t="str">
            <v>CODO GRAN RADIO 11¼° PVC 8" UNIÓN MECÁNICA RDE 21</v>
          </cell>
          <cell r="C476" t="str">
            <v>UN</v>
          </cell>
        </row>
        <row r="477">
          <cell r="A477">
            <v>2676</v>
          </cell>
          <cell r="B477" t="str">
            <v>CODO GRAN RADIO 11¼° PVC 10" UNIÓN MECÁNICA RDE 21</v>
          </cell>
          <cell r="C477" t="str">
            <v>UN</v>
          </cell>
        </row>
        <row r="478">
          <cell r="A478">
            <v>2677</v>
          </cell>
          <cell r="B478" t="str">
            <v>CODO GRAN RADIO 11¼° PVC 12" UNIÓN MECÁNICA RDE 21</v>
          </cell>
          <cell r="C478" t="str">
            <v>UN</v>
          </cell>
        </row>
        <row r="479">
          <cell r="A479">
            <v>2678</v>
          </cell>
          <cell r="B479" t="str">
            <v>SUMINISTRO TEE PVC 3x3" SCH 40</v>
          </cell>
          <cell r="C479" t="str">
            <v>UN</v>
          </cell>
        </row>
        <row r="480">
          <cell r="A480">
            <v>2679</v>
          </cell>
          <cell r="B480" t="str">
            <v>SUMINISTRO TEE PVC 4x4" SCH 40</v>
          </cell>
          <cell r="C480" t="str">
            <v>UN</v>
          </cell>
        </row>
        <row r="481">
          <cell r="A481">
            <v>2680</v>
          </cell>
          <cell r="B481" t="str">
            <v>SUMINISTRO CODO PVC 4" X 90 SCH 40</v>
          </cell>
          <cell r="C481" t="str">
            <v>UN</v>
          </cell>
        </row>
        <row r="482">
          <cell r="A482">
            <v>2681</v>
          </cell>
          <cell r="B482" t="str">
            <v>SUMINISTRO CODO PVC 3" X 45 SCH 40</v>
          </cell>
          <cell r="C482" t="str">
            <v>UN</v>
          </cell>
        </row>
        <row r="483">
          <cell r="A483">
            <v>2682</v>
          </cell>
          <cell r="B483" t="str">
            <v>SUMINISTRO DE BUJE SOLDADO PVC 4x3" SCH 40</v>
          </cell>
          <cell r="C483" t="str">
            <v>UN</v>
          </cell>
        </row>
        <row r="484">
          <cell r="A484">
            <v>2683</v>
          </cell>
          <cell r="B484" t="str">
            <v>SUMINISTRO TAPON PVC 3" SCH 40</v>
          </cell>
          <cell r="C484" t="str">
            <v>UN</v>
          </cell>
        </row>
        <row r="485">
          <cell r="A485">
            <v>2684</v>
          </cell>
          <cell r="B485" t="str">
            <v>SUMINISTRO TAPON PVC 4" SCH 40</v>
          </cell>
          <cell r="C485" t="str">
            <v>UN</v>
          </cell>
        </row>
        <row r="486">
          <cell r="A486">
            <v>2685</v>
          </cell>
          <cell r="B486" t="str">
            <v>SUMINISTRO CODO PVC 3" X 90 SCH 40</v>
          </cell>
          <cell r="C486" t="str">
            <v>UN</v>
          </cell>
        </row>
        <row r="488">
          <cell r="A488">
            <v>2700</v>
          </cell>
          <cell r="B488" t="str">
            <v>Suministro Acueducto tuberias y accesorios PEAD</v>
          </cell>
        </row>
        <row r="489">
          <cell r="A489">
            <v>2701</v>
          </cell>
          <cell r="B489" t="str">
            <v>SUMINISTRO TUBERÍA PEAD 3" PE 100 PN 10</v>
          </cell>
          <cell r="C489" t="str">
            <v>ML</v>
          </cell>
        </row>
        <row r="490">
          <cell r="A490">
            <v>2702</v>
          </cell>
          <cell r="B490" t="str">
            <v>SUMINISTRO TUBERÍA PEAD 4" PE 100 PN 10</v>
          </cell>
          <cell r="C490" t="str">
            <v>ML</v>
          </cell>
        </row>
        <row r="491">
          <cell r="A491">
            <v>2703</v>
          </cell>
          <cell r="B491" t="str">
            <v>SUMINISTRO TUBERÍA PEAD 6" PE 100 PN 10</v>
          </cell>
          <cell r="C491" t="str">
            <v>ML</v>
          </cell>
        </row>
        <row r="492">
          <cell r="A492">
            <v>2704</v>
          </cell>
          <cell r="B492" t="str">
            <v>SUMINISTRO TUBERÍA PEAD 8" PE 100 PN 10</v>
          </cell>
          <cell r="C492" t="str">
            <v>ML</v>
          </cell>
        </row>
        <row r="493">
          <cell r="A493">
            <v>2705</v>
          </cell>
          <cell r="B493" t="str">
            <v>SUMINISTRO TUBERÍA PEAD 10" PE 100 PN 10</v>
          </cell>
          <cell r="C493" t="str">
            <v>UN</v>
          </cell>
        </row>
        <row r="494">
          <cell r="A494">
            <v>2706</v>
          </cell>
          <cell r="B494" t="str">
            <v>SUMINISTRO TEE PEAD 3x3" TERMOENSAMBLADA</v>
          </cell>
          <cell r="C494" t="str">
            <v>UN</v>
          </cell>
        </row>
        <row r="495">
          <cell r="A495">
            <v>2707</v>
          </cell>
          <cell r="B495" t="str">
            <v>SUMINISTRO TEE PEAD 6x3" TERMOENSAMBLADA</v>
          </cell>
          <cell r="C495" t="str">
            <v>UN</v>
          </cell>
        </row>
        <row r="496">
          <cell r="A496">
            <v>2708</v>
          </cell>
          <cell r="B496" t="str">
            <v>SUMINISTRO TEE PEAD 6x4" TERMOENSAMBLADA</v>
          </cell>
          <cell r="C496" t="str">
            <v>UN</v>
          </cell>
        </row>
        <row r="497">
          <cell r="A497">
            <v>2709</v>
          </cell>
          <cell r="B497" t="str">
            <v>SUMINISTRO TEE PEAD 8x3" TERMOENSAMBLADA</v>
          </cell>
          <cell r="C497" t="str">
            <v>UN</v>
          </cell>
        </row>
        <row r="498">
          <cell r="A498">
            <v>2710</v>
          </cell>
          <cell r="B498" t="str">
            <v>SUMINISTRO TEE PEAD 8x4" TERMOENSAMBLADA</v>
          </cell>
          <cell r="C498" t="str">
            <v>UN</v>
          </cell>
        </row>
        <row r="499">
          <cell r="A499">
            <v>2711</v>
          </cell>
          <cell r="B499" t="str">
            <v>SUMINISTRO TEE PEAD 8x6" TERMOENSAMBLADA</v>
          </cell>
          <cell r="C499" t="str">
            <v>UN</v>
          </cell>
        </row>
        <row r="500">
          <cell r="A500">
            <v>2712</v>
          </cell>
          <cell r="B500" t="str">
            <v>SUMINISTRO TEE PEAD 10x10" PE 100 PN 10 TERMOENSAMBLADA</v>
          </cell>
          <cell r="C500" t="str">
            <v>UN</v>
          </cell>
        </row>
        <row r="501">
          <cell r="A501">
            <v>2713</v>
          </cell>
          <cell r="B501" t="str">
            <v>SUMINISTRO REDUCCIÓN PEAD 4x3" PE 100 PN 10 TERMOFUSION</v>
          </cell>
          <cell r="C501" t="str">
            <v>UN</v>
          </cell>
        </row>
        <row r="502">
          <cell r="A502">
            <v>2714</v>
          </cell>
          <cell r="B502" t="str">
            <v>SUMINISTRO REDUCCIÓN PEAD 6x3" PE 100 PN 10 TERMOFUSION</v>
          </cell>
          <cell r="C502" t="str">
            <v>UN</v>
          </cell>
        </row>
        <row r="503">
          <cell r="A503">
            <v>2715</v>
          </cell>
          <cell r="B503" t="str">
            <v>SUMINISTRO REDUCCIÓN PEAD 6x4" PE 100 PN 10 TERMOFUSION</v>
          </cell>
          <cell r="C503" t="str">
            <v>UN</v>
          </cell>
        </row>
        <row r="504">
          <cell r="A504">
            <v>2716</v>
          </cell>
          <cell r="B504" t="str">
            <v>SUMINISTRO REDUCCIÓN PEAD 8x4" PE 100 PN 10 TERMOFUSION</v>
          </cell>
          <cell r="C504" t="str">
            <v>UN</v>
          </cell>
        </row>
        <row r="505">
          <cell r="A505">
            <v>2717</v>
          </cell>
          <cell r="B505" t="str">
            <v>SUMINISTRO REDUCCIÓN PEAD 8x6" PE 100 PN 10 TERMOFUSION</v>
          </cell>
          <cell r="C505" t="str">
            <v>UN</v>
          </cell>
        </row>
        <row r="506">
          <cell r="A506">
            <v>2718</v>
          </cell>
          <cell r="B506" t="str">
            <v>SUMINISTRO REDUCCIÓN PEAD 10x4" TERMOENSAMBLADA</v>
          </cell>
          <cell r="C506" t="str">
            <v>UN</v>
          </cell>
        </row>
        <row r="507">
          <cell r="A507">
            <v>2719</v>
          </cell>
          <cell r="B507" t="str">
            <v>SUMINISTRO REDUCCIÓN PEAD 10x6" TERMOENSAMBLADA</v>
          </cell>
          <cell r="C507" t="str">
            <v>UN</v>
          </cell>
        </row>
        <row r="508">
          <cell r="A508">
            <v>2720</v>
          </cell>
          <cell r="B508" t="str">
            <v>SUMINISTRO REDUCCIÓN PEAD 10x8" TERMOENSAMBLADA</v>
          </cell>
          <cell r="C508" t="str">
            <v>UN</v>
          </cell>
        </row>
        <row r="509">
          <cell r="A509">
            <v>2721</v>
          </cell>
          <cell r="B509" t="str">
            <v>SUMINISTRO TAPÓN PEAD 3" TERMOENSAMBLADA</v>
          </cell>
          <cell r="C509" t="str">
            <v>UN</v>
          </cell>
        </row>
        <row r="510">
          <cell r="A510">
            <v>2722</v>
          </cell>
          <cell r="B510" t="str">
            <v>SUMINISTRO CODO PEAD 90ª 10" TERMOENSAMBLADA</v>
          </cell>
          <cell r="C510" t="str">
            <v>UN</v>
          </cell>
        </row>
        <row r="511">
          <cell r="A511">
            <v>2723</v>
          </cell>
          <cell r="B511" t="str">
            <v xml:space="preserve">SUMINISTRO TUBERIA ACUEDUCTO GRP 24" DN600 PN10 SN2500 INCLUYE ACOPLES </v>
          </cell>
          <cell r="C511" t="str">
            <v>ML</v>
          </cell>
        </row>
        <row r="512">
          <cell r="A512">
            <v>2724</v>
          </cell>
          <cell r="B512" t="str">
            <v>UNIONES DE TRANSICIÓN EN ACERO AL CARBÓN Ø 24" CCP A GRP</v>
          </cell>
          <cell r="C512" t="str">
            <v>UN</v>
          </cell>
        </row>
        <row r="513">
          <cell r="A513">
            <v>2725</v>
          </cell>
          <cell r="B513" t="str">
            <v>SUMINISTRO CODO PEAD 90° 3" 90 mmTERMOENSAMBLADA</v>
          </cell>
          <cell r="C513" t="str">
            <v>UN</v>
          </cell>
        </row>
        <row r="514">
          <cell r="A514">
            <v>2726</v>
          </cell>
          <cell r="B514" t="str">
            <v>SUMINISTRO CODO PEAD 45° 3" 90 mmTERMOENSAMBLADA</v>
          </cell>
          <cell r="C514" t="str">
            <v>UN</v>
          </cell>
        </row>
        <row r="516">
          <cell r="A516">
            <v>2800</v>
          </cell>
          <cell r="B516" t="str">
            <v>Suministro Acueducto tuberias y accesorios HF</v>
          </cell>
        </row>
        <row r="517">
          <cell r="A517">
            <v>2801</v>
          </cell>
          <cell r="B517" t="str">
            <v>SUMINISTRO HIDRANTE TIPO MILÁN DN 3"</v>
          </cell>
          <cell r="C517" t="str">
            <v>UN</v>
          </cell>
        </row>
        <row r="518">
          <cell r="A518">
            <v>2802</v>
          </cell>
          <cell r="B518" t="str">
            <v>SUMINISTRO KIT DE NIVELACIÓN HIDRANTE TIPO MILÁN DN 3"</v>
          </cell>
          <cell r="C518" t="str">
            <v>UN</v>
          </cell>
        </row>
        <row r="519">
          <cell r="A519">
            <v>2803</v>
          </cell>
          <cell r="B519" t="str">
            <v>SUMINISTRO DE VALVULA  HF DE COMPUERTA ELASTICA 3" VNA EN ACERO INOXIDABLE TIPO CUADRANTE EXL</v>
          </cell>
          <cell r="C519" t="str">
            <v>UN</v>
          </cell>
        </row>
        <row r="520">
          <cell r="A520">
            <v>2804</v>
          </cell>
          <cell r="B520" t="str">
            <v>SUMINISTRO DE VALVULA  HF DE COMPUERTA ELASTICA 4" VNA EN ACERO INOXIDABLE TIPO CUADRANTE EXL</v>
          </cell>
          <cell r="C520" t="str">
            <v>UN</v>
          </cell>
        </row>
        <row r="521">
          <cell r="A521">
            <v>2805</v>
          </cell>
          <cell r="B521" t="str">
            <v>SUMINISTRO DE VALVULA  HF DE COMPUERTA ELASTICA 6" VNA EN ACERO INOXIDABLE TIPO CUADRANTE EXL</v>
          </cell>
          <cell r="C521" t="str">
            <v>UN</v>
          </cell>
        </row>
        <row r="522">
          <cell r="A522">
            <v>2806</v>
          </cell>
          <cell r="B522" t="str">
            <v>SUMINISTRO DE VALVULA  HF DE COMPUERTA ELASTICA 8" VNA EN ACERO INOXIDABLE TIPO CUADRANTE EXL</v>
          </cell>
          <cell r="C522" t="str">
            <v>UN</v>
          </cell>
        </row>
        <row r="523">
          <cell r="A523">
            <v>2807</v>
          </cell>
          <cell r="B523" t="str">
            <v>SUMINISTRO DE VALVULA  HF DE COMPUERTA ELASTICA 10" VNA EN ACERO INOXIDABLE TIPO CUADRANTE EXL</v>
          </cell>
          <cell r="C523" t="str">
            <v>UN</v>
          </cell>
        </row>
        <row r="524">
          <cell r="A524">
            <v>2808</v>
          </cell>
          <cell r="B524" t="str">
            <v>SUMINISTRO DE VALVULA  HF DE COMPUERTA ELASTICA 12" VNA EN ACERO INOXIDABLE TIPO CUADRANTE EXL</v>
          </cell>
          <cell r="C524" t="str">
            <v>UN</v>
          </cell>
        </row>
        <row r="525">
          <cell r="A525">
            <v>2809</v>
          </cell>
          <cell r="B525" t="str">
            <v>SUMINISTRO DE VALVULA  HF DE COMPUERTA ELASTICA 14" VNA SELLO DE BRONCE EXL PVC</v>
          </cell>
          <cell r="C525" t="str">
            <v>UN</v>
          </cell>
        </row>
        <row r="526">
          <cell r="A526">
            <v>2810</v>
          </cell>
          <cell r="B526" t="str">
            <v>SUMINISTRO DE VALVULA  HF DE COMPUERTA ELASTICA 16" VNA SELLO DE BRONCE EXL PVC</v>
          </cell>
          <cell r="C526" t="str">
            <v>UN</v>
          </cell>
        </row>
        <row r="527">
          <cell r="A527">
            <v>2811</v>
          </cell>
          <cell r="B527" t="str">
            <v>SUMINISTRO DE VALVULA  HF DE COMPUERTA ELASTICA 18" VNA SELLO DE BRONCE EXL PVC</v>
          </cell>
          <cell r="C527" t="str">
            <v>UN</v>
          </cell>
        </row>
        <row r="528">
          <cell r="A528">
            <v>2812</v>
          </cell>
          <cell r="B528" t="str">
            <v>SUMINISTRO DE VALVULA  HF DE COMPUERTA ELASTICA 20" VNA SELLO DE BRONCE EXL PVC</v>
          </cell>
          <cell r="C528" t="str">
            <v>UN</v>
          </cell>
        </row>
        <row r="529">
          <cell r="A529">
            <v>2813</v>
          </cell>
          <cell r="B529" t="str">
            <v>SUMINISTRO DE VALVULA  HF DE COMPUERTA ELASTICA 24" VNA SELLO DE BRONCE EXL PVC</v>
          </cell>
          <cell r="C529" t="str">
            <v>UN</v>
          </cell>
        </row>
        <row r="530">
          <cell r="A530">
            <v>2814</v>
          </cell>
          <cell r="B530" t="str">
            <v>SUMINISTRO TAPA VALVULAS, TIPO SEGURIDAD INCLUYE INSTALACION, CUELLO PVC Y LOSA CONCRETO</v>
          </cell>
          <cell r="C530" t="str">
            <v>UN</v>
          </cell>
        </row>
        <row r="531">
          <cell r="A531">
            <v>2815</v>
          </cell>
          <cell r="B531" t="str">
            <v>UNION ACOPLE UNIVERSAL 3" HF</v>
          </cell>
          <cell r="C531" t="str">
            <v>UN</v>
          </cell>
        </row>
        <row r="532">
          <cell r="A532">
            <v>2816</v>
          </cell>
          <cell r="B532" t="str">
            <v>UNION ACOPLE UNIVERSAL 4" HF</v>
          </cell>
          <cell r="C532" t="str">
            <v>UN</v>
          </cell>
        </row>
        <row r="533">
          <cell r="A533">
            <v>2817</v>
          </cell>
          <cell r="B533" t="str">
            <v>UNION ACOPLE UNIVERSAL 6" R1 HF</v>
          </cell>
          <cell r="C533" t="str">
            <v>UN</v>
          </cell>
        </row>
        <row r="534">
          <cell r="A534">
            <v>2818</v>
          </cell>
          <cell r="B534" t="str">
            <v>UNION ACOPLE UNIVERSAL 6" R2 HF</v>
          </cell>
          <cell r="C534" t="str">
            <v>UN</v>
          </cell>
        </row>
        <row r="535">
          <cell r="A535">
            <v>2819</v>
          </cell>
          <cell r="B535" t="str">
            <v>UNION ACOPLE UNIVERSAL 8" R1 HF</v>
          </cell>
          <cell r="C535" t="str">
            <v>UN</v>
          </cell>
        </row>
        <row r="536">
          <cell r="A536">
            <v>2820</v>
          </cell>
          <cell r="B536" t="str">
            <v>UNION ACOPLE UNIVERSAL 8" R2 HF</v>
          </cell>
          <cell r="C536" t="str">
            <v>UN</v>
          </cell>
        </row>
        <row r="537">
          <cell r="A537">
            <v>2821</v>
          </cell>
          <cell r="B537" t="str">
            <v>UNION ACOPLE UNIVERSAL 10" R1 HF</v>
          </cell>
          <cell r="C537" t="str">
            <v>UN</v>
          </cell>
        </row>
        <row r="538">
          <cell r="A538">
            <v>2822</v>
          </cell>
          <cell r="B538" t="str">
            <v>UNION ACOPLE UNIVERSAL 10" R2 HF</v>
          </cell>
          <cell r="C538" t="str">
            <v>UN</v>
          </cell>
        </row>
        <row r="539">
          <cell r="A539">
            <v>2823</v>
          </cell>
          <cell r="B539" t="str">
            <v>UNION ACOPLE UNIVERSAL 12" R1 HF</v>
          </cell>
          <cell r="C539" t="str">
            <v>UN</v>
          </cell>
        </row>
        <row r="540">
          <cell r="A540">
            <v>2824</v>
          </cell>
          <cell r="B540" t="str">
            <v>UNION ACOPLE UNIVERSAL 12" R2 HF</v>
          </cell>
          <cell r="C540" t="str">
            <v>UN</v>
          </cell>
        </row>
        <row r="541">
          <cell r="A541">
            <v>2825</v>
          </cell>
          <cell r="B541" t="str">
            <v>UNIÓN AC DE 3" CLASE 25</v>
          </cell>
          <cell r="C541" t="str">
            <v>UN</v>
          </cell>
        </row>
        <row r="542">
          <cell r="A542">
            <v>2826</v>
          </cell>
          <cell r="B542" t="str">
            <v xml:space="preserve">CODO 90° HF PARA PVC 2" </v>
          </cell>
          <cell r="C542" t="str">
            <v>UN</v>
          </cell>
        </row>
        <row r="543">
          <cell r="A543">
            <v>2827</v>
          </cell>
          <cell r="B543" t="str">
            <v xml:space="preserve">CODO 90° HF PARA PVC 3" </v>
          </cell>
          <cell r="C543" t="str">
            <v>UN</v>
          </cell>
        </row>
        <row r="544">
          <cell r="A544">
            <v>2828</v>
          </cell>
          <cell r="B544" t="str">
            <v xml:space="preserve">CODO 90° HF PARA PVC 4" </v>
          </cell>
          <cell r="C544" t="str">
            <v>UN</v>
          </cell>
        </row>
        <row r="545">
          <cell r="A545">
            <v>2829</v>
          </cell>
          <cell r="B545" t="str">
            <v xml:space="preserve">CODO 90° HF PARA PVC 6" </v>
          </cell>
          <cell r="C545" t="str">
            <v>UN</v>
          </cell>
        </row>
        <row r="546">
          <cell r="A546">
            <v>2830</v>
          </cell>
          <cell r="B546" t="str">
            <v xml:space="preserve">CODO 90° HF PARA PVC 8" </v>
          </cell>
          <cell r="C546" t="str">
            <v>UN</v>
          </cell>
        </row>
        <row r="547">
          <cell r="A547">
            <v>2831</v>
          </cell>
          <cell r="B547" t="str">
            <v xml:space="preserve">CODO 90° HF PARA PVC 10" </v>
          </cell>
          <cell r="C547" t="str">
            <v>UN</v>
          </cell>
        </row>
        <row r="548">
          <cell r="A548">
            <v>2832</v>
          </cell>
          <cell r="B548" t="str">
            <v xml:space="preserve">CODO 90° HF PARA PVC 12" </v>
          </cell>
          <cell r="C548" t="str">
            <v>UN</v>
          </cell>
        </row>
        <row r="549">
          <cell r="A549">
            <v>2833</v>
          </cell>
          <cell r="B549" t="str">
            <v xml:space="preserve">CODO 90° HF PARA PVC 14" </v>
          </cell>
          <cell r="C549" t="str">
            <v>UN</v>
          </cell>
        </row>
        <row r="550">
          <cell r="A550">
            <v>2834</v>
          </cell>
          <cell r="B550" t="str">
            <v xml:space="preserve">CODO 90° HF PARA PVC 16" </v>
          </cell>
          <cell r="C550" t="str">
            <v>UN</v>
          </cell>
        </row>
        <row r="551">
          <cell r="A551">
            <v>2835</v>
          </cell>
          <cell r="B551" t="str">
            <v xml:space="preserve">CODO 90° HF PARA PVC 18" </v>
          </cell>
          <cell r="C551" t="str">
            <v>UN</v>
          </cell>
        </row>
        <row r="552">
          <cell r="A552">
            <v>2836</v>
          </cell>
          <cell r="B552" t="str">
            <v>TAPONES LISO HF 2"</v>
          </cell>
          <cell r="C552" t="str">
            <v>UN</v>
          </cell>
        </row>
        <row r="553">
          <cell r="A553">
            <v>2837</v>
          </cell>
          <cell r="B553" t="str">
            <v>TAPONES LISO HF 3"</v>
          </cell>
          <cell r="C553" t="str">
            <v>UN</v>
          </cell>
        </row>
        <row r="554">
          <cell r="A554">
            <v>2838</v>
          </cell>
          <cell r="B554" t="str">
            <v>TAPONES LISO HF 4"</v>
          </cell>
          <cell r="C554" t="str">
            <v>UN</v>
          </cell>
        </row>
        <row r="555">
          <cell r="A555">
            <v>2839</v>
          </cell>
          <cell r="B555" t="str">
            <v>TAPONES LISO HF 6"</v>
          </cell>
          <cell r="C555" t="str">
            <v>UN</v>
          </cell>
        </row>
        <row r="556">
          <cell r="A556">
            <v>2840</v>
          </cell>
          <cell r="B556" t="str">
            <v>TAPONES LISO HF 8"</v>
          </cell>
          <cell r="C556" t="str">
            <v>UN</v>
          </cell>
        </row>
        <row r="557">
          <cell r="A557">
            <v>2841</v>
          </cell>
          <cell r="B557" t="str">
            <v>TAPONES LISO HF 10"</v>
          </cell>
          <cell r="C557" t="str">
            <v>UN</v>
          </cell>
        </row>
        <row r="558">
          <cell r="A558">
            <v>2842</v>
          </cell>
          <cell r="B558" t="str">
            <v>TAPONES LISO HF 12"</v>
          </cell>
          <cell r="C558" t="str">
            <v>UN</v>
          </cell>
        </row>
        <row r="559">
          <cell r="A559">
            <v>2843</v>
          </cell>
          <cell r="B559" t="str">
            <v>TAPONES LISO HF 16"</v>
          </cell>
          <cell r="C559" t="str">
            <v>UN</v>
          </cell>
        </row>
        <row r="560">
          <cell r="A560">
            <v>2844</v>
          </cell>
          <cell r="B560" t="str">
            <v>TAPONES LISO HF 18"</v>
          </cell>
          <cell r="C560" t="str">
            <v>UN</v>
          </cell>
        </row>
        <row r="561">
          <cell r="A561">
            <v>2845</v>
          </cell>
          <cell r="B561" t="str">
            <v>TAPONES LISO HF 20"</v>
          </cell>
          <cell r="C561" t="str">
            <v>UN</v>
          </cell>
        </row>
        <row r="562">
          <cell r="A562">
            <v>2846</v>
          </cell>
          <cell r="B562" t="str">
            <v>SUMINISTRO TEE 2X2" HF EXL</v>
          </cell>
          <cell r="C562" t="str">
            <v>UN</v>
          </cell>
        </row>
        <row r="563">
          <cell r="A563">
            <v>2847</v>
          </cell>
          <cell r="B563" t="str">
            <v>SUMINISTRO TEE 3X2" HF EXL</v>
          </cell>
          <cell r="C563" t="str">
            <v>UN</v>
          </cell>
        </row>
        <row r="564">
          <cell r="A564">
            <v>2848</v>
          </cell>
          <cell r="B564" t="str">
            <v>SUMINISTRO TEE 3X3" HF EXL</v>
          </cell>
          <cell r="C564" t="str">
            <v>UN</v>
          </cell>
        </row>
        <row r="565">
          <cell r="A565">
            <v>2849</v>
          </cell>
          <cell r="B565" t="str">
            <v>SUMINISTRO TEE 4X2" HF EXL</v>
          </cell>
          <cell r="C565" t="str">
            <v>UN</v>
          </cell>
        </row>
        <row r="566">
          <cell r="A566">
            <v>2850</v>
          </cell>
          <cell r="B566" t="str">
            <v>SUMINISTRO TEE 4X3" HF EXL</v>
          </cell>
          <cell r="C566" t="str">
            <v>UN</v>
          </cell>
        </row>
        <row r="567">
          <cell r="A567">
            <v>2851</v>
          </cell>
          <cell r="B567" t="str">
            <v>SUMINISTRO TEE 4X4" HF EXL</v>
          </cell>
          <cell r="C567" t="str">
            <v>UN</v>
          </cell>
        </row>
        <row r="568">
          <cell r="A568">
            <v>2852</v>
          </cell>
          <cell r="B568" t="str">
            <v>SUMINISTRO TEE 6X2" HF EXL</v>
          </cell>
          <cell r="C568" t="str">
            <v>UN</v>
          </cell>
        </row>
        <row r="569">
          <cell r="A569">
            <v>2853</v>
          </cell>
          <cell r="B569" t="str">
            <v>SUMINISTRO TEE 6X3" HF EXL</v>
          </cell>
          <cell r="C569" t="str">
            <v>UN</v>
          </cell>
        </row>
        <row r="570">
          <cell r="A570">
            <v>2854</v>
          </cell>
          <cell r="B570" t="str">
            <v>SUMINISTRO TEE 6X4" HF EXL</v>
          </cell>
          <cell r="C570" t="str">
            <v>UN</v>
          </cell>
        </row>
        <row r="571">
          <cell r="A571">
            <v>2855</v>
          </cell>
          <cell r="B571" t="str">
            <v>SUMINISTRO TEE 6X6" HF EXL</v>
          </cell>
          <cell r="C571" t="str">
            <v>UN</v>
          </cell>
        </row>
        <row r="572">
          <cell r="A572">
            <v>2856</v>
          </cell>
          <cell r="B572" t="str">
            <v>SUMINISTRO TEE 8X3" HF EXL</v>
          </cell>
          <cell r="C572" t="str">
            <v>UN</v>
          </cell>
        </row>
        <row r="573">
          <cell r="A573">
            <v>2857</v>
          </cell>
          <cell r="B573" t="str">
            <v>SUMINISTRO TEE 8X4" HF EXL</v>
          </cell>
          <cell r="C573" t="str">
            <v>UN</v>
          </cell>
        </row>
        <row r="574">
          <cell r="A574">
            <v>2858</v>
          </cell>
          <cell r="B574" t="str">
            <v>SUMINISTRO TEE 8X6" HF EXL</v>
          </cell>
          <cell r="C574" t="str">
            <v>UN</v>
          </cell>
        </row>
        <row r="575">
          <cell r="A575">
            <v>2859</v>
          </cell>
          <cell r="B575" t="str">
            <v>SUMINISTRO TEE 8X8" HF EXL</v>
          </cell>
          <cell r="C575" t="str">
            <v>UN</v>
          </cell>
        </row>
        <row r="576">
          <cell r="A576">
            <v>2860</v>
          </cell>
          <cell r="B576" t="str">
            <v>SUMINISTRO TEE 10X3" HF EXL</v>
          </cell>
          <cell r="C576" t="str">
            <v>UN</v>
          </cell>
        </row>
        <row r="577">
          <cell r="A577">
            <v>2861</v>
          </cell>
          <cell r="B577" t="str">
            <v>SUMINISTRO TEE 10X4" HF EXL</v>
          </cell>
          <cell r="C577" t="str">
            <v>UN</v>
          </cell>
        </row>
        <row r="578">
          <cell r="A578">
            <v>2862</v>
          </cell>
          <cell r="B578" t="str">
            <v>SUMINISTRO TEE 10X6" HF EXL</v>
          </cell>
          <cell r="C578" t="str">
            <v>UN</v>
          </cell>
        </row>
        <row r="579">
          <cell r="A579">
            <v>2863</v>
          </cell>
          <cell r="B579" t="str">
            <v>SUMINISTRO TEE 10X8" HF EXL</v>
          </cell>
          <cell r="C579" t="str">
            <v>UN</v>
          </cell>
        </row>
        <row r="580">
          <cell r="A580">
            <v>2864</v>
          </cell>
          <cell r="B580" t="str">
            <v>SUMINISTRO TEE 10X10" HF EXL</v>
          </cell>
          <cell r="C580" t="str">
            <v>UN</v>
          </cell>
        </row>
        <row r="581">
          <cell r="A581">
            <v>2865</v>
          </cell>
          <cell r="B581" t="str">
            <v>SUMINISTRO TEE 12X3" HF EXL</v>
          </cell>
          <cell r="C581" t="str">
            <v>UN</v>
          </cell>
        </row>
        <row r="582">
          <cell r="A582">
            <v>2866</v>
          </cell>
          <cell r="B582" t="str">
            <v>SUMINISTRO TEE 12X4" HF EXL</v>
          </cell>
          <cell r="C582" t="str">
            <v>UN</v>
          </cell>
        </row>
        <row r="583">
          <cell r="A583">
            <v>2867</v>
          </cell>
          <cell r="B583" t="str">
            <v>SUMINISTRO TEE 12X6" HF EXL</v>
          </cell>
          <cell r="C583" t="str">
            <v>UN</v>
          </cell>
        </row>
        <row r="584">
          <cell r="A584">
            <v>2868</v>
          </cell>
          <cell r="B584" t="str">
            <v>SUMINISTRO TEE 12X8" HF EXL</v>
          </cell>
          <cell r="C584" t="str">
            <v>UN</v>
          </cell>
        </row>
        <row r="585">
          <cell r="A585">
            <v>2869</v>
          </cell>
          <cell r="B585" t="str">
            <v>SUMINISTRO TEE 12X10" HF EXL</v>
          </cell>
          <cell r="C585" t="str">
            <v>UN</v>
          </cell>
        </row>
        <row r="586">
          <cell r="A586">
            <v>2870</v>
          </cell>
          <cell r="B586" t="str">
            <v>SUMINISTRO TEE 12X12" HF EXL</v>
          </cell>
          <cell r="C586" t="str">
            <v>UN</v>
          </cell>
        </row>
        <row r="587">
          <cell r="A587">
            <v>2871</v>
          </cell>
          <cell r="B587" t="str">
            <v>SUMINISTRO TEE 14X3" HF EXL</v>
          </cell>
          <cell r="C587" t="str">
            <v>UN</v>
          </cell>
        </row>
        <row r="588">
          <cell r="A588">
            <v>2872</v>
          </cell>
          <cell r="B588" t="str">
            <v>SUMINISTRO TEE 14X4" HF EXL</v>
          </cell>
          <cell r="C588" t="str">
            <v>UN</v>
          </cell>
        </row>
        <row r="589">
          <cell r="A589">
            <v>2873</v>
          </cell>
          <cell r="B589" t="str">
            <v>SUMINISTRO TEE 14X6" HF EXL</v>
          </cell>
          <cell r="C589" t="str">
            <v>UN</v>
          </cell>
        </row>
        <row r="590">
          <cell r="A590">
            <v>2874</v>
          </cell>
          <cell r="B590" t="str">
            <v>SUMINISTRO TEE 14X8" HF EXL</v>
          </cell>
          <cell r="C590" t="str">
            <v>UN</v>
          </cell>
        </row>
        <row r="591">
          <cell r="A591">
            <v>2875</v>
          </cell>
          <cell r="B591" t="str">
            <v>SUMINISTRO TEE 14x10" HF EXL</v>
          </cell>
          <cell r="C591" t="str">
            <v>UN</v>
          </cell>
        </row>
        <row r="592">
          <cell r="A592">
            <v>2876</v>
          </cell>
          <cell r="B592" t="str">
            <v>SUMINISTRO TEE 14x12" HF EXL</v>
          </cell>
          <cell r="C592" t="str">
            <v>UN</v>
          </cell>
        </row>
        <row r="593">
          <cell r="A593">
            <v>2877</v>
          </cell>
          <cell r="B593" t="str">
            <v>SUMINISTRO TEE 14x14" HF EXL</v>
          </cell>
          <cell r="C593" t="str">
            <v>UN</v>
          </cell>
        </row>
        <row r="594">
          <cell r="A594">
            <v>2878</v>
          </cell>
          <cell r="B594" t="str">
            <v>SUMINISTRO TEE 16x4" HF EXL</v>
          </cell>
          <cell r="C594" t="str">
            <v>UN</v>
          </cell>
        </row>
        <row r="595">
          <cell r="A595">
            <v>2879</v>
          </cell>
          <cell r="B595" t="str">
            <v>SUMINISTRO TEE 16x6" HF EXL</v>
          </cell>
          <cell r="C595" t="str">
            <v>UN</v>
          </cell>
        </row>
        <row r="596">
          <cell r="A596">
            <v>2880</v>
          </cell>
          <cell r="B596" t="str">
            <v>SUMINISTRO TEE 16x8" HF EXL</v>
          </cell>
          <cell r="C596" t="str">
            <v>UN</v>
          </cell>
        </row>
        <row r="597">
          <cell r="A597">
            <v>2881</v>
          </cell>
          <cell r="B597" t="str">
            <v>SUMINISTRO TEE 16x10" HF EXL</v>
          </cell>
          <cell r="C597" t="str">
            <v>UN</v>
          </cell>
        </row>
        <row r="598">
          <cell r="A598">
            <v>2882</v>
          </cell>
          <cell r="B598" t="str">
            <v>SUMINISTRO TEE 16x12" HF EXL</v>
          </cell>
          <cell r="C598" t="str">
            <v>UN</v>
          </cell>
        </row>
        <row r="599">
          <cell r="A599">
            <v>2883</v>
          </cell>
          <cell r="B599" t="str">
            <v>SUMINISTRO TEE 16x14" HF EXL</v>
          </cell>
          <cell r="C599" t="str">
            <v>UN</v>
          </cell>
        </row>
        <row r="600">
          <cell r="A600">
            <v>2884</v>
          </cell>
          <cell r="B600" t="str">
            <v>SUMINISTRO TEE 16x16" HF EXL</v>
          </cell>
          <cell r="C600" t="str">
            <v>UN</v>
          </cell>
        </row>
        <row r="601">
          <cell r="A601">
            <v>2885</v>
          </cell>
          <cell r="B601" t="str">
            <v>SUMINISTRO TEE 18x6" HF EXL</v>
          </cell>
          <cell r="C601" t="str">
            <v>UN</v>
          </cell>
        </row>
        <row r="602">
          <cell r="A602">
            <v>2886</v>
          </cell>
          <cell r="B602" t="str">
            <v>SUMINISTRO TEE 18x8" HF EXL</v>
          </cell>
          <cell r="C602" t="str">
            <v>UN</v>
          </cell>
        </row>
        <row r="603">
          <cell r="A603">
            <v>2887</v>
          </cell>
          <cell r="B603" t="str">
            <v>SUMINISTRO TEE 18x10" HF EXL</v>
          </cell>
          <cell r="C603" t="str">
            <v>UN</v>
          </cell>
        </row>
        <row r="604">
          <cell r="A604">
            <v>2888</v>
          </cell>
          <cell r="B604" t="str">
            <v>SUMINISTRO TEE 18x12" HF EXL</v>
          </cell>
          <cell r="C604" t="str">
            <v>UN</v>
          </cell>
        </row>
        <row r="605">
          <cell r="A605">
            <v>2889</v>
          </cell>
          <cell r="B605" t="str">
            <v>SUMINISTRO TEE 18x14" HF EXL</v>
          </cell>
          <cell r="C605" t="str">
            <v>UN</v>
          </cell>
        </row>
        <row r="606">
          <cell r="A606">
            <v>2890</v>
          </cell>
          <cell r="B606" t="str">
            <v>SUMINISTRO TEE 18x16" HF EXL</v>
          </cell>
          <cell r="C606" t="str">
            <v>UN</v>
          </cell>
        </row>
        <row r="607">
          <cell r="A607">
            <v>2891</v>
          </cell>
          <cell r="B607" t="str">
            <v>SUMINISTRO TEE 18x18" HF EXL</v>
          </cell>
          <cell r="C607" t="str">
            <v>UN</v>
          </cell>
        </row>
        <row r="608">
          <cell r="A608">
            <v>2892</v>
          </cell>
          <cell r="B608" t="str">
            <v>SUMINISTRO TEE 20x8" HF EXL</v>
          </cell>
          <cell r="C608" t="str">
            <v>UN</v>
          </cell>
        </row>
        <row r="609">
          <cell r="A609">
            <v>2893</v>
          </cell>
          <cell r="B609" t="str">
            <v>SUMINISTRO TEE 20x10" HF EXL</v>
          </cell>
          <cell r="C609" t="str">
            <v>UN</v>
          </cell>
        </row>
        <row r="610">
          <cell r="A610">
            <v>2894</v>
          </cell>
          <cell r="B610" t="str">
            <v>SUMINISTRO TEE 20x12" HF EXL</v>
          </cell>
          <cell r="C610" t="str">
            <v>UN</v>
          </cell>
        </row>
        <row r="611">
          <cell r="A611">
            <v>2895</v>
          </cell>
          <cell r="B611" t="str">
            <v>SUMINISTRO TEE 20x14" HF EXL</v>
          </cell>
          <cell r="C611" t="str">
            <v>UN</v>
          </cell>
        </row>
        <row r="612">
          <cell r="A612">
            <v>2896</v>
          </cell>
          <cell r="B612" t="str">
            <v>SUMINISTRO TEE 20x16" HF EXL</v>
          </cell>
          <cell r="C612" t="str">
            <v>UN</v>
          </cell>
        </row>
        <row r="613">
          <cell r="A613">
            <v>2897</v>
          </cell>
          <cell r="B613" t="str">
            <v>SUMINISTRO TEE 20x18" HF EXL</v>
          </cell>
          <cell r="C613" t="str">
            <v>UN</v>
          </cell>
        </row>
        <row r="614">
          <cell r="A614">
            <v>2898</v>
          </cell>
          <cell r="B614" t="str">
            <v>SUMINISTRO TEE 20x20" HF EXL</v>
          </cell>
          <cell r="C614" t="str">
            <v>UN</v>
          </cell>
        </row>
        <row r="615">
          <cell r="A615">
            <v>2899</v>
          </cell>
          <cell r="B615" t="str">
            <v>SUMINISTRO TEE 20x8" HF EXL</v>
          </cell>
          <cell r="C615" t="str">
            <v>UN</v>
          </cell>
        </row>
        <row r="616">
          <cell r="A616">
            <v>2900</v>
          </cell>
          <cell r="B616" t="str">
            <v>SUMINISTRO TEE 20x10" HF EXL</v>
          </cell>
          <cell r="C616" t="str">
            <v>UN</v>
          </cell>
        </row>
        <row r="617">
          <cell r="A617">
            <v>2901</v>
          </cell>
          <cell r="B617" t="str">
            <v>SUMINISTRO TEE 20x12" HF EXL</v>
          </cell>
          <cell r="C617" t="str">
            <v>UN</v>
          </cell>
        </row>
        <row r="618">
          <cell r="A618">
            <v>2902</v>
          </cell>
          <cell r="B618" t="str">
            <v>SUMINISTRO TEE 20x14" HF EXL</v>
          </cell>
          <cell r="C618" t="str">
            <v>UN</v>
          </cell>
        </row>
        <row r="619">
          <cell r="A619">
            <v>2903</v>
          </cell>
          <cell r="B619" t="str">
            <v>SUMINISTRO TEE 20x16" HF EXL</v>
          </cell>
          <cell r="C619" t="str">
            <v>UN</v>
          </cell>
        </row>
        <row r="620">
          <cell r="A620">
            <v>2904</v>
          </cell>
          <cell r="B620" t="str">
            <v>SUMINISTRO TEE 20x18" HF EXL</v>
          </cell>
          <cell r="C620" t="str">
            <v>UN</v>
          </cell>
        </row>
        <row r="621">
          <cell r="A621">
            <v>2905</v>
          </cell>
          <cell r="B621" t="str">
            <v>SUMINISTRO TEE 20x20" HF EXL</v>
          </cell>
          <cell r="C621" t="str">
            <v>UN</v>
          </cell>
        </row>
        <row r="622">
          <cell r="A622">
            <v>2906</v>
          </cell>
          <cell r="B622" t="str">
            <v>SUMINISTRO TEE 24x8" HF EXL</v>
          </cell>
          <cell r="C622" t="str">
            <v>UN</v>
          </cell>
        </row>
        <row r="623">
          <cell r="A623">
            <v>2907</v>
          </cell>
          <cell r="B623" t="str">
            <v>SUMINISTRO TEE 24x10" HF EXL</v>
          </cell>
          <cell r="C623" t="str">
            <v>UN</v>
          </cell>
        </row>
        <row r="624">
          <cell r="A624">
            <v>2908</v>
          </cell>
          <cell r="B624" t="str">
            <v>SUMINISTRO TEE 24x12" HF EXL</v>
          </cell>
          <cell r="C624" t="str">
            <v>UN</v>
          </cell>
        </row>
        <row r="625">
          <cell r="A625">
            <v>2909</v>
          </cell>
          <cell r="B625" t="str">
            <v>SUMINISTRO TEE 24x14" HF EXL</v>
          </cell>
          <cell r="C625" t="str">
            <v>UN</v>
          </cell>
        </row>
        <row r="626">
          <cell r="A626">
            <v>2910</v>
          </cell>
          <cell r="B626" t="str">
            <v>SUMINISTRO TEE 24x16" HF EXL</v>
          </cell>
          <cell r="C626" t="str">
            <v>UN</v>
          </cell>
        </row>
        <row r="627">
          <cell r="A627">
            <v>2911</v>
          </cell>
          <cell r="B627" t="str">
            <v>SUMINISTRO TEE 24x18" HF EXL</v>
          </cell>
          <cell r="C627" t="str">
            <v>UN</v>
          </cell>
        </row>
        <row r="628">
          <cell r="A628">
            <v>2912</v>
          </cell>
          <cell r="B628" t="str">
            <v>SUMINISTRO TEE 24x20" HF EXL</v>
          </cell>
          <cell r="C628" t="str">
            <v>UN</v>
          </cell>
        </row>
        <row r="629">
          <cell r="A629">
            <v>2913</v>
          </cell>
          <cell r="B629" t="str">
            <v>SUMINISTRO TEE 24x24" HF EXL</v>
          </cell>
          <cell r="C629" t="str">
            <v>UN</v>
          </cell>
        </row>
        <row r="630">
          <cell r="A630">
            <v>2914</v>
          </cell>
          <cell r="B630" t="str">
            <v>SUMINISTRO CRUZ 2X2" HF EXL</v>
          </cell>
          <cell r="C630" t="str">
            <v>UN</v>
          </cell>
        </row>
        <row r="631">
          <cell r="A631">
            <v>2915</v>
          </cell>
          <cell r="B631" t="str">
            <v>SUMINISTRO CRUZ 3X2" HF EXL</v>
          </cell>
          <cell r="C631" t="str">
            <v>UN</v>
          </cell>
        </row>
        <row r="632">
          <cell r="A632">
            <v>2916</v>
          </cell>
          <cell r="B632" t="str">
            <v>SUMINISTRO CRUZ 3X3" HF EXL</v>
          </cell>
          <cell r="C632" t="str">
            <v>UN</v>
          </cell>
        </row>
        <row r="633">
          <cell r="A633">
            <v>2917</v>
          </cell>
          <cell r="B633" t="str">
            <v>SUMINISTRO CRUZ 4X2" HF EXL</v>
          </cell>
          <cell r="C633" t="str">
            <v>UN</v>
          </cell>
        </row>
        <row r="634">
          <cell r="A634">
            <v>2918</v>
          </cell>
          <cell r="B634" t="str">
            <v>SUMINISTRO CRUZ 4X3" HF EXL</v>
          </cell>
          <cell r="C634" t="str">
            <v>UN</v>
          </cell>
        </row>
        <row r="635">
          <cell r="A635">
            <v>2919</v>
          </cell>
          <cell r="B635" t="str">
            <v>SUMINISTRO CRUZ 4X4" HF EXL</v>
          </cell>
          <cell r="C635" t="str">
            <v>UN</v>
          </cell>
        </row>
        <row r="636">
          <cell r="A636">
            <v>2920</v>
          </cell>
          <cell r="B636" t="str">
            <v>SUMINISTRO CRUZ 6X2" HF EXL</v>
          </cell>
          <cell r="C636" t="str">
            <v>UN</v>
          </cell>
        </row>
        <row r="637">
          <cell r="A637">
            <v>2921</v>
          </cell>
          <cell r="B637" t="str">
            <v>SUMINISTRO CRUZ 6X3" HF EXL</v>
          </cell>
          <cell r="C637" t="str">
            <v>UN</v>
          </cell>
        </row>
        <row r="638">
          <cell r="A638">
            <v>2922</v>
          </cell>
          <cell r="B638" t="str">
            <v>SUMINISTRO CRUZ 6X4" HF EXL</v>
          </cell>
          <cell r="C638" t="str">
            <v>UN</v>
          </cell>
        </row>
        <row r="639">
          <cell r="A639">
            <v>2923</v>
          </cell>
          <cell r="B639" t="str">
            <v>SUMINISTRO CRUZ 6X6" HF EXL</v>
          </cell>
          <cell r="C639" t="str">
            <v>UN</v>
          </cell>
        </row>
        <row r="640">
          <cell r="A640">
            <v>2924</v>
          </cell>
          <cell r="B640" t="str">
            <v>SUMINISTRO CRUZ 8X3" HF EXL</v>
          </cell>
          <cell r="C640" t="str">
            <v>UN</v>
          </cell>
        </row>
        <row r="641">
          <cell r="A641">
            <v>2925</v>
          </cell>
          <cell r="B641" t="str">
            <v>SUMINISTRO CRUZ 8X4" HF EXL</v>
          </cell>
          <cell r="C641" t="str">
            <v>UN</v>
          </cell>
        </row>
        <row r="642">
          <cell r="A642">
            <v>2926</v>
          </cell>
          <cell r="B642" t="str">
            <v>SUMINISTRO CRUZ 8X6" HF EXL</v>
          </cell>
          <cell r="C642" t="str">
            <v>UN</v>
          </cell>
        </row>
        <row r="643">
          <cell r="A643">
            <v>2927</v>
          </cell>
          <cell r="B643" t="str">
            <v>SUMINISTRO CRUZ 8X8" HF EXL</v>
          </cell>
          <cell r="C643" t="str">
            <v>UN</v>
          </cell>
        </row>
        <row r="644">
          <cell r="A644">
            <v>2928</v>
          </cell>
          <cell r="B644" t="str">
            <v>SUMINISTRO CRUZ 10x3" HF EXL</v>
          </cell>
          <cell r="C644" t="str">
            <v>UN</v>
          </cell>
        </row>
        <row r="645">
          <cell r="A645">
            <v>2929</v>
          </cell>
          <cell r="B645" t="str">
            <v>SUMINISTRO CRUZ 10x4" HF EXL</v>
          </cell>
          <cell r="C645" t="str">
            <v>UN</v>
          </cell>
        </row>
        <row r="646">
          <cell r="A646">
            <v>2930</v>
          </cell>
          <cell r="B646" t="str">
            <v>SUMINISTRO CRUZ 10x6" HF EXL</v>
          </cell>
          <cell r="C646" t="str">
            <v>UN</v>
          </cell>
        </row>
        <row r="647">
          <cell r="A647">
            <v>2931</v>
          </cell>
          <cell r="B647" t="str">
            <v>SUMINISTRO CRUZ 10x8" HF EXL</v>
          </cell>
          <cell r="C647" t="str">
            <v>UN</v>
          </cell>
        </row>
        <row r="648">
          <cell r="A648">
            <v>2932</v>
          </cell>
          <cell r="B648" t="str">
            <v>SUMINISTRO CRUZ 10x10" HF EXL</v>
          </cell>
          <cell r="C648" t="str">
            <v>UN</v>
          </cell>
        </row>
        <row r="649">
          <cell r="A649">
            <v>2933</v>
          </cell>
          <cell r="B649" t="str">
            <v>SUMINISTRO CRUZ 12x3" HF EXL</v>
          </cell>
          <cell r="C649" t="str">
            <v>UN</v>
          </cell>
        </row>
        <row r="650">
          <cell r="A650">
            <v>2934</v>
          </cell>
          <cell r="B650" t="str">
            <v>SUMINISTRO CRUZ 12x4" HF EXL</v>
          </cell>
          <cell r="C650" t="str">
            <v>UN</v>
          </cell>
        </row>
        <row r="651">
          <cell r="A651">
            <v>2935</v>
          </cell>
          <cell r="B651" t="str">
            <v>SUMINISTRO CRUZ 12x6" HF EXL</v>
          </cell>
          <cell r="C651" t="str">
            <v>UN</v>
          </cell>
        </row>
        <row r="652">
          <cell r="A652">
            <v>2936</v>
          </cell>
          <cell r="B652" t="str">
            <v>SUMINISTRO CRUZ 12x8" HF EXL</v>
          </cell>
          <cell r="C652" t="str">
            <v>UN</v>
          </cell>
        </row>
        <row r="653">
          <cell r="A653">
            <v>2937</v>
          </cell>
          <cell r="B653" t="str">
            <v>SUMINISTRO CRUZ 12x10" HF EXL</v>
          </cell>
          <cell r="C653" t="str">
            <v>UN</v>
          </cell>
        </row>
        <row r="654">
          <cell r="A654">
            <v>2938</v>
          </cell>
          <cell r="B654" t="str">
            <v>SUMINISTRO CRUZ 12x12" HF EXL</v>
          </cell>
          <cell r="C654" t="str">
            <v>UN</v>
          </cell>
        </row>
        <row r="655">
          <cell r="A655">
            <v>2939</v>
          </cell>
          <cell r="B655" t="str">
            <v>SUMINISTRO CRUZ 14x3" HF EXL</v>
          </cell>
          <cell r="C655" t="str">
            <v>UN</v>
          </cell>
        </row>
        <row r="656">
          <cell r="A656">
            <v>2940</v>
          </cell>
          <cell r="B656" t="str">
            <v>SUMINISTRO CRUZ 14x4" HF EXL</v>
          </cell>
          <cell r="C656" t="str">
            <v>UN</v>
          </cell>
        </row>
        <row r="657">
          <cell r="A657">
            <v>2941</v>
          </cell>
          <cell r="B657" t="str">
            <v>SUMINISTRO CRUZ 14x6" HF EXL</v>
          </cell>
          <cell r="C657" t="str">
            <v>UN</v>
          </cell>
        </row>
        <row r="658">
          <cell r="A658">
            <v>2942</v>
          </cell>
          <cell r="B658" t="str">
            <v>SUMINISTRO CRUZ 14x8" HF EXL</v>
          </cell>
          <cell r="C658" t="str">
            <v>UN</v>
          </cell>
        </row>
        <row r="659">
          <cell r="A659">
            <v>2943</v>
          </cell>
          <cell r="B659" t="str">
            <v>SUMINISTRO CRUZ 14x10" HF EXL</v>
          </cell>
          <cell r="C659" t="str">
            <v>UN</v>
          </cell>
        </row>
        <row r="660">
          <cell r="A660">
            <v>2944</v>
          </cell>
          <cell r="B660" t="str">
            <v>SUMINISTRO CRUZ 14x12" HF EXL</v>
          </cell>
          <cell r="C660" t="str">
            <v>UN</v>
          </cell>
        </row>
        <row r="661">
          <cell r="A661">
            <v>2945</v>
          </cell>
          <cell r="B661" t="str">
            <v>SUMINISTRO CRUZ 14x14" HF EXL</v>
          </cell>
          <cell r="C661" t="str">
            <v>UN</v>
          </cell>
        </row>
        <row r="662">
          <cell r="A662">
            <v>2946</v>
          </cell>
          <cell r="B662" t="str">
            <v>SUMINISTRO CRUZ 16x4" HF EXL</v>
          </cell>
          <cell r="C662" t="str">
            <v>UN</v>
          </cell>
        </row>
        <row r="663">
          <cell r="A663">
            <v>2947</v>
          </cell>
          <cell r="B663" t="str">
            <v>SUMINISTRO CRUZ 16x6" HF EXL</v>
          </cell>
          <cell r="C663" t="str">
            <v>UN</v>
          </cell>
        </row>
        <row r="664">
          <cell r="A664">
            <v>2948</v>
          </cell>
          <cell r="B664" t="str">
            <v>SUMINISTRO CRUZ 16x8" HF EXL</v>
          </cell>
          <cell r="C664" t="str">
            <v>UN</v>
          </cell>
        </row>
        <row r="665">
          <cell r="A665">
            <v>2949</v>
          </cell>
          <cell r="B665" t="str">
            <v>SUMINISTRO CRUZ 16x10" HF EXL</v>
          </cell>
          <cell r="C665" t="str">
            <v>UN</v>
          </cell>
        </row>
        <row r="666">
          <cell r="A666">
            <v>2950</v>
          </cell>
          <cell r="B666" t="str">
            <v>SUMINISTRO CRUZ 16x12" HF EXL</v>
          </cell>
          <cell r="C666" t="str">
            <v>UN</v>
          </cell>
        </row>
        <row r="667">
          <cell r="A667">
            <v>2951</v>
          </cell>
          <cell r="B667" t="str">
            <v>SUMINISTRO CRUZ 16x14" HF EXL</v>
          </cell>
          <cell r="C667" t="str">
            <v>UN</v>
          </cell>
        </row>
        <row r="668">
          <cell r="A668">
            <v>2952</v>
          </cell>
          <cell r="B668" t="str">
            <v>SUMINISTRO CRUZ 16x16" HF EXL</v>
          </cell>
          <cell r="C668" t="str">
            <v>UN</v>
          </cell>
        </row>
        <row r="669">
          <cell r="A669">
            <v>2953</v>
          </cell>
          <cell r="B669" t="str">
            <v>SUMINISTRO CRUZ 18x8" HF EXL</v>
          </cell>
          <cell r="C669" t="str">
            <v>UN</v>
          </cell>
        </row>
        <row r="670">
          <cell r="A670">
            <v>2954</v>
          </cell>
          <cell r="B670" t="str">
            <v>SUMINISTRO CRUZ 18x10" HF EXL</v>
          </cell>
          <cell r="C670" t="str">
            <v>UN</v>
          </cell>
        </row>
        <row r="671">
          <cell r="A671">
            <v>2955</v>
          </cell>
          <cell r="B671" t="str">
            <v>SUMINISTRO CRUZ 18x12" HF EXL</v>
          </cell>
          <cell r="C671" t="str">
            <v>UN</v>
          </cell>
        </row>
        <row r="672">
          <cell r="A672">
            <v>2956</v>
          </cell>
          <cell r="B672" t="str">
            <v>SUMINISTRO CRUZ 18x14" HF EXL</v>
          </cell>
          <cell r="C672" t="str">
            <v>UN</v>
          </cell>
        </row>
        <row r="673">
          <cell r="A673">
            <v>2957</v>
          </cell>
          <cell r="B673" t="str">
            <v>SUMINISTRO CRUZ 18x16" HF EXL</v>
          </cell>
          <cell r="C673" t="str">
            <v>UN</v>
          </cell>
        </row>
        <row r="674">
          <cell r="A674">
            <v>2958</v>
          </cell>
          <cell r="B674" t="str">
            <v>SUMINISTRO CRUZ 18x18" HF EXL</v>
          </cell>
          <cell r="C674" t="str">
            <v>UN</v>
          </cell>
        </row>
        <row r="675">
          <cell r="A675">
            <v>2959</v>
          </cell>
          <cell r="B675" t="str">
            <v>SUMINISTRO CRUZ 20x8" HF EXL</v>
          </cell>
          <cell r="C675" t="str">
            <v>UN</v>
          </cell>
        </row>
        <row r="676">
          <cell r="A676">
            <v>2960</v>
          </cell>
          <cell r="B676" t="str">
            <v>SUMINISTRO CRUZ 20x10" HF EXL</v>
          </cell>
          <cell r="C676" t="str">
            <v>UN</v>
          </cell>
        </row>
        <row r="677">
          <cell r="A677">
            <v>2961</v>
          </cell>
          <cell r="B677" t="str">
            <v>SUMINISTRO CRUZ 20x12" HF EXL</v>
          </cell>
          <cell r="C677" t="str">
            <v>UN</v>
          </cell>
        </row>
        <row r="678">
          <cell r="A678">
            <v>2962</v>
          </cell>
          <cell r="B678" t="str">
            <v>SUMINISTRO CRUZ 20x14" HF EXL</v>
          </cell>
          <cell r="C678" t="str">
            <v>UN</v>
          </cell>
        </row>
        <row r="679">
          <cell r="A679">
            <v>2963</v>
          </cell>
          <cell r="B679" t="str">
            <v>SUMINISTRO CRUZ 20x16" HF EXL</v>
          </cell>
          <cell r="C679" t="str">
            <v>UN</v>
          </cell>
        </row>
        <row r="680">
          <cell r="A680">
            <v>2964</v>
          </cell>
          <cell r="B680" t="str">
            <v>SUMINISTRO CRUZ 20x18" HF EXL</v>
          </cell>
          <cell r="C680" t="str">
            <v>UN</v>
          </cell>
        </row>
        <row r="681">
          <cell r="A681">
            <v>2965</v>
          </cell>
          <cell r="B681" t="str">
            <v>SUMINISTRO CRUZ 20x20" HF EXL</v>
          </cell>
          <cell r="C681" t="str">
            <v>UN</v>
          </cell>
        </row>
        <row r="682">
          <cell r="A682">
            <v>2966</v>
          </cell>
          <cell r="B682" t="str">
            <v>SUMINISTRO REDUCCIÓN HF 4x3" EXL PVC</v>
          </cell>
          <cell r="C682" t="str">
            <v>UN</v>
          </cell>
        </row>
        <row r="683">
          <cell r="A683">
            <v>2967</v>
          </cell>
          <cell r="B683" t="str">
            <v>SUMINISTRO REDUCCIÓN HF 6x3" EXL PVC</v>
          </cell>
          <cell r="C683" t="str">
            <v>UN</v>
          </cell>
        </row>
        <row r="684">
          <cell r="A684">
            <v>2968</v>
          </cell>
          <cell r="B684" t="str">
            <v>SUMINISTRO REDUCCIÓN HF 6x4" EXL PVC</v>
          </cell>
          <cell r="C684" t="str">
            <v>UN</v>
          </cell>
        </row>
        <row r="685">
          <cell r="A685">
            <v>2969</v>
          </cell>
          <cell r="B685" t="str">
            <v>SUMINISTRO REDUCCIÓN HF 8x3" EXL PVC</v>
          </cell>
          <cell r="C685" t="str">
            <v>UN</v>
          </cell>
        </row>
        <row r="686">
          <cell r="A686">
            <v>2970</v>
          </cell>
          <cell r="B686" t="str">
            <v>SUMINISTRO REDUCCIÓN HF 8x4" EXL PVC</v>
          </cell>
          <cell r="C686" t="str">
            <v>UN</v>
          </cell>
        </row>
        <row r="687">
          <cell r="A687">
            <v>2971</v>
          </cell>
          <cell r="B687" t="str">
            <v>SUMINISTRO REDUCCIÓN HF 8x6" EXL PVC</v>
          </cell>
          <cell r="C687" t="str">
            <v>UN</v>
          </cell>
        </row>
        <row r="688">
          <cell r="A688">
            <v>2972</v>
          </cell>
          <cell r="B688" t="str">
            <v>SUMINISTRO REDUCCIÓN HF 10x3" EXL PVC</v>
          </cell>
          <cell r="C688" t="str">
            <v>UN</v>
          </cell>
        </row>
        <row r="689">
          <cell r="A689">
            <v>2973</v>
          </cell>
          <cell r="B689" t="str">
            <v>SUMINISTRO REDUCCIÓN HF 10x4" EXL PVC</v>
          </cell>
          <cell r="C689" t="str">
            <v>UN</v>
          </cell>
        </row>
        <row r="690">
          <cell r="A690">
            <v>2974</v>
          </cell>
          <cell r="B690" t="str">
            <v>SUMINISTRO REDUCCIÓN HF 10x6" EXL  PVC</v>
          </cell>
          <cell r="C690" t="str">
            <v>UN</v>
          </cell>
        </row>
        <row r="691">
          <cell r="A691">
            <v>2975</v>
          </cell>
          <cell r="B691" t="str">
            <v>SUMINISTRO REDUCCIÓN HF 10x8" EXL PVC</v>
          </cell>
          <cell r="C691" t="str">
            <v>UN</v>
          </cell>
        </row>
        <row r="692">
          <cell r="A692">
            <v>2976</v>
          </cell>
          <cell r="B692" t="str">
            <v>SUMINISTRO REDUCCIÓN HF 12x3" EXL PVC</v>
          </cell>
          <cell r="C692" t="str">
            <v>UN</v>
          </cell>
        </row>
        <row r="693">
          <cell r="A693">
            <v>2977</v>
          </cell>
          <cell r="B693" t="str">
            <v>SUMINISTRO REDUCCIÓN HF 12x4" EXL PVC</v>
          </cell>
          <cell r="C693" t="str">
            <v>UN</v>
          </cell>
        </row>
        <row r="694">
          <cell r="A694">
            <v>2978</v>
          </cell>
          <cell r="B694" t="str">
            <v>SUMINISTRO REDUCCIÓN HF 12x6" EXL PVC</v>
          </cell>
          <cell r="C694" t="str">
            <v>UN</v>
          </cell>
        </row>
        <row r="695">
          <cell r="A695">
            <v>2979</v>
          </cell>
          <cell r="B695" t="str">
            <v>SUMINISTRO REDUCCIÓN HF 12x8" EXL PVC</v>
          </cell>
          <cell r="C695" t="str">
            <v>UN</v>
          </cell>
        </row>
        <row r="696">
          <cell r="A696">
            <v>2980</v>
          </cell>
          <cell r="B696" t="str">
            <v>SUMINISTRO REDUCCIÓN HF 12x10" EXL PVC</v>
          </cell>
          <cell r="C696" t="str">
            <v>UN</v>
          </cell>
        </row>
        <row r="697">
          <cell r="A697">
            <v>2981</v>
          </cell>
          <cell r="B697" t="str">
            <v>SUMINISTRO REDUCCIÓN HF 14x4" EXL PVC</v>
          </cell>
          <cell r="C697" t="str">
            <v>UN</v>
          </cell>
        </row>
        <row r="698">
          <cell r="A698">
            <v>2982</v>
          </cell>
          <cell r="B698" t="str">
            <v>SUMINISTRO REDUCCIÓN HF 14x6" EXL PVC</v>
          </cell>
          <cell r="C698" t="str">
            <v>UN</v>
          </cell>
        </row>
        <row r="699">
          <cell r="A699">
            <v>2983</v>
          </cell>
          <cell r="B699" t="str">
            <v>SUMINISTRO REDUCCIÓN HF 14x8" EXL PVC</v>
          </cell>
          <cell r="C699" t="str">
            <v>UN</v>
          </cell>
        </row>
        <row r="700">
          <cell r="A700">
            <v>2984</v>
          </cell>
          <cell r="B700" t="str">
            <v>SUMINISTRO REDUCCIÓN HF 14x10" EXL PVC</v>
          </cell>
          <cell r="C700" t="str">
            <v>UN</v>
          </cell>
        </row>
        <row r="701">
          <cell r="A701">
            <v>2985</v>
          </cell>
          <cell r="B701" t="str">
            <v>SUMINISTRO REDUCCIÓN HF 14x12" EXL PVC</v>
          </cell>
          <cell r="C701" t="str">
            <v>UN</v>
          </cell>
        </row>
        <row r="702">
          <cell r="A702">
            <v>2986</v>
          </cell>
          <cell r="B702" t="str">
            <v>SUMINISTRO REDUCCIÓN HF 16x6" EXL PVC</v>
          </cell>
          <cell r="C702" t="str">
            <v>UN</v>
          </cell>
        </row>
        <row r="703">
          <cell r="A703">
            <v>2987</v>
          </cell>
          <cell r="B703" t="str">
            <v>SUMINISTRO REDUCCIÓN HF 16x8" EXL PVC</v>
          </cell>
          <cell r="C703" t="str">
            <v>UN</v>
          </cell>
        </row>
        <row r="704">
          <cell r="A704">
            <v>2988</v>
          </cell>
          <cell r="B704" t="str">
            <v>SUMINISTRO REDUCCIÓN HF 16x10" EXL PVC</v>
          </cell>
          <cell r="C704" t="str">
            <v>UN</v>
          </cell>
        </row>
        <row r="705">
          <cell r="A705">
            <v>2989</v>
          </cell>
          <cell r="B705" t="str">
            <v>SUMINISTRO REDUCCIÓN HF 16x12" EXL PVC</v>
          </cell>
          <cell r="C705" t="str">
            <v>UN</v>
          </cell>
        </row>
        <row r="706">
          <cell r="A706">
            <v>2990</v>
          </cell>
          <cell r="B706" t="str">
            <v>SUMINISTRO REDUCCIÓN HF 16x14" EXL PVC</v>
          </cell>
          <cell r="C706" t="str">
            <v>UN</v>
          </cell>
        </row>
        <row r="707">
          <cell r="A707">
            <v>2991</v>
          </cell>
          <cell r="B707" t="str">
            <v>SUMINISTRO REDUCCIÓN HF 18x10" EXL PVC</v>
          </cell>
          <cell r="C707" t="str">
            <v>UN</v>
          </cell>
        </row>
        <row r="708">
          <cell r="A708">
            <v>2992</v>
          </cell>
          <cell r="B708" t="str">
            <v>SUMINISTRO REDUCCIÓN HF 18x12" EXL PVC</v>
          </cell>
          <cell r="C708" t="str">
            <v>UN</v>
          </cell>
        </row>
        <row r="709">
          <cell r="A709">
            <v>2993</v>
          </cell>
          <cell r="B709" t="str">
            <v>SUMINISTRO REDUCCIÓN HF 18x14" EXL PVC</v>
          </cell>
          <cell r="C709" t="str">
            <v>UN</v>
          </cell>
        </row>
        <row r="710">
          <cell r="A710">
            <v>2994</v>
          </cell>
          <cell r="B710" t="str">
            <v>SUMINISTRO REDUCCIÓN HF 18x16" EXL PVC</v>
          </cell>
          <cell r="C710" t="str">
            <v>UN</v>
          </cell>
        </row>
        <row r="711">
          <cell r="A711">
            <v>2995</v>
          </cell>
          <cell r="B711" t="str">
            <v>SUMINISTRO REDUCCIÓN HF 20x8" EXL PVC</v>
          </cell>
          <cell r="C711" t="str">
            <v>UN</v>
          </cell>
        </row>
        <row r="712">
          <cell r="A712">
            <v>2996</v>
          </cell>
          <cell r="B712" t="str">
            <v>SUMINISTRO REDUCCIÓN HF 20x10" EXL PVC</v>
          </cell>
          <cell r="C712" t="str">
            <v>UN</v>
          </cell>
        </row>
        <row r="713">
          <cell r="A713">
            <v>2997</v>
          </cell>
          <cell r="B713" t="str">
            <v>SUMINISTRO REDUCCIÓN HF 20x12" EXL PVC</v>
          </cell>
          <cell r="C713" t="str">
            <v>UN</v>
          </cell>
        </row>
        <row r="714">
          <cell r="A714">
            <v>2998</v>
          </cell>
          <cell r="B714" t="str">
            <v>SUMINISTRO REDUCCIÓN HF 20x14" EXL PVC</v>
          </cell>
          <cell r="C714" t="str">
            <v>UN</v>
          </cell>
        </row>
        <row r="715">
          <cell r="A715">
            <v>2999</v>
          </cell>
          <cell r="B715" t="str">
            <v>SUMINISTRO REDUCCIÓN HF 20x16" EXL PVC</v>
          </cell>
          <cell r="C715" t="str">
            <v>UN</v>
          </cell>
        </row>
        <row r="716">
          <cell r="A716">
            <v>3000</v>
          </cell>
          <cell r="B716" t="str">
            <v>SUMINISTRO REDUCCIÓN HF 20x18" EXL PVC</v>
          </cell>
          <cell r="C716" t="str">
            <v>UN</v>
          </cell>
        </row>
        <row r="717">
          <cell r="A717">
            <v>3001</v>
          </cell>
          <cell r="B717" t="str">
            <v>SUMINISTRO NIPLE DE ACERO 6" BxE L=0,50 M</v>
          </cell>
          <cell r="C717" t="str">
            <v>UN</v>
          </cell>
        </row>
        <row r="718">
          <cell r="A718">
            <v>3002</v>
          </cell>
          <cell r="B718" t="str">
            <v>CINTURON O COLLARÍN PARA TUBERÍA DE 20"</v>
          </cell>
          <cell r="C718" t="str">
            <v>UN</v>
          </cell>
        </row>
        <row r="719">
          <cell r="A719">
            <v>3003</v>
          </cell>
          <cell r="B719" t="str">
            <v>UNIÓN AC DE 4" CLASE 25</v>
          </cell>
          <cell r="C719" t="str">
            <v>UN</v>
          </cell>
        </row>
        <row r="720">
          <cell r="A720">
            <v>3004</v>
          </cell>
          <cell r="B720" t="str">
            <v>UNIÓN TIPO DRESSER 18"</v>
          </cell>
          <cell r="C720" t="str">
            <v>UN</v>
          </cell>
        </row>
        <row r="721">
          <cell r="A721">
            <v>3005</v>
          </cell>
          <cell r="B721" t="str">
            <v>UNIÓN TIPO DRESSER 24"</v>
          </cell>
          <cell r="C721" t="str">
            <v>UN</v>
          </cell>
        </row>
        <row r="722">
          <cell r="A722">
            <v>3006</v>
          </cell>
          <cell r="B722" t="str">
            <v>UNIÓN DE TRANSICIÓN HF 14" PVC-AC CL 25</v>
          </cell>
          <cell r="C722" t="str">
            <v>UN</v>
          </cell>
        </row>
        <row r="723">
          <cell r="A723">
            <v>3007</v>
          </cell>
          <cell r="B723" t="str">
            <v>CINTURON O COLLARÍN PARA TUBERÍA DE 24"</v>
          </cell>
          <cell r="C723" t="str">
            <v>UN</v>
          </cell>
        </row>
        <row r="724">
          <cell r="A724">
            <v>3008</v>
          </cell>
          <cell r="B724" t="str">
            <v>CINTURON O COLLARÍN PARA TUBERÍA DE 28"</v>
          </cell>
          <cell r="C724" t="str">
            <v>UN</v>
          </cell>
        </row>
        <row r="725">
          <cell r="A725">
            <v>3009</v>
          </cell>
          <cell r="B725" t="str">
            <v>CINTURON O COLLARÍN PARA TUBERÍA DE 30"</v>
          </cell>
          <cell r="C725" t="str">
            <v>UN</v>
          </cell>
        </row>
        <row r="726">
          <cell r="A726">
            <v>3010</v>
          </cell>
          <cell r="B726" t="str">
            <v>TAPA PARA VÁLVULA MADERPLAST 34,5cm*39,5cm*6,0cm</v>
          </cell>
          <cell r="C726" t="str">
            <v>UN</v>
          </cell>
        </row>
        <row r="727">
          <cell r="A727">
            <v>3011</v>
          </cell>
          <cell r="B727" t="str">
            <v xml:space="preserve">TAPA PARA VÁLVULA MADERPLAST 34,5cm*39,5cm* 20cms con cajilla plástica </v>
          </cell>
          <cell r="C727" t="str">
            <v>UN</v>
          </cell>
        </row>
        <row r="728">
          <cell r="A728">
            <v>3012</v>
          </cell>
          <cell r="B728" t="str">
            <v>SUMINISTRO DE VÁLVULA DE EXPULSIÓN Y ADMISIÓN DE AIRE (VENTOSA) CÁMARA SENCILLA DOBLE ACCIÓN 2"</v>
          </cell>
          <cell r="C728" t="str">
            <v>UN</v>
          </cell>
        </row>
        <row r="729">
          <cell r="A729">
            <v>3013</v>
          </cell>
          <cell r="B729" t="str">
            <v>SUMINISTRO DE VÁLVULA DE COMPUERTA SELLO DE BRONCE 8" VÁSTAGO NO ASCENDENTE TIPO CUADRANTE  EXL</v>
          </cell>
          <cell r="C729" t="str">
            <v>UN</v>
          </cell>
        </row>
        <row r="730">
          <cell r="A730">
            <v>3014</v>
          </cell>
          <cell r="B730" t="str">
            <v>SUMINISTRO FILTRO YEE EXTREMO BRIDA 6"</v>
          </cell>
          <cell r="C730" t="str">
            <v>UN</v>
          </cell>
        </row>
        <row r="731">
          <cell r="A731">
            <v>3015</v>
          </cell>
          <cell r="B731" t="str">
            <v xml:space="preserve">SUMINISTRO MACROMEDIDOR DE AGUA TIPO WOLMANN  6" CONEXION BRIDA </v>
          </cell>
          <cell r="C731" t="str">
            <v>UN</v>
          </cell>
        </row>
        <row r="732">
          <cell r="A732">
            <v>3016</v>
          </cell>
          <cell r="B732" t="str">
            <v xml:space="preserve">SUMINISTRO DE NIPLE HD DE 6" BxB DE 0,60 M </v>
          </cell>
          <cell r="C732" t="str">
            <v>UN</v>
          </cell>
        </row>
        <row r="733">
          <cell r="A733">
            <v>3017</v>
          </cell>
          <cell r="B733" t="str">
            <v xml:space="preserve">SUMINISTRO DE NIPLE HD DE 2" BxB DE 0,40 M </v>
          </cell>
          <cell r="C733" t="str">
            <v>UN</v>
          </cell>
        </row>
        <row r="734">
          <cell r="A734">
            <v>3018</v>
          </cell>
          <cell r="B734" t="str">
            <v xml:space="preserve">SUMINISTRO DE NIPLE HD DE 8" BxE DE 0,70 M </v>
          </cell>
          <cell r="C734" t="str">
            <v>UN</v>
          </cell>
        </row>
        <row r="735">
          <cell r="A735">
            <v>3019</v>
          </cell>
          <cell r="B735" t="str">
            <v xml:space="preserve">SUMINISTRO DE NIPLE PASAMURO HD DE 8" BxB DE 0,60 M </v>
          </cell>
          <cell r="C735" t="str">
            <v>UN</v>
          </cell>
        </row>
        <row r="736">
          <cell r="A736">
            <v>3020</v>
          </cell>
          <cell r="B736" t="str">
            <v xml:space="preserve">SUMINISTRO DE NIPLE HD DE 6" BxB DE 0,40 M </v>
          </cell>
          <cell r="C736" t="str">
            <v>UN</v>
          </cell>
        </row>
        <row r="737">
          <cell r="A737">
            <v>3021</v>
          </cell>
          <cell r="B737" t="str">
            <v>SUMINISTRO TEE 8X8" HF EXTREMO BRIDA</v>
          </cell>
          <cell r="C737" t="str">
            <v>UN</v>
          </cell>
        </row>
        <row r="738">
          <cell r="A738">
            <v>3022</v>
          </cell>
          <cell r="B738" t="str">
            <v>SUMINISTRO BRIDA UNIVERSAL 6"</v>
          </cell>
          <cell r="C738" t="str">
            <v>UN</v>
          </cell>
        </row>
        <row r="739">
          <cell r="A739">
            <v>3023</v>
          </cell>
          <cell r="B739" t="str">
            <v>SUMINISTRO TEE 8X2" HF ExExB SALIDA BRIDADA 2"</v>
          </cell>
          <cell r="C739" t="str">
            <v>UN</v>
          </cell>
        </row>
        <row r="740">
          <cell r="A740">
            <v>3024</v>
          </cell>
          <cell r="B740" t="str">
            <v>SUMINSTRO TAPA VÁLVULA SEGURIDAD CIERRE PERMANENTE</v>
          </cell>
          <cell r="C740" t="str">
            <v>UN</v>
          </cell>
        </row>
        <row r="741">
          <cell r="A741">
            <v>3025</v>
          </cell>
          <cell r="B741" t="str">
            <v>SUMINISTRO REDUCCIÓN HF 8x6" BxB</v>
          </cell>
          <cell r="C741" t="str">
            <v>UN</v>
          </cell>
        </row>
        <row r="742">
          <cell r="A742">
            <v>3026</v>
          </cell>
          <cell r="B742" t="str">
            <v>SUMINISTRO BRIDA UNIVERSAL 8"</v>
          </cell>
          <cell r="C742" t="str">
            <v>UN</v>
          </cell>
        </row>
        <row r="743">
          <cell r="A743">
            <v>3027</v>
          </cell>
          <cell r="B743" t="str">
            <v>SUMINISTRO DE VALVULA  HF DE COMPUERTA ELASTICA 6" VNA EN ACERO INOXIDABLE BxB CON VOLANTA</v>
          </cell>
          <cell r="C743" t="str">
            <v>UN</v>
          </cell>
        </row>
        <row r="744">
          <cell r="A744">
            <v>3028</v>
          </cell>
          <cell r="B744" t="str">
            <v>SUMINISTRO TEE 4X2" HF ExExB SALIDA BRIDADA 2"</v>
          </cell>
          <cell r="C744" t="str">
            <v>UN</v>
          </cell>
        </row>
        <row r="745">
          <cell r="A745">
            <v>3029</v>
          </cell>
          <cell r="B745" t="str">
            <v>SUMINISTRO REDUCCIÓN PVC 3x2"</v>
          </cell>
          <cell r="C745" t="str">
            <v>UN</v>
          </cell>
        </row>
        <row r="746">
          <cell r="A746">
            <v>3030</v>
          </cell>
          <cell r="B746" t="str">
            <v>UNION ACOPLE UNIVERSAL 2"</v>
          </cell>
          <cell r="C746" t="str">
            <v>UN</v>
          </cell>
        </row>
        <row r="747">
          <cell r="A747">
            <v>3031</v>
          </cell>
          <cell r="B747" t="str">
            <v>SUMINISTRO BRIDA UNIVERSAL 2"</v>
          </cell>
          <cell r="C747" t="str">
            <v>UN</v>
          </cell>
        </row>
        <row r="748">
          <cell r="A748">
            <v>3032</v>
          </cell>
          <cell r="B748" t="str">
            <v>SUMINISTRO TEE 3X2" HF ExExB SALIDA BRIDADA 2"</v>
          </cell>
          <cell r="C748" t="str">
            <v>UN</v>
          </cell>
        </row>
        <row r="749">
          <cell r="A749">
            <v>3033</v>
          </cell>
          <cell r="B749" t="str">
            <v>SUMINISTRO REDUCCIÓN HF 4x2" EXL PVC</v>
          </cell>
          <cell r="C749" t="str">
            <v>UN</v>
          </cell>
        </row>
        <row r="751">
          <cell r="B751" t="str">
            <v>ALCANTARILLADO SANITARIO</v>
          </cell>
        </row>
        <row r="752">
          <cell r="A752">
            <v>3100</v>
          </cell>
          <cell r="B752" t="str">
            <v>Estructura de Alcanterillado Sanitario</v>
          </cell>
        </row>
        <row r="753">
          <cell r="A753">
            <v>3101</v>
          </cell>
          <cell r="B753" t="str">
            <v>DEMOLICIÓN DE BASE Y CAÑUELA FONDO POZO DE INSPECCIÓN EXISTENTE</v>
          </cell>
          <cell r="C753" t="str">
            <v>UN</v>
          </cell>
        </row>
        <row r="754">
          <cell r="A754">
            <v>3102</v>
          </cell>
          <cell r="B754" t="str">
            <v>DEMOLICIÓN CAÑUELA PARA POZO DE INSPECCIÓN EXISTENTE</v>
          </cell>
          <cell r="C754" t="str">
            <v>UN</v>
          </cell>
        </row>
        <row r="755">
          <cell r="A755">
            <v>3103</v>
          </cell>
          <cell r="B755" t="str">
            <v>DEMOLICIÓN Y ADECUACIÓN ANILLO DE CORONA PARA POZO DE INSPECCIÓN EXISTENTE</v>
          </cell>
          <cell r="C755" t="str">
            <v>UN</v>
          </cell>
        </row>
        <row r="756">
          <cell r="A756">
            <v>3104</v>
          </cell>
          <cell r="B756" t="str">
            <v>RESANES Y REPARACIONES POZO DE INSPECCIÓN EXISTENTE PISO Y PAREDES.</v>
          </cell>
          <cell r="C756" t="str">
            <v>UN</v>
          </cell>
        </row>
        <row r="757">
          <cell r="A757">
            <v>3105</v>
          </cell>
          <cell r="B757" t="str">
            <v>SOLADO DE FONDO PARA POZOS 1500PSI e=0.005m</v>
          </cell>
          <cell r="C757" t="str">
            <v>M2</v>
          </cell>
        </row>
        <row r="758">
          <cell r="A758">
            <v>3106</v>
          </cell>
          <cell r="B758" t="str">
            <v xml:space="preserve">BASE REFORZADA POZO INSPECCIÓN D=2.00 M INCLUYE CAÑUELA EN CONCRETO Y EMBOQUILLADO </v>
          </cell>
          <cell r="C758" t="str">
            <v xml:space="preserve"> UN </v>
          </cell>
        </row>
        <row r="759">
          <cell r="A759">
            <v>3107</v>
          </cell>
          <cell r="B759" t="str">
            <v>CUERPO REFORZADO POZO INSPECCIÓN D=1.2 M, H=1.0 a 2.0 M</v>
          </cell>
          <cell r="C759" t="str">
            <v>UN</v>
          </cell>
        </row>
        <row r="760">
          <cell r="A760">
            <v>3108</v>
          </cell>
          <cell r="B760" t="str">
            <v>CUERPO REFORZADO POZO INSPECCIÓN D=1.2 M, H=2.0 a 3.0 M</v>
          </cell>
          <cell r="C760" t="str">
            <v>UN</v>
          </cell>
        </row>
        <row r="761">
          <cell r="A761">
            <v>3109</v>
          </cell>
          <cell r="B761" t="str">
            <v>CUERPO REFORZADO POZO INSPECCIÓN D=1.2 M, H=3,0 a 4.0 M</v>
          </cell>
          <cell r="C761" t="str">
            <v>UN</v>
          </cell>
        </row>
        <row r="762">
          <cell r="A762">
            <v>3110</v>
          </cell>
          <cell r="B762" t="str">
            <v>CUERPO REFORZADO POZO INSPECCIÓN D=1.2 M, H=4,0 a 5.0 M</v>
          </cell>
          <cell r="C762" t="str">
            <v>UN</v>
          </cell>
        </row>
        <row r="763">
          <cell r="A763">
            <v>3111</v>
          </cell>
          <cell r="B763" t="str">
            <v>CUERPO REFORZADO POZO INSPECCIÓN D=1.2 M, H=5,0 a 6.0 M</v>
          </cell>
          <cell r="C763" t="str">
            <v>UN</v>
          </cell>
        </row>
        <row r="764">
          <cell r="A764">
            <v>3112</v>
          </cell>
          <cell r="B764" t="str">
            <v>CUERPO REFORZADO POZO INSPECCIÓN D=1.2 M, H=5,0 a 6.0 M</v>
          </cell>
          <cell r="C764" t="str">
            <v>UN</v>
          </cell>
        </row>
        <row r="765">
          <cell r="A765">
            <v>3113</v>
          </cell>
          <cell r="B765" t="str">
            <v xml:space="preserve">CORONA PARA POZO DE INSPECC. CONCR.  F´C=24 Mpa INST.  TAPA Y ARO </v>
          </cell>
          <cell r="C765" t="str">
            <v>UN</v>
          </cell>
        </row>
        <row r="766">
          <cell r="A766">
            <v>3114</v>
          </cell>
          <cell r="B766" t="str">
            <v>PELDAÑOS PARA POZO DE INSPECCION VAR 3/4 CADA 40CM</v>
          </cell>
          <cell r="C766" t="str">
            <v>UN</v>
          </cell>
        </row>
        <row r="767">
          <cell r="A767">
            <v>3115</v>
          </cell>
          <cell r="B767" t="str">
            <v>CAMBIO DE TAPA Y  ARO EN FERROCONCRETO PARA POZOS DE  INSPECCIÓN D=0.60M</v>
          </cell>
          <cell r="C767" t="str">
            <v>UN</v>
          </cell>
        </row>
        <row r="768">
          <cell r="A768">
            <v>3116</v>
          </cell>
          <cell r="B768" t="str">
            <v>CAJA INSPECCIÓN EN CONCRETO 0,50x 0,50x0,50 e=0,10 INCLUYE TAPA REFORZADA Y CAÑUELA</v>
          </cell>
          <cell r="C768" t="str">
            <v>UN</v>
          </cell>
        </row>
        <row r="769">
          <cell r="A769">
            <v>3117</v>
          </cell>
          <cell r="B769" t="str">
            <v xml:space="preserve">CAMA DE ARENA PARA TUBERIAS </v>
          </cell>
          <cell r="C769" t="str">
            <v>M3</v>
          </cell>
        </row>
        <row r="770">
          <cell r="A770">
            <v>3118</v>
          </cell>
          <cell r="B770" t="str">
            <v>CAMA DE PIEDRA PARA ACOMODAR TUBERÍA</v>
          </cell>
          <cell r="C770" t="str">
            <v>M3</v>
          </cell>
        </row>
        <row r="771">
          <cell r="A771">
            <v>3119</v>
          </cell>
          <cell r="B771" t="str">
            <v>INSTALACIÓN MANIJA ALCANTARILLADO TUBERÍA PVC 8" TIPO NOVAFORT</v>
          </cell>
          <cell r="C771" t="str">
            <v>M</v>
          </cell>
        </row>
        <row r="772">
          <cell r="A772">
            <v>3120</v>
          </cell>
          <cell r="B772" t="str">
            <v>REPARACIÓN DE CAÑUELA D = 1.20</v>
          </cell>
          <cell r="C772" t="str">
            <v>UN</v>
          </cell>
        </row>
        <row r="773">
          <cell r="A773">
            <v>3121</v>
          </cell>
          <cell r="B773" t="str">
            <v>EMPALME DE TUBERIA A POZO EXISTENTE, INCLUYE DEMOLICION Y EMBOQUILLADO</v>
          </cell>
          <cell r="C773" t="str">
            <v>UN</v>
          </cell>
        </row>
        <row r="775">
          <cell r="A775">
            <v>3200</v>
          </cell>
          <cell r="B775" t="str">
            <v>Instalación tubería y accesorios</v>
          </cell>
        </row>
        <row r="776">
          <cell r="A776">
            <v>3201</v>
          </cell>
          <cell r="B776" t="str">
            <v>INSTALACION TUBERIA PVC ALCANTARILLADO  6" TIPO NOVAFORT</v>
          </cell>
          <cell r="C776" t="str">
            <v>M</v>
          </cell>
        </row>
        <row r="777">
          <cell r="A777">
            <v>3202</v>
          </cell>
          <cell r="B777" t="str">
            <v>INSTALACION TUBERIA PVC ALCANTARILLADO  8" TIPO NOVAFORT</v>
          </cell>
          <cell r="C777" t="str">
            <v>M</v>
          </cell>
        </row>
        <row r="778">
          <cell r="A778">
            <v>3203</v>
          </cell>
          <cell r="B778" t="str">
            <v>INSTALACION TUBERIA PVC ALCANTARILLADO 10" TIPO NOVAFORT</v>
          </cell>
          <cell r="C778" t="str">
            <v>M</v>
          </cell>
        </row>
        <row r="779">
          <cell r="A779">
            <v>3204</v>
          </cell>
          <cell r="B779" t="str">
            <v>INSTALACION TUBERIA PVC ALCANTARILLADO 12" TIPO NOVAFORT</v>
          </cell>
          <cell r="C779" t="str">
            <v>M</v>
          </cell>
        </row>
        <row r="780">
          <cell r="A780">
            <v>3205</v>
          </cell>
          <cell r="B780" t="str">
            <v>INSTALACION TUBERIA PVC ALCANTARILLADO 14" TIPO NOVAFORT</v>
          </cell>
          <cell r="C780" t="str">
            <v>M</v>
          </cell>
        </row>
        <row r="781">
          <cell r="A781">
            <v>3206</v>
          </cell>
          <cell r="B781" t="str">
            <v>INSTALACION TUBERIA PVC ALCANTARILLADO 16" TIPO NOVAFORT</v>
          </cell>
          <cell r="C781" t="str">
            <v>M</v>
          </cell>
        </row>
        <row r="782">
          <cell r="A782">
            <v>3207</v>
          </cell>
          <cell r="B782" t="str">
            <v>INSTALACION TUBERIA PVC ALCANTARILLADO 18" TIPO NOVAFORT</v>
          </cell>
          <cell r="C782" t="str">
            <v>M</v>
          </cell>
        </row>
        <row r="783">
          <cell r="A783">
            <v>3208</v>
          </cell>
          <cell r="B783" t="str">
            <v>INSTALACION TUBERIA PVC ALCANTARILLADO 20" TIPO NOVAFORT</v>
          </cell>
          <cell r="C783" t="str">
            <v>M</v>
          </cell>
        </row>
        <row r="784">
          <cell r="A784">
            <v>3209</v>
          </cell>
          <cell r="B784" t="str">
            <v>INSTALACION TUBERIA PVC ALCANTARILLADO 24" TIPO NOVALOC</v>
          </cell>
          <cell r="C784" t="str">
            <v>M</v>
          </cell>
        </row>
        <row r="785">
          <cell r="A785">
            <v>3210</v>
          </cell>
          <cell r="B785" t="str">
            <v>INSTALACION TUBERIA PVC ALCANTARILLADO 27" TIPO NOVALOC</v>
          </cell>
          <cell r="C785" t="str">
            <v>M</v>
          </cell>
        </row>
        <row r="786">
          <cell r="A786">
            <v>3211</v>
          </cell>
          <cell r="B786" t="str">
            <v>INSTALACION TUBERIA PVC ALCANTARILLADO 30" TIPO NOVALOC</v>
          </cell>
          <cell r="C786" t="str">
            <v>M</v>
          </cell>
        </row>
        <row r="787">
          <cell r="A787">
            <v>3212</v>
          </cell>
          <cell r="B787" t="str">
            <v>INSTALACION TUBERIA PVC ALCANTARILLADO 33" TIPO NOVALOC</v>
          </cell>
          <cell r="C787" t="str">
            <v>M</v>
          </cell>
        </row>
        <row r="788">
          <cell r="A788">
            <v>3213</v>
          </cell>
          <cell r="B788" t="str">
            <v>INSTALACION TUBERIA PVC ALCANTARILLADO 36" TIPO NOVALOC</v>
          </cell>
          <cell r="C788" t="str">
            <v>M</v>
          </cell>
        </row>
        <row r="789">
          <cell r="A789">
            <v>3214</v>
          </cell>
          <cell r="B789" t="str">
            <v>INSTALACION TUBERIA PVC ALCANTARILLADO 39" TIPO NOVALOC</v>
          </cell>
          <cell r="C789" t="str">
            <v>M</v>
          </cell>
        </row>
        <row r="790">
          <cell r="A790">
            <v>3215</v>
          </cell>
          <cell r="B790" t="str">
            <v>INSTALACION TUBERIA PVC ALCANTARILLADO 42" TIPO NOVALOC</v>
          </cell>
          <cell r="C790" t="str">
            <v>M</v>
          </cell>
        </row>
        <row r="791">
          <cell r="A791">
            <v>3216</v>
          </cell>
          <cell r="B791" t="str">
            <v>INSTALACION TUBERIA PVC ALCANTARILLADO 45" TIPO NOVALOC</v>
          </cell>
          <cell r="C791" t="str">
            <v>M</v>
          </cell>
        </row>
        <row r="792">
          <cell r="A792">
            <v>3217</v>
          </cell>
          <cell r="B792" t="str">
            <v>INSTALACION TUBERIA PVC ALCANTARILLADO 48" TIPO NOVALOC</v>
          </cell>
          <cell r="C792" t="str">
            <v>M</v>
          </cell>
        </row>
        <row r="793">
          <cell r="A793">
            <v>3218</v>
          </cell>
          <cell r="B793" t="str">
            <v>INSTALACION TUBERIA PVC ALCANTARILLADO 51" TIPO NOVALOC</v>
          </cell>
          <cell r="C793" t="str">
            <v>M</v>
          </cell>
        </row>
        <row r="794">
          <cell r="A794">
            <v>3219</v>
          </cell>
          <cell r="B794" t="str">
            <v>INSTALACION TUBERIA PVC ALCANTARILLADO 54" TIPO NOVALOC</v>
          </cell>
          <cell r="C794" t="str">
            <v>M</v>
          </cell>
        </row>
        <row r="795">
          <cell r="A795">
            <v>3220</v>
          </cell>
          <cell r="B795" t="str">
            <v>INSTALACION TUBERIA PVC ALCANTARILLADO 60" TIPO NOVALOC</v>
          </cell>
          <cell r="C795" t="str">
            <v>M</v>
          </cell>
        </row>
        <row r="796">
          <cell r="A796">
            <v>3221</v>
          </cell>
          <cell r="B796" t="str">
            <v>INSTALACION DE CAMARA DE CAIDA</v>
          </cell>
          <cell r="C796" t="str">
            <v>UN</v>
          </cell>
        </row>
        <row r="797">
          <cell r="A797">
            <v>3222</v>
          </cell>
          <cell r="B797" t="str">
            <v>INSTALACION DE SILLAS YEE 8x6"</v>
          </cell>
          <cell r="C797" t="str">
            <v>UN</v>
          </cell>
        </row>
        <row r="798">
          <cell r="A798">
            <v>3223</v>
          </cell>
          <cell r="B798" t="str">
            <v>INSTALACION DE SILLAS YEE 10x6"</v>
          </cell>
          <cell r="C798" t="str">
            <v>UN</v>
          </cell>
        </row>
        <row r="799">
          <cell r="A799">
            <v>3224</v>
          </cell>
          <cell r="B799" t="str">
            <v>INSTALACION DE SILLAS YEE 12x6"</v>
          </cell>
          <cell r="C799" t="str">
            <v>UN</v>
          </cell>
        </row>
        <row r="800">
          <cell r="A800">
            <v>3225</v>
          </cell>
          <cell r="B800" t="str">
            <v>IMPERMEABILIZACION DE PAREDES EXTERIORES POZOS</v>
          </cell>
          <cell r="C800" t="str">
            <v>M2</v>
          </cell>
        </row>
        <row r="801">
          <cell r="A801">
            <v>3226</v>
          </cell>
          <cell r="B801" t="str">
            <v>REPARACIÓN GENERAL CUERPO DE POZOS</v>
          </cell>
          <cell r="C801" t="str">
            <v>UN</v>
          </cell>
        </row>
        <row r="802">
          <cell r="A802">
            <v>3227</v>
          </cell>
          <cell r="B802" t="str">
            <v>INSTALACION COMPUERTAS DE CHARNELA 16"</v>
          </cell>
          <cell r="C802" t="str">
            <v>UN</v>
          </cell>
        </row>
        <row r="803">
          <cell r="A803">
            <v>3228</v>
          </cell>
          <cell r="B803" t="str">
            <v>INSTALACION COMPUERTAS DE CHARNELA 20"</v>
          </cell>
          <cell r="C803" t="str">
            <v>UN</v>
          </cell>
        </row>
        <row r="804">
          <cell r="A804">
            <v>3229</v>
          </cell>
          <cell r="B804" t="str">
            <v xml:space="preserve">CONSTRUCCION CAJAS COMPUERTAS 6 M3 CONCRETO </v>
          </cell>
          <cell r="C804" t="str">
            <v>UN</v>
          </cell>
        </row>
        <row r="805">
          <cell r="A805">
            <v>3230</v>
          </cell>
          <cell r="B805" t="str">
            <v>CONSTRUCCION CABEZALES CONCRETO TUBOS 4 M3</v>
          </cell>
          <cell r="C805" t="str">
            <v>UN</v>
          </cell>
        </row>
        <row r="806">
          <cell r="A806">
            <v>3231</v>
          </cell>
          <cell r="B806" t="str">
            <v xml:space="preserve">INSTALACIÓN TUBERÍA HD 3" </v>
          </cell>
          <cell r="C806" t="str">
            <v>M</v>
          </cell>
        </row>
        <row r="807">
          <cell r="A807">
            <v>3232</v>
          </cell>
          <cell r="B807" t="str">
            <v xml:space="preserve">INSTALACIÓN TUBERÍA HD 4" </v>
          </cell>
          <cell r="C807" t="str">
            <v>M</v>
          </cell>
        </row>
        <row r="808">
          <cell r="A808">
            <v>3233</v>
          </cell>
          <cell r="B808" t="str">
            <v xml:space="preserve">INSTALACIÓN TUBERÍA HD 6" </v>
          </cell>
          <cell r="C808" t="str">
            <v>M</v>
          </cell>
        </row>
        <row r="809">
          <cell r="A809">
            <v>3234</v>
          </cell>
          <cell r="B809" t="str">
            <v xml:space="preserve">INSTALACIÓN TUBERÍA HD 8" </v>
          </cell>
          <cell r="C809" t="str">
            <v>M</v>
          </cell>
        </row>
        <row r="810">
          <cell r="A810">
            <v>3235</v>
          </cell>
          <cell r="B810" t="str">
            <v xml:space="preserve">INSTALACIÓN TUBERÍA HD 10" </v>
          </cell>
          <cell r="C810" t="str">
            <v>M</v>
          </cell>
        </row>
        <row r="811">
          <cell r="A811">
            <v>3236</v>
          </cell>
          <cell r="B811" t="str">
            <v xml:space="preserve">INSTALACIÓN TUBERÍA HD 12" </v>
          </cell>
          <cell r="C811" t="str">
            <v>M</v>
          </cell>
        </row>
        <row r="812">
          <cell r="A812">
            <v>3237</v>
          </cell>
          <cell r="B812" t="str">
            <v xml:space="preserve">INSTALACIÓN TUBERÍA HD 16" </v>
          </cell>
          <cell r="C812" t="str">
            <v>M</v>
          </cell>
        </row>
        <row r="813">
          <cell r="A813">
            <v>3238</v>
          </cell>
          <cell r="B813" t="str">
            <v xml:space="preserve">INSTALACIÓN TUBERÍA HD  18" </v>
          </cell>
          <cell r="C813" t="str">
            <v>M</v>
          </cell>
        </row>
        <row r="814">
          <cell r="A814">
            <v>3239</v>
          </cell>
          <cell r="B814" t="str">
            <v>INSTALACIÓN GEOTEXTIL POLIPROPILENO A = 3,80 NT 3000</v>
          </cell>
          <cell r="C814" t="str">
            <v>ML</v>
          </cell>
        </row>
        <row r="815">
          <cell r="A815">
            <v>3240</v>
          </cell>
          <cell r="B815" t="str">
            <v>GEOTEXTIL TIPO FORTEX BX-30 O SIMILAR</v>
          </cell>
          <cell r="C815" t="str">
            <v>M2</v>
          </cell>
        </row>
        <row r="817">
          <cell r="A817">
            <v>3300</v>
          </cell>
          <cell r="B817" t="str">
            <v>Suministro tubería y accesorios</v>
          </cell>
        </row>
        <row r="818">
          <cell r="A818">
            <v>3301</v>
          </cell>
          <cell r="B818" t="str">
            <v>SUMINISTRO TUBERIA ALCANTARILLADO PVC 6" TIPO NOVAFORT</v>
          </cell>
          <cell r="C818" t="str">
            <v>ML</v>
          </cell>
        </row>
        <row r="819">
          <cell r="A819">
            <v>3302</v>
          </cell>
          <cell r="B819" t="str">
            <v>SUMINISTRO TUBERIA ALCANTARILLADO PVC 8" TIPO NOVAFORT</v>
          </cell>
          <cell r="C819" t="str">
            <v>ML</v>
          </cell>
        </row>
        <row r="820">
          <cell r="A820">
            <v>3303</v>
          </cell>
          <cell r="B820" t="str">
            <v>SUMINISTRO TUBERIA ALCANTARILLADO PVC 10" TIPO NOVAFORT</v>
          </cell>
          <cell r="C820" t="str">
            <v>ML</v>
          </cell>
        </row>
        <row r="821">
          <cell r="A821">
            <v>3304</v>
          </cell>
          <cell r="B821" t="str">
            <v>SUMINISTRO TUBERIA ALCANTARILLADO PVC 12" TIPO NOVAFORT</v>
          </cell>
          <cell r="C821" t="str">
            <v>ML</v>
          </cell>
        </row>
        <row r="822">
          <cell r="A822">
            <v>3305</v>
          </cell>
          <cell r="B822" t="str">
            <v>SUMINISTRO TUBERIA ALCANTARILLADO PVC 14" TIPO NOVAFORT</v>
          </cell>
          <cell r="C822" t="str">
            <v>ML</v>
          </cell>
        </row>
        <row r="823">
          <cell r="A823">
            <v>3306</v>
          </cell>
          <cell r="B823" t="str">
            <v>SUMINISTRO TUBERIA ALCANTARILLADO PVC 16" TIPO NOVAFORT</v>
          </cell>
          <cell r="C823" t="str">
            <v>ML</v>
          </cell>
        </row>
        <row r="824">
          <cell r="A824">
            <v>3307</v>
          </cell>
          <cell r="B824" t="str">
            <v>SUMINISTRO TUBERIA ALCANTARILLADO PVC 18" TIPO NOVAFORT</v>
          </cell>
          <cell r="C824" t="str">
            <v>ML</v>
          </cell>
        </row>
        <row r="825">
          <cell r="A825">
            <v>3308</v>
          </cell>
          <cell r="B825" t="str">
            <v>SUMINISTRO TUBERIA ALCANTARILLADO PVC 20" TIPO NOVAFORT</v>
          </cell>
          <cell r="C825" t="str">
            <v>ML</v>
          </cell>
        </row>
        <row r="826">
          <cell r="A826">
            <v>3309</v>
          </cell>
          <cell r="B826" t="str">
            <v>SUMINISTRO TUBERIA PVC ALCANTARILLADO 24" TIPO NOVAFORT</v>
          </cell>
          <cell r="C826" t="str">
            <v>ML</v>
          </cell>
        </row>
        <row r="827">
          <cell r="A827">
            <v>3310</v>
          </cell>
          <cell r="B827" t="str">
            <v>SUMINISTRO TUBERIA PVC ALCANTARILLADO 27" TIPO NOVAFORT</v>
          </cell>
          <cell r="C827" t="str">
            <v>ML</v>
          </cell>
        </row>
        <row r="828">
          <cell r="A828">
            <v>3311</v>
          </cell>
          <cell r="B828" t="str">
            <v>SUMINISTRO TUBERIA PVC ALCANTARILLADO 30" TIPO NOVAFORT</v>
          </cell>
          <cell r="C828" t="str">
            <v>ML</v>
          </cell>
        </row>
        <row r="829">
          <cell r="A829">
            <v>3312</v>
          </cell>
          <cell r="B829" t="str">
            <v>SUMINISTRO TUBERIA PVC ALCANTARILLADO 33" TIPO NOVALOC</v>
          </cell>
          <cell r="C829" t="str">
            <v>ML</v>
          </cell>
        </row>
        <row r="830">
          <cell r="A830">
            <v>3313</v>
          </cell>
          <cell r="B830" t="str">
            <v>SUMINISTRO TUBERIA PVC ALCANTARILLADO 36" TIPO NOVALOC</v>
          </cell>
          <cell r="C830" t="str">
            <v>ML</v>
          </cell>
        </row>
        <row r="831">
          <cell r="A831">
            <v>3314</v>
          </cell>
          <cell r="B831" t="str">
            <v>SUMINISTRO TUBERIA PVC ALCANTARILLADO 39" TIPO NOVALOC</v>
          </cell>
          <cell r="C831" t="str">
            <v>ML</v>
          </cell>
        </row>
        <row r="832">
          <cell r="A832">
            <v>3315</v>
          </cell>
          <cell r="B832" t="str">
            <v>SUMINISTRO TUBERIA PVC ALCANTARILLADO 42" TIPO NOVALOC</v>
          </cell>
          <cell r="C832" t="str">
            <v>ML</v>
          </cell>
        </row>
        <row r="833">
          <cell r="A833">
            <v>3316</v>
          </cell>
          <cell r="B833" t="str">
            <v>SUMINISTRO TUBERIA PVC ALCANTARILLADO 45" TIPO NOVALOC</v>
          </cell>
          <cell r="C833" t="str">
            <v>ML</v>
          </cell>
        </row>
        <row r="834">
          <cell r="A834">
            <v>3317</v>
          </cell>
          <cell r="B834" t="str">
            <v>SUMINISTRO TUBERIA PVC ALCANTARILLADO 48" TIPO NOVALOC</v>
          </cell>
          <cell r="C834" t="str">
            <v>ML</v>
          </cell>
        </row>
        <row r="835">
          <cell r="A835">
            <v>3318</v>
          </cell>
          <cell r="B835" t="str">
            <v>SUMINISTRO TUBERIA PVC ALCANTARILLADO 51" TIPO NOVALOC</v>
          </cell>
          <cell r="C835" t="str">
            <v>ML</v>
          </cell>
        </row>
        <row r="836">
          <cell r="A836">
            <v>3319</v>
          </cell>
          <cell r="B836" t="str">
            <v>SUMINISTRO TUBERIA PVC ALCANTARILLADO 54" TIPO NOVALOC</v>
          </cell>
          <cell r="C836" t="str">
            <v>ML</v>
          </cell>
        </row>
        <row r="837">
          <cell r="A837">
            <v>3320</v>
          </cell>
          <cell r="B837" t="str">
            <v>SUMINISTRO TUBERIA PVC ALCANTARILLADO 57" TIPO NOVALOC</v>
          </cell>
          <cell r="C837" t="str">
            <v>ML</v>
          </cell>
        </row>
        <row r="838">
          <cell r="A838">
            <v>3321</v>
          </cell>
          <cell r="B838" t="str">
            <v>SUMINISTRO TUBERIA PVC ALCANTARILLADO 60" TIPO NOVALOC</v>
          </cell>
          <cell r="C838" t="str">
            <v>ML</v>
          </cell>
        </row>
        <row r="839">
          <cell r="A839">
            <v>3322</v>
          </cell>
          <cell r="B839" t="str">
            <v>SUMINISTRO KIT SILLA YEE 8x6" INCLUYE ABRAZADERAS EMPAQUE Y ADHESIVO</v>
          </cell>
          <cell r="C839" t="str">
            <v>UN</v>
          </cell>
        </row>
        <row r="840">
          <cell r="A840">
            <v>3323</v>
          </cell>
          <cell r="B840" t="str">
            <v>SUMINISTRO KIT SILLA YEE 10x6" INCLUYE ABRAZADERAS EMPAQUE Y ADHESIVO</v>
          </cell>
          <cell r="C840" t="str">
            <v>UN</v>
          </cell>
        </row>
        <row r="841">
          <cell r="A841">
            <v>3324</v>
          </cell>
          <cell r="B841" t="str">
            <v>SUMINISTRO KIT SILLA YEE 12x6" INCLUYE ABRAZADERAS EMPAQUE Y ADHESIVO</v>
          </cell>
          <cell r="C841" t="str">
            <v>UN</v>
          </cell>
        </row>
        <row r="842">
          <cell r="A842">
            <v>3325</v>
          </cell>
          <cell r="B842" t="str">
            <v xml:space="preserve">SUMINISTRO DE UNIONES NOVAFORT DE 6" O SIMILAR </v>
          </cell>
          <cell r="C842" t="str">
            <v>UN</v>
          </cell>
        </row>
        <row r="843">
          <cell r="A843">
            <v>3326</v>
          </cell>
          <cell r="B843" t="str">
            <v xml:space="preserve">SUMINISTRO DE UNIONES NOVAFORT DE 8" O SIMILAR </v>
          </cell>
          <cell r="C843" t="str">
            <v>UN</v>
          </cell>
        </row>
        <row r="844">
          <cell r="A844">
            <v>3327</v>
          </cell>
          <cell r="B844" t="str">
            <v xml:space="preserve">SUMINISTRO DE UNIONES NOVAFORT DE 10" O SIMILAR </v>
          </cell>
          <cell r="C844" t="str">
            <v>UN</v>
          </cell>
        </row>
        <row r="845">
          <cell r="A845">
            <v>3328</v>
          </cell>
          <cell r="B845" t="str">
            <v xml:space="preserve">SUMINISTRO DE UNIONES NOVAFORT DE 12" O SIMILAR </v>
          </cell>
          <cell r="C845" t="str">
            <v>UN</v>
          </cell>
        </row>
        <row r="846">
          <cell r="A846">
            <v>3329</v>
          </cell>
          <cell r="B846" t="str">
            <v xml:space="preserve">SUMINISTRO DE UNIONES NOVAFORT DE 14" O SIMILAR </v>
          </cell>
          <cell r="C846" t="str">
            <v>UN</v>
          </cell>
        </row>
        <row r="847">
          <cell r="A847">
            <v>3330</v>
          </cell>
          <cell r="B847" t="str">
            <v xml:space="preserve">SUMINISTRO DE UNIONES NOVAFORT DE 16" O SIMILAR </v>
          </cell>
          <cell r="C847" t="str">
            <v>UN</v>
          </cell>
        </row>
        <row r="848">
          <cell r="A848">
            <v>3331</v>
          </cell>
          <cell r="B848" t="str">
            <v xml:space="preserve">SUMINISTRO DE UNIONES NOVAFORT DE 18" O SIMILAR </v>
          </cell>
          <cell r="C848" t="str">
            <v>UN</v>
          </cell>
        </row>
        <row r="849">
          <cell r="A849">
            <v>3332</v>
          </cell>
          <cell r="B849" t="str">
            <v xml:space="preserve">SUMINISTRO DE UNIONES NOVAFORT DE 20" O SIMILAR </v>
          </cell>
          <cell r="C849" t="str">
            <v>UN</v>
          </cell>
        </row>
        <row r="850">
          <cell r="A850">
            <v>3333</v>
          </cell>
          <cell r="B850" t="str">
            <v xml:space="preserve">SUMINISTRO DE UNIONES NOVAFORT DE 24" O SIMILAR </v>
          </cell>
          <cell r="C850" t="str">
            <v>UN</v>
          </cell>
        </row>
        <row r="851">
          <cell r="A851">
            <v>3334</v>
          </cell>
          <cell r="B851" t="str">
            <v xml:space="preserve">SUMINISTRO DE UNIONES NOVAFORT DE 27" O SIMILAR </v>
          </cell>
          <cell r="C851" t="str">
            <v>UN</v>
          </cell>
        </row>
        <row r="852">
          <cell r="A852">
            <v>3335</v>
          </cell>
          <cell r="B852" t="str">
            <v xml:space="preserve">SUMINISTRO DE UNIONES NOVAFORT DE 30" O SIMILAR </v>
          </cell>
          <cell r="C852" t="str">
            <v>UN</v>
          </cell>
        </row>
        <row r="853">
          <cell r="A853">
            <v>3336</v>
          </cell>
          <cell r="B853" t="str">
            <v xml:space="preserve">SUMINISTRO DE UNIONES NOVALOC DE 33" O SIMILAR </v>
          </cell>
          <cell r="C853" t="str">
            <v>UN</v>
          </cell>
        </row>
        <row r="854">
          <cell r="A854">
            <v>3337</v>
          </cell>
          <cell r="B854" t="str">
            <v xml:space="preserve">SUMINISTRO DE UNIONES NOVALOC DE 36" O SIMILAR </v>
          </cell>
          <cell r="C854" t="str">
            <v>UN</v>
          </cell>
        </row>
        <row r="855">
          <cell r="A855">
            <v>3338</v>
          </cell>
          <cell r="B855" t="str">
            <v xml:space="preserve">SUMINISTRO DE UNIONES NOVALOC DE 39" O SIMILAR </v>
          </cell>
          <cell r="C855" t="str">
            <v>UN</v>
          </cell>
        </row>
        <row r="856">
          <cell r="A856">
            <v>3339</v>
          </cell>
          <cell r="B856" t="str">
            <v xml:space="preserve">SUMINISTRO DE UNIONES NOVALOC DE 42" O SIMILAR </v>
          </cell>
          <cell r="C856" t="str">
            <v>UN</v>
          </cell>
        </row>
        <row r="857">
          <cell r="A857">
            <v>3340</v>
          </cell>
          <cell r="B857" t="str">
            <v xml:space="preserve">SUMINISTRO DE UNIONES NOVALOC DE 45" O SIMILAR </v>
          </cell>
          <cell r="C857" t="str">
            <v>UN</v>
          </cell>
        </row>
        <row r="858">
          <cell r="A858">
            <v>3341</v>
          </cell>
          <cell r="B858" t="str">
            <v xml:space="preserve">SUMINISTRO DE UNIONES NOVALOC DE 48" O SIMILAR </v>
          </cell>
          <cell r="C858" t="str">
            <v>UN</v>
          </cell>
        </row>
        <row r="859">
          <cell r="A859">
            <v>3342</v>
          </cell>
          <cell r="B859" t="str">
            <v xml:space="preserve">SUMINISTRO DE UNIONES NOVALOC DE 51" O SIMILAR </v>
          </cell>
          <cell r="C859" t="str">
            <v>UN</v>
          </cell>
        </row>
        <row r="860">
          <cell r="A860">
            <v>3343</v>
          </cell>
          <cell r="B860" t="str">
            <v xml:space="preserve">SUMINISTRO DE UNIONES NOVALOC DE 54" O SIMILAR </v>
          </cell>
          <cell r="C860" t="str">
            <v>UN</v>
          </cell>
        </row>
        <row r="861">
          <cell r="A861">
            <v>3344</v>
          </cell>
          <cell r="B861" t="str">
            <v xml:space="preserve">SUMINISTRO DE UNIONES NOVALOC DE 57" O SIMILAR </v>
          </cell>
          <cell r="C861" t="str">
            <v>UN</v>
          </cell>
        </row>
        <row r="862">
          <cell r="A862">
            <v>3345</v>
          </cell>
          <cell r="B862" t="str">
            <v xml:space="preserve">SUMINISTRO DE UNIONES NOVALOC DE 60" O SIMILAR </v>
          </cell>
          <cell r="C862" t="str">
            <v>UN</v>
          </cell>
        </row>
        <row r="863">
          <cell r="A863">
            <v>3346</v>
          </cell>
          <cell r="B863" t="str">
            <v xml:space="preserve">SUMINISTRO DE HIDROSELLOS NOVAFORT DE 6" O SIMILAR </v>
          </cell>
          <cell r="C863" t="str">
            <v>UN</v>
          </cell>
        </row>
        <row r="864">
          <cell r="A864">
            <v>3347</v>
          </cell>
          <cell r="B864" t="str">
            <v xml:space="preserve">SUMINISTRO DE HIDROSELLOS NOVAFORT DE 8" O SIMILAR </v>
          </cell>
          <cell r="C864" t="str">
            <v>UN</v>
          </cell>
        </row>
        <row r="865">
          <cell r="A865">
            <v>3348</v>
          </cell>
          <cell r="B865" t="str">
            <v xml:space="preserve">SUMINISTRO DE HIDROSELLOS NOVAFORT DE 10" O SIMILAR </v>
          </cell>
          <cell r="C865" t="str">
            <v>UN</v>
          </cell>
        </row>
        <row r="866">
          <cell r="A866">
            <v>3349</v>
          </cell>
          <cell r="B866" t="str">
            <v xml:space="preserve">SUMINISTRO DE HIDROSELLOS NOVAFORT DE 12" O SIMILAR </v>
          </cell>
          <cell r="C866" t="str">
            <v>UN</v>
          </cell>
        </row>
        <row r="867">
          <cell r="A867">
            <v>3350</v>
          </cell>
          <cell r="B867" t="str">
            <v xml:space="preserve">SUMINISTRO DE HIDROSELLOS NOVAFORT DE 14" O SIMILAR </v>
          </cell>
          <cell r="C867" t="str">
            <v>UN</v>
          </cell>
        </row>
        <row r="868">
          <cell r="A868">
            <v>3351</v>
          </cell>
          <cell r="B868" t="str">
            <v xml:space="preserve">SUMINISTRO DE HIDROSELLOS NOVAFORT DE 16" O SIMILAR </v>
          </cell>
          <cell r="C868" t="str">
            <v>UN</v>
          </cell>
        </row>
        <row r="869">
          <cell r="A869">
            <v>3352</v>
          </cell>
          <cell r="B869" t="str">
            <v xml:space="preserve">SUMINISTRO DE HIDROSELLOS NOVAFORT DE 18" O SIMILAR </v>
          </cell>
          <cell r="C869" t="str">
            <v>UN</v>
          </cell>
        </row>
        <row r="870">
          <cell r="A870">
            <v>3353</v>
          </cell>
          <cell r="B870" t="str">
            <v xml:space="preserve">SUMINISTRO DE HIDROSELLOS NOVAFORT DE 20" O SIMILAR </v>
          </cell>
          <cell r="C870" t="str">
            <v>UN</v>
          </cell>
        </row>
        <row r="871">
          <cell r="A871">
            <v>3354</v>
          </cell>
          <cell r="B871" t="str">
            <v xml:space="preserve">SUMINISTRO DE HIDROSELLOS NOVAFORT DE 24" O SIMILAR </v>
          </cell>
          <cell r="C871" t="str">
            <v>UN</v>
          </cell>
        </row>
        <row r="872">
          <cell r="A872">
            <v>3355</v>
          </cell>
          <cell r="B872" t="str">
            <v xml:space="preserve">SUMINISTRO DE HIDROSELLOS NOVAFORT DE 27" O SIMILAR </v>
          </cell>
          <cell r="C872" t="str">
            <v>UN</v>
          </cell>
        </row>
        <row r="873">
          <cell r="A873">
            <v>3356</v>
          </cell>
          <cell r="B873" t="str">
            <v xml:space="preserve">SUMINISTRO DE HIDROSELLOS NOVAFORT DE 30" O SIMILAR </v>
          </cell>
          <cell r="C873" t="str">
            <v>UN</v>
          </cell>
        </row>
        <row r="874">
          <cell r="A874">
            <v>3357</v>
          </cell>
          <cell r="B874" t="str">
            <v xml:space="preserve">SUMINISTRO DE HIDROSELLOS NOVALOC DE 33" O SIMILAR </v>
          </cell>
          <cell r="C874" t="str">
            <v>UN</v>
          </cell>
        </row>
        <row r="875">
          <cell r="A875">
            <v>3358</v>
          </cell>
          <cell r="B875" t="str">
            <v xml:space="preserve">SUMINISTRO DE HIDROSELLOS NOVALOC DE 36" O SIMILAR </v>
          </cell>
          <cell r="C875" t="str">
            <v>UN</v>
          </cell>
        </row>
        <row r="876">
          <cell r="A876">
            <v>3359</v>
          </cell>
          <cell r="B876" t="str">
            <v xml:space="preserve">SUMINISTRO DE HIDROSELLOS NOVALOC DE 39" O SIMILAR </v>
          </cell>
          <cell r="C876" t="str">
            <v>UN</v>
          </cell>
        </row>
        <row r="877">
          <cell r="A877">
            <v>3360</v>
          </cell>
          <cell r="B877" t="str">
            <v xml:space="preserve">SUMINISTRO DE HIDROSELLOS NOVALOC DE 42" O SIMILAR </v>
          </cell>
          <cell r="C877" t="str">
            <v>UN</v>
          </cell>
        </row>
        <row r="878">
          <cell r="A878">
            <v>3361</v>
          </cell>
          <cell r="B878" t="str">
            <v xml:space="preserve">SUMINISTRO DE HIDROSELLOS NOVALOC DE 45" O SIMILAR </v>
          </cell>
          <cell r="C878" t="str">
            <v>UN</v>
          </cell>
        </row>
        <row r="879">
          <cell r="A879">
            <v>3362</v>
          </cell>
          <cell r="B879" t="str">
            <v xml:space="preserve">SUMINISTRO DE HIDROSELLOS NOVALOC DE 48" O SIMILAR </v>
          </cell>
          <cell r="C879" t="str">
            <v>UN</v>
          </cell>
        </row>
        <row r="880">
          <cell r="A880">
            <v>3363</v>
          </cell>
          <cell r="B880" t="str">
            <v xml:space="preserve">SUMINISTRO DE HIDROSELLOS NOVALOC DE 51" O SIMILAR </v>
          </cell>
          <cell r="C880" t="str">
            <v>UN</v>
          </cell>
        </row>
        <row r="881">
          <cell r="A881">
            <v>3364</v>
          </cell>
          <cell r="B881" t="str">
            <v xml:space="preserve">SUMINISTRO DE HIDROSELLOS NOVALOC DE 54" O SIMILAR </v>
          </cell>
          <cell r="C881" t="str">
            <v>UN</v>
          </cell>
        </row>
        <row r="882">
          <cell r="A882">
            <v>3365</v>
          </cell>
          <cell r="B882" t="str">
            <v xml:space="preserve">SUMINISTRO DE HIDROSELLOS NOVALOC DE 60" O SIMILAR </v>
          </cell>
          <cell r="C882" t="str">
            <v>UN</v>
          </cell>
        </row>
        <row r="883">
          <cell r="A883">
            <v>3366</v>
          </cell>
          <cell r="B883" t="str">
            <v>SUMINISTRO TEE PVC 8x6" PARA CAMARA DE CAIDA</v>
          </cell>
          <cell r="C883" t="str">
            <v>UN</v>
          </cell>
        </row>
        <row r="884">
          <cell r="A884">
            <v>3367</v>
          </cell>
          <cell r="B884" t="str">
            <v>SUMINISTRO CODO 6" x 90° PARA CAMARA DE CAIDA</v>
          </cell>
          <cell r="C884" t="str">
            <v>UN</v>
          </cell>
        </row>
        <row r="885">
          <cell r="A885">
            <v>3368</v>
          </cell>
          <cell r="B885" t="str">
            <v>SUMINISTRO DE TAPA Y ARO EN FERROCONCRETO D=0,60</v>
          </cell>
          <cell r="C885" t="str">
            <v>UN</v>
          </cell>
        </row>
        <row r="886">
          <cell r="A886">
            <v>3369</v>
          </cell>
          <cell r="B886" t="str">
            <v>INSTALACIÓN PASAMURO HF B X E DE 60 CM Y 16"</v>
          </cell>
          <cell r="C886" t="str">
            <v>UN</v>
          </cell>
        </row>
        <row r="887">
          <cell r="A887">
            <v>3370</v>
          </cell>
          <cell r="B887" t="str">
            <v>COMPUERTAS CHARNELA O CHAPALETA DE 16" CIRCULAR</v>
          </cell>
          <cell r="C887" t="str">
            <v>UN</v>
          </cell>
        </row>
        <row r="888">
          <cell r="A888">
            <v>3371</v>
          </cell>
          <cell r="B888" t="str">
            <v>COMPUERTAS CHARNELA O CHAPALETA DE 20" CIRCULAR</v>
          </cell>
          <cell r="C888" t="str">
            <v>UN</v>
          </cell>
        </row>
        <row r="889">
          <cell r="A889">
            <v>3372</v>
          </cell>
          <cell r="B889" t="str">
            <v>TAPA ARO HF NUCLEO CONCETO TRAFICO PESADO</v>
          </cell>
          <cell r="C889" t="str">
            <v>UN</v>
          </cell>
        </row>
        <row r="890">
          <cell r="A890">
            <v>3373</v>
          </cell>
          <cell r="B890" t="str">
            <v xml:space="preserve">SUMINISTRO TUBERÍA HD 3" </v>
          </cell>
          <cell r="C890" t="str">
            <v>ML</v>
          </cell>
        </row>
        <row r="891">
          <cell r="A891">
            <v>3374</v>
          </cell>
          <cell r="B891" t="str">
            <v xml:space="preserve">SUMINISTRO TUBERÍA HD 4" </v>
          </cell>
          <cell r="C891" t="str">
            <v>ML</v>
          </cell>
        </row>
        <row r="892">
          <cell r="A892">
            <v>3375</v>
          </cell>
          <cell r="B892" t="str">
            <v xml:space="preserve">SUMINISTRO TUBERÍA HD 6" </v>
          </cell>
          <cell r="C892" t="str">
            <v>ML</v>
          </cell>
        </row>
        <row r="893">
          <cell r="A893">
            <v>3376</v>
          </cell>
          <cell r="B893" t="str">
            <v xml:space="preserve">SUMINISTRO TUBERÍA HD 8" </v>
          </cell>
          <cell r="C893" t="str">
            <v>ML</v>
          </cell>
        </row>
        <row r="894">
          <cell r="A894">
            <v>3377</v>
          </cell>
          <cell r="B894" t="str">
            <v xml:space="preserve">SUMINISTRO TUBERÍA HD 10" </v>
          </cell>
          <cell r="C894" t="str">
            <v>ML</v>
          </cell>
        </row>
        <row r="895">
          <cell r="A895">
            <v>3378</v>
          </cell>
          <cell r="B895" t="str">
            <v xml:space="preserve">SUMINISTRO TUBERÍA HD 12" </v>
          </cell>
          <cell r="C895" t="str">
            <v>ML</v>
          </cell>
        </row>
        <row r="896">
          <cell r="A896">
            <v>3379</v>
          </cell>
          <cell r="B896" t="str">
            <v xml:space="preserve">SUMINISTRO TUBERÍA HD 16" </v>
          </cell>
          <cell r="C896" t="str">
            <v>ML</v>
          </cell>
        </row>
        <row r="897">
          <cell r="A897">
            <v>3380</v>
          </cell>
          <cell r="B897" t="str">
            <v xml:space="preserve">SUMINISTRO TUBERÍA HD 18" </v>
          </cell>
          <cell r="C897" t="str">
            <v>ML</v>
          </cell>
        </row>
        <row r="898">
          <cell r="A898">
            <v>3381</v>
          </cell>
          <cell r="B898" t="str">
            <v>SUMINISTRO DE GEOTEXTIL POLIPROPILENO A = 3,80 NT 3000</v>
          </cell>
          <cell r="C898" t="str">
            <v>M2</v>
          </cell>
        </row>
        <row r="899">
          <cell r="A899">
            <v>3382</v>
          </cell>
          <cell r="B899" t="str">
            <v>GEOTEXTIL TIPO FORTEX BX-30 O SIMILAR</v>
          </cell>
          <cell r="C899" t="str">
            <v>M2</v>
          </cell>
        </row>
        <row r="900">
          <cell r="A900">
            <v>3383</v>
          </cell>
          <cell r="B900" t="str">
            <v>SUMINISTRO DE TAPA Y ARO POZO MADERPLAST D = 0,67</v>
          </cell>
          <cell r="C900" t="str">
            <v>UN</v>
          </cell>
        </row>
        <row r="901">
          <cell r="A901">
            <v>3384</v>
          </cell>
          <cell r="B901" t="str">
            <v>SUMINISTRO DE CIRCULAR  MADERPLAST D = 0,70</v>
          </cell>
          <cell r="C901" t="str">
            <v>UN</v>
          </cell>
        </row>
        <row r="902">
          <cell r="A902">
            <v>3385</v>
          </cell>
          <cell r="B902" t="str">
            <v>SUMINISTRO PASAMURO HF B X E DE 60 CM Y 16"</v>
          </cell>
          <cell r="C902" t="str">
            <v>UN</v>
          </cell>
        </row>
        <row r="904">
          <cell r="B904" t="str">
            <v>ALCANTARILLADO PLUVIAL</v>
          </cell>
        </row>
        <row r="905">
          <cell r="A905">
            <v>4100</v>
          </cell>
          <cell r="B905" t="str">
            <v>Estructura de alcantarillado</v>
          </cell>
        </row>
        <row r="906">
          <cell r="A906">
            <v>4101</v>
          </cell>
          <cell r="B906" t="str">
            <v>SOLADO DE FONDO 1500PSI e=0.005m</v>
          </cell>
          <cell r="C906" t="str">
            <v>M2</v>
          </cell>
        </row>
        <row r="907">
          <cell r="A907">
            <v>4102</v>
          </cell>
          <cell r="B907" t="str">
            <v>BASE REFORZADA POZO INSPECCIÓN D=2.00 M INCLUYE CAÑUELA EN CONCRETO Y EMBOQUILLADO REMATES</v>
          </cell>
          <cell r="C907" t="str">
            <v>UN</v>
          </cell>
        </row>
        <row r="908">
          <cell r="A908">
            <v>4103</v>
          </cell>
          <cell r="B908" t="str">
            <v>CUERPO REFORZADO POZO INSPECCIÓN D=1.2 M, H=1.0 a 2.0 M</v>
          </cell>
          <cell r="C908" t="str">
            <v>UN</v>
          </cell>
        </row>
        <row r="909">
          <cell r="A909">
            <v>4104</v>
          </cell>
          <cell r="B909" t="str">
            <v>CUERPO REFORZADO POZO INSPECCIÓN D=1.2 M, H=2.0 a 3.0 M</v>
          </cell>
          <cell r="C909" t="str">
            <v>UN</v>
          </cell>
        </row>
        <row r="910">
          <cell r="A910">
            <v>4105</v>
          </cell>
          <cell r="B910" t="str">
            <v>CUERPO REFORZADO POZO INSPECCIÓN D=1.2 M, H=3,0 a 4.0 M</v>
          </cell>
          <cell r="C910" t="str">
            <v>UN</v>
          </cell>
        </row>
        <row r="911">
          <cell r="A911">
            <v>4106</v>
          </cell>
          <cell r="B911" t="str">
            <v>CUERPO REFORZADO POZO INSPECCIÓN D=1.2 M, H=4,0 a 5.0 M</v>
          </cell>
          <cell r="C911" t="str">
            <v>UN</v>
          </cell>
        </row>
        <row r="912">
          <cell r="A912">
            <v>4107</v>
          </cell>
          <cell r="B912" t="str">
            <v>CUERPO REFORZADO POZO INSPECCIÓN D=1.2 M, H=5,0 a 6.0 M</v>
          </cell>
          <cell r="C912" t="str">
            <v>UN</v>
          </cell>
        </row>
        <row r="913">
          <cell r="A913">
            <v>4108</v>
          </cell>
          <cell r="B913" t="str">
            <v>CUERPO REFORZADO POZO INSPECCIÓN D=1.2 M, H=5,0 a 6.0 M</v>
          </cell>
          <cell r="C913" t="str">
            <v>UN</v>
          </cell>
        </row>
        <row r="914">
          <cell r="A914">
            <v>4109</v>
          </cell>
          <cell r="B914" t="str">
            <v>PELDAÑOS PARA POZO DE INSPECCION VAR 3/4 CADA 40CM</v>
          </cell>
          <cell r="C914" t="str">
            <v>UN</v>
          </cell>
        </row>
        <row r="915">
          <cell r="A915">
            <v>4110</v>
          </cell>
          <cell r="B915" t="str">
            <v xml:space="preserve">CORONA PARA POZO DE INSPECC. CONCR.  F´C=24 Mpa INST.  TAPA Y ARO </v>
          </cell>
          <cell r="C915" t="str">
            <v>UN</v>
          </cell>
        </row>
        <row r="916">
          <cell r="A916">
            <v>4111</v>
          </cell>
          <cell r="B916" t="str">
            <v xml:space="preserve">ANILLO DE CORONA PARA TRAMPA DE ARENAS CONCRETO F´C=24 Mpa CON INST. TAPA Y ARO </v>
          </cell>
          <cell r="C916" t="str">
            <v>UN</v>
          </cell>
        </row>
        <row r="917">
          <cell r="A917">
            <v>4112</v>
          </cell>
          <cell r="B917" t="str">
            <v>CONSTRUCCION CAJA INSPECCION EN CONCRETO  0,80x0,80x1,30 INCLUYE TAPA REFORZADA Y CAÑUELA</v>
          </cell>
          <cell r="C917" t="str">
            <v>UN</v>
          </cell>
        </row>
        <row r="918">
          <cell r="A918">
            <v>4113</v>
          </cell>
          <cell r="B918" t="str">
            <v>CONSTRUCCION SUMIDERO DE DIMENSIONES 2.30 X 0.60 INCLUYE REJA METALICA HF SEGÚN DISEÑOS</v>
          </cell>
          <cell r="C918" t="str">
            <v>M3</v>
          </cell>
        </row>
        <row r="919">
          <cell r="A919">
            <v>4114</v>
          </cell>
          <cell r="B919" t="str">
            <v>CONSTRUCCION SUMIDERO TRANSVERSAL DE 2.5 M3 CONCRETO</v>
          </cell>
          <cell r="C919" t="str">
            <v>M3</v>
          </cell>
        </row>
        <row r="920">
          <cell r="A920">
            <v>4115</v>
          </cell>
          <cell r="B920" t="str">
            <v xml:space="preserve">CAMA DE ARENA PARA TUBERIAS </v>
          </cell>
          <cell r="C920" t="str">
            <v>M3</v>
          </cell>
        </row>
        <row r="921">
          <cell r="A921">
            <v>4116</v>
          </cell>
          <cell r="B921" t="str">
            <v>EMPALME DE TUBERIA A POZO EXISTENTE, INCLUYE DEMOLICION Y EMBOQUILLADO</v>
          </cell>
          <cell r="C921" t="str">
            <v>UN</v>
          </cell>
        </row>
        <row r="922">
          <cell r="A922">
            <v>4117</v>
          </cell>
          <cell r="B922" t="str">
            <v>ACERO DE REFUERZO 60000 PSI</v>
          </cell>
          <cell r="C922" t="str">
            <v>KG</v>
          </cell>
        </row>
        <row r="924">
          <cell r="A924">
            <v>4200</v>
          </cell>
          <cell r="B924" t="str">
            <v>Instalación tubería y accesorios</v>
          </cell>
        </row>
        <row r="925">
          <cell r="A925">
            <v>4201</v>
          </cell>
          <cell r="B925" t="str">
            <v>INSTALACION TUBERIA PVC ALCANTARILLADO 10" TIPO NOVAFORT</v>
          </cell>
          <cell r="C925" t="str">
            <v>M</v>
          </cell>
        </row>
        <row r="926">
          <cell r="A926">
            <v>4202</v>
          </cell>
          <cell r="B926" t="str">
            <v>INSTALACION TUBERIA PVC ALCANTARILLADO 12" TIPO NOVAFORT</v>
          </cell>
          <cell r="C926" t="str">
            <v>M</v>
          </cell>
        </row>
        <row r="927">
          <cell r="A927">
            <v>4203</v>
          </cell>
          <cell r="B927" t="str">
            <v>INSTALACION TUBERIA PVC ALCANTARILLADO 14" TIPO NOVAFORT</v>
          </cell>
          <cell r="C927" t="str">
            <v>M</v>
          </cell>
        </row>
        <row r="928">
          <cell r="A928">
            <v>4204</v>
          </cell>
          <cell r="B928" t="str">
            <v>INSTALACION TUBERIA PVC ALCANTARILLADO 16" TIPO NOVAFORT</v>
          </cell>
          <cell r="C928" t="str">
            <v>M</v>
          </cell>
        </row>
        <row r="929">
          <cell r="A929">
            <v>4205</v>
          </cell>
          <cell r="B929" t="str">
            <v>INSTALACION TUBERIA PVC ALCANTARILLADO 18" TIPO NOVAFORT</v>
          </cell>
          <cell r="C929" t="str">
            <v>M</v>
          </cell>
        </row>
        <row r="930">
          <cell r="A930">
            <v>4206</v>
          </cell>
          <cell r="B930" t="str">
            <v>INSTALACION TUBERIA PVC ALCANTARILLADO 20" TIPO NOVAFORT</v>
          </cell>
          <cell r="C930" t="str">
            <v>M</v>
          </cell>
        </row>
        <row r="931">
          <cell r="A931">
            <v>4207</v>
          </cell>
          <cell r="B931" t="str">
            <v>INSTALACION TUBERIA PVC ALCANTARILLADO 24" TIPO NOVALOC</v>
          </cell>
          <cell r="C931" t="str">
            <v>M</v>
          </cell>
        </row>
        <row r="932">
          <cell r="A932">
            <v>4208</v>
          </cell>
          <cell r="B932" t="str">
            <v>INSTALACION TUBERIA PVC ALCANTARILLADO 27" TIPO NOVALOC</v>
          </cell>
          <cell r="C932" t="str">
            <v>M</v>
          </cell>
        </row>
        <row r="933">
          <cell r="A933">
            <v>4209</v>
          </cell>
          <cell r="B933" t="str">
            <v>INSTALACION TUBERIA PVC ALCANTARILLADO 30" TIPO NOVALOC</v>
          </cell>
          <cell r="C933" t="str">
            <v>M</v>
          </cell>
        </row>
        <row r="934">
          <cell r="A934">
            <v>4210</v>
          </cell>
          <cell r="B934" t="str">
            <v>INSTALACION TUBERIA PVC ALCANTARILLADO 33" TIPO NOVALOC</v>
          </cell>
          <cell r="C934" t="str">
            <v>M</v>
          </cell>
        </row>
        <row r="935">
          <cell r="A935">
            <v>4211</v>
          </cell>
          <cell r="B935" t="str">
            <v>INSTALACION TUBERIA PVC ALCANTARILLADO 36" TIPO NOVALOC</v>
          </cell>
          <cell r="C935" t="str">
            <v>M</v>
          </cell>
        </row>
        <row r="936">
          <cell r="A936">
            <v>4212</v>
          </cell>
          <cell r="B936" t="str">
            <v>INSTALACION TUBERIA PVC ALCANTARILLADO 39" TIPO NOVALOC</v>
          </cell>
          <cell r="C936" t="str">
            <v>M</v>
          </cell>
        </row>
        <row r="937">
          <cell r="A937">
            <v>4213</v>
          </cell>
          <cell r="B937" t="str">
            <v>INSTALACION TUBERIA PVC ALCANTARILLADO 42" TIPO NOVALOC</v>
          </cell>
          <cell r="C937" t="str">
            <v>M</v>
          </cell>
        </row>
        <row r="938">
          <cell r="A938">
            <v>4214</v>
          </cell>
          <cell r="B938" t="str">
            <v>INSTALACION TUBERIA PVC ALCANTARILLADO 45" TIPO NOVALOC</v>
          </cell>
          <cell r="C938" t="str">
            <v>M</v>
          </cell>
        </row>
        <row r="939">
          <cell r="A939">
            <v>4215</v>
          </cell>
          <cell r="B939" t="str">
            <v>INSTALACION TUBERIA PVC ALCANTARILLADO 48" TIPO NOVALOC</v>
          </cell>
          <cell r="C939" t="str">
            <v>M</v>
          </cell>
        </row>
        <row r="940">
          <cell r="A940">
            <v>4216</v>
          </cell>
          <cell r="B940" t="str">
            <v>INSTALACION TUBERIA PVC ALCANTARILLADO 51" TIPO NOVALOC</v>
          </cell>
          <cell r="C940" t="str">
            <v>M</v>
          </cell>
        </row>
        <row r="941">
          <cell r="A941">
            <v>4217</v>
          </cell>
          <cell r="B941" t="str">
            <v>INSTALACION TUBERIA PVC ALCANTARILLADO 54" TIPO NOVALOC</v>
          </cell>
          <cell r="C941" t="str">
            <v>M</v>
          </cell>
        </row>
        <row r="942">
          <cell r="A942">
            <v>4218</v>
          </cell>
          <cell r="B942" t="str">
            <v>INSTALACION TUBERIA PVC ALCANTARILLADO 60" TIPO NOVALOC</v>
          </cell>
          <cell r="C942" t="str">
            <v>M</v>
          </cell>
        </row>
        <row r="943">
          <cell r="A943">
            <v>4219</v>
          </cell>
          <cell r="B943" t="str">
            <v>EMPALME DE TUBERIA A POZO EXISTENTE, INCLUYE DEMOLICION Y EMBOQUILLADO</v>
          </cell>
          <cell r="C943" t="str">
            <v>UN</v>
          </cell>
        </row>
        <row r="944">
          <cell r="A944">
            <v>4220</v>
          </cell>
          <cell r="B944" t="str">
            <v xml:space="preserve"> INSTALACION VALVULA DE CHAPALETA 36" </v>
          </cell>
          <cell r="C944" t="str">
            <v>UN</v>
          </cell>
        </row>
        <row r="945">
          <cell r="A945">
            <v>4221</v>
          </cell>
          <cell r="B945" t="str">
            <v xml:space="preserve"> INSTALACION VALVULA DE CHAPALETA 38" </v>
          </cell>
          <cell r="C945" t="str">
            <v>UN</v>
          </cell>
        </row>
        <row r="946">
          <cell r="A946">
            <v>4222</v>
          </cell>
          <cell r="B946" t="str">
            <v xml:space="preserve"> INSTALACION VALVULA DE CHAPALETA 40" </v>
          </cell>
          <cell r="C946" t="str">
            <v>UN</v>
          </cell>
        </row>
        <row r="947">
          <cell r="A947">
            <v>4223</v>
          </cell>
          <cell r="B947" t="str">
            <v xml:space="preserve"> INSTALACION VALVULA DE CHAPALETA 42" </v>
          </cell>
          <cell r="C947" t="str">
            <v>UN</v>
          </cell>
        </row>
        <row r="948">
          <cell r="A948">
            <v>4224</v>
          </cell>
          <cell r="B948" t="str">
            <v xml:space="preserve"> INSTALACION VALVULA DE CHAPALETA 45" </v>
          </cell>
          <cell r="C948" t="str">
            <v>UN</v>
          </cell>
        </row>
        <row r="949">
          <cell r="A949">
            <v>4225</v>
          </cell>
          <cell r="B949" t="str">
            <v xml:space="preserve"> INSTALACION VALVULA DE CHAPALETA 48" </v>
          </cell>
          <cell r="C949" t="str">
            <v>UN</v>
          </cell>
        </row>
        <row r="950">
          <cell r="A950">
            <v>4226</v>
          </cell>
          <cell r="B950" t="str">
            <v xml:space="preserve"> INSTALACION VALVULA DE CHAPALETA 54" </v>
          </cell>
          <cell r="C950" t="str">
            <v>UN</v>
          </cell>
        </row>
        <row r="952">
          <cell r="A952">
            <v>4300</v>
          </cell>
          <cell r="B952" t="str">
            <v>Suministro tubería y accesorios</v>
          </cell>
        </row>
        <row r="953">
          <cell r="A953">
            <v>4301</v>
          </cell>
          <cell r="B953" t="str">
            <v>SUMINISTRO TUBERIA ALCANTARILLADO PVC 10" TIPO NOVAFORT</v>
          </cell>
          <cell r="C953" t="str">
            <v>ML</v>
          </cell>
        </row>
        <row r="954">
          <cell r="A954">
            <v>4302</v>
          </cell>
          <cell r="B954" t="str">
            <v>SUMINISTRO TUBERIA ALCANTARILLADO PVC 12" TIPO NOVAFORT</v>
          </cell>
          <cell r="C954" t="str">
            <v>ML</v>
          </cell>
        </row>
        <row r="955">
          <cell r="A955">
            <v>4303</v>
          </cell>
          <cell r="B955" t="str">
            <v>SUMINISTRO TUBERIA ALCANTARILLADO PVC 14" TIPO NOVAFORT</v>
          </cell>
          <cell r="C955" t="str">
            <v>ML</v>
          </cell>
        </row>
        <row r="956">
          <cell r="A956">
            <v>4304</v>
          </cell>
          <cell r="B956" t="str">
            <v>SUMINISTRO TUBERIA ALCANTARILLADO PVC 16" TIPO NOVAFORT</v>
          </cell>
          <cell r="C956" t="str">
            <v>ML</v>
          </cell>
        </row>
        <row r="957">
          <cell r="A957">
            <v>4305</v>
          </cell>
          <cell r="B957" t="str">
            <v>SUMINISTRO TUBERIA ALCANTARILLADO PVC 18" TIPO NOVAFORT</v>
          </cell>
          <cell r="C957" t="str">
            <v>ML</v>
          </cell>
        </row>
        <row r="958">
          <cell r="A958">
            <v>4306</v>
          </cell>
          <cell r="B958" t="str">
            <v>SUMINISTRO TUBERIA ALCANTARILLADO PVC 20" TIPO NOVAFORT</v>
          </cell>
          <cell r="C958" t="str">
            <v>ML</v>
          </cell>
        </row>
        <row r="959">
          <cell r="A959">
            <v>4307</v>
          </cell>
          <cell r="B959" t="str">
            <v>SUMINISTRO TUBERIA PVC ALCANTARILLADO 24" TIPO NOVAFORT</v>
          </cell>
          <cell r="C959" t="str">
            <v>ML</v>
          </cell>
        </row>
        <row r="960">
          <cell r="A960">
            <v>4308</v>
          </cell>
          <cell r="B960" t="str">
            <v>SUMINISTRO TUBERIA PVC ALCANTARILLADO 27" TIPO NOVAFORT</v>
          </cell>
          <cell r="C960" t="str">
            <v>ML</v>
          </cell>
        </row>
        <row r="961">
          <cell r="A961">
            <v>4309</v>
          </cell>
          <cell r="B961" t="str">
            <v>SUMINISTRO TUBERIA PVC ALCANTARILLADO 30" TIPO NOVAFORT</v>
          </cell>
          <cell r="C961" t="str">
            <v>ML</v>
          </cell>
        </row>
        <row r="962">
          <cell r="A962">
            <v>4310</v>
          </cell>
          <cell r="B962" t="str">
            <v>SUMINISTRO TUBERIA PVC ALCANTARILLADO 33" TIPO NOVALOC</v>
          </cell>
          <cell r="C962" t="str">
            <v>ML</v>
          </cell>
        </row>
        <row r="963">
          <cell r="A963">
            <v>4311</v>
          </cell>
          <cell r="B963" t="str">
            <v>SUMINISTRO TUBERIA PVC ALCANTARILLADO 36" TIPO NOVALOC</v>
          </cell>
          <cell r="C963" t="str">
            <v>ML</v>
          </cell>
        </row>
        <row r="964">
          <cell r="A964">
            <v>4312</v>
          </cell>
          <cell r="B964" t="str">
            <v>SUMINISTRO TUBERIA PVC ALCANTARILLADO 39" TIPO NOVALOC</v>
          </cell>
          <cell r="C964" t="str">
            <v>ML</v>
          </cell>
        </row>
        <row r="965">
          <cell r="A965">
            <v>4313</v>
          </cell>
          <cell r="B965" t="str">
            <v>SUMINISTRO TUBERIA PVC ALCANTARILLADO 42" TIPO NOVALOC</v>
          </cell>
          <cell r="C965" t="str">
            <v>ML</v>
          </cell>
        </row>
        <row r="966">
          <cell r="A966">
            <v>4314</v>
          </cell>
          <cell r="B966" t="str">
            <v>SUMINISTRO TUBERIA PVC ALCANTARILLADO 45" TIPO NOVALOC</v>
          </cell>
          <cell r="C966" t="str">
            <v>ML</v>
          </cell>
        </row>
        <row r="967">
          <cell r="A967">
            <v>4315</v>
          </cell>
          <cell r="B967" t="str">
            <v>SUMINISTRO TUBERIA PVC ALCANTARILLADO 48" TIPO NOVALOC</v>
          </cell>
          <cell r="C967" t="str">
            <v>ML</v>
          </cell>
        </row>
        <row r="968">
          <cell r="A968">
            <v>4316</v>
          </cell>
          <cell r="B968" t="str">
            <v>SUMINISTRO TUBERIA PVC ALCANTARILLADO 51" TIPO NOVALOC</v>
          </cell>
          <cell r="C968" t="str">
            <v>ML</v>
          </cell>
        </row>
        <row r="969">
          <cell r="A969">
            <v>4317</v>
          </cell>
          <cell r="B969" t="str">
            <v>SUMINISTRO TUBERIA PVC ALCANTARILLADO 54" TIPO NOVALOC</v>
          </cell>
          <cell r="C969" t="str">
            <v>ML</v>
          </cell>
        </row>
        <row r="970">
          <cell r="A970">
            <v>4318</v>
          </cell>
          <cell r="B970" t="str">
            <v>SUMINISTRO TUBERIA PVC ALCANTARILLADO 57" TIPO NOVALOC</v>
          </cell>
          <cell r="C970" t="str">
            <v>ML</v>
          </cell>
        </row>
        <row r="971">
          <cell r="A971">
            <v>4319</v>
          </cell>
          <cell r="B971" t="str">
            <v>SUMINISTRO TUBERIA PVC ALCANTARILLADO 60" TIPO NOVALOC</v>
          </cell>
          <cell r="C971" t="str">
            <v>ML</v>
          </cell>
        </row>
        <row r="972">
          <cell r="A972">
            <v>4320</v>
          </cell>
          <cell r="B972" t="str">
            <v xml:space="preserve">SUMINISTRO DE UNIONES NOVAFORT DE 10" O SIMILAR </v>
          </cell>
          <cell r="C972" t="str">
            <v>UN</v>
          </cell>
        </row>
        <row r="973">
          <cell r="A973">
            <v>4321</v>
          </cell>
          <cell r="B973" t="str">
            <v xml:space="preserve">SUMINISTRO DE UNIONES NOVAFORT DE 12" O SIMILAR </v>
          </cell>
          <cell r="C973" t="str">
            <v>UN</v>
          </cell>
        </row>
        <row r="974">
          <cell r="A974">
            <v>4322</v>
          </cell>
          <cell r="B974" t="str">
            <v xml:space="preserve">SUMINISTRO DE UNIONES NOVAFORT DE 14" O SIMILAR </v>
          </cell>
          <cell r="C974" t="str">
            <v>UN</v>
          </cell>
        </row>
        <row r="975">
          <cell r="A975">
            <v>4323</v>
          </cell>
          <cell r="B975" t="str">
            <v xml:space="preserve">SUMINISTRO DE UNIONES NOVAFORT DE 16" O SIMILAR </v>
          </cell>
          <cell r="C975" t="str">
            <v>UN</v>
          </cell>
        </row>
        <row r="976">
          <cell r="A976">
            <v>4324</v>
          </cell>
          <cell r="B976" t="str">
            <v xml:space="preserve">SUMINISTRO DE UNIONES NOVAFORT DE 18" O SIMILAR </v>
          </cell>
          <cell r="C976" t="str">
            <v>UN</v>
          </cell>
        </row>
        <row r="977">
          <cell r="A977">
            <v>4325</v>
          </cell>
          <cell r="B977" t="str">
            <v xml:space="preserve">SUMINISTRO DE UNIONES NOVAFORT DE 20" O SIMILAR </v>
          </cell>
          <cell r="C977" t="str">
            <v>UN</v>
          </cell>
        </row>
        <row r="978">
          <cell r="A978">
            <v>4326</v>
          </cell>
          <cell r="B978" t="str">
            <v xml:space="preserve">SUMINISTRO DE UNIONES NOVAFORT DE 24" O SIMILAR </v>
          </cell>
          <cell r="C978" t="str">
            <v>UN</v>
          </cell>
        </row>
        <row r="979">
          <cell r="A979">
            <v>4327</v>
          </cell>
          <cell r="B979" t="str">
            <v xml:space="preserve">SUMINISTRO DE UNIONES NOVAFORT DE 27" O SIMILAR </v>
          </cell>
          <cell r="C979" t="str">
            <v>UN</v>
          </cell>
        </row>
        <row r="980">
          <cell r="A980">
            <v>4328</v>
          </cell>
          <cell r="B980" t="str">
            <v xml:space="preserve">SUMINISTRO DE UNIONES NOVAFORT DE 30" O SIMILAR </v>
          </cell>
          <cell r="C980" t="str">
            <v>UN</v>
          </cell>
        </row>
        <row r="981">
          <cell r="A981">
            <v>4329</v>
          </cell>
          <cell r="B981" t="str">
            <v xml:space="preserve">SUMINISTRO DE UNIONES NOVALOC DE 33" O SIMILAR </v>
          </cell>
          <cell r="C981" t="str">
            <v>UN</v>
          </cell>
        </row>
        <row r="982">
          <cell r="A982">
            <v>4330</v>
          </cell>
          <cell r="B982" t="str">
            <v xml:space="preserve">SUMINISTRO DE UNIONES NOVALOC DE 36" O SIMILAR </v>
          </cell>
          <cell r="C982" t="str">
            <v>UN</v>
          </cell>
        </row>
        <row r="983">
          <cell r="A983">
            <v>4331</v>
          </cell>
          <cell r="B983" t="str">
            <v xml:space="preserve">SUMINISTRO DE UNIONES NOVALOC DE 39" O SIMILAR </v>
          </cell>
          <cell r="C983" t="str">
            <v>UN</v>
          </cell>
        </row>
        <row r="984">
          <cell r="A984">
            <v>4332</v>
          </cell>
          <cell r="B984" t="str">
            <v xml:space="preserve">SUMINISTRO DE UNIONES NOVALOC DE 42" O SIMILAR </v>
          </cell>
          <cell r="C984" t="str">
            <v>UN</v>
          </cell>
        </row>
        <row r="985">
          <cell r="A985">
            <v>4333</v>
          </cell>
          <cell r="B985" t="str">
            <v xml:space="preserve">SUMINISTRO DE UNIONES NOVALOC DE 45" O SIMILAR </v>
          </cell>
          <cell r="C985" t="str">
            <v>UN</v>
          </cell>
        </row>
        <row r="986">
          <cell r="A986">
            <v>4334</v>
          </cell>
          <cell r="B986" t="str">
            <v xml:space="preserve">SUMINISTRO DE UNIONES NOVALOC DE 48" O SIMILAR </v>
          </cell>
          <cell r="C986" t="str">
            <v>UN</v>
          </cell>
        </row>
        <row r="987">
          <cell r="A987">
            <v>4335</v>
          </cell>
          <cell r="B987" t="str">
            <v xml:space="preserve">SUMINISTRO DE UNIONES NOVALOC DE 51" O SIMILAR </v>
          </cell>
          <cell r="C987" t="str">
            <v>UN</v>
          </cell>
        </row>
        <row r="988">
          <cell r="A988">
            <v>4336</v>
          </cell>
          <cell r="B988" t="str">
            <v xml:space="preserve">SUMINISTRO DE UNIONES NOVALOC DE 54" O SIMILAR </v>
          </cell>
          <cell r="C988" t="str">
            <v>UN</v>
          </cell>
        </row>
        <row r="989">
          <cell r="A989">
            <v>4337</v>
          </cell>
          <cell r="B989" t="str">
            <v xml:space="preserve">SUMINISTRO DE UNIONES NOVALOC DE 57" O SIMILAR </v>
          </cell>
          <cell r="C989" t="str">
            <v>UN</v>
          </cell>
        </row>
        <row r="990">
          <cell r="A990">
            <v>4338</v>
          </cell>
          <cell r="B990" t="str">
            <v xml:space="preserve">SUMINISTRO DE UNIONES NOVALOC DE 60" O SIMILAR </v>
          </cell>
          <cell r="C990" t="str">
            <v>UN</v>
          </cell>
        </row>
        <row r="991">
          <cell r="A991">
            <v>4339</v>
          </cell>
          <cell r="B991" t="str">
            <v xml:space="preserve">SUMINISTRO DE HIDROSELLOS NOVAFORT DE 10" O SIMILAR </v>
          </cell>
          <cell r="C991" t="str">
            <v>UN</v>
          </cell>
        </row>
        <row r="992">
          <cell r="A992">
            <v>4340</v>
          </cell>
          <cell r="B992" t="str">
            <v xml:space="preserve">SUMINISTRO DE HIDROSELLOS NOVAFORT DE 12" O SIMILAR </v>
          </cell>
          <cell r="C992" t="str">
            <v>UN</v>
          </cell>
        </row>
        <row r="993">
          <cell r="A993">
            <v>4341</v>
          </cell>
          <cell r="B993" t="str">
            <v xml:space="preserve">SUMINISTRO DE HIDROSELLOS NOVAFORT DE 14" O SIMILAR </v>
          </cell>
          <cell r="C993" t="str">
            <v>UN</v>
          </cell>
        </row>
        <row r="994">
          <cell r="A994">
            <v>4342</v>
          </cell>
          <cell r="B994" t="str">
            <v xml:space="preserve">SUMINISTRO DE HIDROSELLOS NOVAFORT DE 16" O SIMILAR </v>
          </cell>
          <cell r="C994" t="str">
            <v>UN</v>
          </cell>
        </row>
        <row r="995">
          <cell r="A995">
            <v>4343</v>
          </cell>
          <cell r="B995" t="str">
            <v xml:space="preserve">SUMINISTRO DE HIDROSELLOS NOVAFORT DE 18" O SIMILAR </v>
          </cell>
          <cell r="C995" t="str">
            <v>UN</v>
          </cell>
        </row>
        <row r="996">
          <cell r="A996">
            <v>4344</v>
          </cell>
          <cell r="B996" t="str">
            <v xml:space="preserve">SUMINISTRO DE HIDROSELLOS NOVAFORT DE 20" O SIMILAR </v>
          </cell>
          <cell r="C996" t="str">
            <v>UN</v>
          </cell>
        </row>
        <row r="997">
          <cell r="A997">
            <v>4345</v>
          </cell>
          <cell r="B997" t="str">
            <v xml:space="preserve">SUMINISTRO DE HIDROSELLOS NOVAFORT DE 24" O SIMILAR </v>
          </cell>
          <cell r="C997" t="str">
            <v>UN</v>
          </cell>
        </row>
        <row r="998">
          <cell r="A998">
            <v>4346</v>
          </cell>
          <cell r="B998" t="str">
            <v xml:space="preserve">SUMINISTRO DE HIDROSELLOS NOVAFORT DE 27" O SIMILAR </v>
          </cell>
          <cell r="C998" t="str">
            <v>UN</v>
          </cell>
        </row>
        <row r="999">
          <cell r="A999">
            <v>4347</v>
          </cell>
          <cell r="B999" t="str">
            <v xml:space="preserve">SUMINISTRO DE HIDROSELLOS NOVAFORT DE 30" O SIMILAR </v>
          </cell>
          <cell r="C999" t="str">
            <v>UN</v>
          </cell>
        </row>
        <row r="1000">
          <cell r="A1000">
            <v>4348</v>
          </cell>
          <cell r="B1000" t="str">
            <v xml:space="preserve">SUMINISTRO DE HIDROSELLOS NOVALOC DE 33" O SIMILAR </v>
          </cell>
          <cell r="C1000" t="str">
            <v>UN</v>
          </cell>
        </row>
        <row r="1001">
          <cell r="A1001">
            <v>4349</v>
          </cell>
          <cell r="B1001" t="str">
            <v xml:space="preserve">SUMINISTRO DE HIDROSELLOS NOVALOC DE 36" O SIMILAR </v>
          </cell>
          <cell r="C1001" t="str">
            <v>UN</v>
          </cell>
        </row>
        <row r="1002">
          <cell r="A1002">
            <v>4350</v>
          </cell>
          <cell r="B1002" t="str">
            <v xml:space="preserve">SUMINISTRO DE HIDROSELLOS NOVALOC DE 39" O SIMILAR </v>
          </cell>
          <cell r="C1002" t="str">
            <v>UN</v>
          </cell>
        </row>
        <row r="1003">
          <cell r="A1003">
            <v>4351</v>
          </cell>
          <cell r="B1003" t="str">
            <v xml:space="preserve">SUMINISTRO DE HIDROSELLOS NOVALOC DE 42" O SIMILAR </v>
          </cell>
          <cell r="C1003" t="str">
            <v>UN</v>
          </cell>
        </row>
        <row r="1004">
          <cell r="A1004">
            <v>4352</v>
          </cell>
          <cell r="B1004" t="str">
            <v xml:space="preserve">SUMINISTRO DE HIDROSELLOS NOVALOC DE 45" O SIMILAR </v>
          </cell>
          <cell r="C1004" t="str">
            <v>UN</v>
          </cell>
        </row>
        <row r="1005">
          <cell r="A1005">
            <v>4353</v>
          </cell>
          <cell r="B1005" t="str">
            <v xml:space="preserve">SUMINISTRO DE HIDROSELLOS NOVALOC DE 48" O SIMILAR </v>
          </cell>
          <cell r="C1005" t="str">
            <v>UN</v>
          </cell>
        </row>
        <row r="1006">
          <cell r="A1006">
            <v>4354</v>
          </cell>
          <cell r="B1006" t="str">
            <v xml:space="preserve">SUMINISTRO DE HIDROSELLOS NOVALOC DE 51" O SIMILAR </v>
          </cell>
          <cell r="C1006" t="str">
            <v>UN</v>
          </cell>
        </row>
        <row r="1007">
          <cell r="A1007">
            <v>4355</v>
          </cell>
          <cell r="B1007" t="str">
            <v xml:space="preserve">SUMINISTRO DE HIDROSELLOS NOVALOC DE 54" O SIMILAR </v>
          </cell>
          <cell r="C1007" t="str">
            <v>UN</v>
          </cell>
        </row>
        <row r="1008">
          <cell r="A1008">
            <v>4356</v>
          </cell>
          <cell r="B1008" t="str">
            <v xml:space="preserve">SUMINISTRO DE HIDROSELLOS NOVALOC DE 60" O SIMILAR </v>
          </cell>
          <cell r="C1008" t="str">
            <v>UN</v>
          </cell>
        </row>
        <row r="1009">
          <cell r="A1009">
            <v>4357</v>
          </cell>
          <cell r="B1009" t="str">
            <v>REJA DESMONTABLE EN HF DE DIMENSIONES 0,40 x 0,90 CON MARCO Y CONTRAMARCO</v>
          </cell>
          <cell r="C1009" t="str">
            <v>UN</v>
          </cell>
        </row>
        <row r="1010">
          <cell r="A1010">
            <v>4358</v>
          </cell>
          <cell r="B1010" t="str">
            <v>SUMINISTRO DE TAPA Y ARO EN FERROCONCRETO D=0,60</v>
          </cell>
          <cell r="C1010" t="str">
            <v>UN</v>
          </cell>
        </row>
        <row r="1011">
          <cell r="A1011">
            <v>4359</v>
          </cell>
          <cell r="B1011" t="str">
            <v>SUMINISTRO KIT SILLA YEE 8x6" INCLUYE ABRAZADERAS EMPAQUE Y ADHESIVO</v>
          </cell>
          <cell r="C1011" t="str">
            <v>UN</v>
          </cell>
        </row>
        <row r="1012">
          <cell r="A1012">
            <v>4360</v>
          </cell>
          <cell r="B1012" t="str">
            <v>SUMINISTRO KIT SILLA YEE 10x6" INCLUYE ABRAZADERAS EMPAQUE Y ADHESIVO</v>
          </cell>
          <cell r="C1012" t="str">
            <v>UN</v>
          </cell>
        </row>
        <row r="1013">
          <cell r="A1013">
            <v>4361</v>
          </cell>
          <cell r="B1013" t="str">
            <v>SUMINISTRO KIT SILLA YEE 12x6" INCLUYE ABRAZADERAS EMPAQUE Y ADHESIVO</v>
          </cell>
          <cell r="C1013" t="str">
            <v>UN</v>
          </cell>
        </row>
        <row r="1014">
          <cell r="A1014">
            <v>4362</v>
          </cell>
          <cell r="B1014" t="str">
            <v>SUMINISTRO DE GEOTEXTIL POLIPROPILENO A = 3,80 NT 3000</v>
          </cell>
          <cell r="C1014" t="str">
            <v>M2</v>
          </cell>
        </row>
        <row r="1015">
          <cell r="A1015">
            <v>4363</v>
          </cell>
          <cell r="B1015" t="str">
            <v>SUMINISTRO VALVULA DE CHAPALETA 36"</v>
          </cell>
          <cell r="C1015" t="str">
            <v xml:space="preserve"> UN </v>
          </cell>
        </row>
        <row r="1016">
          <cell r="A1016">
            <v>4364</v>
          </cell>
          <cell r="B1016" t="str">
            <v xml:space="preserve">SUMINISTRO VALVULA DE CHAPALETA 38" </v>
          </cell>
          <cell r="C1016" t="str">
            <v xml:space="preserve"> UN </v>
          </cell>
        </row>
        <row r="1017">
          <cell r="A1017">
            <v>4365</v>
          </cell>
          <cell r="B1017" t="str">
            <v xml:space="preserve">SUMINISTRO VALVULA DE CHAPALETA 40" </v>
          </cell>
          <cell r="C1017" t="str">
            <v xml:space="preserve"> UN </v>
          </cell>
        </row>
        <row r="1018">
          <cell r="A1018">
            <v>4366</v>
          </cell>
          <cell r="B1018" t="str">
            <v xml:space="preserve">SUMINISTRO VALVULA DE CHAPALETA 42" </v>
          </cell>
          <cell r="C1018" t="str">
            <v xml:space="preserve"> UN </v>
          </cell>
        </row>
        <row r="1019">
          <cell r="A1019">
            <v>4367</v>
          </cell>
          <cell r="B1019" t="str">
            <v xml:space="preserve">INSTALACION VALVULA DE CHAPALETA 45" </v>
          </cell>
          <cell r="C1019" t="str">
            <v xml:space="preserve"> UN </v>
          </cell>
        </row>
        <row r="1020">
          <cell r="A1020">
            <v>4368</v>
          </cell>
          <cell r="B1020" t="str">
            <v xml:space="preserve">INSTALACION VALVULA DE CHAPALETA 48" </v>
          </cell>
          <cell r="C1020" t="str">
            <v xml:space="preserve"> UN </v>
          </cell>
        </row>
        <row r="1021">
          <cell r="A1021">
            <v>4369</v>
          </cell>
          <cell r="B1021" t="str">
            <v xml:space="preserve">INSTALACION VALVULA DE CHAPALETA 54" </v>
          </cell>
          <cell r="C1021" t="str">
            <v xml:space="preserve"> UN </v>
          </cell>
        </row>
        <row r="1022">
          <cell r="A1022">
            <v>4370</v>
          </cell>
          <cell r="B1022" t="str">
            <v>SUMINISTRO DE ACCESORIOS VARIOS</v>
          </cell>
          <cell r="C1022" t="str">
            <v>GLB</v>
          </cell>
        </row>
        <row r="1023">
          <cell r="A1023">
            <v>4371</v>
          </cell>
          <cell r="B1023" t="str">
            <v>SUMINISTRO DE TAPA Y ARO POZO MADERPLAST D = 0,67</v>
          </cell>
          <cell r="C1023" t="str">
            <v>UN</v>
          </cell>
        </row>
        <row r="1024">
          <cell r="A1024">
            <v>4372</v>
          </cell>
          <cell r="B1024" t="str">
            <v>SUMINISTRO DE CIRCULAR  MADERPLAST D = 0,70</v>
          </cell>
          <cell r="C1024" t="str">
            <v>UN</v>
          </cell>
        </row>
        <row r="1027">
          <cell r="B1027" t="str">
            <v>OBRAS DE URBANISMO</v>
          </cell>
        </row>
        <row r="1028">
          <cell r="A1028">
            <v>5000</v>
          </cell>
          <cell r="B1028" t="str">
            <v>OBRA CIVIL COMPLEMENTARIA</v>
          </cell>
        </row>
        <row r="1029">
          <cell r="A1029">
            <v>5001</v>
          </cell>
          <cell r="B1029" t="str">
            <v xml:space="preserve">BASE GRANULAR MOPT COMPACTADA EN CAPAS DE 10CM </v>
          </cell>
          <cell r="C1029" t="str">
            <v>M3</v>
          </cell>
        </row>
        <row r="1030">
          <cell r="A1030">
            <v>5002</v>
          </cell>
          <cell r="B1030" t="str">
            <v xml:space="preserve">SUB BASE GRANULAR MOPT COMPACTADA EN CAPAS DE 10CM </v>
          </cell>
          <cell r="C1030" t="str">
            <v>M3</v>
          </cell>
        </row>
        <row r="1031">
          <cell r="A1031">
            <v>5003</v>
          </cell>
          <cell r="B1031" t="str">
            <v>REPOSICIÓN LOSAS DE CONCRETO RÍGIDO 3000 PSI E= 0,15 INCLUYE REFUERZO Y JUNTAS EN LIGA ASFALTICA</v>
          </cell>
          <cell r="C1031" t="str">
            <v>M2</v>
          </cell>
        </row>
        <row r="1032">
          <cell r="A1032">
            <v>5004</v>
          </cell>
          <cell r="B1032" t="str">
            <v>CONSTRUCCION PAVIMENTO RIGIDO 3000 PSI  E= 0,20 INCLUYE REFUERZO Y JUNTAS EN ASFALTO</v>
          </cell>
          <cell r="C1032" t="str">
            <v>M2</v>
          </cell>
        </row>
        <row r="1033">
          <cell r="A1033">
            <v>5005</v>
          </cell>
          <cell r="B1033" t="str">
            <v>CONSTRUCCION PAVIMENTO RIGIDO 3500 PSI   E= 0,20 INCLUYE REFUERZO Y JUNTAS EN ASFALTO</v>
          </cell>
          <cell r="C1033" t="str">
            <v>M2</v>
          </cell>
        </row>
        <row r="1034">
          <cell r="A1034">
            <v>5006</v>
          </cell>
          <cell r="B1034" t="str">
            <v xml:space="preserve">PAVIMENTO EN CONCRETO ASFALTICO e=0.20 </v>
          </cell>
          <cell r="C1034" t="str">
            <v>M2</v>
          </cell>
        </row>
        <row r="1035">
          <cell r="A1035">
            <v>5007</v>
          </cell>
          <cell r="B1035" t="str">
            <v xml:space="preserve">CONSTRUCCION ANDEN EN CONCRETO f´c=21Mpa e=0.10 </v>
          </cell>
          <cell r="C1035" t="str">
            <v>M2</v>
          </cell>
        </row>
        <row r="1036">
          <cell r="A1036">
            <v>5008</v>
          </cell>
          <cell r="B1036" t="str">
            <v>CONSTRUCCION SARDINEL EN CONCRETO 3000psi 0.12*0.20M. INCLUYE REFUERZO</v>
          </cell>
          <cell r="C1036" t="str">
            <v>M</v>
          </cell>
        </row>
        <row r="1037">
          <cell r="A1037">
            <v>5009</v>
          </cell>
          <cell r="B1037" t="str">
            <v>PISO CON ACABADOS EN GRAVILLA LAVADA Y GRES</v>
          </cell>
          <cell r="C1037" t="str">
            <v>M2</v>
          </cell>
        </row>
        <row r="1038">
          <cell r="A1038">
            <v>5010</v>
          </cell>
          <cell r="B1038" t="str">
            <v>CONSTRUCCIÓN DE CAJA EN CONCRETO REFORZADO PARA VÁLVULAS 3000 PSI e=0,15 S 1x1x1 LIBRE</v>
          </cell>
          <cell r="C1038" t="str">
            <v>UN</v>
          </cell>
        </row>
        <row r="1039">
          <cell r="A1039">
            <v>5011</v>
          </cell>
          <cell r="B1039" t="str">
            <v xml:space="preserve">ASEGURAMIENTO DE POSTES </v>
          </cell>
          <cell r="C1039" t="str">
            <v>UN</v>
          </cell>
        </row>
        <row r="1040">
          <cell r="A1040">
            <v>5012</v>
          </cell>
          <cell r="B1040" t="str">
            <v>CAMA DE ARENA PARA TUBERÍAS</v>
          </cell>
          <cell r="C1040" t="str">
            <v>M3</v>
          </cell>
        </row>
        <row r="1041">
          <cell r="A1041">
            <v>5013</v>
          </cell>
          <cell r="B1041" t="str">
            <v>BASE MATERIAL GRANULAR PARA CIMENTACIÓN</v>
          </cell>
          <cell r="C1041" t="str">
            <v>M3</v>
          </cell>
        </row>
        <row r="1042">
          <cell r="A1042">
            <v>5014</v>
          </cell>
          <cell r="B1042" t="str">
            <v>ENCAMADO EN CONCRETO DE 2000 PSI</v>
          </cell>
          <cell r="C1042" t="str">
            <v>M3</v>
          </cell>
        </row>
        <row r="1043">
          <cell r="A1043">
            <v>5015</v>
          </cell>
          <cell r="B1043" t="str">
            <v xml:space="preserve">REFUERZO EN MALLA PARA PROTECCIÓN DE UNIONES </v>
          </cell>
          <cell r="C1043" t="str">
            <v>UN</v>
          </cell>
        </row>
        <row r="1044">
          <cell r="A1044">
            <v>5016</v>
          </cell>
          <cell r="B1044" t="str">
            <v>INSTALACIÓN GEOTEXTIL POLIPROPILENO A = 3,80 NT 3000</v>
          </cell>
          <cell r="C1044" t="str">
            <v>ML</v>
          </cell>
        </row>
        <row r="1045">
          <cell r="A1045">
            <v>5017</v>
          </cell>
          <cell r="B1045" t="str">
            <v>PISO CON ACABADOS EN TABLETA DE GRESS 25x25</v>
          </cell>
          <cell r="C1045" t="str">
            <v>M2</v>
          </cell>
        </row>
        <row r="1046">
          <cell r="A1046">
            <v>5018</v>
          </cell>
          <cell r="B1046" t="str">
            <v>LLENOS LATERALES ZANJA Y LECHOS CON ARENA</v>
          </cell>
          <cell r="C1046" t="str">
            <v>M3</v>
          </cell>
        </row>
        <row r="1047">
          <cell r="A1047">
            <v>5019</v>
          </cell>
          <cell r="B1047" t="str">
            <v xml:space="preserve">PROTECIONES EN PIEDRA PEGADA Y CONCRETO CAUCES </v>
          </cell>
          <cell r="C1047" t="str">
            <v>M2</v>
          </cell>
        </row>
        <row r="1048">
          <cell r="A1048">
            <v>5020</v>
          </cell>
          <cell r="B1048" t="str">
            <v>PAVIMENTO EN CONCRETO DE 3000 psi e=0.2 M TODO COSTO</v>
          </cell>
          <cell r="C1048" t="str">
            <v>M2</v>
          </cell>
        </row>
        <row r="1049">
          <cell r="A1049">
            <v>5021</v>
          </cell>
          <cell r="B1049" t="str">
            <v xml:space="preserve">CONSTRUCCIÓN CUNETA O PAVIMENTO RIGIDO f´c=21 MPa e=0.20 INCLUYE REFUERZO Y JUNTAS EN ASFALTO </v>
          </cell>
          <cell r="C1049" t="str">
            <v xml:space="preserve"> M2 </v>
          </cell>
        </row>
        <row r="1050">
          <cell r="A1050">
            <v>5022</v>
          </cell>
          <cell r="B1050" t="str">
            <v>CONCRETO PARA ANCLAJES Y OBRA MENOR</v>
          </cell>
          <cell r="C1050" t="str">
            <v xml:space="preserve"> M3</v>
          </cell>
        </row>
        <row r="1051">
          <cell r="A1051">
            <v>5023</v>
          </cell>
          <cell r="B1051" t="str">
            <v>CONSTRUCCIÓN DE CAJA EN CONCRETO REFORZADO PARA MACROMEDIDOR 3000 PSI 2,50 M3 e=0,15  3,20 x 1,30 x 1,50 Y 180 KG REF INCLUYE TAPA DE SEGURIDAD HD 0,60 Ø</v>
          </cell>
          <cell r="C1051" t="str">
            <v>UN</v>
          </cell>
        </row>
        <row r="1052">
          <cell r="A1052">
            <v>5024</v>
          </cell>
          <cell r="B1052" t="str">
            <v>CONSTRUCCIÓN DE CAJA EN CONCRETO REFORZADO PARA VENTOSAS 1,11 M3 CONCRETO DE 3000 PSI e=0,15 1x1x1 LIBRE, 36 KG REFUERZO</v>
          </cell>
          <cell r="C1052" t="str">
            <v>UN</v>
          </cell>
        </row>
        <row r="1053">
          <cell r="A1053">
            <v>5025</v>
          </cell>
          <cell r="B1053" t="str">
            <v>MATERIAL GRANULAR PARA SUBDREN INCLUYE FILTROS</v>
          </cell>
          <cell r="C1053" t="str">
            <v>M3</v>
          </cell>
        </row>
        <row r="1054">
          <cell r="A1054">
            <v>5026</v>
          </cell>
          <cell r="B1054" t="str">
            <v>SUMINISTRO E INSTALACIÓN DE GEOTEXTIL TIPO FORTEX BX 30 O SIMILAR</v>
          </cell>
          <cell r="C1054" t="str">
            <v>M2</v>
          </cell>
        </row>
        <row r="1056">
          <cell r="A1056">
            <v>6000</v>
          </cell>
          <cell r="B1056" t="str">
            <v>SEGURIDAD INDUSTRIAL Y SOCIALIZACIÓN DEL PROYECTO</v>
          </cell>
        </row>
        <row r="1057">
          <cell r="A1057">
            <v>6001</v>
          </cell>
          <cell r="B1057" t="str">
            <v>SEGURIDAD INDUSTRIAL Y SOCIALIZACIÓN DEL PROYECTO</v>
          </cell>
          <cell r="C1057" t="str">
            <v>GLB</v>
          </cell>
        </row>
        <row r="1058">
          <cell r="A1058">
            <v>6002</v>
          </cell>
          <cell r="B1058" t="str">
            <v xml:space="preserve">ADQUISICIÓN TERRENOS Y/O NEGOCIACIONES DE SERVIDUMBRE </v>
          </cell>
          <cell r="C1058" t="str">
            <v>GLB</v>
          </cell>
        </row>
        <row r="1060">
          <cell r="A1060">
            <v>7000</v>
          </cell>
          <cell r="B1060" t="str">
            <v>OBRAS CIVILES</v>
          </cell>
        </row>
        <row r="1061">
          <cell r="A1061">
            <v>7001</v>
          </cell>
          <cell r="B1061" t="str">
            <v>REPLANTEO, DESCAPOTE Y LIMPIEZA DEL TERRENO</v>
          </cell>
          <cell r="C1061" t="str">
            <v>M2</v>
          </cell>
        </row>
        <row r="1062">
          <cell r="A1062">
            <v>7002</v>
          </cell>
          <cell r="B1062" t="str">
            <v>EXCAVACIONES CON MÁQUINA  EN TERRENO SATURADO, INCLUYE ENTIBADOS DE CONTROL NECESARIOS</v>
          </cell>
          <cell r="C1062" t="str">
            <v>M3</v>
          </cell>
        </row>
        <row r="1063">
          <cell r="A1063">
            <v>7003</v>
          </cell>
          <cell r="B1063" t="str">
            <v>BOMBEO PERMANENTE DE AGUA DE ALTO VOLÚMEN HASTA 4"</v>
          </cell>
          <cell r="C1063" t="str">
            <v>DÍA</v>
          </cell>
        </row>
        <row r="1064">
          <cell r="A1064">
            <v>7004</v>
          </cell>
          <cell r="B1064" t="str">
            <v>BOMBEO PERMANENTE DE AGUA DE ALTO VOLÚMEN HASTA 6"</v>
          </cell>
          <cell r="C1064" t="str">
            <v>DÍA</v>
          </cell>
        </row>
        <row r="1065">
          <cell r="A1065">
            <v>7005</v>
          </cell>
          <cell r="B1065" t="str">
            <v>CAMAS DE PIEDRA PARA MEJORAMIENTO RASANTE</v>
          </cell>
          <cell r="C1065" t="str">
            <v>M3</v>
          </cell>
        </row>
        <row r="1066">
          <cell r="A1066">
            <v>7006</v>
          </cell>
          <cell r="B1066" t="str">
            <v>SOLADOS EN CONCRETO POBRE</v>
          </cell>
          <cell r="C1066" t="str">
            <v>M2</v>
          </cell>
        </row>
        <row r="1067">
          <cell r="A1067">
            <v>7007</v>
          </cell>
          <cell r="B1067" t="str">
            <v>CONCRETO CICLÓPEO PARA CIMENTACIONES</v>
          </cell>
          <cell r="C1067" t="str">
            <v>M3</v>
          </cell>
        </row>
        <row r="1068">
          <cell r="A1068">
            <v>7008</v>
          </cell>
          <cell r="B1068" t="str">
            <v>CONCRETO ESTRUCTURAL DE PLACAS CONTRAPISO</v>
          </cell>
          <cell r="C1068" t="str">
            <v>M3</v>
          </cell>
        </row>
        <row r="1069">
          <cell r="A1069">
            <v>7009</v>
          </cell>
          <cell r="B1069" t="str">
            <v>CONCRETO ESTRUCTURAL DE MUROS A LA VISTA</v>
          </cell>
          <cell r="C1069" t="str">
            <v>M3</v>
          </cell>
        </row>
        <row r="1070">
          <cell r="A1070">
            <v>7010</v>
          </cell>
          <cell r="B1070" t="str">
            <v xml:space="preserve">CONCRETO VISTO DE PLACAS DE ENTREPISO O CUBIERTA Y  VIGA AÉREA </v>
          </cell>
          <cell r="C1070" t="str">
            <v>M3</v>
          </cell>
        </row>
        <row r="1071">
          <cell r="A1071">
            <v>7011</v>
          </cell>
          <cell r="B1071" t="str">
            <v>CONCRETO ESTRUCTURAL PARA COLUMNAS A LA VISTA</v>
          </cell>
          <cell r="C1071" t="str">
            <v>M3</v>
          </cell>
        </row>
        <row r="1072">
          <cell r="A1072">
            <v>7012</v>
          </cell>
          <cell r="B1072" t="str">
            <v>CONCRETO PARA VIGAS O CINTAS DE AMARRE A LA VISTA</v>
          </cell>
          <cell r="C1072" t="str">
            <v>M3</v>
          </cell>
        </row>
        <row r="1073">
          <cell r="A1073">
            <v>7013</v>
          </cell>
          <cell r="B1073" t="str">
            <v>CINTA SELLO DE PVC DE 20 CM PARA JUNTAS DE CONSTRUCCIÓN</v>
          </cell>
          <cell r="C1073" t="str">
            <v>M</v>
          </cell>
        </row>
        <row r="1074">
          <cell r="A1074">
            <v>7014</v>
          </cell>
          <cell r="B1074" t="str">
            <v>HIERRO DE REFUERZO FIGURADO DE 60000 PSI</v>
          </cell>
          <cell r="C1074" t="str">
            <v>KG</v>
          </cell>
        </row>
        <row r="1075">
          <cell r="A1075">
            <v>7015</v>
          </cell>
          <cell r="B1075" t="str">
            <v>MAMPOSTERÍA EN BLOQUE DE CEMENTO 15 CM VISTO X 2 CARAS</v>
          </cell>
          <cell r="C1075" t="str">
            <v>M2</v>
          </cell>
        </row>
        <row r="1076">
          <cell r="A1076">
            <v>7016</v>
          </cell>
          <cell r="B1076" t="str">
            <v>MAMPOSTERÍA EN BLOQUE DE CEMENTO CALADO VISTO X 2 CARAS</v>
          </cell>
          <cell r="C1076" t="str">
            <v>M2</v>
          </cell>
        </row>
        <row r="1077">
          <cell r="A1077">
            <v>7017</v>
          </cell>
          <cell r="B1077" t="str">
            <v>PISOS EN BALDOSIN DE GRES ANTIDESLIZANTE, INCLUYE ALISTADO</v>
          </cell>
          <cell r="C1077" t="str">
            <v>M2</v>
          </cell>
        </row>
        <row r="1078">
          <cell r="A1078">
            <v>7018</v>
          </cell>
          <cell r="B1078" t="str">
            <v>GUARDAESCOBAS EN TABLETA DE GRES DE 10 CM</v>
          </cell>
          <cell r="C1078" t="str">
            <v>M</v>
          </cell>
        </row>
        <row r="1079">
          <cell r="A1079">
            <v>7019</v>
          </cell>
          <cell r="B1079" t="str">
            <v>ALFAGIAS O DINTELES EN CONCRETO A LA VISTA</v>
          </cell>
          <cell r="C1079" t="str">
            <v>M</v>
          </cell>
        </row>
        <row r="1080">
          <cell r="A1080">
            <v>7020</v>
          </cell>
          <cell r="B1080" t="str">
            <v>REMATE DE FILOS O DILATACIONES EN CONCRETO O MAMPOSTERIA</v>
          </cell>
          <cell r="C1080" t="str">
            <v>M</v>
          </cell>
        </row>
        <row r="1081">
          <cell r="A1081">
            <v>7021</v>
          </cell>
          <cell r="B1081" t="str">
            <v>PUERTAS DOBLES 1,8 M EN LÁMINA ACANALADA C-20 CON CERRADURA</v>
          </cell>
          <cell r="C1081" t="str">
            <v>UN</v>
          </cell>
        </row>
        <row r="1082">
          <cell r="A1082">
            <v>7022</v>
          </cell>
          <cell r="B1082" t="str">
            <v>PINTURA SOBRE MURO DE MAMPOSTERIA A LA VISTA O CONCRETO</v>
          </cell>
          <cell r="C1082" t="str">
            <v>M2</v>
          </cell>
        </row>
        <row r="1083">
          <cell r="A1083">
            <v>7023</v>
          </cell>
          <cell r="B1083" t="str">
            <v>IMPERMEABILIZACIÓN DE CUBIERTAS EN CONCRETO</v>
          </cell>
          <cell r="C1083" t="str">
            <v>M2</v>
          </cell>
        </row>
        <row r="1084">
          <cell r="A1084">
            <v>7024</v>
          </cell>
          <cell r="B1084" t="str">
            <v>CERRAMIENTO EN MALLA ESLABONADA REVESTIDA DE 1 M DE ALTURA, POSTES CON TUBO HG DE 2.5" PINTADOS, 7 HILOS DE ALAMPÚA REVESTIDO, CACHO DOBLE DE VENADO CON TAPONES Y MALLA CONCERTINA INOXIDABLE DE 18" FIJADA CON GRAPAS.</v>
          </cell>
          <cell r="C1084" t="str">
            <v>M</v>
          </cell>
        </row>
        <row r="1085">
          <cell r="A1085">
            <v>7025</v>
          </cell>
          <cell r="B1085" t="str">
            <v>PORTÓN DOBLE EN TUBERÍA, LÁMINA Y MALLA ESLABONADA CON PASADORES Y CANDADOS PARA EL CERRAMIENTO</v>
          </cell>
          <cell r="C1085" t="str">
            <v>UND</v>
          </cell>
        </row>
        <row r="1086">
          <cell r="A1086">
            <v>7026</v>
          </cell>
          <cell r="B1086" t="str">
            <v>POZO COMPLETO EN CONCRETO DE 5 M INCLUYE TAPA</v>
          </cell>
          <cell r="C1086" t="str">
            <v>UND</v>
          </cell>
        </row>
        <row r="1087">
          <cell r="A1087">
            <v>7027</v>
          </cell>
          <cell r="B1087" t="str">
            <v>SUMINISTRO E INSTALACIÓN TUBERÍA GRP 1400 INCLUYE UNIONES DE EXTREMOS</v>
          </cell>
          <cell r="C1087" t="str">
            <v>M</v>
          </cell>
        </row>
        <row r="1088">
          <cell r="A1088">
            <v>7028</v>
          </cell>
          <cell r="B1088" t="str">
            <v>RELLENOS CON MATERIAL DE PRESTAMO COMÚN</v>
          </cell>
          <cell r="C1088" t="str">
            <v>M3</v>
          </cell>
        </row>
        <row r="1089">
          <cell r="A1089">
            <v>7029</v>
          </cell>
          <cell r="B1089" t="str">
            <v>RELLENOS CON MATERIAL PARA CAMAS DE ARENA SUELTA</v>
          </cell>
          <cell r="C1089" t="str">
            <v>M3</v>
          </cell>
        </row>
        <row r="1090">
          <cell r="A1090">
            <v>7030</v>
          </cell>
          <cell r="B1090" t="str">
            <v>RELLENOS CON MATERIAL TIPO SUBBASE GRANULAR</v>
          </cell>
          <cell r="C1090" t="str">
            <v>M3</v>
          </cell>
        </row>
        <row r="1091">
          <cell r="A1091">
            <v>7031</v>
          </cell>
          <cell r="B1091" t="str">
            <v>RELLENOS CON MATERIAL TIPO BASE GRANULAR</v>
          </cell>
          <cell r="C1091" t="str">
            <v>M3</v>
          </cell>
        </row>
        <row r="1092">
          <cell r="A1092">
            <v>7032</v>
          </cell>
          <cell r="B1092" t="str">
            <v>RETIRO DE MATERIAL EXCEDENTE Y ESCOMBROS EN VOLQUETA</v>
          </cell>
          <cell r="C1092" t="str">
            <v>M3</v>
          </cell>
        </row>
        <row r="1093">
          <cell r="A1093">
            <v>7033</v>
          </cell>
          <cell r="B1093" t="str">
            <v>GEOTEXTIL NO TEJIDO PARA ESTABILIZACIÓN</v>
          </cell>
          <cell r="C1093" t="str">
            <v>M2</v>
          </cell>
        </row>
        <row r="1094">
          <cell r="A1094">
            <v>7034</v>
          </cell>
          <cell r="B1094" t="str">
            <v>GEOTEXTIL TEJIDO PARA REFUERZO RASANTE</v>
          </cell>
          <cell r="C1094" t="str">
            <v>M2</v>
          </cell>
        </row>
        <row r="1095">
          <cell r="A1095">
            <v>7035</v>
          </cell>
          <cell r="B1095" t="str">
            <v>PAVIMENTOS EN CONCRETO DE 3000 PSI DE 20 CM DE ESPESOR</v>
          </cell>
          <cell r="C1095" t="str">
            <v>M2</v>
          </cell>
        </row>
        <row r="1096">
          <cell r="A1096">
            <v>7036</v>
          </cell>
          <cell r="B1096" t="str">
            <v>ANDENES EN CONCRETO DE 3000 PSI DE 10 CM DE ESPESOR</v>
          </cell>
          <cell r="C1096" t="str">
            <v>M2</v>
          </cell>
        </row>
        <row r="1097">
          <cell r="A1097">
            <v>7037</v>
          </cell>
          <cell r="B1097" t="str">
            <v>BORDILLOS EN CONCRETO DE 3000 PSI DE 15*20 CM</v>
          </cell>
          <cell r="C1097" t="str">
            <v>M</v>
          </cell>
        </row>
        <row r="1098">
          <cell r="A1098">
            <v>7038</v>
          </cell>
          <cell r="B1098" t="str">
            <v>CONSTRUCCIÓN CUNETA EN CONCRETO 0,60x0,80 26 M3</v>
          </cell>
          <cell r="C1098" t="str">
            <v>ML</v>
          </cell>
        </row>
        <row r="1099">
          <cell r="A1099">
            <v>7039</v>
          </cell>
          <cell r="B1099" t="str">
            <v>ACERO DE REFUERZO 60000 PSI CUNETA</v>
          </cell>
          <cell r="C1099" t="str">
            <v>KG</v>
          </cell>
        </row>
      </sheetData>
      <sheetData sheetId="3">
        <row r="4">
          <cell r="A4">
            <v>100</v>
          </cell>
          <cell r="B4" t="str">
            <v>PERSONAL PROFESIONAL</v>
          </cell>
        </row>
        <row r="5">
          <cell r="A5">
            <v>101</v>
          </cell>
          <cell r="B5" t="str">
            <v>INGENIERO CIVIL ESPECIALISTA (Director de Proyecto)</v>
          </cell>
          <cell r="C5" t="str">
            <v xml:space="preserve">MES </v>
          </cell>
        </row>
        <row r="6">
          <cell r="A6">
            <v>102</v>
          </cell>
          <cell r="B6" t="str">
            <v>INGENIERO CIVIL ESPECIALISTA (Estructuras, Suelos, Hidrología ó Hidráulica)</v>
          </cell>
          <cell r="C6" t="str">
            <v xml:space="preserve">MES </v>
          </cell>
        </row>
        <row r="7">
          <cell r="A7">
            <v>103</v>
          </cell>
          <cell r="B7" t="str">
            <v>INGENIEROS QUÍMICOS, MECÁNICOS, ELÉCTRICOS O ELECTRÓNICOS</v>
          </cell>
          <cell r="C7" t="str">
            <v xml:space="preserve">MES </v>
          </cell>
        </row>
        <row r="8">
          <cell r="A8">
            <v>104</v>
          </cell>
          <cell r="B8" t="str">
            <v>INGENIERO CIVIL (Residente en Campo)</v>
          </cell>
          <cell r="C8" t="str">
            <v xml:space="preserve">MES </v>
          </cell>
        </row>
        <row r="9">
          <cell r="A9">
            <v>105</v>
          </cell>
          <cell r="B9" t="str">
            <v>INGENIERO ESTRUCTURAL</v>
          </cell>
          <cell r="C9" t="str">
            <v xml:space="preserve">MES </v>
          </cell>
        </row>
        <row r="10">
          <cell r="A10">
            <v>106</v>
          </cell>
          <cell r="B10" t="str">
            <v>INGENIERO HIDRÁULICO</v>
          </cell>
          <cell r="C10" t="str">
            <v xml:space="preserve">MES </v>
          </cell>
        </row>
        <row r="11">
          <cell r="A11">
            <v>107</v>
          </cell>
          <cell r="B11" t="str">
            <v>INGENIERO MECÁNICO</v>
          </cell>
          <cell r="C11" t="str">
            <v xml:space="preserve">MES </v>
          </cell>
        </row>
        <row r="12">
          <cell r="A12">
            <v>108</v>
          </cell>
          <cell r="B12" t="str">
            <v>INGENIERO ELÉCTRICO</v>
          </cell>
          <cell r="C12" t="str">
            <v xml:space="preserve">MES </v>
          </cell>
        </row>
        <row r="13">
          <cell r="A13">
            <v>109</v>
          </cell>
          <cell r="B13" t="str">
            <v>INGENIERO QUIMICO</v>
          </cell>
          <cell r="C13" t="str">
            <v xml:space="preserve">MES </v>
          </cell>
        </row>
        <row r="14">
          <cell r="A14">
            <v>110</v>
          </cell>
          <cell r="B14" t="str">
            <v>INGENIERO AMBIENTAL</v>
          </cell>
          <cell r="C14" t="str">
            <v xml:space="preserve">MES </v>
          </cell>
        </row>
        <row r="15">
          <cell r="A15">
            <v>111</v>
          </cell>
          <cell r="B15" t="str">
            <v>TRABAJADORA SOCIAL (Estudio Impacto social)</v>
          </cell>
          <cell r="C15" t="str">
            <v xml:space="preserve">MES </v>
          </cell>
        </row>
        <row r="16">
          <cell r="A16">
            <v>112</v>
          </cell>
          <cell r="B16" t="str">
            <v>ABOGADO</v>
          </cell>
          <cell r="C16" t="str">
            <v xml:space="preserve">MES </v>
          </cell>
        </row>
        <row r="18">
          <cell r="A18">
            <v>200</v>
          </cell>
          <cell r="B18" t="str">
            <v>PERSONAL TÉCNICO Y AUXILIAR</v>
          </cell>
        </row>
        <row r="19">
          <cell r="A19">
            <v>201</v>
          </cell>
          <cell r="B19" t="str">
            <v>COMISIÓN TOPOGRÁFICA     (Topografo - cadeneros)</v>
          </cell>
          <cell r="C19" t="str">
            <v>MES</v>
          </cell>
        </row>
        <row r="20">
          <cell r="A20">
            <v>202</v>
          </cell>
          <cell r="B20" t="str">
            <v>TÉCNICO AUXILIAR PLOMERIA</v>
          </cell>
          <cell r="C20" t="str">
            <v>MES</v>
          </cell>
        </row>
        <row r="21">
          <cell r="A21">
            <v>203</v>
          </cell>
          <cell r="B21" t="str">
            <v>AYUDANTES (4)</v>
          </cell>
          <cell r="C21" t="str">
            <v>MES</v>
          </cell>
        </row>
        <row r="22">
          <cell r="A22">
            <v>204</v>
          </cell>
          <cell r="B22" t="str">
            <v xml:space="preserve">SECRETARIA  </v>
          </cell>
          <cell r="C22" t="str">
            <v>MES</v>
          </cell>
        </row>
        <row r="23">
          <cell r="A23">
            <v>205</v>
          </cell>
          <cell r="B23" t="str">
            <v>CONDUCTOR</v>
          </cell>
          <cell r="C23" t="str">
            <v>MES</v>
          </cell>
        </row>
        <row r="24">
          <cell r="A24">
            <v>206</v>
          </cell>
          <cell r="B24" t="str">
            <v>DIBUJANTE</v>
          </cell>
          <cell r="C24" t="str">
            <v xml:space="preserve">MES </v>
          </cell>
        </row>
        <row r="25">
          <cell r="A25">
            <v>207</v>
          </cell>
          <cell r="B25" t="str">
            <v>OPERADOR GEOFONO</v>
          </cell>
          <cell r="C25" t="str">
            <v>MES</v>
          </cell>
        </row>
        <row r="26">
          <cell r="A26">
            <v>208</v>
          </cell>
          <cell r="B26" t="str">
            <v>ENCUESTADOR</v>
          </cell>
          <cell r="C26" t="str">
            <v>MES</v>
          </cell>
        </row>
        <row r="28">
          <cell r="A28">
            <v>300</v>
          </cell>
          <cell r="B28" t="str">
            <v>COSTOS LOGÍSTICOS ADICIONALES</v>
          </cell>
        </row>
        <row r="29">
          <cell r="A29">
            <v>301</v>
          </cell>
          <cell r="B29" t="str">
            <v>TRANSPORTE AÉREO</v>
          </cell>
          <cell r="C29" t="str">
            <v>UND</v>
          </cell>
        </row>
        <row r="30">
          <cell r="A30">
            <v>302</v>
          </cell>
          <cell r="B30" t="str">
            <v>VIATICOS PERSONAL PROFESIONAL</v>
          </cell>
          <cell r="C30" t="str">
            <v>MES</v>
          </cell>
        </row>
        <row r="31">
          <cell r="A31">
            <v>303</v>
          </cell>
          <cell r="B31" t="str">
            <v>GASTOS COMUNICACIONES</v>
          </cell>
          <cell r="C31" t="str">
            <v>MES</v>
          </cell>
        </row>
        <row r="32">
          <cell r="A32">
            <v>304</v>
          </cell>
          <cell r="B32" t="str">
            <v>EDICIÓN DE INFORMES</v>
          </cell>
          <cell r="C32" t="str">
            <v>UND</v>
          </cell>
        </row>
        <row r="33">
          <cell r="A33">
            <v>305</v>
          </cell>
          <cell r="B33" t="str">
            <v>EDICIÓN DE PLANOS</v>
          </cell>
          <cell r="C33" t="str">
            <v>UND</v>
          </cell>
        </row>
        <row r="34">
          <cell r="A34">
            <v>306</v>
          </cell>
          <cell r="B34" t="str">
            <v>TRANSPORTES TERRESTRES</v>
          </cell>
          <cell r="C34" t="str">
            <v>DÍA</v>
          </cell>
        </row>
        <row r="35">
          <cell r="A35">
            <v>307</v>
          </cell>
          <cell r="B35" t="str">
            <v>EQUIPO DE OFICINA Y OTROS</v>
          </cell>
          <cell r="C35" t="str">
            <v>GLB</v>
          </cell>
        </row>
        <row r="36">
          <cell r="A36">
            <v>308</v>
          </cell>
          <cell r="B36" t="str">
            <v>EQUIPO DE OFICINA</v>
          </cell>
          <cell r="C36" t="str">
            <v>GLB</v>
          </cell>
        </row>
        <row r="37">
          <cell r="A37">
            <v>309</v>
          </cell>
          <cell r="B37" t="str">
            <v>EDICIÓN DE PLANOS GRANDE ESCALA</v>
          </cell>
          <cell r="C37" t="str">
            <v>UND</v>
          </cell>
        </row>
        <row r="38">
          <cell r="A38">
            <v>310</v>
          </cell>
          <cell r="B38" t="str">
            <v>CARACTERIZACION DE SUELO</v>
          </cell>
          <cell r="C38" t="str">
            <v>SONDEO</v>
          </cell>
        </row>
        <row r="39">
          <cell r="A39">
            <v>311</v>
          </cell>
          <cell r="B39" t="str">
            <v>MANOMETROS</v>
          </cell>
          <cell r="C39" t="str">
            <v>UND</v>
          </cell>
        </row>
        <row r="40">
          <cell r="A40">
            <v>312</v>
          </cell>
          <cell r="B40" t="str">
            <v>GEOFONO</v>
          </cell>
          <cell r="C40" t="str">
            <v>MES</v>
          </cell>
        </row>
        <row r="41">
          <cell r="A41">
            <v>313</v>
          </cell>
          <cell r="B41" t="str">
            <v>TRANSPORTE AÉREO</v>
          </cell>
          <cell r="C41" t="str">
            <v>UND</v>
          </cell>
        </row>
        <row r="42">
          <cell r="A42">
            <v>314</v>
          </cell>
          <cell r="B42" t="str">
            <v>EQUIPO DE COMPUTADOR Y PLOTER</v>
          </cell>
          <cell r="C42" t="str">
            <v>MES</v>
          </cell>
        </row>
        <row r="43">
          <cell r="A43">
            <v>315</v>
          </cell>
          <cell r="B43" t="str">
            <v>EDICIÓN DE INFORMES (2 COPIAS)</v>
          </cell>
          <cell r="C43" t="str">
            <v>UND</v>
          </cell>
        </row>
        <row r="44">
          <cell r="A44">
            <v>316</v>
          </cell>
          <cell r="B44" t="str">
            <v>DOCUMENTACION FOTOCOPIAS Y REPRODUCCIONES</v>
          </cell>
          <cell r="C44" t="str">
            <v>UND</v>
          </cell>
        </row>
        <row r="45">
          <cell r="A45">
            <v>317</v>
          </cell>
          <cell r="B45" t="str">
            <v>OFICINA</v>
          </cell>
          <cell r="C45" t="str">
            <v>MES</v>
          </cell>
        </row>
        <row r="46">
          <cell r="A46">
            <v>318</v>
          </cell>
          <cell r="B46" t="str">
            <v>CAMPERO + GASOLINA</v>
          </cell>
          <cell r="C46" t="str">
            <v>MES</v>
          </cell>
        </row>
        <row r="47">
          <cell r="A47">
            <v>319</v>
          </cell>
          <cell r="B47" t="str">
            <v>VIÁTICOS PERSONAL PROFESIONAL</v>
          </cell>
          <cell r="C47" t="str">
            <v>MES</v>
          </cell>
        </row>
        <row r="48">
          <cell r="A48">
            <v>320</v>
          </cell>
          <cell r="B48" t="str">
            <v>EXPRESOS TRANSPORTES TERRESTRES</v>
          </cell>
          <cell r="C48" t="str">
            <v>DÍA</v>
          </cell>
        </row>
        <row r="49">
          <cell r="A49">
            <v>321</v>
          </cell>
          <cell r="B49" t="str">
            <v>GASTOS COMUNICACIONES</v>
          </cell>
          <cell r="C49" t="str">
            <v>MES</v>
          </cell>
        </row>
        <row r="50">
          <cell r="A50">
            <v>322</v>
          </cell>
          <cell r="B50" t="str">
            <v>EDICIÓN DE INFORMES</v>
          </cell>
          <cell r="C50" t="str">
            <v>UND</v>
          </cell>
        </row>
        <row r="51">
          <cell r="A51">
            <v>323</v>
          </cell>
          <cell r="B51" t="str">
            <v>EDICIÓN DE PLANOS</v>
          </cell>
          <cell r="C51" t="str">
            <v>UND</v>
          </cell>
        </row>
        <row r="52">
          <cell r="A52">
            <v>324</v>
          </cell>
          <cell r="B52" t="str">
            <v>TRANSPORTES TERRESTRES</v>
          </cell>
          <cell r="C52" t="str">
            <v>DÍA</v>
          </cell>
        </row>
        <row r="53">
          <cell r="A53">
            <v>325</v>
          </cell>
          <cell r="B53" t="str">
            <v>EQUIPO DE OFICINA Y OTROS</v>
          </cell>
          <cell r="C53" t="str">
            <v>GLB</v>
          </cell>
        </row>
        <row r="54">
          <cell r="A54">
            <v>326</v>
          </cell>
          <cell r="B54" t="str">
            <v>TRANSPORTE AÉREO</v>
          </cell>
          <cell r="C54" t="str">
            <v>UND</v>
          </cell>
        </row>
        <row r="55">
          <cell r="A55">
            <v>327</v>
          </cell>
          <cell r="B55" t="str">
            <v>EQUIPO DE COMUNICACIÓN</v>
          </cell>
          <cell r="C55" t="str">
            <v>MES</v>
          </cell>
        </row>
        <row r="56">
          <cell r="A56">
            <v>328</v>
          </cell>
          <cell r="B56" t="str">
            <v>EQUIPO DE COMPUTADOR Y PLOTER</v>
          </cell>
          <cell r="C56" t="str">
            <v>MES</v>
          </cell>
        </row>
        <row r="57">
          <cell r="A57">
            <v>329</v>
          </cell>
          <cell r="B57" t="str">
            <v>EDICION DE INFORMES (2 COPIAS)</v>
          </cell>
          <cell r="C57" t="str">
            <v>UND</v>
          </cell>
        </row>
        <row r="58">
          <cell r="A58">
            <v>330</v>
          </cell>
          <cell r="B58" t="str">
            <v>PAPELERIA FOTOCOPIAS Y REPRODUCCIONES</v>
          </cell>
          <cell r="C58" t="str">
            <v>MES</v>
          </cell>
        </row>
        <row r="59">
          <cell r="A59">
            <v>331</v>
          </cell>
          <cell r="B59" t="str">
            <v>ESTACION COMPLETA</v>
          </cell>
          <cell r="C59" t="str">
            <v>MES</v>
          </cell>
        </row>
        <row r="60">
          <cell r="A60">
            <v>332</v>
          </cell>
          <cell r="B60" t="str">
            <v>CAMPERO + GASOLINA</v>
          </cell>
          <cell r="C60" t="str">
            <v>MES</v>
          </cell>
        </row>
        <row r="61">
          <cell r="A61">
            <v>333</v>
          </cell>
          <cell r="B61" t="str">
            <v>OFICINA</v>
          </cell>
          <cell r="C61" t="str">
            <v>MES</v>
          </cell>
        </row>
        <row r="63">
          <cell r="A63">
            <v>400</v>
          </cell>
          <cell r="B63" t="str">
            <v xml:space="preserve">EQUIPOS </v>
          </cell>
        </row>
        <row r="64">
          <cell r="A64">
            <v>401</v>
          </cell>
          <cell r="B64" t="str">
            <v>EQUIPO DE TOPOGRAFÍA</v>
          </cell>
          <cell r="C64" t="str">
            <v>MES</v>
          </cell>
        </row>
        <row r="65">
          <cell r="A65">
            <v>402</v>
          </cell>
          <cell r="B65" t="str">
            <v>ESTACION COMPLETA</v>
          </cell>
          <cell r="C65" t="str">
            <v>MES</v>
          </cell>
        </row>
        <row r="66">
          <cell r="A66">
            <v>403</v>
          </cell>
          <cell r="B66" t="str">
            <v>MANOMETROS</v>
          </cell>
          <cell r="C66" t="str">
            <v>UND</v>
          </cell>
        </row>
        <row r="67">
          <cell r="A67">
            <v>404</v>
          </cell>
          <cell r="B67" t="str">
            <v>GEOFONO</v>
          </cell>
          <cell r="C67" t="str">
            <v>MES</v>
          </cell>
        </row>
        <row r="68">
          <cell r="A68">
            <v>405</v>
          </cell>
          <cell r="B68" t="str">
            <v>TRANSPORTE AÉREO</v>
          </cell>
          <cell r="C68" t="str">
            <v>UND</v>
          </cell>
        </row>
        <row r="69">
          <cell r="A69">
            <v>406</v>
          </cell>
          <cell r="B69" t="str">
            <v>EQUIPO DE COMPUTADOR Y PLOTER</v>
          </cell>
          <cell r="C69" t="str">
            <v>MES</v>
          </cell>
        </row>
        <row r="70">
          <cell r="A70">
            <v>407</v>
          </cell>
          <cell r="B70" t="str">
            <v>EQUIPO DE OFICINA Y OTROS</v>
          </cell>
          <cell r="C70" t="str">
            <v>GLB</v>
          </cell>
        </row>
        <row r="71">
          <cell r="A71">
            <v>408</v>
          </cell>
          <cell r="B71" t="str">
            <v>TRANSPORTE AÉREO</v>
          </cell>
          <cell r="C71" t="str">
            <v>UND</v>
          </cell>
        </row>
        <row r="72">
          <cell r="A72">
            <v>409</v>
          </cell>
          <cell r="B72" t="str">
            <v>EQUIPO DE COMUNICACIÓN</v>
          </cell>
          <cell r="C72" t="str">
            <v>MES</v>
          </cell>
        </row>
        <row r="73">
          <cell r="A73">
            <v>410</v>
          </cell>
          <cell r="B73" t="str">
            <v>EQUIPO DE COMPUTADOR Y PLOTER</v>
          </cell>
          <cell r="C73" t="str">
            <v>MES</v>
          </cell>
        </row>
        <row r="74">
          <cell r="A74">
            <v>411</v>
          </cell>
          <cell r="B74" t="str">
            <v>CAMPERO + GASOLINA</v>
          </cell>
          <cell r="C74" t="str">
            <v>MES</v>
          </cell>
        </row>
        <row r="75">
          <cell r="A75">
            <v>412</v>
          </cell>
          <cell r="B75" t="str">
            <v>OFICINA</v>
          </cell>
          <cell r="C75" t="str">
            <v>MES</v>
          </cell>
        </row>
        <row r="76">
          <cell r="A76">
            <v>413</v>
          </cell>
          <cell r="B76" t="str">
            <v>VIATICOS PERSONAL PROFESIONAL</v>
          </cell>
          <cell r="C76" t="str">
            <v>MES</v>
          </cell>
        </row>
        <row r="77">
          <cell r="A77">
            <v>414</v>
          </cell>
          <cell r="B77" t="str">
            <v>ELABORACION E IMPRESIÓN DE PLANOS CATASTRALES EN AUTOCAD (3 JG)</v>
          </cell>
          <cell r="C77" t="str">
            <v>GLB</v>
          </cell>
        </row>
        <row r="78">
          <cell r="A78">
            <v>415</v>
          </cell>
          <cell r="B78" t="str">
            <v>ELABORACION Y EDICION DE INFORMES (3 JG)</v>
          </cell>
          <cell r="C78" t="str">
            <v>GLB</v>
          </cell>
        </row>
        <row r="79">
          <cell r="A79">
            <v>416</v>
          </cell>
          <cell r="B79" t="str">
            <v>ACTUALIZACION CATASTRO Y TOPOLOGIA EN ARC-VIEW Y SIG</v>
          </cell>
          <cell r="C79" t="str">
            <v>GLB</v>
          </cell>
        </row>
        <row r="81">
          <cell r="A81">
            <v>500</v>
          </cell>
          <cell r="B81" t="str">
            <v xml:space="preserve">ENSAYOS </v>
          </cell>
        </row>
        <row r="82">
          <cell r="A82">
            <v>501</v>
          </cell>
          <cell r="B82" t="str">
            <v>CARACTERIZACION DE SUELO</v>
          </cell>
          <cell r="C82" t="str">
            <v>SOND</v>
          </cell>
        </row>
        <row r="83">
          <cell r="A83">
            <v>502</v>
          </cell>
          <cell r="B83" t="str">
            <v>SONDEOS</v>
          </cell>
        </row>
        <row r="84">
          <cell r="A84">
            <v>503</v>
          </cell>
          <cell r="B84" t="str">
            <v>ENSAYOS DE SUELOS Y CONPLEMENTARIOS</v>
          </cell>
          <cell r="C84" t="str">
            <v>GLB</v>
          </cell>
        </row>
        <row r="85">
          <cell r="A85">
            <v>504</v>
          </cell>
          <cell r="B85" t="str">
            <v>ENSAYOS CALIDAD DEL AGUA Y COMPLEMENTARIOS</v>
          </cell>
          <cell r="C85" t="str">
            <v>GLB</v>
          </cell>
        </row>
        <row r="86">
          <cell r="A86">
            <v>505</v>
          </cell>
          <cell r="B86" t="str">
            <v>CONSECUCIÓN INFORMACIÓN TÉCNICA</v>
          </cell>
          <cell r="C86" t="str">
            <v>GLB</v>
          </cell>
        </row>
        <row r="87">
          <cell r="A87">
            <v>506</v>
          </cell>
          <cell r="B87" t="str">
            <v>CURVAS INTENSIDAD FRECUENCIA DURACIÓN</v>
          </cell>
          <cell r="C87" t="str">
            <v>UND</v>
          </cell>
        </row>
        <row r="90">
          <cell r="A90">
            <v>600</v>
          </cell>
          <cell r="B90" t="str">
            <v>ESTUDIOS Y DISEÑOS</v>
          </cell>
        </row>
        <row r="91">
          <cell r="A91">
            <v>601</v>
          </cell>
          <cell r="B91" t="str">
            <v>DISEÑO GENERAL DEL SISTEMA DE TRATAMIENTO</v>
          </cell>
          <cell r="C91" t="str">
            <v>UN</v>
          </cell>
        </row>
        <row r="92">
          <cell r="A92">
            <v>602</v>
          </cell>
          <cell r="B92" t="str">
            <v>DISEÑO ESTRUCTURAL DE COMPONENETES DEL SISTEMA</v>
          </cell>
          <cell r="C92" t="str">
            <v>UN</v>
          </cell>
        </row>
        <row r="93">
          <cell r="A93">
            <v>603</v>
          </cell>
          <cell r="B93" t="str">
            <v>DISEÑO GENERAL SISTEMA DE CONDUCCIÓN</v>
          </cell>
          <cell r="C93" t="str">
            <v>KM</v>
          </cell>
        </row>
        <row r="94">
          <cell r="A94">
            <v>604</v>
          </cell>
          <cell r="B94" t="str">
            <v>DISEÑO ARQUITECTÓNICO FACILIDADES TRATAMIENTO</v>
          </cell>
          <cell r="C94" t="str">
            <v>GLB</v>
          </cell>
        </row>
        <row r="95">
          <cell r="A95">
            <v>605</v>
          </cell>
          <cell r="B95" t="str">
            <v>DISEÑO ELECTROMECÁNICO Y DE CONTROL SISTEMA</v>
          </cell>
          <cell r="C95" t="str">
            <v>GLB</v>
          </cell>
        </row>
        <row r="96">
          <cell r="A96">
            <v>606</v>
          </cell>
          <cell r="B96" t="str">
            <v>ESTUDIO DE TRATABILIDAD Y VULNERABILIDAD</v>
          </cell>
          <cell r="C96" t="str">
            <v>UN</v>
          </cell>
        </row>
        <row r="97">
          <cell r="A97">
            <v>607</v>
          </cell>
          <cell r="B97" t="str">
            <v>DISEÑO OBRAS OPTIMIZACIÓN PLANTA</v>
          </cell>
          <cell r="C97" t="str">
            <v>UN</v>
          </cell>
        </row>
        <row r="98">
          <cell r="A98">
            <v>608</v>
          </cell>
          <cell r="B98" t="str">
            <v>DISEÑO ELECTROMECÁNICO</v>
          </cell>
          <cell r="C98" t="str">
            <v>UN</v>
          </cell>
        </row>
        <row r="99">
          <cell r="A99">
            <v>609</v>
          </cell>
          <cell r="B99" t="str">
            <v>DISEÑO ESTRUCTURAL OBRAS</v>
          </cell>
          <cell r="C99" t="str">
            <v>UN</v>
          </cell>
        </row>
        <row r="100">
          <cell r="A100">
            <v>610</v>
          </cell>
          <cell r="B100" t="str">
            <v>ESTUDIO CAMPO PROBLEMAS  CONDUCCIÓN</v>
          </cell>
          <cell r="C100" t="str">
            <v>KM</v>
          </cell>
        </row>
        <row r="101">
          <cell r="A101">
            <v>611</v>
          </cell>
          <cell r="B101" t="str">
            <v>DISEÑO OBRAS OPTIMIZACIÓN CONDUCCIÓN</v>
          </cell>
          <cell r="C101" t="str">
            <v>UN</v>
          </cell>
        </row>
        <row r="102">
          <cell r="A102">
            <v>612</v>
          </cell>
          <cell r="B102" t="str">
            <v>ANALISIS DEL CATASTRO DE REDES</v>
          </cell>
          <cell r="C102" t="str">
            <v>UN</v>
          </cell>
        </row>
        <row r="103">
          <cell r="A103">
            <v>613</v>
          </cell>
          <cell r="B103" t="str">
            <v>BALANCE GESTIÓN OFERTA / DEMANDA</v>
          </cell>
          <cell r="C103" t="str">
            <v>UN</v>
          </cell>
        </row>
        <row r="104">
          <cell r="A104">
            <v>614</v>
          </cell>
          <cell r="B104" t="str">
            <v>MODELAMIENTO URBANO DE REDES</v>
          </cell>
          <cell r="C104" t="str">
            <v>UN</v>
          </cell>
        </row>
        <row r="105">
          <cell r="A105">
            <v>615</v>
          </cell>
          <cell r="B105" t="str">
            <v>DISEÑO OPTIMIZACIÓN DISTRITOS DE SERVICIO</v>
          </cell>
          <cell r="C105" t="str">
            <v>UN</v>
          </cell>
        </row>
        <row r="106">
          <cell r="A106">
            <v>616</v>
          </cell>
          <cell r="B106" t="str">
            <v>APIQUES MANUALES EN TIERRA (INCLUYE EXCAVACION Y TAPADO)</v>
          </cell>
          <cell r="C106" t="str">
            <v>UN</v>
          </cell>
        </row>
        <row r="107">
          <cell r="A107">
            <v>617</v>
          </cell>
          <cell r="B107" t="str">
            <v xml:space="preserve">CORTE DE PAVIMENTO </v>
          </cell>
          <cell r="C107" t="str">
            <v xml:space="preserve"> M </v>
          </cell>
        </row>
        <row r="108">
          <cell r="A108">
            <v>618</v>
          </cell>
          <cell r="B108" t="str">
            <v>DEMOLICIÓN DE PAVIMENTO INCLUYE RETIRO</v>
          </cell>
          <cell r="C108" t="str">
            <v xml:space="preserve"> M2 </v>
          </cell>
        </row>
        <row r="109">
          <cell r="A109">
            <v>619</v>
          </cell>
          <cell r="B109" t="str">
            <v>DEMOLICION DE ANDEN EN CONCRETO INCLUYE RETIRO</v>
          </cell>
          <cell r="C109" t="str">
            <v>M2</v>
          </cell>
        </row>
        <row r="110">
          <cell r="A110">
            <v>620</v>
          </cell>
          <cell r="B110" t="str">
            <v xml:space="preserve">SUB BASE GRANULAR MOPT COMPACTADA EN CAPAS DE 10CM </v>
          </cell>
          <cell r="C110" t="str">
            <v xml:space="preserve"> M3 </v>
          </cell>
        </row>
        <row r="111">
          <cell r="A111">
            <v>621</v>
          </cell>
          <cell r="B111" t="str">
            <v xml:space="preserve">PAVIMENTO RIGIDO f´c=21 MPa e=0.15 INCLUYE REFUERZO Y JUNTAS EN ASFALTO </v>
          </cell>
          <cell r="C111" t="str">
            <v xml:space="preserve"> M2 </v>
          </cell>
        </row>
        <row r="112">
          <cell r="A112">
            <v>622</v>
          </cell>
          <cell r="B112" t="str">
            <v xml:space="preserve">ANDEN EN CONCRETO DE 3000psi e=0.1M </v>
          </cell>
          <cell r="C112" t="str">
            <v xml:space="preserve"> M2 </v>
          </cell>
        </row>
        <row r="113">
          <cell r="A113">
            <v>623</v>
          </cell>
          <cell r="B113" t="str">
            <v xml:space="preserve">SARDINEL EN CONCRETO f'c=21MPa DIMENSIONES (0.35X0.15), INCLUYE REFUERZO </v>
          </cell>
          <cell r="C113" t="str">
            <v xml:space="preserve"> M </v>
          </cell>
        </row>
        <row r="114">
          <cell r="A114">
            <v>624</v>
          </cell>
          <cell r="B114" t="str">
            <v>RETIRO DE ESCOMBROS</v>
          </cell>
          <cell r="C114" t="str">
            <v xml:space="preserve"> M3 </v>
          </cell>
        </row>
        <row r="115">
          <cell r="A115">
            <v>625</v>
          </cell>
          <cell r="B115" t="str">
            <v>LEVANTAMIENTO TOPOGRÁFICO CORREDOR CONDUCCIÓN</v>
          </cell>
          <cell r="C115" t="str">
            <v xml:space="preserve"> M3 </v>
          </cell>
        </row>
        <row r="116">
          <cell r="A116">
            <v>626</v>
          </cell>
          <cell r="B116" t="str">
            <v>LEVANTAMIENTO TOPOGRÁFICO LOTES PLANTA TRATAMIENTO</v>
          </cell>
          <cell r="C116" t="str">
            <v>Ha</v>
          </cell>
        </row>
        <row r="117">
          <cell r="A117">
            <v>627</v>
          </cell>
          <cell r="B117" t="str">
            <v>ESTUDIO HIDROLÓGICO CUENCAS DE ABASTECIMIENTO</v>
          </cell>
          <cell r="C117" t="str">
            <v>UN</v>
          </cell>
        </row>
        <row r="118">
          <cell r="A118">
            <v>628</v>
          </cell>
          <cell r="B118" t="str">
            <v>ESTUDIO FOTOGRAMÉTRICO CON SOBREVUELO CORREDOR</v>
          </cell>
          <cell r="C118" t="str">
            <v>KM</v>
          </cell>
        </row>
        <row r="119">
          <cell r="A119">
            <v>629</v>
          </cell>
          <cell r="B119" t="str">
            <v>ESTUDIO DE IMPACTO AMBIENTAL DEL PROYECTO</v>
          </cell>
          <cell r="C119" t="str">
            <v>UN</v>
          </cell>
        </row>
        <row r="120">
          <cell r="A120">
            <v>630</v>
          </cell>
          <cell r="B120" t="str">
            <v>ESTUDIO DE TRATABILIDAD DEL AFLUENTE IN SITU</v>
          </cell>
          <cell r="C120" t="str">
            <v>UN</v>
          </cell>
        </row>
        <row r="121">
          <cell r="A121">
            <v>631</v>
          </cell>
          <cell r="B121" t="str">
            <v>ESTUDIO GEOTÉCNICO DEL CORREDOR CONDUCCIÓN</v>
          </cell>
          <cell r="C121" t="str">
            <v>KM</v>
          </cell>
        </row>
        <row r="122">
          <cell r="A122">
            <v>632</v>
          </cell>
          <cell r="B122" t="str">
            <v>ESTUDIO DE SUELOS PLANTA Y CORREDOR CONDUCCIÓN</v>
          </cell>
          <cell r="C122" t="str">
            <v>SOND</v>
          </cell>
        </row>
        <row r="123">
          <cell r="A123">
            <v>633</v>
          </cell>
          <cell r="B123" t="str">
            <v>DISEÑO GENERAL DEL SISTEMA DE TRATAMIENTO</v>
          </cell>
          <cell r="C123" t="str">
            <v>UN</v>
          </cell>
        </row>
        <row r="124">
          <cell r="A124">
            <v>634</v>
          </cell>
          <cell r="B124" t="str">
            <v>DISEÑO ESTRUCTURAL DE COMPONENETES DEL SISTEMA</v>
          </cell>
          <cell r="C124" t="str">
            <v>UN</v>
          </cell>
        </row>
        <row r="125">
          <cell r="A125">
            <v>635</v>
          </cell>
          <cell r="B125" t="str">
            <v>DISEÑO GENERAL SISTEMA DE CONDUCCIÓN</v>
          </cell>
          <cell r="C125" t="str">
            <v>KM</v>
          </cell>
        </row>
        <row r="126">
          <cell r="A126">
            <v>636</v>
          </cell>
          <cell r="B126" t="str">
            <v>DISEÑO ARQUITECTÓNICO FACILIDADES TRATAMIENTO</v>
          </cell>
          <cell r="C126" t="str">
            <v>GLB</v>
          </cell>
        </row>
        <row r="127">
          <cell r="A127">
            <v>637</v>
          </cell>
          <cell r="B127" t="str">
            <v>DISEÑO ELECTROMECÁNICO Y DE CONTROL SISTEMA</v>
          </cell>
          <cell r="C127" t="str">
            <v>GLB</v>
          </cell>
        </row>
        <row r="128">
          <cell r="A128">
            <v>638</v>
          </cell>
          <cell r="B128" t="str">
            <v>REFERENCIACIÓN TOPOGRÁFICA DE PROBLEMAS CORREDOR</v>
          </cell>
          <cell r="C128" t="str">
            <v>KM</v>
          </cell>
        </row>
        <row r="129">
          <cell r="A129">
            <v>639</v>
          </cell>
          <cell r="B129" t="str">
            <v>EXCAVACIONES MANUALES PARA VERIFICACIÓN</v>
          </cell>
          <cell r="C129" t="str">
            <v xml:space="preserve"> M3 </v>
          </cell>
        </row>
        <row r="130">
          <cell r="A130">
            <v>640</v>
          </cell>
          <cell r="B130" t="str">
            <v>ESTUDIO HIDROLÓGICO CUENCAS DE ABASTECIMIENTO</v>
          </cell>
          <cell r="C130" t="str">
            <v>Und</v>
          </cell>
        </row>
        <row r="131">
          <cell r="A131">
            <v>641</v>
          </cell>
          <cell r="B131" t="str">
            <v>ESTUDIO FOTOGRAMÉTRICO CON SOBREVUELO CORREDOR</v>
          </cell>
          <cell r="C131" t="str">
            <v>Km</v>
          </cell>
        </row>
        <row r="132">
          <cell r="A132">
            <v>642</v>
          </cell>
          <cell r="B132" t="str">
            <v>ESTUDIO DE IMPACTO AMBIENTAL DEL PROYECTO</v>
          </cell>
          <cell r="C132" t="str">
            <v>Und</v>
          </cell>
        </row>
        <row r="133">
          <cell r="A133">
            <v>643</v>
          </cell>
          <cell r="B133" t="str">
            <v>ESTUDIO DE TRATABILIDAD DEL AFLUENTE IN SITU</v>
          </cell>
          <cell r="C133" t="str">
            <v>Und</v>
          </cell>
        </row>
        <row r="134">
          <cell r="A134">
            <v>644</v>
          </cell>
          <cell r="B134" t="str">
            <v>ESTUDIO GEOTÉCNICO DEL CORREDOR CONDUCCIÓN</v>
          </cell>
          <cell r="C134" t="str">
            <v>Km</v>
          </cell>
        </row>
        <row r="135">
          <cell r="A135">
            <v>645</v>
          </cell>
          <cell r="B135" t="str">
            <v>ESTUDIO DE SUELOS PLANTA Y CORREDOR CONDUCCIÓN</v>
          </cell>
          <cell r="C135" t="str">
            <v>Sondeo</v>
          </cell>
        </row>
        <row r="136">
          <cell r="A136">
            <v>646</v>
          </cell>
          <cell r="B136" t="str">
            <v>ESTUDIO DE TRATABILIDAD Y VULNERABILIDAD</v>
          </cell>
          <cell r="C136" t="str">
            <v>UN</v>
          </cell>
        </row>
        <row r="137">
          <cell r="A137">
            <v>647</v>
          </cell>
          <cell r="B137" t="str">
            <v>DISEÑO BÁSICO OBRAS OPTIMIZACIÓN PLANTA</v>
          </cell>
          <cell r="C137" t="str">
            <v>UN</v>
          </cell>
        </row>
        <row r="138">
          <cell r="A138">
            <v>648</v>
          </cell>
          <cell r="B138" t="str">
            <v>DISEÑO ELECTROMECÁNICO</v>
          </cell>
          <cell r="C138" t="str">
            <v>UN</v>
          </cell>
        </row>
        <row r="139">
          <cell r="A139">
            <v>649</v>
          </cell>
          <cell r="B139" t="str">
            <v>DISEÑO ESTRUCTURAL OBRAS</v>
          </cell>
          <cell r="C139" t="str">
            <v>UN</v>
          </cell>
        </row>
        <row r="140">
          <cell r="A140">
            <v>650</v>
          </cell>
          <cell r="B140" t="str">
            <v>ELABORACIÓN DISEÑOS Y PRESUPUESTOS</v>
          </cell>
          <cell r="C140" t="str">
            <v>GLB</v>
          </cell>
        </row>
        <row r="143">
          <cell r="A143">
            <v>700</v>
          </cell>
          <cell r="B143" t="str">
            <v>APOYO LOGÍSTICO</v>
          </cell>
        </row>
        <row r="144">
          <cell r="A144">
            <v>701</v>
          </cell>
          <cell r="B144" t="str">
            <v>TRANSPORTE AÉREO</v>
          </cell>
          <cell r="C144" t="str">
            <v>UND</v>
          </cell>
        </row>
        <row r="145">
          <cell r="A145">
            <v>702</v>
          </cell>
          <cell r="B145" t="str">
            <v>VIATICOS PERSONAL PROFESIONAL</v>
          </cell>
          <cell r="C145" t="str">
            <v>DÍA</v>
          </cell>
        </row>
        <row r="146">
          <cell r="A146">
            <v>703</v>
          </cell>
          <cell r="B146" t="str">
            <v>GASTOS COMUNICACIONES</v>
          </cell>
          <cell r="C146" t="str">
            <v>MES</v>
          </cell>
        </row>
        <row r="147">
          <cell r="A147">
            <v>704</v>
          </cell>
          <cell r="B147" t="str">
            <v>EDICIÓN DE INFORMES</v>
          </cell>
          <cell r="C147" t="str">
            <v>UND</v>
          </cell>
        </row>
        <row r="148">
          <cell r="A148">
            <v>705</v>
          </cell>
          <cell r="B148" t="str">
            <v>EDICIÓN DE PLANOS</v>
          </cell>
          <cell r="C148" t="str">
            <v>UND</v>
          </cell>
        </row>
        <row r="149">
          <cell r="A149">
            <v>706</v>
          </cell>
          <cell r="B149" t="str">
            <v>TRANSPORTES TERRESTRES</v>
          </cell>
          <cell r="C149" t="str">
            <v>DÍA</v>
          </cell>
        </row>
        <row r="150">
          <cell r="A150">
            <v>707</v>
          </cell>
          <cell r="B150" t="str">
            <v>EQUIPO DE OFICINA Y OTROS</v>
          </cell>
          <cell r="C150" t="str">
            <v>GLB</v>
          </cell>
        </row>
        <row r="151">
          <cell r="A151">
            <v>708</v>
          </cell>
          <cell r="B151" t="str">
            <v>EQUIPO DE OFICINA</v>
          </cell>
          <cell r="C151" t="str">
            <v>GLB</v>
          </cell>
        </row>
        <row r="152">
          <cell r="A152">
            <v>709</v>
          </cell>
          <cell r="B152" t="str">
            <v>EDICIÓN DE PLANOS GRANDE ESCALA</v>
          </cell>
          <cell r="C152" t="str">
            <v>UND</v>
          </cell>
        </row>
        <row r="153">
          <cell r="A153">
            <v>710</v>
          </cell>
          <cell r="B153" t="str">
            <v>CARACTERIZACION DE SUELO</v>
          </cell>
          <cell r="C153" t="str">
            <v>SONDEO</v>
          </cell>
        </row>
        <row r="154">
          <cell r="A154">
            <v>711</v>
          </cell>
          <cell r="B154" t="str">
            <v>MANOMETROS</v>
          </cell>
          <cell r="C154" t="str">
            <v>UND</v>
          </cell>
        </row>
        <row r="155">
          <cell r="A155">
            <v>712</v>
          </cell>
          <cell r="B155" t="str">
            <v>GEOFONO</v>
          </cell>
          <cell r="C155" t="str">
            <v>MES</v>
          </cell>
        </row>
        <row r="156">
          <cell r="A156">
            <v>713</v>
          </cell>
          <cell r="B156" t="str">
            <v>TRANSPORTE AÉREO</v>
          </cell>
          <cell r="C156" t="str">
            <v>UND</v>
          </cell>
        </row>
        <row r="157">
          <cell r="A157">
            <v>714</v>
          </cell>
          <cell r="B157" t="str">
            <v>EQUIPO DE COMPUTADOR Y PLOTER</v>
          </cell>
          <cell r="C157" t="str">
            <v>MES</v>
          </cell>
        </row>
        <row r="158">
          <cell r="A158">
            <v>715</v>
          </cell>
          <cell r="B158" t="str">
            <v>EDICIÓN DE INFORMES (2 COPIAS)</v>
          </cell>
          <cell r="C158" t="str">
            <v>UND</v>
          </cell>
        </row>
        <row r="159">
          <cell r="A159">
            <v>716</v>
          </cell>
          <cell r="B159" t="str">
            <v>DOCUMENTACION FOTOCOPIAS Y REPRODUCCIONES</v>
          </cell>
          <cell r="C159" t="str">
            <v>UND</v>
          </cell>
        </row>
        <row r="160">
          <cell r="A160">
            <v>717</v>
          </cell>
          <cell r="B160" t="str">
            <v>OFICINA</v>
          </cell>
          <cell r="C160" t="str">
            <v>MES</v>
          </cell>
        </row>
        <row r="161">
          <cell r="A161">
            <v>718</v>
          </cell>
          <cell r="B161" t="str">
            <v>CAMPERO + GASOLINA</v>
          </cell>
          <cell r="C161" t="str">
            <v>MES</v>
          </cell>
        </row>
        <row r="162">
          <cell r="A162">
            <v>719</v>
          </cell>
          <cell r="B162" t="str">
            <v>VIÁTICOS PERSONAL PROFESIONAL</v>
          </cell>
          <cell r="C162" t="str">
            <v>MES</v>
          </cell>
        </row>
        <row r="163">
          <cell r="A163">
            <v>720</v>
          </cell>
          <cell r="B163" t="str">
            <v>EXPRESOS TRANSPORTES TERRESTRES</v>
          </cell>
          <cell r="C163" t="str">
            <v>DÍA</v>
          </cell>
        </row>
        <row r="164">
          <cell r="A164">
            <v>721</v>
          </cell>
          <cell r="B164" t="str">
            <v>GASTOS COMUNICACIONES</v>
          </cell>
          <cell r="C164" t="str">
            <v>MES</v>
          </cell>
        </row>
        <row r="165">
          <cell r="A165">
            <v>722</v>
          </cell>
          <cell r="B165" t="str">
            <v>EDICIÓN DE INFORMES</v>
          </cell>
          <cell r="C165" t="str">
            <v>UND</v>
          </cell>
        </row>
        <row r="166">
          <cell r="A166">
            <v>723</v>
          </cell>
          <cell r="B166" t="str">
            <v>EDICIÓN DE PLANOS</v>
          </cell>
          <cell r="C166" t="str">
            <v>UND</v>
          </cell>
        </row>
        <row r="167">
          <cell r="A167">
            <v>724</v>
          </cell>
          <cell r="B167" t="str">
            <v>TRANSPORTES TERRESTRES</v>
          </cell>
          <cell r="C167" t="str">
            <v>DÍA</v>
          </cell>
        </row>
        <row r="168">
          <cell r="A168">
            <v>725</v>
          </cell>
          <cell r="B168" t="str">
            <v>EQUIPO DE OFICINA Y OTROS</v>
          </cell>
          <cell r="C168" t="str">
            <v>GLB</v>
          </cell>
        </row>
        <row r="169">
          <cell r="A169">
            <v>726</v>
          </cell>
          <cell r="B169" t="str">
            <v>TRANSPORTE AÉREO</v>
          </cell>
          <cell r="C169" t="str">
            <v>UND</v>
          </cell>
        </row>
        <row r="170">
          <cell r="A170">
            <v>727</v>
          </cell>
          <cell r="B170" t="str">
            <v>EQUIPO DE COMUNICACIÓN</v>
          </cell>
          <cell r="C170" t="str">
            <v>MES</v>
          </cell>
        </row>
        <row r="171">
          <cell r="A171">
            <v>728</v>
          </cell>
          <cell r="B171" t="str">
            <v>EQUIPO DE COMPUTADOR Y PLOTER</v>
          </cell>
          <cell r="C171" t="str">
            <v>MES</v>
          </cell>
        </row>
        <row r="172">
          <cell r="A172">
            <v>729</v>
          </cell>
          <cell r="B172" t="str">
            <v>EDICION DE INFORMES (2 COPIAS)</v>
          </cell>
          <cell r="C172" t="str">
            <v>UND</v>
          </cell>
        </row>
        <row r="173">
          <cell r="A173">
            <v>730</v>
          </cell>
          <cell r="B173" t="str">
            <v>PAPELERIA FOTOCOPIAS Y REPRODUCCIONES</v>
          </cell>
          <cell r="C173" t="str">
            <v>MES</v>
          </cell>
        </row>
        <row r="174">
          <cell r="A174">
            <v>731</v>
          </cell>
          <cell r="B174" t="str">
            <v>ESTACION COMPLETA</v>
          </cell>
          <cell r="C174" t="str">
            <v>MES</v>
          </cell>
        </row>
        <row r="175">
          <cell r="A175">
            <v>732</v>
          </cell>
          <cell r="B175" t="str">
            <v>CAMPERO + GASOLINA</v>
          </cell>
          <cell r="C175" t="str">
            <v>MES</v>
          </cell>
        </row>
        <row r="176">
          <cell r="A176">
            <v>733</v>
          </cell>
          <cell r="B176" t="str">
            <v>OFICINA</v>
          </cell>
          <cell r="C176" t="str">
            <v>MES</v>
          </cell>
        </row>
        <row r="177">
          <cell r="A177">
            <v>734</v>
          </cell>
          <cell r="B177" t="str">
            <v>VIATICOS PERSONAL PROFESIONAL</v>
          </cell>
          <cell r="C177" t="str">
            <v>MES</v>
          </cell>
        </row>
        <row r="178">
          <cell r="A178">
            <v>735</v>
          </cell>
          <cell r="B178" t="str">
            <v>TRANSPORTE AÉREO</v>
          </cell>
          <cell r="C178" t="str">
            <v>MES</v>
          </cell>
        </row>
        <row r="179">
          <cell r="A179">
            <v>736</v>
          </cell>
          <cell r="B179" t="str">
            <v>ESTACION TOPOGRAFICA</v>
          </cell>
          <cell r="C179" t="str">
            <v>MES</v>
          </cell>
        </row>
        <row r="180">
          <cell r="A180">
            <v>737</v>
          </cell>
          <cell r="B180" t="str">
            <v>EQUIPO DE COMPUTADOR Y PLOTER</v>
          </cell>
          <cell r="C180" t="str">
            <v>MES</v>
          </cell>
        </row>
        <row r="181">
          <cell r="A181">
            <v>738</v>
          </cell>
          <cell r="B181" t="str">
            <v>EDICIÓN DE INFORMES (2 COPIAS)</v>
          </cell>
          <cell r="C181" t="str">
            <v>UND</v>
          </cell>
        </row>
        <row r="182">
          <cell r="A182">
            <v>739</v>
          </cell>
          <cell r="B182" t="str">
            <v>DOCUMENTACION FOTOCOPIAS Y REPRODUCCIONES</v>
          </cell>
          <cell r="C182" t="str">
            <v>UND</v>
          </cell>
        </row>
        <row r="183">
          <cell r="A183">
            <v>740</v>
          </cell>
          <cell r="B183" t="str">
            <v>OFICINA</v>
          </cell>
          <cell r="C183" t="str">
            <v>MES</v>
          </cell>
        </row>
        <row r="184">
          <cell r="A184">
            <v>741</v>
          </cell>
          <cell r="B184" t="str">
            <v>CAMPERO + GASOLINA</v>
          </cell>
          <cell r="C184" t="str">
            <v>MES</v>
          </cell>
        </row>
        <row r="185">
          <cell r="A185">
            <v>742</v>
          </cell>
          <cell r="B185" t="str">
            <v>VIÁTICOS PERSONAL PROFESIONAL</v>
          </cell>
          <cell r="C185" t="str">
            <v>MES</v>
          </cell>
        </row>
        <row r="186">
          <cell r="A186">
            <v>743</v>
          </cell>
          <cell r="B186" t="str">
            <v>TRANSPORTE AÉREO</v>
          </cell>
          <cell r="C186" t="str">
            <v>UND</v>
          </cell>
        </row>
        <row r="187">
          <cell r="A187">
            <v>744</v>
          </cell>
          <cell r="B187" t="str">
            <v>ESTACION TOPOGRAFICA</v>
          </cell>
          <cell r="C187" t="str">
            <v>MES</v>
          </cell>
        </row>
        <row r="188">
          <cell r="A188">
            <v>745</v>
          </cell>
          <cell r="B188" t="str">
            <v>EQUIPO DE COMPUTADOR Y PLOTER</v>
          </cell>
          <cell r="C188" t="str">
            <v>MES</v>
          </cell>
        </row>
        <row r="189">
          <cell r="A189">
            <v>746</v>
          </cell>
          <cell r="B189" t="str">
            <v>EDICIÓN DE INFORMES (2 COPIAS)</v>
          </cell>
          <cell r="C189" t="str">
            <v>UND</v>
          </cell>
        </row>
        <row r="190">
          <cell r="A190">
            <v>747</v>
          </cell>
          <cell r="B190" t="str">
            <v>CURVAS INTENSIDAD FRACUENCIA DURACION</v>
          </cell>
          <cell r="C190" t="str">
            <v>UND</v>
          </cell>
        </row>
        <row r="191">
          <cell r="A191">
            <v>748</v>
          </cell>
          <cell r="B191" t="str">
            <v>OFICINA</v>
          </cell>
          <cell r="C191" t="str">
            <v>MES</v>
          </cell>
        </row>
        <row r="192">
          <cell r="A192">
            <v>749</v>
          </cell>
          <cell r="B192" t="str">
            <v>CAMPERO + GASOLINA</v>
          </cell>
          <cell r="C192" t="str">
            <v>MES</v>
          </cell>
        </row>
        <row r="193">
          <cell r="A193">
            <v>750</v>
          </cell>
          <cell r="B193" t="str">
            <v>VIÁTICOS PERSONAL PROFESIONAL</v>
          </cell>
          <cell r="C193" t="str">
            <v>MES</v>
          </cell>
        </row>
        <row r="196">
          <cell r="A196">
            <v>800</v>
          </cell>
          <cell r="B196" t="str">
            <v>TRABAJOS VARIOS DE CAMPO</v>
          </cell>
        </row>
        <row r="197">
          <cell r="A197">
            <v>801</v>
          </cell>
          <cell r="B197" t="str">
            <v>LABORES DE CATASTRO EN APIQUES</v>
          </cell>
          <cell r="C197" t="str">
            <v>UN</v>
          </cell>
        </row>
        <row r="198">
          <cell r="A198">
            <v>802</v>
          </cell>
          <cell r="B198" t="str">
            <v>TOPOGRAFIA Y DATOS GEOREFERENCIADOS TOPOLOGIA DENSIDAD AL 100%</v>
          </cell>
          <cell r="C198" t="str">
            <v>Ha</v>
          </cell>
        </row>
        <row r="199">
          <cell r="A199">
            <v>803</v>
          </cell>
          <cell r="B199" t="str">
            <v>TOPOGRAFIA Y DATOS GEOREFERENCIADOS TOPOLOGIA DENSIDAD AL 50%</v>
          </cell>
          <cell r="C199" t="str">
            <v>Ha</v>
          </cell>
        </row>
        <row r="200">
          <cell r="A200">
            <v>804</v>
          </cell>
          <cell r="B200" t="str">
            <v>TOPOGRAFIA Y DATOS GEOREFERENCIADOS TOPOLOGIA DENSIDAD AL 25%</v>
          </cell>
          <cell r="C200" t="str">
            <v>Ha</v>
          </cell>
        </row>
        <row r="201">
          <cell r="A201">
            <v>805</v>
          </cell>
          <cell r="B201" t="str">
            <v>RECONOCIMIENTO URBANO CATASTRAL EN SUPERFICIE PARA TOPOLOGIA</v>
          </cell>
          <cell r="C201" t="str">
            <v>Ha</v>
          </cell>
        </row>
        <row r="202">
          <cell r="A202">
            <v>806</v>
          </cell>
          <cell r="B202" t="str">
            <v>LIMPIEZA INTERNA ESPECIAL DE COLECTORES</v>
          </cell>
          <cell r="C202" t="str">
            <v>M</v>
          </cell>
        </row>
        <row r="203">
          <cell r="A203">
            <v>807</v>
          </cell>
          <cell r="B203" t="str">
            <v>INSPECCIÓN INTERNA CON CÁMARAS</v>
          </cell>
          <cell r="C203" t="str">
            <v>M</v>
          </cell>
        </row>
        <row r="204">
          <cell r="A204">
            <v>808</v>
          </cell>
        </row>
        <row r="205">
          <cell r="A205">
            <v>900</v>
          </cell>
          <cell r="B205" t="str">
            <v>OTRAS LABORES</v>
          </cell>
        </row>
        <row r="206">
          <cell r="A206">
            <v>901</v>
          </cell>
          <cell r="B206" t="str">
            <v>ELABORACION E IMPRESIÓN DE PLANOS CATASTRALES EN AUTOCAD (3 JG)</v>
          </cell>
          <cell r="C206" t="str">
            <v>GLB</v>
          </cell>
        </row>
        <row r="207">
          <cell r="A207">
            <v>902</v>
          </cell>
          <cell r="B207" t="str">
            <v>ELABORACION Y EDICION DE INFORMES (3 JG)</v>
          </cell>
          <cell r="C207" t="str">
            <v>GLB</v>
          </cell>
        </row>
        <row r="208">
          <cell r="A208">
            <v>903</v>
          </cell>
          <cell r="B208" t="str">
            <v>ACTUALIZACION CATASTRO Y TOPOLOGIA EN ARC-VIEW Y SIG</v>
          </cell>
          <cell r="C208" t="str">
            <v>GLB</v>
          </cell>
        </row>
        <row r="210">
          <cell r="A210">
            <v>1000</v>
          </cell>
          <cell r="B210" t="str">
            <v>PERSONAL TÉCNICO Y DE APOYO</v>
          </cell>
        </row>
        <row r="211">
          <cell r="A211">
            <v>1001</v>
          </cell>
          <cell r="B211" t="str">
            <v>DIRECTOR DE PROYECTO - INGENIERO CIVIL</v>
          </cell>
          <cell r="C211" t="str">
            <v>MES</v>
          </cell>
        </row>
        <row r="212">
          <cell r="A212">
            <v>1002</v>
          </cell>
          <cell r="B212" t="str">
            <v>INGENIERO CIVIL AUXILIAR - ESTUDIO DE CAMPO</v>
          </cell>
          <cell r="C212" t="str">
            <v>MES</v>
          </cell>
        </row>
        <row r="213">
          <cell r="A213">
            <v>1003</v>
          </cell>
          <cell r="B213" t="str">
            <v xml:space="preserve">TRABAJADORA SOCIAL - ESTUDIO IMPACTO SOCIAL </v>
          </cell>
          <cell r="C213" t="str">
            <v>MES</v>
          </cell>
        </row>
        <row r="214">
          <cell r="A214">
            <v>1004</v>
          </cell>
          <cell r="B214" t="str">
            <v xml:space="preserve">SECRETARIA  </v>
          </cell>
          <cell r="C214" t="str">
            <v>MES</v>
          </cell>
        </row>
        <row r="215">
          <cell r="A215">
            <v>1005</v>
          </cell>
          <cell r="B215" t="str">
            <v>DIBUJANTE</v>
          </cell>
          <cell r="C215" t="str">
            <v>MES</v>
          </cell>
        </row>
        <row r="216">
          <cell r="A216">
            <v>1006</v>
          </cell>
          <cell r="B216" t="str">
            <v>CONDUCTOR</v>
          </cell>
          <cell r="C216" t="str">
            <v>MES</v>
          </cell>
        </row>
        <row r="217">
          <cell r="A217">
            <v>1007</v>
          </cell>
          <cell r="B217" t="str">
            <v>DIRECTOR DE PROYECTO</v>
          </cell>
          <cell r="C217" t="str">
            <v>MES</v>
          </cell>
        </row>
        <row r="218">
          <cell r="A218">
            <v>1008</v>
          </cell>
          <cell r="B218" t="str">
            <v xml:space="preserve">INGENIERO CIVIL </v>
          </cell>
          <cell r="C218" t="str">
            <v>MES</v>
          </cell>
        </row>
        <row r="219">
          <cell r="A219">
            <v>1009</v>
          </cell>
          <cell r="B219" t="str">
            <v>INGENIERO HIDRAULICO</v>
          </cell>
          <cell r="C219" t="str">
            <v>MES</v>
          </cell>
        </row>
        <row r="220">
          <cell r="A220">
            <v>1010</v>
          </cell>
          <cell r="B220" t="str">
            <v>INGENIERO ESTRUCTURAL</v>
          </cell>
          <cell r="C220" t="str">
            <v>MES</v>
          </cell>
        </row>
        <row r="221">
          <cell r="A221">
            <v>1011</v>
          </cell>
          <cell r="B221" t="str">
            <v xml:space="preserve">SECRETARIA  </v>
          </cell>
          <cell r="C221" t="str">
            <v>MES</v>
          </cell>
        </row>
        <row r="222">
          <cell r="A222">
            <v>1012</v>
          </cell>
          <cell r="B222" t="str">
            <v>COMISION TOPOGRÁFICA</v>
          </cell>
          <cell r="C222" t="str">
            <v>MES</v>
          </cell>
        </row>
        <row r="223">
          <cell r="A223">
            <v>1013</v>
          </cell>
          <cell r="B223" t="str">
            <v>DIBUJANTE</v>
          </cell>
          <cell r="C223" t="str">
            <v>MES</v>
          </cell>
        </row>
        <row r="224">
          <cell r="A224">
            <v>1014</v>
          </cell>
          <cell r="B224" t="str">
            <v>CONDUCTOR</v>
          </cell>
          <cell r="C224" t="str">
            <v>MES</v>
          </cell>
        </row>
        <row r="225">
          <cell r="A225">
            <v>1015</v>
          </cell>
          <cell r="B225" t="str">
            <v>INGENIERO MECÁNICO</v>
          </cell>
          <cell r="C225" t="str">
            <v>MES</v>
          </cell>
        </row>
        <row r="226">
          <cell r="A226">
            <v>1016</v>
          </cell>
          <cell r="B226" t="str">
            <v>INGENIERO ELÉCTRICO</v>
          </cell>
          <cell r="C226" t="str">
            <v>MES</v>
          </cell>
        </row>
        <row r="227">
          <cell r="A227">
            <v>1017</v>
          </cell>
          <cell r="B227" t="str">
            <v>AUXILIAR DE INGENIERÍA</v>
          </cell>
          <cell r="C227" t="str">
            <v>MES</v>
          </cell>
        </row>
        <row r="228">
          <cell r="A228">
            <v>1018</v>
          </cell>
          <cell r="B228" t="str">
            <v>INGENIERO AMBIENTAL</v>
          </cell>
          <cell r="C228" t="str">
            <v>MES</v>
          </cell>
        </row>
        <row r="229">
          <cell r="A229">
            <v>1019</v>
          </cell>
          <cell r="B229" t="str">
            <v>INGENIERO CIVIL - HIDRAULICO</v>
          </cell>
          <cell r="C229" t="str">
            <v>MES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ría"/>
      <sheetName val="Comparación Aranceles"/>
      <sheetName val="Comparación texto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78"/>
  <sheetViews>
    <sheetView tabSelected="1" view="pageBreakPreview" topLeftCell="A40" zoomScaleNormal="100" zoomScaleSheetLayoutView="100" workbookViewId="0">
      <selection activeCell="A63" sqref="A63:J63"/>
    </sheetView>
  </sheetViews>
  <sheetFormatPr baseColWidth="10" defaultRowHeight="15" x14ac:dyDescent="0.25"/>
  <cols>
    <col min="4" max="4" width="16.85546875" customWidth="1"/>
    <col min="5" max="5" width="10.140625" customWidth="1"/>
    <col min="6" max="6" width="12" customWidth="1"/>
    <col min="7" max="7" width="10.5703125" customWidth="1"/>
    <col min="8" max="8" width="26.28515625" customWidth="1"/>
    <col min="9" max="9" width="17.42578125" customWidth="1"/>
    <col min="10" max="10" width="17" customWidth="1"/>
    <col min="13" max="13" width="13.5703125" bestFit="1" customWidth="1"/>
  </cols>
  <sheetData>
    <row r="1" spans="1:18" x14ac:dyDescent="0.25">
      <c r="A1" s="510"/>
      <c r="B1" s="516"/>
      <c r="C1" s="517" t="s">
        <v>313</v>
      </c>
      <c r="D1" s="518"/>
      <c r="E1" s="518"/>
      <c r="F1" s="518"/>
      <c r="G1" s="518"/>
      <c r="H1" s="519"/>
      <c r="I1" s="265" t="s">
        <v>1</v>
      </c>
      <c r="J1" s="267"/>
    </row>
    <row r="2" spans="1:18" x14ac:dyDescent="0.25">
      <c r="A2" s="512"/>
      <c r="B2" s="520"/>
      <c r="C2" s="521"/>
      <c r="D2" s="522"/>
      <c r="E2" s="522"/>
      <c r="F2" s="522"/>
      <c r="G2" s="522"/>
      <c r="H2" s="523"/>
      <c r="I2" s="265" t="s">
        <v>2</v>
      </c>
      <c r="J2" s="267"/>
    </row>
    <row r="3" spans="1:18" ht="13.5" customHeight="1" x14ac:dyDescent="0.25">
      <c r="A3" s="514"/>
      <c r="B3" s="524"/>
      <c r="C3" s="525"/>
      <c r="D3" s="526"/>
      <c r="E3" s="526"/>
      <c r="F3" s="526"/>
      <c r="G3" s="526"/>
      <c r="H3" s="527"/>
      <c r="I3" s="242" t="s">
        <v>486</v>
      </c>
      <c r="J3" s="244"/>
    </row>
    <row r="4" spans="1:18" ht="33.75" customHeight="1" x14ac:dyDescent="0.25">
      <c r="A4" s="369" t="s">
        <v>487</v>
      </c>
      <c r="B4" s="370"/>
      <c r="C4" s="528" t="s">
        <v>488</v>
      </c>
      <c r="D4" s="529"/>
      <c r="E4" s="529"/>
      <c r="F4" s="529"/>
      <c r="G4" s="529"/>
      <c r="H4" s="529"/>
      <c r="I4" s="529"/>
      <c r="J4" s="530"/>
    </row>
    <row r="5" spans="1:18" ht="15.75" x14ac:dyDescent="0.25">
      <c r="A5" s="531" t="s">
        <v>489</v>
      </c>
      <c r="B5" s="532"/>
      <c r="C5" s="533" t="s">
        <v>6</v>
      </c>
      <c r="D5" s="534"/>
      <c r="E5" s="534"/>
      <c r="F5" s="534"/>
      <c r="G5" s="534"/>
      <c r="H5" s="534"/>
      <c r="I5" s="534"/>
      <c r="J5" s="535"/>
    </row>
    <row r="6" spans="1:18" ht="12.75" customHeight="1" x14ac:dyDescent="0.25">
      <c r="A6" s="536" t="s">
        <v>9</v>
      </c>
      <c r="B6" s="537"/>
      <c r="C6" s="537"/>
      <c r="D6" s="537"/>
      <c r="E6" s="537"/>
      <c r="F6" s="537"/>
      <c r="G6" s="538"/>
      <c r="H6" s="539" t="s">
        <v>11</v>
      </c>
      <c r="I6" s="540" t="s">
        <v>12</v>
      </c>
      <c r="J6" s="540" t="s">
        <v>13</v>
      </c>
    </row>
    <row r="7" spans="1:18" ht="14.25" customHeight="1" x14ac:dyDescent="0.25">
      <c r="A7" s="541">
        <v>1</v>
      </c>
      <c r="B7" s="264" t="s">
        <v>490</v>
      </c>
      <c r="C7" s="264"/>
      <c r="D7" s="264"/>
      <c r="E7" s="264"/>
      <c r="F7" s="264"/>
      <c r="G7" s="264"/>
      <c r="H7" s="399"/>
      <c r="I7" s="399"/>
      <c r="J7" s="399"/>
    </row>
    <row r="8" spans="1:18" ht="12.75" customHeight="1" x14ac:dyDescent="0.25">
      <c r="A8" s="542">
        <v>1.1000000000000001</v>
      </c>
      <c r="B8" s="543" t="s">
        <v>491</v>
      </c>
      <c r="C8" s="543"/>
      <c r="D8" s="543"/>
      <c r="E8" s="543"/>
      <c r="F8" s="543"/>
      <c r="G8" s="543"/>
      <c r="H8" s="544"/>
      <c r="I8" s="544"/>
      <c r="J8" s="544"/>
    </row>
    <row r="9" spans="1:18" ht="15" customHeight="1" x14ac:dyDescent="0.25">
      <c r="A9" s="545" t="s">
        <v>492</v>
      </c>
      <c r="B9" s="546" t="s">
        <v>14</v>
      </c>
      <c r="C9" s="546"/>
      <c r="D9" s="546"/>
      <c r="E9" s="546"/>
      <c r="F9" s="546"/>
      <c r="G9" s="546"/>
      <c r="H9" s="547">
        <v>1</v>
      </c>
      <c r="I9" s="548"/>
      <c r="J9" s="548">
        <f>H9*I9</f>
        <v>0</v>
      </c>
      <c r="M9" t="s">
        <v>430</v>
      </c>
      <c r="N9" t="s">
        <v>493</v>
      </c>
      <c r="O9" t="s">
        <v>494</v>
      </c>
      <c r="P9" t="s">
        <v>495</v>
      </c>
      <c r="Q9" t="s">
        <v>496</v>
      </c>
    </row>
    <row r="10" spans="1:18" ht="15.75" x14ac:dyDescent="0.25">
      <c r="A10" s="545" t="s">
        <v>497</v>
      </c>
      <c r="B10" s="546" t="s">
        <v>359</v>
      </c>
      <c r="C10" s="546"/>
      <c r="D10" s="546"/>
      <c r="E10" s="546"/>
      <c r="F10" s="546"/>
      <c r="G10" s="546"/>
      <c r="H10" s="547">
        <v>1</v>
      </c>
      <c r="I10" s="548"/>
      <c r="J10" s="548">
        <f>H10*I10</f>
        <v>0</v>
      </c>
      <c r="M10">
        <v>0.2</v>
      </c>
      <c r="N10">
        <v>0.15</v>
      </c>
      <c r="O10">
        <v>0.25</v>
      </c>
      <c r="P10">
        <v>0.1</v>
      </c>
      <c r="Q10">
        <v>0.3</v>
      </c>
      <c r="R10">
        <f>+SUM(M10:Q10)</f>
        <v>1</v>
      </c>
    </row>
    <row r="11" spans="1:18" ht="13.5" customHeight="1" x14ac:dyDescent="0.25">
      <c r="A11" s="545" t="s">
        <v>524</v>
      </c>
      <c r="B11" s="549" t="s">
        <v>394</v>
      </c>
      <c r="C11" s="550"/>
      <c r="D11" s="550"/>
      <c r="E11" s="550"/>
      <c r="F11" s="550"/>
      <c r="G11" s="551"/>
      <c r="H11" s="547">
        <v>1</v>
      </c>
      <c r="I11" s="548"/>
      <c r="J11" s="548">
        <f t="shared" ref="J11:J19" si="0">H11*I11</f>
        <v>0</v>
      </c>
    </row>
    <row r="12" spans="1:18" ht="14.25" customHeight="1" x14ac:dyDescent="0.25">
      <c r="A12" s="545" t="s">
        <v>525</v>
      </c>
      <c r="B12" s="549" t="s">
        <v>392</v>
      </c>
      <c r="C12" s="550"/>
      <c r="D12" s="550"/>
      <c r="E12" s="550"/>
      <c r="F12" s="550"/>
      <c r="G12" s="551"/>
      <c r="H12" s="547">
        <v>1</v>
      </c>
      <c r="I12" s="548"/>
      <c r="J12" s="548">
        <f t="shared" si="0"/>
        <v>0</v>
      </c>
    </row>
    <row r="13" spans="1:18" ht="13.5" customHeight="1" x14ac:dyDescent="0.25">
      <c r="A13" s="545" t="s">
        <v>526</v>
      </c>
      <c r="B13" s="549" t="s">
        <v>84</v>
      </c>
      <c r="C13" s="550"/>
      <c r="D13" s="550"/>
      <c r="E13" s="550"/>
      <c r="F13" s="550"/>
      <c r="G13" s="551"/>
      <c r="H13" s="547">
        <v>1</v>
      </c>
      <c r="I13" s="548"/>
      <c r="J13" s="548">
        <f t="shared" si="0"/>
        <v>0</v>
      </c>
    </row>
    <row r="14" spans="1:18" ht="15" customHeight="1" x14ac:dyDescent="0.25">
      <c r="A14" s="545" t="s">
        <v>527</v>
      </c>
      <c r="B14" s="549" t="s">
        <v>98</v>
      </c>
      <c r="C14" s="550"/>
      <c r="D14" s="550"/>
      <c r="E14" s="550"/>
      <c r="F14" s="550"/>
      <c r="G14" s="551"/>
      <c r="H14" s="547">
        <v>1</v>
      </c>
      <c r="I14" s="548"/>
      <c r="J14" s="548">
        <f t="shared" si="0"/>
        <v>0</v>
      </c>
    </row>
    <row r="15" spans="1:18" ht="15" customHeight="1" x14ac:dyDescent="0.25">
      <c r="A15" s="545" t="s">
        <v>527</v>
      </c>
      <c r="B15" s="549" t="s">
        <v>108</v>
      </c>
      <c r="C15" s="550"/>
      <c r="D15" s="550"/>
      <c r="E15" s="550"/>
      <c r="F15" s="550"/>
      <c r="G15" s="551"/>
      <c r="H15" s="547">
        <v>1</v>
      </c>
      <c r="I15" s="548"/>
      <c r="J15" s="548">
        <f t="shared" si="0"/>
        <v>0</v>
      </c>
    </row>
    <row r="16" spans="1:18" ht="14.25" customHeight="1" x14ac:dyDescent="0.25">
      <c r="A16" s="545" t="s">
        <v>528</v>
      </c>
      <c r="B16" s="549" t="s">
        <v>130</v>
      </c>
      <c r="C16" s="550"/>
      <c r="D16" s="550"/>
      <c r="E16" s="550"/>
      <c r="F16" s="550"/>
      <c r="G16" s="551"/>
      <c r="H16" s="547">
        <v>1</v>
      </c>
      <c r="I16" s="548"/>
      <c r="J16" s="548">
        <f t="shared" si="0"/>
        <v>0</v>
      </c>
    </row>
    <row r="17" spans="1:18" ht="15" customHeight="1" x14ac:dyDescent="0.25">
      <c r="A17" s="545" t="s">
        <v>529</v>
      </c>
      <c r="B17" s="549" t="s">
        <v>235</v>
      </c>
      <c r="C17" s="550"/>
      <c r="D17" s="550"/>
      <c r="E17" s="550"/>
      <c r="F17" s="550"/>
      <c r="G17" s="551"/>
      <c r="H17" s="547">
        <v>1</v>
      </c>
      <c r="I17" s="548"/>
      <c r="J17" s="548">
        <f t="shared" si="0"/>
        <v>0</v>
      </c>
    </row>
    <row r="18" spans="1:18" ht="15" customHeight="1" x14ac:dyDescent="0.25">
      <c r="A18" s="545" t="s">
        <v>530</v>
      </c>
      <c r="B18" s="549" t="s">
        <v>287</v>
      </c>
      <c r="C18" s="550"/>
      <c r="D18" s="550"/>
      <c r="E18" s="550"/>
      <c r="F18" s="550"/>
      <c r="G18" s="551"/>
      <c r="H18" s="547">
        <v>1</v>
      </c>
      <c r="I18" s="548"/>
      <c r="J18" s="548">
        <f t="shared" si="0"/>
        <v>0</v>
      </c>
    </row>
    <row r="19" spans="1:18" ht="13.5" customHeight="1" x14ac:dyDescent="0.25">
      <c r="A19" s="545" t="s">
        <v>531</v>
      </c>
      <c r="B19" s="549" t="s">
        <v>307</v>
      </c>
      <c r="C19" s="550"/>
      <c r="D19" s="550"/>
      <c r="E19" s="550"/>
      <c r="F19" s="550"/>
      <c r="G19" s="551"/>
      <c r="H19" s="547">
        <v>1</v>
      </c>
      <c r="I19" s="548"/>
      <c r="J19" s="548">
        <f t="shared" si="0"/>
        <v>0</v>
      </c>
    </row>
    <row r="20" spans="1:18" ht="14.25" customHeight="1" x14ac:dyDescent="0.25">
      <c r="A20" s="545"/>
      <c r="B20" s="552"/>
      <c r="C20" s="552"/>
      <c r="D20" s="552"/>
      <c r="E20" s="552"/>
      <c r="F20" s="552"/>
      <c r="G20" s="552"/>
      <c r="H20" s="552"/>
      <c r="I20" s="552"/>
      <c r="J20" s="553">
        <f>SUM(J9:J19)</f>
        <v>0</v>
      </c>
      <c r="M20" s="83">
        <f>+$J20*M10</f>
        <v>0</v>
      </c>
      <c r="N20" s="83">
        <f>+$J20*N10</f>
        <v>0</v>
      </c>
      <c r="O20" s="83">
        <f>+$J20*O10</f>
        <v>0</v>
      </c>
      <c r="P20" s="83">
        <f>+$J20*P10</f>
        <v>0</v>
      </c>
      <c r="Q20" s="83">
        <f>+$J20*Q10</f>
        <v>0</v>
      </c>
      <c r="R20">
        <f>+SUM(M20:Q20)</f>
        <v>0</v>
      </c>
    </row>
    <row r="21" spans="1:18" ht="14.25" customHeight="1" x14ac:dyDescent="0.25">
      <c r="A21" s="541">
        <v>2</v>
      </c>
      <c r="B21" s="264" t="s">
        <v>498</v>
      </c>
      <c r="C21" s="264"/>
      <c r="D21" s="264"/>
      <c r="E21" s="264"/>
      <c r="F21" s="264"/>
      <c r="G21" s="264"/>
      <c r="H21" s="399"/>
      <c r="I21" s="399"/>
      <c r="J21" s="399"/>
    </row>
    <row r="22" spans="1:18" ht="15" customHeight="1" x14ac:dyDescent="0.25">
      <c r="A22" s="545" t="s">
        <v>492</v>
      </c>
      <c r="B22" s="543" t="s">
        <v>491</v>
      </c>
      <c r="C22" s="543"/>
      <c r="D22" s="543"/>
      <c r="E22" s="543"/>
      <c r="F22" s="543"/>
      <c r="G22" s="543"/>
      <c r="H22" s="554"/>
      <c r="I22" s="554"/>
      <c r="J22" s="555"/>
    </row>
    <row r="23" spans="1:18" ht="14.25" customHeight="1" x14ac:dyDescent="0.25">
      <c r="A23" s="556" t="s">
        <v>497</v>
      </c>
      <c r="B23" s="557" t="s">
        <v>14</v>
      </c>
      <c r="C23" s="558"/>
      <c r="D23" s="558"/>
      <c r="E23" s="558"/>
      <c r="F23" s="558"/>
      <c r="G23" s="559"/>
      <c r="H23" s="560">
        <v>1</v>
      </c>
      <c r="I23" s="561"/>
      <c r="J23" s="548">
        <f t="shared" ref="J23:J30" si="1">+I23*H23</f>
        <v>0</v>
      </c>
    </row>
    <row r="24" spans="1:18" ht="14.25" customHeight="1" x14ac:dyDescent="0.25">
      <c r="A24" s="556" t="s">
        <v>497</v>
      </c>
      <c r="B24" s="557" t="s">
        <v>359</v>
      </c>
      <c r="C24" s="558"/>
      <c r="D24" s="558"/>
      <c r="E24" s="558"/>
      <c r="F24" s="558"/>
      <c r="G24" s="559"/>
      <c r="H24" s="560">
        <v>1</v>
      </c>
      <c r="I24" s="561"/>
      <c r="J24" s="548">
        <f t="shared" si="1"/>
        <v>0</v>
      </c>
    </row>
    <row r="25" spans="1:18" ht="14.25" customHeight="1" x14ac:dyDescent="0.25">
      <c r="A25" s="556" t="s">
        <v>525</v>
      </c>
      <c r="B25" s="557" t="s">
        <v>79</v>
      </c>
      <c r="C25" s="558"/>
      <c r="D25" s="558"/>
      <c r="E25" s="558"/>
      <c r="F25" s="558"/>
      <c r="G25" s="559"/>
      <c r="H25" s="560">
        <v>1</v>
      </c>
      <c r="I25" s="561"/>
      <c r="J25" s="548">
        <f t="shared" si="1"/>
        <v>0</v>
      </c>
    </row>
    <row r="26" spans="1:18" ht="13.5" customHeight="1" x14ac:dyDescent="0.25">
      <c r="A26" s="556" t="s">
        <v>526</v>
      </c>
      <c r="B26" s="557" t="s">
        <v>366</v>
      </c>
      <c r="C26" s="558"/>
      <c r="D26" s="558"/>
      <c r="E26" s="558"/>
      <c r="F26" s="558"/>
      <c r="G26" s="559"/>
      <c r="H26" s="560">
        <v>1</v>
      </c>
      <c r="I26" s="561"/>
      <c r="J26" s="548">
        <f t="shared" si="1"/>
        <v>0</v>
      </c>
    </row>
    <row r="27" spans="1:18" ht="13.5" customHeight="1" x14ac:dyDescent="0.25">
      <c r="A27" s="556" t="s">
        <v>527</v>
      </c>
      <c r="B27" s="226" t="s">
        <v>44</v>
      </c>
      <c r="C27" s="227"/>
      <c r="D27" s="227"/>
      <c r="E27" s="227"/>
      <c r="F27" s="227"/>
      <c r="G27" s="228"/>
      <c r="H27" s="560">
        <v>1</v>
      </c>
      <c r="I27" s="561"/>
      <c r="J27" s="548">
        <f t="shared" si="1"/>
        <v>0</v>
      </c>
    </row>
    <row r="28" spans="1:18" ht="15" customHeight="1" x14ac:dyDescent="0.25">
      <c r="A28" s="556" t="s">
        <v>532</v>
      </c>
      <c r="B28" s="557" t="s">
        <v>499</v>
      </c>
      <c r="C28" s="558"/>
      <c r="D28" s="558"/>
      <c r="E28" s="558"/>
      <c r="F28" s="558"/>
      <c r="G28" s="559"/>
      <c r="H28" s="560">
        <v>1</v>
      </c>
      <c r="I28" s="561"/>
      <c r="J28" s="548">
        <f t="shared" si="1"/>
        <v>0</v>
      </c>
    </row>
    <row r="29" spans="1:18" ht="13.5" customHeight="1" x14ac:dyDescent="0.25">
      <c r="A29" s="556" t="s">
        <v>528</v>
      </c>
      <c r="B29" s="557" t="s">
        <v>402</v>
      </c>
      <c r="C29" s="558"/>
      <c r="D29" s="558"/>
      <c r="E29" s="558"/>
      <c r="F29" s="558"/>
      <c r="G29" s="559"/>
      <c r="H29" s="560">
        <v>1</v>
      </c>
      <c r="I29" s="561"/>
      <c r="J29" s="548">
        <f t="shared" si="1"/>
        <v>0</v>
      </c>
      <c r="M29" t="s">
        <v>430</v>
      </c>
      <c r="N29" t="s">
        <v>493</v>
      </c>
      <c r="O29" t="s">
        <v>494</v>
      </c>
      <c r="P29" t="s">
        <v>495</v>
      </c>
      <c r="Q29" t="s">
        <v>496</v>
      </c>
    </row>
    <row r="30" spans="1:18" ht="14.25" customHeight="1" x14ac:dyDescent="0.25">
      <c r="A30" s="556" t="s">
        <v>529</v>
      </c>
      <c r="B30" s="562" t="s">
        <v>405</v>
      </c>
      <c r="C30" s="562"/>
      <c r="D30" s="562"/>
      <c r="E30" s="562"/>
      <c r="F30" s="562"/>
      <c r="G30" s="562"/>
      <c r="H30" s="560">
        <v>1</v>
      </c>
      <c r="I30" s="548"/>
      <c r="J30" s="548">
        <f t="shared" si="1"/>
        <v>0</v>
      </c>
      <c r="M30">
        <v>0.15</v>
      </c>
      <c r="N30">
        <v>0.2</v>
      </c>
      <c r="O30">
        <v>0.3</v>
      </c>
      <c r="P30">
        <v>0.1</v>
      </c>
      <c r="Q30">
        <v>0.25</v>
      </c>
      <c r="R30">
        <f>+SUM(M30:Q30)</f>
        <v>0.99999999999999989</v>
      </c>
    </row>
    <row r="31" spans="1:18" ht="13.5" customHeight="1" x14ac:dyDescent="0.25">
      <c r="A31" s="545"/>
      <c r="B31" s="343"/>
      <c r="C31" s="344"/>
      <c r="D31" s="344"/>
      <c r="E31" s="344"/>
      <c r="F31" s="344"/>
      <c r="G31" s="344"/>
      <c r="H31" s="344"/>
      <c r="I31" s="345"/>
      <c r="J31" s="553">
        <f>SUM(J23:J30)</f>
        <v>0</v>
      </c>
      <c r="M31" s="83">
        <f>+$J31*M30</f>
        <v>0</v>
      </c>
      <c r="N31" s="83">
        <f>+$J31*N30</f>
        <v>0</v>
      </c>
      <c r="O31" s="83">
        <f>+$J31*O30</f>
        <v>0</v>
      </c>
      <c r="P31" s="83">
        <f>+$J31*P30</f>
        <v>0</v>
      </c>
      <c r="Q31" s="83">
        <f>+$J31*Q30</f>
        <v>0</v>
      </c>
      <c r="R31">
        <f>+SUM(M31:Q31)</f>
        <v>0</v>
      </c>
    </row>
    <row r="32" spans="1:18" x14ac:dyDescent="0.25">
      <c r="A32" s="541">
        <v>3</v>
      </c>
      <c r="B32" s="264" t="s">
        <v>500</v>
      </c>
      <c r="C32" s="264"/>
      <c r="D32" s="264"/>
      <c r="E32" s="264"/>
      <c r="F32" s="264"/>
      <c r="G32" s="264"/>
      <c r="H32" s="399"/>
      <c r="I32" s="399"/>
      <c r="J32" s="399"/>
    </row>
    <row r="33" spans="1:18" ht="15.75" x14ac:dyDescent="0.25">
      <c r="A33" s="545" t="s">
        <v>492</v>
      </c>
      <c r="B33" s="543" t="s">
        <v>491</v>
      </c>
      <c r="C33" s="543"/>
      <c r="D33" s="543"/>
      <c r="E33" s="543"/>
      <c r="F33" s="543"/>
      <c r="G33" s="543"/>
      <c r="H33" s="554"/>
      <c r="I33" s="554"/>
      <c r="J33" s="555"/>
    </row>
    <row r="34" spans="1:18" ht="15.75" x14ac:dyDescent="0.25">
      <c r="A34" s="556" t="s">
        <v>497</v>
      </c>
      <c r="B34" s="557" t="s">
        <v>14</v>
      </c>
      <c r="C34" s="558"/>
      <c r="D34" s="558"/>
      <c r="E34" s="558"/>
      <c r="F34" s="558"/>
      <c r="G34" s="559"/>
      <c r="H34" s="560">
        <v>1</v>
      </c>
      <c r="I34" s="561"/>
      <c r="J34" s="548">
        <f t="shared" ref="J34:J42" si="2">+I34*H34</f>
        <v>0</v>
      </c>
    </row>
    <row r="35" spans="1:18" ht="15.75" x14ac:dyDescent="0.25">
      <c r="A35" s="556" t="s">
        <v>524</v>
      </c>
      <c r="B35" s="557" t="s">
        <v>359</v>
      </c>
      <c r="C35" s="558"/>
      <c r="D35" s="558"/>
      <c r="E35" s="558"/>
      <c r="F35" s="558"/>
      <c r="G35" s="559"/>
      <c r="H35" s="560">
        <v>1</v>
      </c>
      <c r="I35" s="561"/>
      <c r="J35" s="548">
        <f t="shared" si="2"/>
        <v>0</v>
      </c>
    </row>
    <row r="36" spans="1:18" ht="15.75" x14ac:dyDescent="0.25">
      <c r="A36" s="556" t="s">
        <v>525</v>
      </c>
      <c r="B36" s="226" t="s">
        <v>44</v>
      </c>
      <c r="C36" s="227"/>
      <c r="D36" s="227"/>
      <c r="E36" s="227"/>
      <c r="F36" s="227"/>
      <c r="G36" s="228"/>
      <c r="H36" s="560">
        <v>1</v>
      </c>
      <c r="I36" s="561"/>
      <c r="J36" s="548">
        <f t="shared" si="2"/>
        <v>0</v>
      </c>
    </row>
    <row r="37" spans="1:18" ht="15.75" x14ac:dyDescent="0.25">
      <c r="A37" s="556" t="s">
        <v>526</v>
      </c>
      <c r="B37" s="557" t="s">
        <v>79</v>
      </c>
      <c r="C37" s="558"/>
      <c r="D37" s="558"/>
      <c r="E37" s="558"/>
      <c r="F37" s="558"/>
      <c r="G37" s="559"/>
      <c r="H37" s="560">
        <v>1</v>
      </c>
      <c r="I37" s="561"/>
      <c r="J37" s="548">
        <f t="shared" si="2"/>
        <v>0</v>
      </c>
    </row>
    <row r="38" spans="1:18" ht="15.75" x14ac:dyDescent="0.25">
      <c r="A38" s="556" t="s">
        <v>527</v>
      </c>
      <c r="B38" s="557" t="s">
        <v>501</v>
      </c>
      <c r="C38" s="558"/>
      <c r="D38" s="558"/>
      <c r="E38" s="558"/>
      <c r="F38" s="558"/>
      <c r="G38" s="559"/>
      <c r="H38" s="560">
        <v>1</v>
      </c>
      <c r="I38" s="561"/>
      <c r="J38" s="548">
        <f t="shared" si="2"/>
        <v>0</v>
      </c>
    </row>
    <row r="39" spans="1:18" ht="15.75" x14ac:dyDescent="0.25">
      <c r="A39" s="556" t="s">
        <v>532</v>
      </c>
      <c r="B39" s="562" t="s">
        <v>502</v>
      </c>
      <c r="C39" s="562"/>
      <c r="D39" s="562"/>
      <c r="E39" s="562"/>
      <c r="F39" s="562"/>
      <c r="G39" s="562"/>
      <c r="H39" s="560">
        <v>1</v>
      </c>
      <c r="I39" s="548"/>
      <c r="J39" s="548">
        <f t="shared" si="2"/>
        <v>0</v>
      </c>
    </row>
    <row r="40" spans="1:18" ht="15.75" x14ac:dyDescent="0.25">
      <c r="A40" s="556" t="s">
        <v>528</v>
      </c>
      <c r="B40" s="562" t="s">
        <v>452</v>
      </c>
      <c r="C40" s="562"/>
      <c r="D40" s="562"/>
      <c r="E40" s="562"/>
      <c r="F40" s="562"/>
      <c r="G40" s="562"/>
      <c r="H40" s="560">
        <v>1</v>
      </c>
      <c r="I40" s="548"/>
      <c r="J40" s="548">
        <f t="shared" si="2"/>
        <v>0</v>
      </c>
    </row>
    <row r="41" spans="1:18" ht="15.75" x14ac:dyDescent="0.25">
      <c r="A41" s="556" t="s">
        <v>529</v>
      </c>
      <c r="B41" s="562" t="s">
        <v>461</v>
      </c>
      <c r="C41" s="562"/>
      <c r="D41" s="562"/>
      <c r="E41" s="562"/>
      <c r="F41" s="562"/>
      <c r="G41" s="562"/>
      <c r="H41" s="560">
        <v>1</v>
      </c>
      <c r="I41" s="548"/>
      <c r="J41" s="548">
        <f t="shared" si="2"/>
        <v>0</v>
      </c>
    </row>
    <row r="42" spans="1:18" ht="15.75" x14ac:dyDescent="0.25">
      <c r="A42" s="556" t="s">
        <v>530</v>
      </c>
      <c r="B42" s="226" t="s">
        <v>467</v>
      </c>
      <c r="C42" s="227"/>
      <c r="D42" s="227"/>
      <c r="E42" s="227"/>
      <c r="F42" s="227"/>
      <c r="G42" s="228"/>
      <c r="H42" s="560">
        <v>1</v>
      </c>
      <c r="I42" s="548"/>
      <c r="J42" s="548">
        <f t="shared" si="2"/>
        <v>0</v>
      </c>
    </row>
    <row r="43" spans="1:18" ht="14.25" customHeight="1" x14ac:dyDescent="0.25">
      <c r="A43" s="556" t="s">
        <v>531</v>
      </c>
      <c r="B43" s="562" t="s">
        <v>472</v>
      </c>
      <c r="C43" s="562"/>
      <c r="D43" s="562"/>
      <c r="E43" s="562"/>
      <c r="F43" s="562"/>
      <c r="G43" s="562"/>
      <c r="H43" s="560">
        <v>1</v>
      </c>
      <c r="I43" s="548"/>
      <c r="J43" s="548">
        <f>+H43*I43</f>
        <v>0</v>
      </c>
      <c r="M43">
        <v>0.15</v>
      </c>
      <c r="N43">
        <v>0.2</v>
      </c>
      <c r="O43">
        <v>0.25</v>
      </c>
      <c r="P43">
        <v>0.2</v>
      </c>
      <c r="Q43">
        <v>0.2</v>
      </c>
      <c r="R43">
        <f>+SUM(M43:Q43)</f>
        <v>1</v>
      </c>
    </row>
    <row r="44" spans="1:18" ht="14.25" customHeight="1" x14ac:dyDescent="0.25">
      <c r="A44" s="545"/>
      <c r="B44" s="343"/>
      <c r="C44" s="344"/>
      <c r="D44" s="344"/>
      <c r="E44" s="344"/>
      <c r="F44" s="344"/>
      <c r="G44" s="344"/>
      <c r="H44" s="344"/>
      <c r="I44" s="345"/>
      <c r="J44" s="553">
        <f>SUM(J34:J43)</f>
        <v>0</v>
      </c>
      <c r="M44" s="83">
        <f>+$J44*M43</f>
        <v>0</v>
      </c>
      <c r="N44" s="83">
        <f>+$J44*N43</f>
        <v>0</v>
      </c>
      <c r="O44" s="83">
        <f>+$J44*O43</f>
        <v>0</v>
      </c>
      <c r="P44" s="83">
        <f>+$J44*P43</f>
        <v>0</v>
      </c>
      <c r="Q44" s="83">
        <f>+$J44*Q43</f>
        <v>0</v>
      </c>
      <c r="R44">
        <f>+SUM(M44:Q44)</f>
        <v>0</v>
      </c>
    </row>
    <row r="45" spans="1:18" ht="14.25" customHeight="1" x14ac:dyDescent="0.25">
      <c r="A45" s="563" t="s">
        <v>503</v>
      </c>
      <c r="B45" s="564"/>
      <c r="C45" s="564"/>
      <c r="D45" s="564"/>
      <c r="E45" s="564"/>
      <c r="F45" s="564"/>
      <c r="G45" s="564"/>
      <c r="H45" s="564"/>
      <c r="I45" s="564"/>
      <c r="J45" s="565"/>
    </row>
    <row r="46" spans="1:18" ht="14.25" customHeight="1" x14ac:dyDescent="0.25">
      <c r="A46" s="566" t="s">
        <v>504</v>
      </c>
      <c r="B46" s="567"/>
      <c r="C46" s="567"/>
      <c r="D46" s="567"/>
      <c r="E46" s="567"/>
      <c r="F46" s="567"/>
      <c r="G46" s="567"/>
      <c r="H46" s="567"/>
      <c r="I46" s="568"/>
      <c r="J46" s="569">
        <f>+J44+J31+J20</f>
        <v>0</v>
      </c>
    </row>
    <row r="47" spans="1:18" ht="13.5" customHeight="1" x14ac:dyDescent="0.25">
      <c r="A47" s="570" t="s">
        <v>318</v>
      </c>
      <c r="B47" s="571"/>
      <c r="C47" s="571"/>
      <c r="D47" s="571"/>
      <c r="E47" s="571"/>
      <c r="F47" s="571"/>
      <c r="G47" s="571"/>
      <c r="H47" s="572"/>
      <c r="I47" s="606">
        <v>0</v>
      </c>
      <c r="J47" s="548">
        <f>J46*I47</f>
        <v>0</v>
      </c>
      <c r="M47" s="83">
        <f>+J47</f>
        <v>0</v>
      </c>
    </row>
    <row r="48" spans="1:18" ht="14.25" customHeight="1" x14ac:dyDescent="0.25">
      <c r="A48" s="570" t="s">
        <v>322</v>
      </c>
      <c r="B48" s="571"/>
      <c r="C48" s="571"/>
      <c r="D48" s="571"/>
      <c r="E48" s="571"/>
      <c r="F48" s="571"/>
      <c r="G48" s="571"/>
      <c r="H48" s="572"/>
      <c r="I48" s="606">
        <v>0</v>
      </c>
      <c r="J48" s="548">
        <f>J46*I48</f>
        <v>0</v>
      </c>
      <c r="M48" s="83">
        <f t="shared" ref="M48:M50" si="3">+J48</f>
        <v>0</v>
      </c>
    </row>
    <row r="49" spans="1:18" ht="13.5" customHeight="1" x14ac:dyDescent="0.25">
      <c r="A49" s="570" t="s">
        <v>323</v>
      </c>
      <c r="B49" s="571"/>
      <c r="C49" s="571"/>
      <c r="D49" s="571"/>
      <c r="E49" s="571"/>
      <c r="F49" s="571"/>
      <c r="G49" s="571"/>
      <c r="H49" s="572"/>
      <c r="I49" s="606">
        <v>0</v>
      </c>
      <c r="J49" s="548">
        <f>J46*I49</f>
        <v>0</v>
      </c>
      <c r="M49" s="83">
        <f t="shared" si="3"/>
        <v>0</v>
      </c>
    </row>
    <row r="50" spans="1:18" ht="14.25" customHeight="1" x14ac:dyDescent="0.25">
      <c r="A50" s="570" t="s">
        <v>324</v>
      </c>
      <c r="B50" s="571"/>
      <c r="C50" s="571"/>
      <c r="D50" s="571"/>
      <c r="E50" s="571"/>
      <c r="F50" s="571"/>
      <c r="G50" s="571"/>
      <c r="H50" s="572"/>
      <c r="I50" s="606">
        <v>0</v>
      </c>
      <c r="J50" s="548">
        <f>J49*I50</f>
        <v>0</v>
      </c>
      <c r="M50" s="83">
        <f t="shared" si="3"/>
        <v>0</v>
      </c>
    </row>
    <row r="51" spans="1:18" ht="12.75" customHeight="1" x14ac:dyDescent="0.25">
      <c r="A51" s="573" t="s">
        <v>505</v>
      </c>
      <c r="B51" s="574"/>
      <c r="C51" s="574"/>
      <c r="D51" s="574"/>
      <c r="E51" s="574"/>
      <c r="F51" s="574"/>
      <c r="G51" s="574"/>
      <c r="H51" s="574"/>
      <c r="I51" s="575"/>
      <c r="J51" s="576">
        <f>SUM(J46:J50)</f>
        <v>0</v>
      </c>
      <c r="M51" s="83"/>
    </row>
    <row r="52" spans="1:18" ht="14.25" customHeight="1" x14ac:dyDescent="0.25">
      <c r="A52" s="577" t="s">
        <v>506</v>
      </c>
      <c r="B52" s="578"/>
      <c r="C52" s="578"/>
      <c r="D52" s="578"/>
      <c r="E52" s="578"/>
      <c r="F52" s="578"/>
      <c r="G52" s="578"/>
      <c r="H52" s="578"/>
      <c r="I52" s="578"/>
      <c r="J52" s="579"/>
      <c r="M52" t="s">
        <v>430</v>
      </c>
      <c r="N52" t="s">
        <v>493</v>
      </c>
      <c r="O52" t="s">
        <v>494</v>
      </c>
      <c r="P52" t="s">
        <v>495</v>
      </c>
      <c r="Q52" t="s">
        <v>496</v>
      </c>
    </row>
    <row r="53" spans="1:18" ht="12.75" customHeight="1" x14ac:dyDescent="0.25">
      <c r="A53" s="541">
        <v>4</v>
      </c>
      <c r="B53" s="330" t="s">
        <v>507</v>
      </c>
      <c r="C53" s="331"/>
      <c r="D53" s="331"/>
      <c r="E53" s="331"/>
      <c r="F53" s="331"/>
      <c r="G53" s="332"/>
      <c r="H53" s="399"/>
      <c r="I53" s="399"/>
      <c r="J53" s="399"/>
      <c r="M53">
        <v>0</v>
      </c>
      <c r="N53">
        <v>0</v>
      </c>
      <c r="O53">
        <v>1</v>
      </c>
      <c r="P53">
        <v>0</v>
      </c>
      <c r="Q53">
        <v>0</v>
      </c>
      <c r="R53">
        <f>+SUM(M53:Q53)</f>
        <v>1</v>
      </c>
    </row>
    <row r="54" spans="1:18" ht="15" customHeight="1" x14ac:dyDescent="0.25">
      <c r="A54" s="545" t="s">
        <v>492</v>
      </c>
      <c r="B54" s="549" t="s">
        <v>508</v>
      </c>
      <c r="C54" s="550"/>
      <c r="D54" s="550"/>
      <c r="E54" s="550"/>
      <c r="F54" s="550"/>
      <c r="G54" s="551"/>
      <c r="H54" s="580">
        <v>1</v>
      </c>
      <c r="I54" s="548"/>
      <c r="J54" s="548">
        <f t="shared" ref="J54:J61" si="4">I54*H54</f>
        <v>0</v>
      </c>
      <c r="O54" s="83">
        <f t="shared" ref="O54:O61" si="5">+$J54*$O$53</f>
        <v>0</v>
      </c>
    </row>
    <row r="55" spans="1:18" ht="15" customHeight="1" x14ac:dyDescent="0.25">
      <c r="A55" s="545" t="s">
        <v>497</v>
      </c>
      <c r="B55" s="549" t="s">
        <v>509</v>
      </c>
      <c r="C55" s="550"/>
      <c r="D55" s="550"/>
      <c r="E55" s="550"/>
      <c r="F55" s="550"/>
      <c r="G55" s="551"/>
      <c r="H55" s="580">
        <v>1</v>
      </c>
      <c r="I55" s="548"/>
      <c r="J55" s="548">
        <f t="shared" si="4"/>
        <v>0</v>
      </c>
      <c r="O55" s="83">
        <f t="shared" si="5"/>
        <v>0</v>
      </c>
    </row>
    <row r="56" spans="1:18" ht="14.25" customHeight="1" x14ac:dyDescent="0.25">
      <c r="A56" s="545" t="s">
        <v>524</v>
      </c>
      <c r="B56" s="549" t="s">
        <v>510</v>
      </c>
      <c r="C56" s="550"/>
      <c r="D56" s="550"/>
      <c r="E56" s="550"/>
      <c r="F56" s="550"/>
      <c r="G56" s="551"/>
      <c r="H56" s="580">
        <v>1</v>
      </c>
      <c r="I56" s="548"/>
      <c r="J56" s="548">
        <f t="shared" si="4"/>
        <v>0</v>
      </c>
      <c r="O56" s="83">
        <f t="shared" si="5"/>
        <v>0</v>
      </c>
      <c r="P56" s="83">
        <f>+O56+O57</f>
        <v>0</v>
      </c>
    </row>
    <row r="57" spans="1:18" ht="14.25" customHeight="1" x14ac:dyDescent="0.25">
      <c r="A57" s="545" t="s">
        <v>525</v>
      </c>
      <c r="B57" s="581" t="s">
        <v>511</v>
      </c>
      <c r="C57" s="582"/>
      <c r="D57" s="582"/>
      <c r="E57" s="582"/>
      <c r="F57" s="582"/>
      <c r="G57" s="583"/>
      <c r="H57" s="580">
        <v>1</v>
      </c>
      <c r="I57" s="548"/>
      <c r="J57" s="548">
        <f t="shared" si="4"/>
        <v>0</v>
      </c>
      <c r="O57" s="83">
        <f t="shared" si="5"/>
        <v>0</v>
      </c>
    </row>
    <row r="58" spans="1:18" ht="14.25" customHeight="1" x14ac:dyDescent="0.25">
      <c r="A58" s="545" t="s">
        <v>526</v>
      </c>
      <c r="B58" s="549" t="s">
        <v>512</v>
      </c>
      <c r="C58" s="550"/>
      <c r="D58" s="550"/>
      <c r="E58" s="550"/>
      <c r="F58" s="550"/>
      <c r="G58" s="550"/>
      <c r="H58" s="580">
        <v>1</v>
      </c>
      <c r="I58" s="548"/>
      <c r="J58" s="548">
        <f t="shared" si="4"/>
        <v>0</v>
      </c>
      <c r="O58" s="83">
        <f t="shared" si="5"/>
        <v>0</v>
      </c>
      <c r="P58" s="83">
        <f>+SUM(O58:O61)</f>
        <v>0</v>
      </c>
    </row>
    <row r="59" spans="1:18" ht="15" customHeight="1" x14ac:dyDescent="0.25">
      <c r="A59" s="545" t="s">
        <v>527</v>
      </c>
      <c r="B59" s="549" t="s">
        <v>513</v>
      </c>
      <c r="C59" s="550"/>
      <c r="D59" s="550"/>
      <c r="E59" s="550"/>
      <c r="F59" s="550"/>
      <c r="G59" s="550"/>
      <c r="H59" s="580">
        <v>1</v>
      </c>
      <c r="I59" s="548"/>
      <c r="J59" s="548">
        <f t="shared" si="4"/>
        <v>0</v>
      </c>
      <c r="O59" s="83">
        <f t="shared" si="5"/>
        <v>0</v>
      </c>
    </row>
    <row r="60" spans="1:18" ht="13.5" customHeight="1" x14ac:dyDescent="0.25">
      <c r="A60" s="545" t="s">
        <v>532</v>
      </c>
      <c r="B60" s="549" t="s">
        <v>514</v>
      </c>
      <c r="C60" s="550"/>
      <c r="D60" s="550"/>
      <c r="E60" s="550"/>
      <c r="F60" s="550"/>
      <c r="G60" s="550"/>
      <c r="H60" s="580">
        <v>1</v>
      </c>
      <c r="I60" s="548"/>
      <c r="J60" s="548">
        <f t="shared" si="4"/>
        <v>0</v>
      </c>
      <c r="O60" s="83">
        <f t="shared" si="5"/>
        <v>0</v>
      </c>
    </row>
    <row r="61" spans="1:18" ht="14.25" customHeight="1" x14ac:dyDescent="0.25">
      <c r="A61" s="545" t="s">
        <v>528</v>
      </c>
      <c r="B61" s="549" t="s">
        <v>515</v>
      </c>
      <c r="C61" s="550"/>
      <c r="D61" s="550"/>
      <c r="E61" s="550"/>
      <c r="F61" s="550"/>
      <c r="G61" s="550"/>
      <c r="H61" s="580">
        <v>1</v>
      </c>
      <c r="I61" s="548"/>
      <c r="J61" s="548">
        <f t="shared" si="4"/>
        <v>0</v>
      </c>
      <c r="O61" s="83">
        <f t="shared" si="5"/>
        <v>0</v>
      </c>
    </row>
    <row r="62" spans="1:18" ht="13.5" customHeight="1" x14ac:dyDescent="0.25">
      <c r="A62" s="545"/>
      <c r="B62" s="584"/>
      <c r="C62" s="585"/>
      <c r="D62" s="585"/>
      <c r="E62" s="585"/>
      <c r="F62" s="585"/>
      <c r="G62" s="585"/>
      <c r="H62" s="585"/>
      <c r="I62" s="586"/>
      <c r="J62" s="587">
        <f>SUM(J54:J61)</f>
        <v>0</v>
      </c>
      <c r="M62">
        <f>+$J62*M53</f>
        <v>0</v>
      </c>
      <c r="N62">
        <f>+$J62*N53</f>
        <v>0</v>
      </c>
      <c r="O62" s="83">
        <f>+$J62*$O$53</f>
        <v>0</v>
      </c>
      <c r="P62">
        <f>+$J62*P53</f>
        <v>0</v>
      </c>
      <c r="Q62">
        <f>+$J62*Q53</f>
        <v>0</v>
      </c>
      <c r="R62">
        <f>+SUM(M62:Q62)</f>
        <v>0</v>
      </c>
    </row>
    <row r="63" spans="1:18" ht="15" customHeight="1" x14ac:dyDescent="0.25">
      <c r="A63" s="588" t="s">
        <v>516</v>
      </c>
      <c r="B63" s="589"/>
      <c r="C63" s="589"/>
      <c r="D63" s="589"/>
      <c r="E63" s="589"/>
      <c r="F63" s="589"/>
      <c r="G63" s="589"/>
      <c r="H63" s="589"/>
      <c r="I63" s="589"/>
      <c r="J63" s="590"/>
    </row>
    <row r="64" spans="1:18" ht="12" customHeight="1" x14ac:dyDescent="0.25">
      <c r="A64" s="566" t="s">
        <v>517</v>
      </c>
      <c r="B64" s="567"/>
      <c r="C64" s="567"/>
      <c r="D64" s="567"/>
      <c r="E64" s="567"/>
      <c r="F64" s="567"/>
      <c r="G64" s="567"/>
      <c r="H64" s="567"/>
      <c r="I64" s="568"/>
      <c r="J64" s="569">
        <f>J62</f>
        <v>0</v>
      </c>
    </row>
    <row r="65" spans="1:13" ht="13.5" customHeight="1" x14ac:dyDescent="0.25">
      <c r="A65" s="570" t="s">
        <v>318</v>
      </c>
      <c r="B65" s="571"/>
      <c r="C65" s="571"/>
      <c r="D65" s="571"/>
      <c r="E65" s="571"/>
      <c r="F65" s="571"/>
      <c r="G65" s="571"/>
      <c r="H65" s="572"/>
      <c r="I65" s="606">
        <v>0</v>
      </c>
      <c r="J65" s="548">
        <f>J64*I65</f>
        <v>0</v>
      </c>
      <c r="M65" s="83">
        <f t="shared" ref="M65" si="6">+J65</f>
        <v>0</v>
      </c>
    </row>
    <row r="66" spans="1:13" ht="14.25" customHeight="1" x14ac:dyDescent="0.25">
      <c r="A66" s="573" t="s">
        <v>518</v>
      </c>
      <c r="B66" s="574"/>
      <c r="C66" s="574"/>
      <c r="D66" s="574"/>
      <c r="E66" s="574"/>
      <c r="F66" s="574"/>
      <c r="G66" s="574"/>
      <c r="H66" s="574"/>
      <c r="I66" s="575"/>
      <c r="J66" s="576">
        <f>SUM(J64:J65)</f>
        <v>0</v>
      </c>
    </row>
    <row r="67" spans="1:13" ht="15.75" customHeight="1" x14ac:dyDescent="0.25">
      <c r="A67" s="591" t="s">
        <v>519</v>
      </c>
      <c r="B67" s="592"/>
      <c r="C67" s="592"/>
      <c r="D67" s="592"/>
      <c r="E67" s="592"/>
      <c r="F67" s="593"/>
      <c r="G67" s="594" t="s">
        <v>313</v>
      </c>
      <c r="H67" s="594"/>
      <c r="I67" s="594"/>
      <c r="J67" s="595"/>
    </row>
    <row r="68" spans="1:13" ht="15.75" x14ac:dyDescent="0.25">
      <c r="A68" s="596" t="s">
        <v>520</v>
      </c>
      <c r="B68" s="596"/>
      <c r="C68" s="596"/>
      <c r="D68" s="596"/>
      <c r="E68" s="596"/>
      <c r="F68" s="596"/>
      <c r="G68" s="596"/>
      <c r="H68" s="596"/>
      <c r="I68" s="596"/>
      <c r="J68" s="576">
        <f>J66+J51</f>
        <v>0</v>
      </c>
    </row>
    <row r="69" spans="1:13" ht="13.5" hidden="1" customHeight="1" x14ac:dyDescent="0.25">
      <c r="A69" s="597" t="s">
        <v>521</v>
      </c>
      <c r="B69" s="597"/>
      <c r="C69" s="597"/>
      <c r="D69" s="597"/>
      <c r="E69" s="597"/>
      <c r="F69" s="597"/>
      <c r="G69" s="597"/>
      <c r="H69" s="597"/>
      <c r="I69" s="598">
        <v>0</v>
      </c>
      <c r="J69" s="599">
        <f>J68*I69</f>
        <v>0</v>
      </c>
      <c r="M69" s="83">
        <f t="shared" ref="M69:M71" si="7">+J69</f>
        <v>0</v>
      </c>
    </row>
    <row r="70" spans="1:13" ht="12.75" hidden="1" customHeight="1" x14ac:dyDescent="0.25">
      <c r="A70" s="597" t="s">
        <v>522</v>
      </c>
      <c r="B70" s="597"/>
      <c r="C70" s="597"/>
      <c r="D70" s="597"/>
      <c r="E70" s="597"/>
      <c r="F70" s="597"/>
      <c r="G70" s="597"/>
      <c r="H70" s="597"/>
      <c r="I70" s="598">
        <v>0</v>
      </c>
      <c r="J70" s="599">
        <f>(J68+J69)/0.98*I70</f>
        <v>0</v>
      </c>
      <c r="M70" s="83">
        <f t="shared" si="7"/>
        <v>0</v>
      </c>
    </row>
    <row r="71" spans="1:13" ht="15.75" customHeight="1" x14ac:dyDescent="0.25">
      <c r="A71" s="596" t="s">
        <v>523</v>
      </c>
      <c r="B71" s="596"/>
      <c r="C71" s="596"/>
      <c r="D71" s="596"/>
      <c r="E71" s="596"/>
      <c r="F71" s="596"/>
      <c r="G71" s="596"/>
      <c r="H71" s="596"/>
      <c r="I71" s="596"/>
      <c r="J71" s="600">
        <f>+SUM(J68:J70)</f>
        <v>0</v>
      </c>
      <c r="M71" s="83">
        <f t="shared" si="7"/>
        <v>0</v>
      </c>
    </row>
    <row r="72" spans="1:13" ht="27" customHeight="1" x14ac:dyDescent="0.25">
      <c r="A72" s="601"/>
      <c r="B72" s="601"/>
      <c r="C72" s="602"/>
      <c r="D72" s="602"/>
      <c r="E72" s="603"/>
      <c r="F72" s="603"/>
      <c r="G72" s="602"/>
      <c r="H72" s="602"/>
      <c r="I72" s="602"/>
      <c r="J72" s="604"/>
      <c r="M72" s="83"/>
    </row>
    <row r="78" spans="1:13" x14ac:dyDescent="0.25">
      <c r="J78" s="605"/>
    </row>
  </sheetData>
  <mergeCells count="83">
    <mergeCell ref="A69:H69"/>
    <mergeCell ref="A70:H70"/>
    <mergeCell ref="A71:I71"/>
    <mergeCell ref="A64:I64"/>
    <mergeCell ref="A65:H65"/>
    <mergeCell ref="A66:I66"/>
    <mergeCell ref="A67:F67"/>
    <mergeCell ref="G67:J67"/>
    <mergeCell ref="A68:I68"/>
    <mergeCell ref="B58:G58"/>
    <mergeCell ref="B59:G59"/>
    <mergeCell ref="B60:G60"/>
    <mergeCell ref="B61:G61"/>
    <mergeCell ref="B62:I62"/>
    <mergeCell ref="A63:J63"/>
    <mergeCell ref="B53:G53"/>
    <mergeCell ref="H53:J53"/>
    <mergeCell ref="B54:G54"/>
    <mergeCell ref="B55:G55"/>
    <mergeCell ref="B56:G56"/>
    <mergeCell ref="B57:G57"/>
    <mergeCell ref="A47:H47"/>
    <mergeCell ref="A48:H48"/>
    <mergeCell ref="A49:H49"/>
    <mergeCell ref="A50:H50"/>
    <mergeCell ref="A51:I51"/>
    <mergeCell ref="A52:J52"/>
    <mergeCell ref="B41:G41"/>
    <mergeCell ref="B42:G42"/>
    <mergeCell ref="B43:G43"/>
    <mergeCell ref="B44:I44"/>
    <mergeCell ref="A45:J45"/>
    <mergeCell ref="A46:I46"/>
    <mergeCell ref="B35:G35"/>
    <mergeCell ref="B36:G36"/>
    <mergeCell ref="B37:G37"/>
    <mergeCell ref="B38:G38"/>
    <mergeCell ref="B39:G39"/>
    <mergeCell ref="B40:G40"/>
    <mergeCell ref="B31:I31"/>
    <mergeCell ref="B32:G32"/>
    <mergeCell ref="H32:J32"/>
    <mergeCell ref="B33:G33"/>
    <mergeCell ref="H33:J33"/>
    <mergeCell ref="B34:G34"/>
    <mergeCell ref="B25:G25"/>
    <mergeCell ref="B26:G26"/>
    <mergeCell ref="B27:G27"/>
    <mergeCell ref="B28:G28"/>
    <mergeCell ref="B29:G29"/>
    <mergeCell ref="B30:G30"/>
    <mergeCell ref="B21:G21"/>
    <mergeCell ref="H21:J21"/>
    <mergeCell ref="B22:G22"/>
    <mergeCell ref="H22:J22"/>
    <mergeCell ref="B23:G23"/>
    <mergeCell ref="B24:G24"/>
    <mergeCell ref="B15:G15"/>
    <mergeCell ref="B16:G16"/>
    <mergeCell ref="B17:G17"/>
    <mergeCell ref="B18:G18"/>
    <mergeCell ref="B19:G19"/>
    <mergeCell ref="B20:I20"/>
    <mergeCell ref="B9:G9"/>
    <mergeCell ref="B10:G10"/>
    <mergeCell ref="B11:G11"/>
    <mergeCell ref="B12:G12"/>
    <mergeCell ref="B13:G13"/>
    <mergeCell ref="B14:G14"/>
    <mergeCell ref="A5:B5"/>
    <mergeCell ref="C5:J5"/>
    <mergeCell ref="A6:G6"/>
    <mergeCell ref="B7:G7"/>
    <mergeCell ref="H7:J7"/>
    <mergeCell ref="B8:G8"/>
    <mergeCell ref="H8:J8"/>
    <mergeCell ref="A1:B3"/>
    <mergeCell ref="C1:H3"/>
    <mergeCell ref="I1:J1"/>
    <mergeCell ref="I2:J2"/>
    <mergeCell ref="I3:J3"/>
    <mergeCell ref="A4:B4"/>
    <mergeCell ref="C4:J4"/>
  </mergeCells>
  <printOptions horizontalCentered="1" verticalCentered="1"/>
  <pageMargins left="0.70866141732283472" right="0.70866141732283472" top="0.74803149606299213" bottom="0.74803149606299213" header="0.31496062992125984" footer="0.31496062992125984"/>
  <pageSetup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96"/>
  <sheetViews>
    <sheetView view="pageBreakPreview" topLeftCell="A100" zoomScale="80" zoomScaleNormal="70" zoomScaleSheetLayoutView="80" workbookViewId="0">
      <selection activeCell="I204" sqref="I204"/>
    </sheetView>
  </sheetViews>
  <sheetFormatPr baseColWidth="10" defaultRowHeight="15" x14ac:dyDescent="0.25"/>
  <cols>
    <col min="1" max="1" width="7.5703125" customWidth="1"/>
    <col min="2" max="2" width="13.42578125" customWidth="1"/>
    <col min="6" max="6" width="14.7109375" customWidth="1"/>
    <col min="7" max="7" width="13.5703125" customWidth="1"/>
    <col min="8" max="8" width="51.28515625" customWidth="1"/>
    <col min="9" max="9" width="8" customWidth="1"/>
    <col min="10" max="10" width="13.7109375" customWidth="1"/>
    <col min="11" max="11" width="14.5703125" customWidth="1"/>
    <col min="12" max="12" width="16.5703125" customWidth="1"/>
    <col min="14" max="14" width="21.140625" customWidth="1"/>
    <col min="15" max="15" width="24" customWidth="1"/>
    <col min="16" max="16" width="23.85546875" customWidth="1"/>
    <col min="18" max="18" width="22.140625" customWidth="1"/>
  </cols>
  <sheetData>
    <row r="1" spans="1:13" x14ac:dyDescent="0.25">
      <c r="A1" s="355"/>
      <c r="B1" s="356"/>
      <c r="C1" s="361" t="s">
        <v>0</v>
      </c>
      <c r="D1" s="362"/>
      <c r="E1" s="362"/>
      <c r="F1" s="362"/>
      <c r="G1" s="362"/>
      <c r="H1" s="362"/>
      <c r="I1" s="362"/>
      <c r="J1" s="362"/>
      <c r="K1" s="367" t="s">
        <v>1</v>
      </c>
      <c r="L1" s="367"/>
    </row>
    <row r="2" spans="1:13" x14ac:dyDescent="0.25">
      <c r="A2" s="357"/>
      <c r="B2" s="358"/>
      <c r="C2" s="363"/>
      <c r="D2" s="364"/>
      <c r="E2" s="364"/>
      <c r="F2" s="364"/>
      <c r="G2" s="364"/>
      <c r="H2" s="364"/>
      <c r="I2" s="364"/>
      <c r="J2" s="364"/>
      <c r="K2" s="367" t="s">
        <v>2</v>
      </c>
      <c r="L2" s="367"/>
    </row>
    <row r="3" spans="1:13" ht="15.75" thickBot="1" x14ac:dyDescent="0.3">
      <c r="A3" s="359"/>
      <c r="B3" s="360"/>
      <c r="C3" s="365"/>
      <c r="D3" s="366"/>
      <c r="E3" s="366"/>
      <c r="F3" s="366"/>
      <c r="G3" s="366"/>
      <c r="H3" s="366"/>
      <c r="I3" s="366"/>
      <c r="J3" s="366"/>
      <c r="K3" s="368" t="s">
        <v>3</v>
      </c>
      <c r="L3" s="368"/>
    </row>
    <row r="4" spans="1:13" ht="31.5" customHeight="1" x14ac:dyDescent="0.25">
      <c r="A4" s="369" t="s">
        <v>4</v>
      </c>
      <c r="B4" s="370"/>
      <c r="C4" s="371" t="str">
        <f>NPTAP</f>
        <v>AMPLIACIÓN DE LA CAPACIDAD DE PRODUCCIÓN DE LA PLANTA DE TRATAMIENTO DE AGUA POTABLE  DEL SISTEMA DE ACUEDUCTO DEL DISTRITO DE RIOHACHA, LA GUAJIRA, CARIBE</v>
      </c>
      <c r="D4" s="372"/>
      <c r="E4" s="372"/>
      <c r="F4" s="372"/>
      <c r="G4" s="372"/>
      <c r="H4" s="372"/>
      <c r="I4" s="372"/>
      <c r="J4" s="372"/>
      <c r="K4" s="372"/>
      <c r="L4" s="373"/>
    </row>
    <row r="5" spans="1:13" ht="15.75" thickBot="1" x14ac:dyDescent="0.3">
      <c r="A5" s="346" t="s">
        <v>5</v>
      </c>
      <c r="B5" s="347"/>
      <c r="C5" s="348" t="s">
        <v>6</v>
      </c>
      <c r="D5" s="349"/>
      <c r="E5" s="349"/>
      <c r="F5" s="349"/>
      <c r="G5" s="349"/>
      <c r="H5" s="349"/>
      <c r="I5" s="349"/>
      <c r="J5" s="349"/>
      <c r="K5" s="349"/>
      <c r="L5" s="350"/>
    </row>
    <row r="6" spans="1:13" ht="30.75" thickBot="1" x14ac:dyDescent="0.3">
      <c r="A6" s="1" t="s">
        <v>7</v>
      </c>
      <c r="B6" s="2" t="s">
        <v>8</v>
      </c>
      <c r="C6" s="351" t="s">
        <v>9</v>
      </c>
      <c r="D6" s="351"/>
      <c r="E6" s="351"/>
      <c r="F6" s="351"/>
      <c r="G6" s="351"/>
      <c r="H6" s="351"/>
      <c r="I6" s="3" t="s">
        <v>10</v>
      </c>
      <c r="J6" s="3" t="s">
        <v>11</v>
      </c>
      <c r="K6" s="4" t="s">
        <v>12</v>
      </c>
      <c r="L6" s="4" t="s">
        <v>13</v>
      </c>
    </row>
    <row r="7" spans="1:13" x14ac:dyDescent="0.25">
      <c r="A7" s="5">
        <v>1</v>
      </c>
      <c r="B7" s="6"/>
      <c r="C7" s="264" t="s">
        <v>14</v>
      </c>
      <c r="D7" s="264"/>
      <c r="E7" s="264"/>
      <c r="F7" s="264"/>
      <c r="G7" s="264"/>
      <c r="H7" s="264"/>
      <c r="I7" s="7"/>
      <c r="J7" s="8"/>
      <c r="K7" s="325"/>
      <c r="L7" s="326"/>
      <c r="M7" s="9"/>
    </row>
    <row r="8" spans="1:13" x14ac:dyDescent="0.25">
      <c r="A8" s="10">
        <v>1.1000000000000001</v>
      </c>
      <c r="B8" s="14" t="s">
        <v>15</v>
      </c>
      <c r="C8" s="352" t="s">
        <v>16</v>
      </c>
      <c r="D8" s="353"/>
      <c r="E8" s="353"/>
      <c r="F8" s="353"/>
      <c r="G8" s="353"/>
      <c r="H8" s="354"/>
      <c r="I8" s="11" t="s">
        <v>17</v>
      </c>
      <c r="J8" s="12">
        <f>+'[43]CANTIDADES PTAP'!E13</f>
        <v>803.88430000000005</v>
      </c>
      <c r="K8" s="13"/>
      <c r="L8" s="139">
        <f>+J8*K8</f>
        <v>0</v>
      </c>
    </row>
    <row r="9" spans="1:13" ht="15" customHeight="1" x14ac:dyDescent="0.25">
      <c r="A9" s="14">
        <v>1.2</v>
      </c>
      <c r="B9" s="188" t="s">
        <v>18</v>
      </c>
      <c r="C9" s="265" t="s">
        <v>19</v>
      </c>
      <c r="D9" s="266"/>
      <c r="E9" s="266"/>
      <c r="F9" s="266"/>
      <c r="G9" s="266"/>
      <c r="H9" s="267"/>
      <c r="I9" s="16" t="s">
        <v>20</v>
      </c>
      <c r="J9" s="12">
        <f>+'[43]CANTIDADES PTAP'!E39</f>
        <v>317</v>
      </c>
      <c r="K9" s="13"/>
      <c r="L9" s="139">
        <f t="shared" ref="L9:L14" si="0">+J9*K9</f>
        <v>0</v>
      </c>
    </row>
    <row r="10" spans="1:13" ht="15.75" customHeight="1" x14ac:dyDescent="0.25">
      <c r="A10" s="14">
        <v>1.3</v>
      </c>
      <c r="B10" s="187" t="s">
        <v>21</v>
      </c>
      <c r="C10" s="318" t="s">
        <v>22</v>
      </c>
      <c r="D10" s="319"/>
      <c r="E10" s="319"/>
      <c r="F10" s="319"/>
      <c r="G10" s="319"/>
      <c r="H10" s="320"/>
      <c r="I10" s="18" t="s">
        <v>23</v>
      </c>
      <c r="J10" s="12">
        <f>+'[43]CANTIDADES PTAP'!Q19</f>
        <v>18.695304</v>
      </c>
      <c r="K10" s="13"/>
      <c r="L10" s="139">
        <f t="shared" si="0"/>
        <v>0</v>
      </c>
      <c r="M10" s="9"/>
    </row>
    <row r="11" spans="1:13" ht="15.75" customHeight="1" x14ac:dyDescent="0.25">
      <c r="A11" s="14">
        <v>1.4</v>
      </c>
      <c r="B11" s="184" t="s">
        <v>21</v>
      </c>
      <c r="C11" s="318" t="s">
        <v>24</v>
      </c>
      <c r="D11" s="319"/>
      <c r="E11" s="319"/>
      <c r="F11" s="319"/>
      <c r="G11" s="319"/>
      <c r="H11" s="320"/>
      <c r="I11" s="18" t="s">
        <v>17</v>
      </c>
      <c r="J11" s="12">
        <f>+'[43]CANTIDADES PTAP'!X11</f>
        <v>111.1464</v>
      </c>
      <c r="K11" s="13"/>
      <c r="L11" s="139">
        <f t="shared" si="0"/>
        <v>0</v>
      </c>
      <c r="M11" s="9"/>
    </row>
    <row r="12" spans="1:13" x14ac:dyDescent="0.25">
      <c r="A12" s="14">
        <v>1.5</v>
      </c>
      <c r="B12" s="187" t="s">
        <v>21</v>
      </c>
      <c r="C12" s="321" t="s">
        <v>25</v>
      </c>
      <c r="D12" s="322"/>
      <c r="E12" s="322"/>
      <c r="F12" s="322"/>
      <c r="G12" s="322"/>
      <c r="H12" s="323"/>
      <c r="I12" s="11" t="s">
        <v>17</v>
      </c>
      <c r="J12" s="12">
        <f>+'[43]CANTIDADES PTAP'!AE16</f>
        <v>121.34089999999998</v>
      </c>
      <c r="K12" s="13"/>
      <c r="L12" s="139">
        <f t="shared" si="0"/>
        <v>0</v>
      </c>
      <c r="M12" s="9"/>
    </row>
    <row r="13" spans="1:13" x14ac:dyDescent="0.25">
      <c r="A13" s="14">
        <v>1.6</v>
      </c>
      <c r="B13" s="187" t="s">
        <v>26</v>
      </c>
      <c r="C13" s="321" t="s">
        <v>27</v>
      </c>
      <c r="D13" s="322"/>
      <c r="E13" s="322"/>
      <c r="F13" s="322"/>
      <c r="G13" s="322"/>
      <c r="H13" s="323"/>
      <c r="I13" s="11" t="s">
        <v>17</v>
      </c>
      <c r="J13" s="12">
        <f>11.85*6.64</f>
        <v>78.683999999999997</v>
      </c>
      <c r="K13" s="13"/>
      <c r="L13" s="139">
        <f t="shared" si="0"/>
        <v>0</v>
      </c>
      <c r="M13" s="9"/>
    </row>
    <row r="14" spans="1:13" x14ac:dyDescent="0.25">
      <c r="A14" s="14">
        <v>1.7</v>
      </c>
      <c r="B14" s="187" t="s">
        <v>26</v>
      </c>
      <c r="C14" s="321" t="s">
        <v>28</v>
      </c>
      <c r="D14" s="322"/>
      <c r="E14" s="322"/>
      <c r="F14" s="322"/>
      <c r="G14" s="322"/>
      <c r="H14" s="323"/>
      <c r="I14" s="11" t="s">
        <v>29</v>
      </c>
      <c r="J14" s="12">
        <v>1</v>
      </c>
      <c r="K14" s="13"/>
      <c r="L14" s="139">
        <f t="shared" si="0"/>
        <v>0</v>
      </c>
      <c r="M14" s="9"/>
    </row>
    <row r="15" spans="1:13" x14ac:dyDescent="0.25">
      <c r="A15" s="14">
        <v>1.8</v>
      </c>
      <c r="B15" s="187" t="s">
        <v>26</v>
      </c>
      <c r="C15" s="265" t="s">
        <v>30</v>
      </c>
      <c r="D15" s="266"/>
      <c r="E15" s="266"/>
      <c r="F15" s="266"/>
      <c r="G15" s="266"/>
      <c r="H15" s="267"/>
      <c r="I15" s="16" t="s">
        <v>29</v>
      </c>
      <c r="J15" s="12">
        <v>1</v>
      </c>
      <c r="K15" s="13"/>
      <c r="L15" s="139">
        <f>+J15*K15</f>
        <v>0</v>
      </c>
      <c r="M15" s="9"/>
    </row>
    <row r="16" spans="1:13" x14ac:dyDescent="0.25">
      <c r="A16" s="14">
        <v>1.9</v>
      </c>
      <c r="B16" s="61" t="s">
        <v>31</v>
      </c>
      <c r="C16" s="229" t="s">
        <v>32</v>
      </c>
      <c r="D16" s="230"/>
      <c r="E16" s="230"/>
      <c r="F16" s="230"/>
      <c r="G16" s="230"/>
      <c r="H16" s="230"/>
      <c r="I16" s="19" t="s">
        <v>29</v>
      </c>
      <c r="J16" s="20">
        <v>1</v>
      </c>
      <c r="K16" s="13"/>
      <c r="L16" s="139">
        <f>+J16*K16</f>
        <v>0</v>
      </c>
      <c r="M16" s="9"/>
    </row>
    <row r="17" spans="1:13" x14ac:dyDescent="0.25">
      <c r="A17" s="21">
        <v>1.1000000000000001</v>
      </c>
      <c r="B17" s="187" t="s">
        <v>33</v>
      </c>
      <c r="C17" s="229" t="s">
        <v>34</v>
      </c>
      <c r="D17" s="230"/>
      <c r="E17" s="230"/>
      <c r="F17" s="230"/>
      <c r="G17" s="230"/>
      <c r="H17" s="230"/>
      <c r="I17" s="19" t="s">
        <v>23</v>
      </c>
      <c r="J17" s="20">
        <f>+'[43]CANTIDADES PTAP'!F13</f>
        <v>32</v>
      </c>
      <c r="K17" s="13"/>
      <c r="L17" s="139">
        <f>+J17*K17</f>
        <v>0</v>
      </c>
      <c r="M17" s="9"/>
    </row>
    <row r="18" spans="1:13" s="22" customFormat="1" ht="15.75" x14ac:dyDescent="0.25">
      <c r="A18" s="343" t="s">
        <v>35</v>
      </c>
      <c r="B18" s="344"/>
      <c r="C18" s="344"/>
      <c r="D18" s="344"/>
      <c r="E18" s="344"/>
      <c r="F18" s="344"/>
      <c r="G18" s="344"/>
      <c r="H18" s="344"/>
      <c r="I18" s="344"/>
      <c r="J18" s="344"/>
      <c r="K18" s="345"/>
      <c r="L18" s="179">
        <f>+SUM(L8:L17)</f>
        <v>0</v>
      </c>
    </row>
    <row r="19" spans="1:13" x14ac:dyDescent="0.25">
      <c r="A19" s="5">
        <v>2</v>
      </c>
      <c r="B19" s="23"/>
      <c r="C19" s="330" t="s">
        <v>36</v>
      </c>
      <c r="D19" s="331"/>
      <c r="E19" s="331"/>
      <c r="F19" s="331"/>
      <c r="G19" s="331"/>
      <c r="H19" s="332"/>
      <c r="I19" s="24"/>
      <c r="J19" s="24"/>
      <c r="K19" s="24"/>
      <c r="L19" s="25"/>
      <c r="M19" s="9"/>
    </row>
    <row r="20" spans="1:13" ht="30.75" customHeight="1" x14ac:dyDescent="0.25">
      <c r="A20" s="26">
        <v>2.1</v>
      </c>
      <c r="B20" s="187" t="s">
        <v>37</v>
      </c>
      <c r="C20" s="265" t="s">
        <v>38</v>
      </c>
      <c r="D20" s="266"/>
      <c r="E20" s="266"/>
      <c r="F20" s="266"/>
      <c r="G20" s="266"/>
      <c r="H20" s="267"/>
      <c r="I20" s="16" t="s">
        <v>23</v>
      </c>
      <c r="J20" s="27">
        <f>+'[43]CANTIDADES PTAP'!G107</f>
        <v>405.83321967581264</v>
      </c>
      <c r="K20" s="13"/>
      <c r="L20" s="139">
        <f>+J20*K20</f>
        <v>0</v>
      </c>
      <c r="M20" s="9"/>
    </row>
    <row r="21" spans="1:13" ht="30" customHeight="1" x14ac:dyDescent="0.25">
      <c r="A21" s="20">
        <v>2.2000000000000002</v>
      </c>
      <c r="B21" s="187" t="s">
        <v>37</v>
      </c>
      <c r="C21" s="265" t="s">
        <v>39</v>
      </c>
      <c r="D21" s="266"/>
      <c r="E21" s="266"/>
      <c r="F21" s="266"/>
      <c r="G21" s="266"/>
      <c r="H21" s="267"/>
      <c r="I21" s="16" t="s">
        <v>23</v>
      </c>
      <c r="J21" s="27">
        <f>+'[43]CANTIDADES PTAP'!G108</f>
        <v>1623.3328787032506</v>
      </c>
      <c r="K21" s="13"/>
      <c r="L21" s="139">
        <f>+J21*K21</f>
        <v>0</v>
      </c>
      <c r="M21" s="9"/>
    </row>
    <row r="22" spans="1:13" ht="29.25" customHeight="1" x14ac:dyDescent="0.25">
      <c r="A22" s="20">
        <v>2.2999999999999998</v>
      </c>
      <c r="B22" s="187" t="s">
        <v>40</v>
      </c>
      <c r="C22" s="265" t="s">
        <v>41</v>
      </c>
      <c r="D22" s="266"/>
      <c r="E22" s="266"/>
      <c r="F22" s="266"/>
      <c r="G22" s="266"/>
      <c r="H22" s="267"/>
      <c r="I22" s="16" t="s">
        <v>23</v>
      </c>
      <c r="J22" s="27">
        <f>+'[43]CANTIDADES PTAP'!I105</f>
        <v>1461.4523141628806</v>
      </c>
      <c r="K22" s="13"/>
      <c r="L22" s="139">
        <f>+J22*K22</f>
        <v>0</v>
      </c>
      <c r="M22" s="9"/>
    </row>
    <row r="23" spans="1:13" x14ac:dyDescent="0.25">
      <c r="A23" s="20">
        <v>2.4</v>
      </c>
      <c r="B23" s="187" t="s">
        <v>42</v>
      </c>
      <c r="C23" s="265" t="s">
        <v>43</v>
      </c>
      <c r="D23" s="266"/>
      <c r="E23" s="266"/>
      <c r="F23" s="266"/>
      <c r="G23" s="266"/>
      <c r="H23" s="267"/>
      <c r="I23" s="16" t="s">
        <v>23</v>
      </c>
      <c r="J23" s="27">
        <f>+'[43]CANTIDADES PTAP'!J105</f>
        <v>567.7137842161826</v>
      </c>
      <c r="K23" s="13"/>
      <c r="L23" s="139">
        <f>+J23*K23</f>
        <v>0</v>
      </c>
      <c r="M23" s="9"/>
    </row>
    <row r="24" spans="1:13" x14ac:dyDescent="0.25">
      <c r="A24" s="268" t="s">
        <v>35</v>
      </c>
      <c r="B24" s="269"/>
      <c r="C24" s="269"/>
      <c r="D24" s="269"/>
      <c r="E24" s="269"/>
      <c r="F24" s="269"/>
      <c r="G24" s="269"/>
      <c r="H24" s="269"/>
      <c r="I24" s="269"/>
      <c r="J24" s="269"/>
      <c r="K24" s="270"/>
      <c r="L24" s="97">
        <f>+SUM(L20:L23)</f>
        <v>0</v>
      </c>
    </row>
    <row r="25" spans="1:13" x14ac:dyDescent="0.25">
      <c r="A25" s="5">
        <v>3</v>
      </c>
      <c r="B25" s="6"/>
      <c r="C25" s="264" t="s">
        <v>44</v>
      </c>
      <c r="D25" s="264"/>
      <c r="E25" s="264"/>
      <c r="F25" s="264"/>
      <c r="G25" s="264"/>
      <c r="H25" s="264"/>
      <c r="I25" s="7"/>
      <c r="J25" s="8"/>
      <c r="K25" s="325"/>
      <c r="L25" s="326"/>
      <c r="M25" s="9"/>
    </row>
    <row r="26" spans="1:13" x14ac:dyDescent="0.25">
      <c r="A26" s="10">
        <v>3.1</v>
      </c>
      <c r="B26" s="187" t="s">
        <v>45</v>
      </c>
      <c r="C26" s="226" t="s">
        <v>46</v>
      </c>
      <c r="D26" s="227"/>
      <c r="E26" s="227"/>
      <c r="F26" s="227"/>
      <c r="G26" s="227"/>
      <c r="H26" s="228"/>
      <c r="I26" s="28" t="s">
        <v>23</v>
      </c>
      <c r="J26" s="12">
        <f>+'[43]CANTIDADES PTAP'!S105</f>
        <v>23.370291075224806</v>
      </c>
      <c r="K26" s="13"/>
      <c r="L26" s="139">
        <f>+J26*K26</f>
        <v>0</v>
      </c>
    </row>
    <row r="27" spans="1:13" ht="18.75" customHeight="1" x14ac:dyDescent="0.25">
      <c r="A27" s="14">
        <v>3.2</v>
      </c>
      <c r="B27" s="187" t="s">
        <v>45</v>
      </c>
      <c r="C27" s="342" t="s">
        <v>47</v>
      </c>
      <c r="D27" s="342"/>
      <c r="E27" s="342"/>
      <c r="F27" s="342"/>
      <c r="G27" s="342"/>
      <c r="H27" s="342"/>
      <c r="I27" s="28" t="s">
        <v>23</v>
      </c>
      <c r="J27" s="12">
        <f>+'[43]CANTIDADES PTAP'!W105</f>
        <v>29.006</v>
      </c>
      <c r="K27" s="13"/>
      <c r="L27" s="139">
        <f t="shared" ref="L27:L44" si="1">+J27*K27</f>
        <v>0</v>
      </c>
    </row>
    <row r="28" spans="1:13" ht="16.5" customHeight="1" x14ac:dyDescent="0.25">
      <c r="A28" s="14">
        <v>3.3</v>
      </c>
      <c r="B28" s="187" t="s">
        <v>45</v>
      </c>
      <c r="C28" s="296" t="s">
        <v>48</v>
      </c>
      <c r="D28" s="297"/>
      <c r="E28" s="297"/>
      <c r="F28" s="297"/>
      <c r="G28" s="297"/>
      <c r="H28" s="298"/>
      <c r="I28" s="28" t="s">
        <v>23</v>
      </c>
      <c r="J28" s="12">
        <f>+'[43]CANTIDADES PTAP'!AA105</f>
        <v>5.536125000000002</v>
      </c>
      <c r="K28" s="13"/>
      <c r="L28" s="139">
        <f t="shared" si="1"/>
        <v>0</v>
      </c>
    </row>
    <row r="29" spans="1:13" ht="18.75" customHeight="1" x14ac:dyDescent="0.25">
      <c r="A29" s="14">
        <v>3.4</v>
      </c>
      <c r="B29" s="187" t="s">
        <v>45</v>
      </c>
      <c r="C29" s="339" t="s">
        <v>49</v>
      </c>
      <c r="D29" s="340"/>
      <c r="E29" s="340"/>
      <c r="F29" s="340"/>
      <c r="G29" s="340"/>
      <c r="H29" s="341"/>
      <c r="I29" s="28" t="s">
        <v>23</v>
      </c>
      <c r="J29" s="12">
        <f>+'[43]CANTIDADES PTAP'!AE105</f>
        <v>16.902999999999999</v>
      </c>
      <c r="K29" s="13"/>
      <c r="L29" s="139">
        <f t="shared" si="1"/>
        <v>0</v>
      </c>
    </row>
    <row r="30" spans="1:13" ht="19.5" customHeight="1" x14ac:dyDescent="0.25">
      <c r="A30" s="14">
        <v>3.5</v>
      </c>
      <c r="B30" s="187" t="s">
        <v>45</v>
      </c>
      <c r="C30" s="339" t="s">
        <v>50</v>
      </c>
      <c r="D30" s="340"/>
      <c r="E30" s="340"/>
      <c r="F30" s="340"/>
      <c r="G30" s="340"/>
      <c r="H30" s="341"/>
      <c r="I30" s="28" t="s">
        <v>23</v>
      </c>
      <c r="J30" s="12">
        <f>+'[43]CANTIDADES PTAP'!AI105</f>
        <v>11.971837700000002</v>
      </c>
      <c r="K30" s="13"/>
      <c r="L30" s="139">
        <f t="shared" si="1"/>
        <v>0</v>
      </c>
    </row>
    <row r="31" spans="1:13" x14ac:dyDescent="0.25">
      <c r="A31" s="14">
        <v>3.6</v>
      </c>
      <c r="B31" s="187" t="s">
        <v>45</v>
      </c>
      <c r="C31" s="312" t="s">
        <v>51</v>
      </c>
      <c r="D31" s="313"/>
      <c r="E31" s="313"/>
      <c r="F31" s="313"/>
      <c r="G31" s="313"/>
      <c r="H31" s="314"/>
      <c r="I31" s="28" t="s">
        <v>23</v>
      </c>
      <c r="J31" s="12">
        <f>+'[43]CANTIDADES PTAP'!AM105</f>
        <v>9.4375000000000018</v>
      </c>
      <c r="K31" s="13"/>
      <c r="L31" s="139">
        <f t="shared" si="1"/>
        <v>0</v>
      </c>
    </row>
    <row r="32" spans="1:13" x14ac:dyDescent="0.25">
      <c r="A32" s="14">
        <v>3.7</v>
      </c>
      <c r="B32" s="187" t="s">
        <v>45</v>
      </c>
      <c r="C32" s="304" t="s">
        <v>52</v>
      </c>
      <c r="D32" s="305"/>
      <c r="E32" s="305"/>
      <c r="F32" s="305"/>
      <c r="G32" s="305"/>
      <c r="H32" s="306"/>
      <c r="I32" s="29" t="s">
        <v>23</v>
      </c>
      <c r="J32" s="12">
        <f>+'[43]CANTIDADES PTAP'!AQ105</f>
        <v>6.24</v>
      </c>
      <c r="K32" s="13"/>
      <c r="L32" s="139">
        <f t="shared" si="1"/>
        <v>0</v>
      </c>
    </row>
    <row r="33" spans="1:13" x14ac:dyDescent="0.25">
      <c r="A33" s="14">
        <v>3.8</v>
      </c>
      <c r="B33" s="187" t="s">
        <v>45</v>
      </c>
      <c r="C33" s="287" t="s">
        <v>53</v>
      </c>
      <c r="D33" s="288"/>
      <c r="E33" s="288"/>
      <c r="F33" s="288"/>
      <c r="G33" s="288"/>
      <c r="H33" s="289"/>
      <c r="I33" s="28" t="s">
        <v>23</v>
      </c>
      <c r="J33" s="12">
        <f>+'[43]CANTIDADES PTAP'!AU105</f>
        <v>24.520499999999998</v>
      </c>
      <c r="K33" s="13"/>
      <c r="L33" s="139">
        <f t="shared" si="1"/>
        <v>0</v>
      </c>
    </row>
    <row r="34" spans="1:13" x14ac:dyDescent="0.25">
      <c r="A34" s="14">
        <v>3.9</v>
      </c>
      <c r="B34" s="187" t="s">
        <v>45</v>
      </c>
      <c r="C34" s="312" t="s">
        <v>54</v>
      </c>
      <c r="D34" s="313"/>
      <c r="E34" s="313"/>
      <c r="F34" s="313"/>
      <c r="G34" s="313"/>
      <c r="H34" s="314"/>
      <c r="I34" s="28" t="s">
        <v>23</v>
      </c>
      <c r="J34" s="12">
        <f>+'[43]CANTIDADES PTAP'!AY105</f>
        <v>21.372</v>
      </c>
      <c r="K34" s="13"/>
      <c r="L34" s="139">
        <f t="shared" si="1"/>
        <v>0</v>
      </c>
    </row>
    <row r="35" spans="1:13" x14ac:dyDescent="0.25">
      <c r="A35" s="30">
        <v>3.1</v>
      </c>
      <c r="B35" s="187" t="s">
        <v>45</v>
      </c>
      <c r="C35" s="287" t="s">
        <v>55</v>
      </c>
      <c r="D35" s="288"/>
      <c r="E35" s="288"/>
      <c r="F35" s="288"/>
      <c r="G35" s="288"/>
      <c r="H35" s="289"/>
      <c r="I35" s="28" t="s">
        <v>23</v>
      </c>
      <c r="J35" s="12">
        <f>+'[43]CANTIDADES PTAP'!BC105</f>
        <v>55.56750000000001</v>
      </c>
      <c r="K35" s="13"/>
      <c r="L35" s="139">
        <f t="shared" si="1"/>
        <v>0</v>
      </c>
    </row>
    <row r="36" spans="1:13" x14ac:dyDescent="0.25">
      <c r="A36" s="30" t="s">
        <v>56</v>
      </c>
      <c r="B36" s="187" t="s">
        <v>45</v>
      </c>
      <c r="C36" s="333" t="s">
        <v>57</v>
      </c>
      <c r="D36" s="334"/>
      <c r="E36" s="334"/>
      <c r="F36" s="334"/>
      <c r="G36" s="334"/>
      <c r="H36" s="335"/>
      <c r="I36" s="28" t="s">
        <v>23</v>
      </c>
      <c r="J36" s="12">
        <f>+'[43]CANTIDADES PTAP'!BG105</f>
        <v>5.81175</v>
      </c>
      <c r="K36" s="13"/>
      <c r="L36" s="139">
        <f t="shared" si="1"/>
        <v>0</v>
      </c>
    </row>
    <row r="37" spans="1:13" ht="15" customHeight="1" x14ac:dyDescent="0.25">
      <c r="A37" s="30" t="s">
        <v>58</v>
      </c>
      <c r="B37" s="187" t="s">
        <v>45</v>
      </c>
      <c r="C37" s="265" t="s">
        <v>59</v>
      </c>
      <c r="D37" s="266"/>
      <c r="E37" s="266"/>
      <c r="F37" s="266"/>
      <c r="G37" s="266"/>
      <c r="H37" s="267"/>
      <c r="I37" s="28" t="s">
        <v>23</v>
      </c>
      <c r="J37" s="12">
        <f>+'[43]CANTIDADES PTAP'!BK105</f>
        <v>133.68</v>
      </c>
      <c r="K37" s="13"/>
      <c r="L37" s="139">
        <f t="shared" si="1"/>
        <v>0</v>
      </c>
    </row>
    <row r="38" spans="1:13" ht="15" customHeight="1" x14ac:dyDescent="0.25">
      <c r="A38" s="30" t="s">
        <v>60</v>
      </c>
      <c r="B38" s="187" t="s">
        <v>45</v>
      </c>
      <c r="C38" s="265" t="s">
        <v>61</v>
      </c>
      <c r="D38" s="266"/>
      <c r="E38" s="266"/>
      <c r="F38" s="266"/>
      <c r="G38" s="266"/>
      <c r="H38" s="267"/>
      <c r="I38" s="28" t="s">
        <v>23</v>
      </c>
      <c r="J38" s="12">
        <f>+'[43]CANTIDADES PTAP'!BO105</f>
        <v>7.2050000000000001</v>
      </c>
      <c r="K38" s="13"/>
      <c r="L38" s="139">
        <f t="shared" si="1"/>
        <v>0</v>
      </c>
    </row>
    <row r="39" spans="1:13" ht="15" customHeight="1" x14ac:dyDescent="0.25">
      <c r="A39" s="30" t="s">
        <v>62</v>
      </c>
      <c r="B39" s="187" t="s">
        <v>45</v>
      </c>
      <c r="C39" s="265" t="s">
        <v>63</v>
      </c>
      <c r="D39" s="266"/>
      <c r="E39" s="266"/>
      <c r="F39" s="266"/>
      <c r="G39" s="266"/>
      <c r="H39" s="267"/>
      <c r="I39" s="28" t="s">
        <v>23</v>
      </c>
      <c r="J39" s="12">
        <f>+'[43]CANTIDADES PTAP'!BS105</f>
        <v>48.36</v>
      </c>
      <c r="K39" s="13"/>
      <c r="L39" s="139">
        <f t="shared" si="1"/>
        <v>0</v>
      </c>
    </row>
    <row r="40" spans="1:13" ht="15" customHeight="1" x14ac:dyDescent="0.25">
      <c r="A40" s="30" t="s">
        <v>64</v>
      </c>
      <c r="B40" s="187" t="s">
        <v>45</v>
      </c>
      <c r="C40" s="265" t="s">
        <v>65</v>
      </c>
      <c r="D40" s="266"/>
      <c r="E40" s="266"/>
      <c r="F40" s="266"/>
      <c r="G40" s="266"/>
      <c r="H40" s="267"/>
      <c r="I40" s="28" t="s">
        <v>23</v>
      </c>
      <c r="J40" s="12">
        <f>+'[43]CANTIDADES PTAP'!BW105</f>
        <v>53.382599999999989</v>
      </c>
      <c r="K40" s="13"/>
      <c r="L40" s="139">
        <f t="shared" si="1"/>
        <v>0</v>
      </c>
    </row>
    <row r="41" spans="1:13" x14ac:dyDescent="0.25">
      <c r="A41" s="30" t="s">
        <v>66</v>
      </c>
      <c r="B41" s="187" t="s">
        <v>45</v>
      </c>
      <c r="C41" s="265" t="s">
        <v>67</v>
      </c>
      <c r="D41" s="266"/>
      <c r="E41" s="266"/>
      <c r="F41" s="266"/>
      <c r="G41" s="266"/>
      <c r="H41" s="267"/>
      <c r="I41" s="28" t="s">
        <v>23</v>
      </c>
      <c r="J41" s="12">
        <f>+'[43]CANTIDADES PTAP'!CA105</f>
        <v>178.44504999999998</v>
      </c>
      <c r="K41" s="13"/>
      <c r="L41" s="139">
        <f t="shared" si="1"/>
        <v>0</v>
      </c>
    </row>
    <row r="42" spans="1:13" x14ac:dyDescent="0.25">
      <c r="A42" s="30" t="s">
        <v>68</v>
      </c>
      <c r="B42" s="187" t="s">
        <v>45</v>
      </c>
      <c r="C42" s="229" t="s">
        <v>69</v>
      </c>
      <c r="D42" s="230"/>
      <c r="E42" s="230"/>
      <c r="F42" s="230"/>
      <c r="G42" s="230"/>
      <c r="H42" s="231"/>
      <c r="I42" s="28" t="s">
        <v>23</v>
      </c>
      <c r="J42" s="12">
        <f>+'[43]CANTIDADES PTAP'!CI105</f>
        <v>3.8459999999999996</v>
      </c>
      <c r="K42" s="13"/>
      <c r="L42" s="139">
        <f t="shared" si="1"/>
        <v>0</v>
      </c>
      <c r="M42" s="9"/>
    </row>
    <row r="43" spans="1:13" ht="15.75" customHeight="1" x14ac:dyDescent="0.25">
      <c r="A43" s="31" t="s">
        <v>70</v>
      </c>
      <c r="B43" s="187" t="s">
        <v>45</v>
      </c>
      <c r="C43" s="333" t="s">
        <v>71</v>
      </c>
      <c r="D43" s="334"/>
      <c r="E43" s="334"/>
      <c r="F43" s="334"/>
      <c r="G43" s="334"/>
      <c r="H43" s="335"/>
      <c r="I43" s="32" t="s">
        <v>23</v>
      </c>
      <c r="J43" s="33">
        <f>+'[43]CANTIDADES PTAP'!CE105</f>
        <v>2.2570000000000001</v>
      </c>
      <c r="K43" s="34"/>
      <c r="L43" s="139">
        <f t="shared" si="1"/>
        <v>0</v>
      </c>
      <c r="M43" s="9"/>
    </row>
    <row r="44" spans="1:13" ht="15.75" customHeight="1" x14ac:dyDescent="0.25">
      <c r="A44" s="30" t="s">
        <v>72</v>
      </c>
      <c r="B44" s="187" t="s">
        <v>73</v>
      </c>
      <c r="C44" s="333" t="s">
        <v>74</v>
      </c>
      <c r="D44" s="334"/>
      <c r="E44" s="334"/>
      <c r="F44" s="334"/>
      <c r="G44" s="334"/>
      <c r="H44" s="334"/>
      <c r="I44" s="28" t="s">
        <v>23</v>
      </c>
      <c r="J44" s="14">
        <f>+'[43]CANTIDADES PTAP'!CM105</f>
        <v>0.46410000000000007</v>
      </c>
      <c r="K44" s="13"/>
      <c r="L44" s="139">
        <f t="shared" si="1"/>
        <v>0</v>
      </c>
      <c r="M44" s="9"/>
    </row>
    <row r="45" spans="1:13" ht="16.5" customHeight="1" x14ac:dyDescent="0.25">
      <c r="A45" s="28" t="s">
        <v>75</v>
      </c>
      <c r="B45" s="187" t="s">
        <v>45</v>
      </c>
      <c r="C45" s="265" t="s">
        <v>76</v>
      </c>
      <c r="D45" s="266"/>
      <c r="E45" s="266"/>
      <c r="F45" s="266"/>
      <c r="G45" s="266"/>
      <c r="H45" s="267"/>
      <c r="I45" s="35" t="s">
        <v>23</v>
      </c>
      <c r="J45" s="36">
        <f>(124+1.731*43+0.86*5+4*3)*0.05</f>
        <v>10.736650000000001</v>
      </c>
      <c r="K45" s="13"/>
      <c r="L45" s="139">
        <f>+J45*K45</f>
        <v>0</v>
      </c>
      <c r="M45" s="9"/>
    </row>
    <row r="46" spans="1:13" ht="16.5" customHeight="1" x14ac:dyDescent="0.25">
      <c r="A46" s="28" t="s">
        <v>77</v>
      </c>
      <c r="B46" s="187" t="s">
        <v>45</v>
      </c>
      <c r="C46" s="265" t="s">
        <v>78</v>
      </c>
      <c r="D46" s="266"/>
      <c r="E46" s="266"/>
      <c r="F46" s="266"/>
      <c r="G46" s="266"/>
      <c r="H46" s="267"/>
      <c r="I46" s="35" t="s">
        <v>23</v>
      </c>
      <c r="J46" s="36">
        <v>10</v>
      </c>
      <c r="K46" s="13"/>
      <c r="L46" s="139">
        <f>+J46*K46</f>
        <v>0</v>
      </c>
      <c r="M46" s="9"/>
    </row>
    <row r="47" spans="1:13" ht="15" customHeight="1" x14ac:dyDescent="0.25">
      <c r="A47" s="336" t="s">
        <v>35</v>
      </c>
      <c r="B47" s="337"/>
      <c r="C47" s="269"/>
      <c r="D47" s="269"/>
      <c r="E47" s="269"/>
      <c r="F47" s="269"/>
      <c r="G47" s="269"/>
      <c r="H47" s="269"/>
      <c r="I47" s="337"/>
      <c r="J47" s="337"/>
      <c r="K47" s="338"/>
      <c r="L47" s="181">
        <f>+SUM(L26:L46)</f>
        <v>0</v>
      </c>
      <c r="M47" s="9"/>
    </row>
    <row r="48" spans="1:13" x14ac:dyDescent="0.25">
      <c r="A48" s="5">
        <v>4</v>
      </c>
      <c r="B48" s="23"/>
      <c r="C48" s="264" t="s">
        <v>79</v>
      </c>
      <c r="D48" s="264"/>
      <c r="E48" s="264"/>
      <c r="F48" s="264"/>
      <c r="G48" s="264"/>
      <c r="H48" s="264"/>
      <c r="I48" s="24"/>
      <c r="J48" s="24"/>
      <c r="K48" s="24"/>
      <c r="L48" s="25"/>
      <c r="M48" s="9"/>
    </row>
    <row r="49" spans="1:13" ht="30" customHeight="1" x14ac:dyDescent="0.25">
      <c r="A49" s="14" t="s">
        <v>80</v>
      </c>
      <c r="B49" s="187" t="s">
        <v>81</v>
      </c>
      <c r="C49" s="229" t="s">
        <v>82</v>
      </c>
      <c r="D49" s="230"/>
      <c r="E49" s="230"/>
      <c r="F49" s="230"/>
      <c r="G49" s="230"/>
      <c r="H49" s="231"/>
      <c r="I49" s="28" t="s">
        <v>83</v>
      </c>
      <c r="J49" s="12">
        <f>+'[43]CANTIDADES PTAP'!AQ86</f>
        <v>123548.49794000002</v>
      </c>
      <c r="K49" s="13"/>
      <c r="L49" s="139">
        <f>+J49*K49</f>
        <v>0</v>
      </c>
      <c r="M49" s="9"/>
    </row>
    <row r="50" spans="1:13" x14ac:dyDescent="0.25">
      <c r="A50" s="268" t="s">
        <v>35</v>
      </c>
      <c r="B50" s="269"/>
      <c r="C50" s="269"/>
      <c r="D50" s="269"/>
      <c r="E50" s="269"/>
      <c r="F50" s="269"/>
      <c r="G50" s="269"/>
      <c r="H50" s="269"/>
      <c r="I50" s="269"/>
      <c r="J50" s="269"/>
      <c r="K50" s="270"/>
      <c r="L50" s="181">
        <f>+SUM(L49)</f>
        <v>0</v>
      </c>
      <c r="M50" s="9"/>
    </row>
    <row r="51" spans="1:13" x14ac:dyDescent="0.25">
      <c r="A51" s="5">
        <v>5</v>
      </c>
      <c r="B51" s="23"/>
      <c r="C51" s="264" t="s">
        <v>84</v>
      </c>
      <c r="D51" s="264"/>
      <c r="E51" s="264"/>
      <c r="F51" s="264"/>
      <c r="G51" s="264"/>
      <c r="H51" s="264"/>
      <c r="I51" s="24"/>
      <c r="J51" s="24"/>
      <c r="K51" s="24"/>
      <c r="L51" s="25"/>
      <c r="M51" s="9"/>
    </row>
    <row r="52" spans="1:13" x14ac:dyDescent="0.25">
      <c r="A52" s="26">
        <v>5.0999999999999996</v>
      </c>
      <c r="B52" s="187" t="s">
        <v>85</v>
      </c>
      <c r="C52" s="226" t="s">
        <v>86</v>
      </c>
      <c r="D52" s="227"/>
      <c r="E52" s="227"/>
      <c r="F52" s="227"/>
      <c r="G52" s="227"/>
      <c r="H52" s="228"/>
      <c r="I52" s="28" t="s">
        <v>20</v>
      </c>
      <c r="J52" s="27">
        <f>+'[43]CANTIDADES PTAP'!K39</f>
        <v>317</v>
      </c>
      <c r="K52" s="13"/>
      <c r="L52" s="139">
        <f>+J52*K52</f>
        <v>0</v>
      </c>
      <c r="M52" s="9"/>
    </row>
    <row r="53" spans="1:13" x14ac:dyDescent="0.25">
      <c r="A53" s="26">
        <v>5.2</v>
      </c>
      <c r="B53" s="14" t="s">
        <v>40</v>
      </c>
      <c r="C53" s="229" t="s">
        <v>87</v>
      </c>
      <c r="D53" s="230"/>
      <c r="E53" s="230"/>
      <c r="F53" s="230"/>
      <c r="G53" s="230"/>
      <c r="H53" s="230"/>
      <c r="I53" s="28" t="s">
        <v>23</v>
      </c>
      <c r="J53" s="27">
        <f>+'[43]CANTIDADES PTAP'!H39</f>
        <v>41.208749999999988</v>
      </c>
      <c r="K53" s="13"/>
      <c r="L53" s="139">
        <f t="shared" ref="L53:L61" si="2">+J53*K53</f>
        <v>0</v>
      </c>
      <c r="M53" s="9"/>
    </row>
    <row r="54" spans="1:13" x14ac:dyDescent="0.25">
      <c r="A54" s="26">
        <v>5.3</v>
      </c>
      <c r="B54" s="187" t="s">
        <v>85</v>
      </c>
      <c r="C54" s="226" t="s">
        <v>88</v>
      </c>
      <c r="D54" s="227"/>
      <c r="E54" s="227"/>
      <c r="F54" s="227"/>
      <c r="G54" s="227"/>
      <c r="H54" s="227"/>
      <c r="I54" s="28" t="s">
        <v>29</v>
      </c>
      <c r="J54" s="27">
        <v>1</v>
      </c>
      <c r="K54" s="13"/>
      <c r="L54" s="139">
        <f t="shared" si="2"/>
        <v>0</v>
      </c>
      <c r="M54" s="9"/>
    </row>
    <row r="55" spans="1:13" x14ac:dyDescent="0.25">
      <c r="A55" s="26">
        <v>5.4</v>
      </c>
      <c r="B55" s="187" t="s">
        <v>85</v>
      </c>
      <c r="C55" s="226" t="s">
        <v>89</v>
      </c>
      <c r="D55" s="227"/>
      <c r="E55" s="227"/>
      <c r="F55" s="227"/>
      <c r="G55" s="227"/>
      <c r="H55" s="227"/>
      <c r="I55" s="28" t="s">
        <v>29</v>
      </c>
      <c r="J55" s="27">
        <v>2</v>
      </c>
      <c r="K55" s="13"/>
      <c r="L55" s="139">
        <f t="shared" si="2"/>
        <v>0</v>
      </c>
      <c r="M55" s="9"/>
    </row>
    <row r="56" spans="1:13" x14ac:dyDescent="0.25">
      <c r="A56" s="26">
        <v>5.5</v>
      </c>
      <c r="B56" s="187" t="s">
        <v>85</v>
      </c>
      <c r="C56" s="226" t="s">
        <v>90</v>
      </c>
      <c r="D56" s="227"/>
      <c r="E56" s="227"/>
      <c r="F56" s="227"/>
      <c r="G56" s="227"/>
      <c r="H56" s="227"/>
      <c r="I56" s="28" t="s">
        <v>29</v>
      </c>
      <c r="J56" s="27">
        <v>2</v>
      </c>
      <c r="K56" s="13"/>
      <c r="L56" s="139">
        <f t="shared" si="2"/>
        <v>0</v>
      </c>
      <c r="M56" s="9"/>
    </row>
    <row r="57" spans="1:13" x14ac:dyDescent="0.25">
      <c r="A57" s="26">
        <v>5.6</v>
      </c>
      <c r="B57" s="187" t="s">
        <v>85</v>
      </c>
      <c r="C57" s="226" t="s">
        <v>91</v>
      </c>
      <c r="D57" s="227"/>
      <c r="E57" s="227"/>
      <c r="F57" s="227"/>
      <c r="G57" s="227"/>
      <c r="H57" s="227"/>
      <c r="I57" s="28" t="s">
        <v>29</v>
      </c>
      <c r="J57" s="27">
        <f>ROUNDUP((J52/12),0)+3+6+6</f>
        <v>42</v>
      </c>
      <c r="K57" s="13"/>
      <c r="L57" s="139">
        <f t="shared" si="2"/>
        <v>0</v>
      </c>
      <c r="M57" s="9"/>
    </row>
    <row r="58" spans="1:13" x14ac:dyDescent="0.25">
      <c r="A58" s="26">
        <v>5.7</v>
      </c>
      <c r="B58" s="187" t="s">
        <v>85</v>
      </c>
      <c r="C58" s="226" t="s">
        <v>92</v>
      </c>
      <c r="D58" s="227"/>
      <c r="E58" s="227"/>
      <c r="F58" s="227"/>
      <c r="G58" s="227"/>
      <c r="H58" s="227"/>
      <c r="I58" s="28" t="s">
        <v>29</v>
      </c>
      <c r="J58" s="27">
        <v>4</v>
      </c>
      <c r="K58" s="13"/>
      <c r="L58" s="139">
        <f t="shared" si="2"/>
        <v>0</v>
      </c>
      <c r="M58" s="9"/>
    </row>
    <row r="59" spans="1:13" x14ac:dyDescent="0.25">
      <c r="A59" s="26">
        <v>5.8</v>
      </c>
      <c r="B59" s="187" t="s">
        <v>93</v>
      </c>
      <c r="C59" s="227" t="s">
        <v>94</v>
      </c>
      <c r="D59" s="227"/>
      <c r="E59" s="227"/>
      <c r="F59" s="227"/>
      <c r="G59" s="227"/>
      <c r="H59" s="227"/>
      <c r="I59" s="28" t="s">
        <v>29</v>
      </c>
      <c r="J59" s="27">
        <v>2</v>
      </c>
      <c r="K59" s="13"/>
      <c r="L59" s="139">
        <f t="shared" si="2"/>
        <v>0</v>
      </c>
      <c r="M59" s="9"/>
    </row>
    <row r="60" spans="1:13" x14ac:dyDescent="0.25">
      <c r="A60" s="26">
        <v>5.9</v>
      </c>
      <c r="B60" s="187" t="s">
        <v>93</v>
      </c>
      <c r="C60" s="227" t="s">
        <v>95</v>
      </c>
      <c r="D60" s="227"/>
      <c r="E60" s="227"/>
      <c r="F60" s="227"/>
      <c r="G60" s="227"/>
      <c r="H60" s="227"/>
      <c r="I60" s="28" t="s">
        <v>29</v>
      </c>
      <c r="J60" s="27">
        <v>1</v>
      </c>
      <c r="K60" s="13"/>
      <c r="L60" s="139">
        <f t="shared" si="2"/>
        <v>0</v>
      </c>
      <c r="M60" s="9"/>
    </row>
    <row r="61" spans="1:13" x14ac:dyDescent="0.25">
      <c r="A61" s="37">
        <v>5.0999999999999996</v>
      </c>
      <c r="B61" s="187" t="s">
        <v>96</v>
      </c>
      <c r="C61" s="299" t="s">
        <v>97</v>
      </c>
      <c r="D61" s="300"/>
      <c r="E61" s="300"/>
      <c r="F61" s="300"/>
      <c r="G61" s="300"/>
      <c r="H61" s="301"/>
      <c r="I61" s="28" t="s">
        <v>20</v>
      </c>
      <c r="J61" s="27">
        <f>+'[43]CANTIDADES PTAP'!K65</f>
        <v>71.98</v>
      </c>
      <c r="K61" s="38"/>
      <c r="L61" s="139">
        <f t="shared" si="2"/>
        <v>0</v>
      </c>
      <c r="M61" s="9"/>
    </row>
    <row r="62" spans="1:13" x14ac:dyDescent="0.25">
      <c r="A62" s="268" t="s">
        <v>35</v>
      </c>
      <c r="B62" s="269"/>
      <c r="C62" s="269"/>
      <c r="D62" s="269"/>
      <c r="E62" s="269"/>
      <c r="F62" s="269"/>
      <c r="G62" s="269"/>
      <c r="H62" s="269"/>
      <c r="I62" s="269"/>
      <c r="J62" s="269"/>
      <c r="K62" s="270"/>
      <c r="L62" s="97">
        <f>+SUM(L52:L61)</f>
        <v>0</v>
      </c>
    </row>
    <row r="63" spans="1:13" x14ac:dyDescent="0.25">
      <c r="A63" s="5">
        <v>6</v>
      </c>
      <c r="B63" s="39"/>
      <c r="C63" s="330" t="s">
        <v>98</v>
      </c>
      <c r="D63" s="331"/>
      <c r="E63" s="331"/>
      <c r="F63" s="331"/>
      <c r="G63" s="331"/>
      <c r="H63" s="332"/>
      <c r="I63" s="40"/>
      <c r="J63" s="8"/>
      <c r="K63" s="325"/>
      <c r="L63" s="326"/>
      <c r="M63" s="9"/>
    </row>
    <row r="64" spans="1:13" x14ac:dyDescent="0.25">
      <c r="A64" s="10">
        <v>6.1</v>
      </c>
      <c r="B64" s="187" t="s">
        <v>99</v>
      </c>
      <c r="C64" s="226" t="s">
        <v>100</v>
      </c>
      <c r="D64" s="227"/>
      <c r="E64" s="227"/>
      <c r="F64" s="227"/>
      <c r="G64" s="227"/>
      <c r="H64" s="228"/>
      <c r="I64" s="28" t="s">
        <v>20</v>
      </c>
      <c r="J64" s="12">
        <f>+'[43]CANTIDADES PTAP'!F103</f>
        <v>151</v>
      </c>
      <c r="K64" s="13"/>
      <c r="L64" s="139">
        <f t="shared" ref="L64:L69" si="3">+J64*K64</f>
        <v>0</v>
      </c>
    </row>
    <row r="65" spans="1:13" x14ac:dyDescent="0.25">
      <c r="A65" s="10">
        <v>6.2</v>
      </c>
      <c r="B65" s="187" t="s">
        <v>101</v>
      </c>
      <c r="C65" s="226" t="s">
        <v>102</v>
      </c>
      <c r="D65" s="227"/>
      <c r="E65" s="227"/>
      <c r="F65" s="227"/>
      <c r="G65" s="227"/>
      <c r="H65" s="228"/>
      <c r="I65" s="28" t="s">
        <v>20</v>
      </c>
      <c r="J65" s="12">
        <f>9.171+3.5+3.5+3.5+2.12+2.12+0.67+3.31</f>
        <v>27.891000000000002</v>
      </c>
      <c r="K65" s="13"/>
      <c r="L65" s="139">
        <f t="shared" si="3"/>
        <v>0</v>
      </c>
      <c r="M65" s="9"/>
    </row>
    <row r="66" spans="1:13" ht="15.75" customHeight="1" x14ac:dyDescent="0.25">
      <c r="A66" s="14">
        <v>6.3</v>
      </c>
      <c r="B66" s="187" t="s">
        <v>103</v>
      </c>
      <c r="C66" s="293" t="s">
        <v>104</v>
      </c>
      <c r="D66" s="294"/>
      <c r="E66" s="294"/>
      <c r="F66" s="294"/>
      <c r="G66" s="294"/>
      <c r="H66" s="295"/>
      <c r="I66" s="28" t="s">
        <v>20</v>
      </c>
      <c r="J66" s="12">
        <f>+'[43]CANTIDADES PTAP'!K103</f>
        <v>7.7600000000000051</v>
      </c>
      <c r="K66" s="13"/>
      <c r="L66" s="139">
        <f t="shared" si="3"/>
        <v>0</v>
      </c>
      <c r="M66" s="9"/>
    </row>
    <row r="67" spans="1:13" ht="15.75" customHeight="1" x14ac:dyDescent="0.25">
      <c r="A67" s="14">
        <v>6.4</v>
      </c>
      <c r="B67" s="187" t="s">
        <v>103</v>
      </c>
      <c r="C67" s="293" t="s">
        <v>105</v>
      </c>
      <c r="D67" s="294"/>
      <c r="E67" s="294"/>
      <c r="F67" s="294"/>
      <c r="G67" s="294"/>
      <c r="H67" s="295"/>
      <c r="I67" s="28" t="s">
        <v>29</v>
      </c>
      <c r="J67" s="12">
        <f>+'[43]CANTIDADES PTAP'!M103</f>
        <v>6</v>
      </c>
      <c r="K67" s="13"/>
      <c r="L67" s="139">
        <f t="shared" si="3"/>
        <v>0</v>
      </c>
      <c r="M67" s="9"/>
    </row>
    <row r="68" spans="1:13" x14ac:dyDescent="0.25">
      <c r="A68" s="14">
        <v>6.5</v>
      </c>
      <c r="B68" s="187" t="s">
        <v>103</v>
      </c>
      <c r="C68" s="327" t="s">
        <v>106</v>
      </c>
      <c r="D68" s="328"/>
      <c r="E68" s="328"/>
      <c r="F68" s="328"/>
      <c r="G68" s="328"/>
      <c r="H68" s="329"/>
      <c r="I68" s="28" t="s">
        <v>29</v>
      </c>
      <c r="J68" s="12">
        <f>+'[43]CANTIDADES PTAP'!L103</f>
        <v>6</v>
      </c>
      <c r="K68" s="13"/>
      <c r="L68" s="139">
        <f t="shared" si="3"/>
        <v>0</v>
      </c>
      <c r="M68" s="9"/>
    </row>
    <row r="69" spans="1:13" x14ac:dyDescent="0.25">
      <c r="A69" s="14">
        <v>5.2</v>
      </c>
      <c r="B69" s="187" t="s">
        <v>107</v>
      </c>
      <c r="C69" s="229" t="s">
        <v>87</v>
      </c>
      <c r="D69" s="230"/>
      <c r="E69" s="230"/>
      <c r="F69" s="230"/>
      <c r="G69" s="230"/>
      <c r="H69" s="230"/>
      <c r="I69" s="28" t="s">
        <v>23</v>
      </c>
      <c r="J69" s="12">
        <f>+'[43]CANTIDADES PTAP'!H103</f>
        <v>18.046799999999998</v>
      </c>
      <c r="K69" s="13"/>
      <c r="L69" s="139">
        <f t="shared" si="3"/>
        <v>0</v>
      </c>
      <c r="M69" s="9"/>
    </row>
    <row r="70" spans="1:13" x14ac:dyDescent="0.25">
      <c r="A70" s="268" t="s">
        <v>35</v>
      </c>
      <c r="B70" s="269"/>
      <c r="C70" s="269"/>
      <c r="D70" s="269"/>
      <c r="E70" s="269"/>
      <c r="F70" s="269"/>
      <c r="G70" s="269"/>
      <c r="H70" s="269"/>
      <c r="I70" s="269"/>
      <c r="J70" s="269"/>
      <c r="K70" s="270"/>
      <c r="L70" s="97">
        <f>+SUM(L64:L69)</f>
        <v>0</v>
      </c>
    </row>
    <row r="71" spans="1:13" x14ac:dyDescent="0.25">
      <c r="A71" s="5">
        <v>7</v>
      </c>
      <c r="B71" s="23"/>
      <c r="C71" s="264" t="s">
        <v>108</v>
      </c>
      <c r="D71" s="264"/>
      <c r="E71" s="264"/>
      <c r="F71" s="264"/>
      <c r="G71" s="264"/>
      <c r="H71" s="264"/>
      <c r="I71" s="24"/>
      <c r="J71" s="24"/>
      <c r="K71" s="24"/>
      <c r="L71" s="25"/>
      <c r="M71" s="9"/>
    </row>
    <row r="72" spans="1:13" ht="36.75" customHeight="1" x14ac:dyDescent="0.25">
      <c r="A72" s="20" t="s">
        <v>109</v>
      </c>
      <c r="B72" s="42" t="s">
        <v>110</v>
      </c>
      <c r="C72" s="229" t="s">
        <v>111</v>
      </c>
      <c r="D72" s="230"/>
      <c r="E72" s="230"/>
      <c r="F72" s="230"/>
      <c r="G72" s="230"/>
      <c r="H72" s="231"/>
      <c r="I72" s="28" t="s">
        <v>17</v>
      </c>
      <c r="J72" s="27">
        <f>+'[43]CANTIDADES PTAP'!AJ15</f>
        <v>734.29497600000002</v>
      </c>
      <c r="K72" s="13"/>
      <c r="L72" s="139">
        <f t="shared" ref="L72:L79" si="4">+J72*K72</f>
        <v>0</v>
      </c>
      <c r="M72" s="9"/>
    </row>
    <row r="73" spans="1:13" ht="34.5" customHeight="1" x14ac:dyDescent="0.25">
      <c r="A73" s="41" t="s">
        <v>112</v>
      </c>
      <c r="B73" s="42" t="s">
        <v>110</v>
      </c>
      <c r="C73" s="299" t="s">
        <v>113</v>
      </c>
      <c r="D73" s="300"/>
      <c r="E73" s="300"/>
      <c r="F73" s="300"/>
      <c r="G73" s="300"/>
      <c r="H73" s="301"/>
      <c r="I73" s="28" t="s">
        <v>17</v>
      </c>
      <c r="J73" s="27">
        <f>+'[43]CANTIDADES PTAP'!AM12</f>
        <v>122.66240000000002</v>
      </c>
      <c r="K73" s="13"/>
      <c r="L73" s="139">
        <f t="shared" si="4"/>
        <v>0</v>
      </c>
      <c r="M73" s="9"/>
    </row>
    <row r="74" spans="1:13" ht="34.5" customHeight="1" x14ac:dyDescent="0.25">
      <c r="A74" s="42" t="s">
        <v>114</v>
      </c>
      <c r="B74" s="42" t="s">
        <v>115</v>
      </c>
      <c r="C74" s="287" t="s">
        <v>116</v>
      </c>
      <c r="D74" s="288"/>
      <c r="E74" s="288"/>
      <c r="F74" s="288"/>
      <c r="G74" s="288"/>
      <c r="H74" s="289"/>
      <c r="I74" s="42" t="s">
        <v>20</v>
      </c>
      <c r="J74" s="27">
        <f>+'[43]CANTIDADES PTAP'!AP13</f>
        <v>207.92000000000002</v>
      </c>
      <c r="K74" s="13"/>
      <c r="L74" s="139">
        <f t="shared" si="4"/>
        <v>0</v>
      </c>
      <c r="M74" s="9"/>
    </row>
    <row r="75" spans="1:13" x14ac:dyDescent="0.25">
      <c r="A75" s="20" t="s">
        <v>117</v>
      </c>
      <c r="B75" s="20" t="s">
        <v>118</v>
      </c>
      <c r="C75" s="226" t="s">
        <v>119</v>
      </c>
      <c r="D75" s="227"/>
      <c r="E75" s="227"/>
      <c r="F75" s="227"/>
      <c r="G75" s="227"/>
      <c r="H75" s="228"/>
      <c r="I75" s="28" t="s">
        <v>17</v>
      </c>
      <c r="J75" s="27">
        <f>+'[43]CANTIDADES PTAP'!AU16</f>
        <v>54.88600000000001</v>
      </c>
      <c r="K75" s="13"/>
      <c r="L75" s="139">
        <f t="shared" si="4"/>
        <v>0</v>
      </c>
      <c r="M75" s="9"/>
    </row>
    <row r="76" spans="1:13" x14ac:dyDescent="0.25">
      <c r="A76" s="20" t="s">
        <v>120</v>
      </c>
      <c r="B76" s="20" t="s">
        <v>118</v>
      </c>
      <c r="C76" s="226" t="s">
        <v>121</v>
      </c>
      <c r="D76" s="227"/>
      <c r="E76" s="227"/>
      <c r="F76" s="227"/>
      <c r="G76" s="227"/>
      <c r="H76" s="228"/>
      <c r="I76" s="28" t="s">
        <v>17</v>
      </c>
      <c r="J76" s="41">
        <f>+'[43]CANTIDADES PTAP'!AV16</f>
        <v>1.2400000000000002</v>
      </c>
      <c r="K76" s="13"/>
      <c r="L76" s="139">
        <f t="shared" si="4"/>
        <v>0</v>
      </c>
      <c r="M76" s="9"/>
    </row>
    <row r="77" spans="1:13" x14ac:dyDescent="0.25">
      <c r="A77" s="20" t="s">
        <v>122</v>
      </c>
      <c r="B77" s="20" t="s">
        <v>123</v>
      </c>
      <c r="C77" s="321" t="s">
        <v>124</v>
      </c>
      <c r="D77" s="322"/>
      <c r="E77" s="322"/>
      <c r="F77" s="322"/>
      <c r="G77" s="322"/>
      <c r="H77" s="323"/>
      <c r="I77" s="28" t="s">
        <v>17</v>
      </c>
      <c r="J77" s="27">
        <f>+'[43]CANTIDADES PTAP'!AW16</f>
        <v>22.57</v>
      </c>
      <c r="K77" s="13"/>
      <c r="L77" s="139">
        <f t="shared" si="4"/>
        <v>0</v>
      </c>
      <c r="M77" s="9"/>
    </row>
    <row r="78" spans="1:13" ht="18" customHeight="1" x14ac:dyDescent="0.25">
      <c r="A78" s="31" t="s">
        <v>125</v>
      </c>
      <c r="B78" s="53" t="s">
        <v>126</v>
      </c>
      <c r="C78" s="324" t="s">
        <v>127</v>
      </c>
      <c r="D78" s="324"/>
      <c r="E78" s="324"/>
      <c r="F78" s="324"/>
      <c r="G78" s="324"/>
      <c r="H78" s="324"/>
      <c r="I78" s="28" t="s">
        <v>29</v>
      </c>
      <c r="J78" s="27">
        <v>2</v>
      </c>
      <c r="K78" s="13"/>
      <c r="L78" s="139">
        <f t="shared" si="4"/>
        <v>0</v>
      </c>
      <c r="M78" s="9"/>
    </row>
    <row r="79" spans="1:13" ht="17.25" customHeight="1" x14ac:dyDescent="0.25">
      <c r="A79" s="30" t="s">
        <v>128</v>
      </c>
      <c r="B79" s="189" t="s">
        <v>118</v>
      </c>
      <c r="C79" s="299" t="s">
        <v>129</v>
      </c>
      <c r="D79" s="300"/>
      <c r="E79" s="300"/>
      <c r="F79" s="300"/>
      <c r="G79" s="300"/>
      <c r="H79" s="301"/>
      <c r="I79" s="28" t="s">
        <v>23</v>
      </c>
      <c r="J79" s="41">
        <f>+'[43]CANTIDADES PTAP'!CQ105</f>
        <v>1.92</v>
      </c>
      <c r="K79" s="13"/>
      <c r="L79" s="139">
        <f t="shared" si="4"/>
        <v>0</v>
      </c>
      <c r="M79" s="9"/>
    </row>
    <row r="80" spans="1:13" x14ac:dyDescent="0.25">
      <c r="A80" s="268" t="s">
        <v>35</v>
      </c>
      <c r="B80" s="269"/>
      <c r="C80" s="269"/>
      <c r="D80" s="269"/>
      <c r="E80" s="269"/>
      <c r="F80" s="269"/>
      <c r="G80" s="269"/>
      <c r="H80" s="269"/>
      <c r="I80" s="269"/>
      <c r="J80" s="269"/>
      <c r="K80" s="270"/>
      <c r="L80" s="97">
        <f>+SUM(L72:L79)</f>
        <v>0</v>
      </c>
    </row>
    <row r="81" spans="1:13" x14ac:dyDescent="0.25">
      <c r="A81" s="5">
        <v>8</v>
      </c>
      <c r="B81" s="6"/>
      <c r="C81" s="264" t="s">
        <v>130</v>
      </c>
      <c r="D81" s="264"/>
      <c r="E81" s="264"/>
      <c r="F81" s="264"/>
      <c r="G81" s="264"/>
      <c r="H81" s="264"/>
      <c r="I81" s="7"/>
      <c r="J81" s="8"/>
      <c r="K81" s="325"/>
      <c r="L81" s="326"/>
      <c r="M81" s="9"/>
    </row>
    <row r="82" spans="1:13" ht="33" customHeight="1" x14ac:dyDescent="0.25">
      <c r="A82" s="10" t="s">
        <v>131</v>
      </c>
      <c r="B82" s="14" t="s">
        <v>93</v>
      </c>
      <c r="C82" s="229" t="s">
        <v>132</v>
      </c>
      <c r="D82" s="230"/>
      <c r="E82" s="230"/>
      <c r="F82" s="230"/>
      <c r="G82" s="230"/>
      <c r="H82" s="231"/>
      <c r="I82" s="19" t="s">
        <v>29</v>
      </c>
      <c r="J82" s="20">
        <v>2</v>
      </c>
      <c r="K82" s="13"/>
      <c r="L82" s="139">
        <f>+J82*K82</f>
        <v>0</v>
      </c>
    </row>
    <row r="83" spans="1:13" ht="33" customHeight="1" x14ac:dyDescent="0.25">
      <c r="A83" s="10" t="s">
        <v>133</v>
      </c>
      <c r="B83" s="14" t="s">
        <v>93</v>
      </c>
      <c r="C83" s="299" t="s">
        <v>134</v>
      </c>
      <c r="D83" s="300"/>
      <c r="E83" s="300"/>
      <c r="F83" s="300"/>
      <c r="G83" s="300"/>
      <c r="H83" s="301"/>
      <c r="I83" s="19" t="s">
        <v>29</v>
      </c>
      <c r="J83" s="20">
        <f>4+4</f>
        <v>8</v>
      </c>
      <c r="K83" s="13"/>
      <c r="L83" s="139">
        <f>+J83*K83</f>
        <v>0</v>
      </c>
    </row>
    <row r="84" spans="1:13" ht="33" customHeight="1" x14ac:dyDescent="0.25">
      <c r="A84" s="10" t="s">
        <v>135</v>
      </c>
      <c r="B84" s="14" t="s">
        <v>93</v>
      </c>
      <c r="C84" s="299" t="s">
        <v>136</v>
      </c>
      <c r="D84" s="300"/>
      <c r="E84" s="300"/>
      <c r="F84" s="300"/>
      <c r="G84" s="300"/>
      <c r="H84" s="301"/>
      <c r="I84" s="19" t="s">
        <v>29</v>
      </c>
      <c r="J84" s="20">
        <v>2</v>
      </c>
      <c r="K84" s="13"/>
      <c r="L84" s="139">
        <f>+J84*K84</f>
        <v>0</v>
      </c>
    </row>
    <row r="85" spans="1:13" ht="33" customHeight="1" x14ac:dyDescent="0.25">
      <c r="A85" s="10" t="s">
        <v>137</v>
      </c>
      <c r="B85" s="14" t="s">
        <v>93</v>
      </c>
      <c r="C85" s="299" t="s">
        <v>138</v>
      </c>
      <c r="D85" s="300"/>
      <c r="E85" s="300"/>
      <c r="F85" s="300"/>
      <c r="G85" s="300"/>
      <c r="H85" s="301"/>
      <c r="I85" s="28" t="s">
        <v>29</v>
      </c>
      <c r="J85" s="20">
        <v>8</v>
      </c>
      <c r="K85" s="13"/>
      <c r="L85" s="139">
        <f t="shared" ref="L85:L130" si="5">+J85*K85</f>
        <v>0</v>
      </c>
    </row>
    <row r="86" spans="1:13" ht="33" customHeight="1" x14ac:dyDescent="0.25">
      <c r="A86" s="10" t="s">
        <v>139</v>
      </c>
      <c r="B86" s="14" t="s">
        <v>93</v>
      </c>
      <c r="C86" s="299" t="s">
        <v>140</v>
      </c>
      <c r="D86" s="300"/>
      <c r="E86" s="300"/>
      <c r="F86" s="300"/>
      <c r="G86" s="300"/>
      <c r="H86" s="301"/>
      <c r="I86" s="28" t="s">
        <v>29</v>
      </c>
      <c r="J86" s="20">
        <v>8</v>
      </c>
      <c r="K86" s="13"/>
      <c r="L86" s="139">
        <f t="shared" si="5"/>
        <v>0</v>
      </c>
    </row>
    <row r="87" spans="1:13" ht="33" customHeight="1" x14ac:dyDescent="0.25">
      <c r="A87" s="10" t="s">
        <v>141</v>
      </c>
      <c r="B87" s="14" t="s">
        <v>93</v>
      </c>
      <c r="C87" s="229" t="s">
        <v>142</v>
      </c>
      <c r="D87" s="230"/>
      <c r="E87" s="230"/>
      <c r="F87" s="230"/>
      <c r="G87" s="230"/>
      <c r="H87" s="231"/>
      <c r="I87" s="19" t="s">
        <v>29</v>
      </c>
      <c r="J87" s="20">
        <v>1</v>
      </c>
      <c r="K87" s="13"/>
      <c r="L87" s="139">
        <f t="shared" si="5"/>
        <v>0</v>
      </c>
      <c r="M87" s="9"/>
    </row>
    <row r="88" spans="1:13" ht="21" customHeight="1" x14ac:dyDescent="0.25">
      <c r="A88" s="14" t="s">
        <v>143</v>
      </c>
      <c r="B88" s="184" t="s">
        <v>93</v>
      </c>
      <c r="C88" s="287" t="s">
        <v>144</v>
      </c>
      <c r="D88" s="288"/>
      <c r="E88" s="288"/>
      <c r="F88" s="288"/>
      <c r="G88" s="288"/>
      <c r="H88" s="289"/>
      <c r="I88" s="42" t="s">
        <v>29</v>
      </c>
      <c r="J88" s="43">
        <v>4</v>
      </c>
      <c r="K88" s="13"/>
      <c r="L88" s="139">
        <f t="shared" si="5"/>
        <v>0</v>
      </c>
      <c r="M88" s="9"/>
    </row>
    <row r="89" spans="1:13" ht="33" customHeight="1" x14ac:dyDescent="0.25">
      <c r="A89" s="14" t="s">
        <v>145</v>
      </c>
      <c r="B89" s="184" t="s">
        <v>93</v>
      </c>
      <c r="C89" s="299" t="s">
        <v>146</v>
      </c>
      <c r="D89" s="300"/>
      <c r="E89" s="300"/>
      <c r="F89" s="300"/>
      <c r="G89" s="300"/>
      <c r="H89" s="301"/>
      <c r="I89" s="42" t="s">
        <v>29</v>
      </c>
      <c r="J89" s="44">
        <v>4</v>
      </c>
      <c r="K89" s="13"/>
      <c r="L89" s="139">
        <f t="shared" si="5"/>
        <v>0</v>
      </c>
      <c r="M89" s="9"/>
    </row>
    <row r="90" spans="1:13" ht="33" customHeight="1" x14ac:dyDescent="0.25">
      <c r="A90" s="14" t="s">
        <v>147</v>
      </c>
      <c r="B90" s="184" t="s">
        <v>93</v>
      </c>
      <c r="C90" s="299" t="s">
        <v>148</v>
      </c>
      <c r="D90" s="300"/>
      <c r="E90" s="300"/>
      <c r="F90" s="300"/>
      <c r="G90" s="300"/>
      <c r="H90" s="301"/>
      <c r="I90" s="42" t="s">
        <v>29</v>
      </c>
      <c r="J90" s="43">
        <v>24</v>
      </c>
      <c r="K90" s="13"/>
      <c r="L90" s="139">
        <f t="shared" si="5"/>
        <v>0</v>
      </c>
      <c r="M90" s="9"/>
    </row>
    <row r="91" spans="1:13" ht="33" customHeight="1" x14ac:dyDescent="0.25">
      <c r="A91" s="14" t="s">
        <v>149</v>
      </c>
      <c r="B91" s="184" t="s">
        <v>93</v>
      </c>
      <c r="C91" s="299" t="s">
        <v>150</v>
      </c>
      <c r="D91" s="300"/>
      <c r="E91" s="300"/>
      <c r="F91" s="300"/>
      <c r="G91" s="300"/>
      <c r="H91" s="301"/>
      <c r="I91" s="42" t="s">
        <v>29</v>
      </c>
      <c r="J91" s="43">
        <v>8</v>
      </c>
      <c r="K91" s="13"/>
      <c r="L91" s="139">
        <f t="shared" si="5"/>
        <v>0</v>
      </c>
      <c r="M91" s="9"/>
    </row>
    <row r="92" spans="1:13" ht="33" customHeight="1" x14ac:dyDescent="0.25">
      <c r="A92" s="14" t="s">
        <v>151</v>
      </c>
      <c r="B92" s="184" t="s">
        <v>93</v>
      </c>
      <c r="C92" s="299" t="s">
        <v>152</v>
      </c>
      <c r="D92" s="300"/>
      <c r="E92" s="300"/>
      <c r="F92" s="300"/>
      <c r="G92" s="300"/>
      <c r="H92" s="301"/>
      <c r="I92" s="42" t="s">
        <v>29</v>
      </c>
      <c r="J92" s="43">
        <v>2</v>
      </c>
      <c r="K92" s="13"/>
      <c r="L92" s="139">
        <f t="shared" si="5"/>
        <v>0</v>
      </c>
      <c r="M92" s="9"/>
    </row>
    <row r="93" spans="1:13" ht="33" customHeight="1" x14ac:dyDescent="0.25">
      <c r="A93" s="14" t="s">
        <v>153</v>
      </c>
      <c r="B93" s="184" t="s">
        <v>93</v>
      </c>
      <c r="C93" s="299" t="s">
        <v>154</v>
      </c>
      <c r="D93" s="300"/>
      <c r="E93" s="300"/>
      <c r="F93" s="300"/>
      <c r="G93" s="300"/>
      <c r="H93" s="300"/>
      <c r="I93" s="28" t="s">
        <v>29</v>
      </c>
      <c r="J93" s="28">
        <v>4</v>
      </c>
      <c r="K93" s="13"/>
      <c r="L93" s="139">
        <f t="shared" si="5"/>
        <v>0</v>
      </c>
      <c r="M93" s="9"/>
    </row>
    <row r="94" spans="1:13" ht="33" customHeight="1" x14ac:dyDescent="0.25">
      <c r="A94" s="14" t="s">
        <v>155</v>
      </c>
      <c r="B94" s="184" t="s">
        <v>93</v>
      </c>
      <c r="C94" s="299" t="s">
        <v>156</v>
      </c>
      <c r="D94" s="300"/>
      <c r="E94" s="300"/>
      <c r="F94" s="300"/>
      <c r="G94" s="300"/>
      <c r="H94" s="300"/>
      <c r="I94" s="28" t="s">
        <v>29</v>
      </c>
      <c r="J94" s="28">
        <v>4</v>
      </c>
      <c r="K94" s="13"/>
      <c r="L94" s="139">
        <f t="shared" si="5"/>
        <v>0</v>
      </c>
      <c r="M94" s="9"/>
    </row>
    <row r="95" spans="1:13" ht="33" customHeight="1" x14ac:dyDescent="0.25">
      <c r="A95" s="14" t="s">
        <v>157</v>
      </c>
      <c r="B95" s="184" t="s">
        <v>93</v>
      </c>
      <c r="C95" s="299" t="s">
        <v>158</v>
      </c>
      <c r="D95" s="300"/>
      <c r="E95" s="300"/>
      <c r="F95" s="300"/>
      <c r="G95" s="300"/>
      <c r="H95" s="300"/>
      <c r="I95" s="28" t="s">
        <v>29</v>
      </c>
      <c r="J95" s="45">
        <v>4</v>
      </c>
      <c r="K95" s="13"/>
      <c r="L95" s="139">
        <f t="shared" si="5"/>
        <v>0</v>
      </c>
      <c r="M95" s="9"/>
    </row>
    <row r="96" spans="1:13" ht="18.75" customHeight="1" x14ac:dyDescent="0.25">
      <c r="A96" s="14" t="s">
        <v>159</v>
      </c>
      <c r="B96" s="184" t="s">
        <v>93</v>
      </c>
      <c r="C96" s="287" t="s">
        <v>160</v>
      </c>
      <c r="D96" s="288"/>
      <c r="E96" s="288"/>
      <c r="F96" s="288"/>
      <c r="G96" s="288"/>
      <c r="H96" s="289"/>
      <c r="I96" s="42" t="s">
        <v>29</v>
      </c>
      <c r="J96" s="43">
        <v>4</v>
      </c>
      <c r="K96" s="13"/>
      <c r="L96" s="139">
        <f t="shared" si="5"/>
        <v>0</v>
      </c>
      <c r="M96" s="9"/>
    </row>
    <row r="97" spans="1:13" ht="19.5" customHeight="1" x14ac:dyDescent="0.25">
      <c r="A97" s="14" t="s">
        <v>161</v>
      </c>
      <c r="B97" s="184" t="s">
        <v>93</v>
      </c>
      <c r="C97" s="287" t="s">
        <v>162</v>
      </c>
      <c r="D97" s="288"/>
      <c r="E97" s="288"/>
      <c r="F97" s="288"/>
      <c r="G97" s="288"/>
      <c r="H97" s="289"/>
      <c r="I97" s="42" t="s">
        <v>29</v>
      </c>
      <c r="J97" s="43">
        <f>+J96</f>
        <v>4</v>
      </c>
      <c r="K97" s="13"/>
      <c r="L97" s="139">
        <f t="shared" si="5"/>
        <v>0</v>
      </c>
      <c r="M97" s="9"/>
    </row>
    <row r="98" spans="1:13" ht="18.75" customHeight="1" x14ac:dyDescent="0.25">
      <c r="A98" s="14" t="s">
        <v>163</v>
      </c>
      <c r="B98" s="184" t="s">
        <v>93</v>
      </c>
      <c r="C98" s="229" t="s">
        <v>164</v>
      </c>
      <c r="D98" s="230"/>
      <c r="E98" s="230"/>
      <c r="F98" s="230"/>
      <c r="G98" s="230"/>
      <c r="H98" s="231"/>
      <c r="I98" s="19" t="s">
        <v>29</v>
      </c>
      <c r="J98" s="19">
        <v>4</v>
      </c>
      <c r="K98" s="13"/>
      <c r="L98" s="139">
        <f t="shared" si="5"/>
        <v>0</v>
      </c>
      <c r="M98" s="9"/>
    </row>
    <row r="99" spans="1:13" ht="18.75" customHeight="1" x14ac:dyDescent="0.25">
      <c r="A99" s="14" t="s">
        <v>165</v>
      </c>
      <c r="B99" s="184" t="s">
        <v>93</v>
      </c>
      <c r="C99" s="265" t="s">
        <v>166</v>
      </c>
      <c r="D99" s="266"/>
      <c r="E99" s="266"/>
      <c r="F99" s="266"/>
      <c r="G99" s="266"/>
      <c r="H99" s="267"/>
      <c r="I99" s="28" t="s">
        <v>29</v>
      </c>
      <c r="J99" s="28">
        <v>6</v>
      </c>
      <c r="K99" s="13"/>
      <c r="L99" s="139">
        <f t="shared" si="5"/>
        <v>0</v>
      </c>
      <c r="M99" s="9"/>
    </row>
    <row r="100" spans="1:13" ht="19.5" customHeight="1" x14ac:dyDescent="0.25">
      <c r="A100" s="14" t="s">
        <v>167</v>
      </c>
      <c r="B100" s="184" t="s">
        <v>93</v>
      </c>
      <c r="C100" s="315" t="s">
        <v>168</v>
      </c>
      <c r="D100" s="316"/>
      <c r="E100" s="316"/>
      <c r="F100" s="316"/>
      <c r="G100" s="316"/>
      <c r="H100" s="317"/>
      <c r="I100" s="19" t="s">
        <v>29</v>
      </c>
      <c r="J100" s="46">
        <v>1</v>
      </c>
      <c r="K100" s="13"/>
      <c r="L100" s="139">
        <f t="shared" si="5"/>
        <v>0</v>
      </c>
      <c r="M100" s="9"/>
    </row>
    <row r="101" spans="1:13" ht="18.75" customHeight="1" x14ac:dyDescent="0.25">
      <c r="A101" s="14" t="s">
        <v>169</v>
      </c>
      <c r="B101" s="184" t="s">
        <v>93</v>
      </c>
      <c r="C101" s="229" t="s">
        <v>170</v>
      </c>
      <c r="D101" s="230"/>
      <c r="E101" s="230"/>
      <c r="F101" s="230"/>
      <c r="G101" s="230"/>
      <c r="H101" s="231"/>
      <c r="I101" s="19" t="s">
        <v>29</v>
      </c>
      <c r="J101" s="46">
        <v>1</v>
      </c>
      <c r="K101" s="13"/>
      <c r="L101" s="139">
        <f t="shared" si="5"/>
        <v>0</v>
      </c>
      <c r="M101" s="9"/>
    </row>
    <row r="102" spans="1:13" ht="33" customHeight="1" x14ac:dyDescent="0.25">
      <c r="A102" s="47" t="s">
        <v>171</v>
      </c>
      <c r="B102" s="42" t="s">
        <v>172</v>
      </c>
      <c r="C102" s="229" t="s">
        <v>173</v>
      </c>
      <c r="D102" s="230"/>
      <c r="E102" s="230"/>
      <c r="F102" s="230"/>
      <c r="G102" s="230"/>
      <c r="H102" s="231"/>
      <c r="I102" s="19" t="s">
        <v>29</v>
      </c>
      <c r="J102" s="20">
        <v>1</v>
      </c>
      <c r="K102" s="13"/>
      <c r="L102" s="139">
        <f t="shared" si="5"/>
        <v>0</v>
      </c>
      <c r="M102" s="9"/>
    </row>
    <row r="103" spans="1:13" ht="33.75" customHeight="1" x14ac:dyDescent="0.25">
      <c r="A103" s="47" t="s">
        <v>174</v>
      </c>
      <c r="B103" s="42" t="s">
        <v>172</v>
      </c>
      <c r="C103" s="318" t="s">
        <v>175</v>
      </c>
      <c r="D103" s="319"/>
      <c r="E103" s="319"/>
      <c r="F103" s="319"/>
      <c r="G103" s="319"/>
      <c r="H103" s="320"/>
      <c r="I103" s="18" t="s">
        <v>29</v>
      </c>
      <c r="J103" s="48">
        <f>4+4</f>
        <v>8</v>
      </c>
      <c r="K103" s="13"/>
      <c r="L103" s="139">
        <f t="shared" si="5"/>
        <v>0</v>
      </c>
      <c r="M103" s="9"/>
    </row>
    <row r="104" spans="1:13" ht="33" customHeight="1" x14ac:dyDescent="0.25">
      <c r="A104" s="47" t="s">
        <v>176</v>
      </c>
      <c r="B104" s="42" t="s">
        <v>172</v>
      </c>
      <c r="C104" s="299" t="s">
        <v>177</v>
      </c>
      <c r="D104" s="300"/>
      <c r="E104" s="300"/>
      <c r="F104" s="300"/>
      <c r="G104" s="300"/>
      <c r="H104" s="301"/>
      <c r="I104" s="42" t="s">
        <v>29</v>
      </c>
      <c r="J104" s="43">
        <v>8</v>
      </c>
      <c r="K104" s="13"/>
      <c r="L104" s="139">
        <f t="shared" si="5"/>
        <v>0</v>
      </c>
      <c r="M104" s="9"/>
    </row>
    <row r="105" spans="1:13" ht="33" customHeight="1" x14ac:dyDescent="0.25">
      <c r="A105" s="47" t="s">
        <v>178</v>
      </c>
      <c r="B105" s="42" t="s">
        <v>172</v>
      </c>
      <c r="C105" s="299" t="s">
        <v>179</v>
      </c>
      <c r="D105" s="300"/>
      <c r="E105" s="300"/>
      <c r="F105" s="300"/>
      <c r="G105" s="300"/>
      <c r="H105" s="301"/>
      <c r="I105" s="42" t="s">
        <v>29</v>
      </c>
      <c r="J105" s="43">
        <v>4</v>
      </c>
      <c r="K105" s="13"/>
      <c r="L105" s="139">
        <f t="shared" si="5"/>
        <v>0</v>
      </c>
      <c r="M105" s="9"/>
    </row>
    <row r="106" spans="1:13" ht="33" customHeight="1" x14ac:dyDescent="0.25">
      <c r="A106" s="47" t="s">
        <v>180</v>
      </c>
      <c r="B106" s="42" t="s">
        <v>172</v>
      </c>
      <c r="C106" s="299" t="s">
        <v>181</v>
      </c>
      <c r="D106" s="300"/>
      <c r="E106" s="300"/>
      <c r="F106" s="300"/>
      <c r="G106" s="300"/>
      <c r="H106" s="301"/>
      <c r="I106" s="42" t="s">
        <v>29</v>
      </c>
      <c r="J106" s="43">
        <v>2</v>
      </c>
      <c r="K106" s="13"/>
      <c r="L106" s="139">
        <f t="shared" si="5"/>
        <v>0</v>
      </c>
      <c r="M106" s="9"/>
    </row>
    <row r="107" spans="1:13" ht="33" customHeight="1" x14ac:dyDescent="0.25">
      <c r="A107" s="47" t="s">
        <v>182</v>
      </c>
      <c r="B107" s="185" t="s">
        <v>172</v>
      </c>
      <c r="C107" s="229" t="s">
        <v>183</v>
      </c>
      <c r="D107" s="230"/>
      <c r="E107" s="230"/>
      <c r="F107" s="230"/>
      <c r="G107" s="230"/>
      <c r="H107" s="231"/>
      <c r="I107" s="28" t="s">
        <v>29</v>
      </c>
      <c r="J107" s="45">
        <v>4</v>
      </c>
      <c r="K107" s="13"/>
      <c r="L107" s="139">
        <f t="shared" si="5"/>
        <v>0</v>
      </c>
      <c r="M107" s="9"/>
    </row>
    <row r="108" spans="1:13" ht="36.75" customHeight="1" x14ac:dyDescent="0.25">
      <c r="A108" s="47" t="s">
        <v>184</v>
      </c>
      <c r="B108" s="185" t="s">
        <v>172</v>
      </c>
      <c r="C108" s="229" t="s">
        <v>185</v>
      </c>
      <c r="D108" s="230"/>
      <c r="E108" s="230"/>
      <c r="F108" s="230"/>
      <c r="G108" s="230"/>
      <c r="H108" s="231"/>
      <c r="I108" s="28" t="s">
        <v>29</v>
      </c>
      <c r="J108" s="43">
        <v>8</v>
      </c>
      <c r="K108" s="13"/>
      <c r="L108" s="139">
        <f t="shared" si="5"/>
        <v>0</v>
      </c>
      <c r="M108" s="9"/>
    </row>
    <row r="109" spans="1:13" ht="33" customHeight="1" x14ac:dyDescent="0.25">
      <c r="A109" s="47" t="s">
        <v>186</v>
      </c>
      <c r="B109" s="185" t="s">
        <v>172</v>
      </c>
      <c r="C109" s="229" t="s">
        <v>187</v>
      </c>
      <c r="D109" s="230"/>
      <c r="E109" s="230"/>
      <c r="F109" s="230"/>
      <c r="G109" s="230"/>
      <c r="H109" s="231"/>
      <c r="I109" s="19" t="s">
        <v>29</v>
      </c>
      <c r="J109" s="20">
        <v>1</v>
      </c>
      <c r="K109" s="13"/>
      <c r="L109" s="139">
        <f t="shared" si="5"/>
        <v>0</v>
      </c>
      <c r="M109" s="9"/>
    </row>
    <row r="110" spans="1:13" ht="33" customHeight="1" x14ac:dyDescent="0.25">
      <c r="A110" s="47" t="s">
        <v>188</v>
      </c>
      <c r="B110" s="185" t="s">
        <v>172</v>
      </c>
      <c r="C110" s="229" t="s">
        <v>189</v>
      </c>
      <c r="D110" s="230"/>
      <c r="E110" s="230"/>
      <c r="F110" s="230"/>
      <c r="G110" s="230"/>
      <c r="H110" s="230"/>
      <c r="I110" s="19" t="s">
        <v>29</v>
      </c>
      <c r="J110" s="20">
        <v>1</v>
      </c>
      <c r="K110" s="13"/>
      <c r="L110" s="139">
        <f t="shared" si="5"/>
        <v>0</v>
      </c>
      <c r="M110" s="9"/>
    </row>
    <row r="111" spans="1:13" ht="29.25" customHeight="1" x14ac:dyDescent="0.25">
      <c r="A111" s="47" t="s">
        <v>190</v>
      </c>
      <c r="B111" s="184" t="s">
        <v>191</v>
      </c>
      <c r="C111" s="229" t="s">
        <v>192</v>
      </c>
      <c r="D111" s="230"/>
      <c r="E111" s="230"/>
      <c r="F111" s="230"/>
      <c r="G111" s="230"/>
      <c r="H111" s="230"/>
      <c r="I111" s="19" t="s">
        <v>29</v>
      </c>
      <c r="J111" s="20">
        <v>1</v>
      </c>
      <c r="K111" s="13"/>
      <c r="L111" s="139">
        <f t="shared" si="5"/>
        <v>0</v>
      </c>
      <c r="M111" s="9"/>
    </row>
    <row r="112" spans="1:13" s="50" customFormat="1" ht="32.25" customHeight="1" x14ac:dyDescent="0.25">
      <c r="A112" s="20" t="s">
        <v>193</v>
      </c>
      <c r="B112" s="184" t="s">
        <v>194</v>
      </c>
      <c r="C112" s="307" t="s">
        <v>195</v>
      </c>
      <c r="D112" s="308"/>
      <c r="E112" s="308"/>
      <c r="F112" s="308"/>
      <c r="G112" s="308"/>
      <c r="H112" s="311"/>
      <c r="I112" s="19" t="s">
        <v>29</v>
      </c>
      <c r="J112" s="20">
        <v>1</v>
      </c>
      <c r="K112" s="13"/>
      <c r="L112" s="139">
        <f t="shared" si="5"/>
        <v>0</v>
      </c>
      <c r="M112" s="49"/>
    </row>
    <row r="113" spans="1:13" ht="79.5" customHeight="1" x14ac:dyDescent="0.25">
      <c r="A113" s="14" t="s">
        <v>196</v>
      </c>
      <c r="B113" s="53" t="s">
        <v>197</v>
      </c>
      <c r="C113" s="296" t="s">
        <v>198</v>
      </c>
      <c r="D113" s="297"/>
      <c r="E113" s="297"/>
      <c r="F113" s="297"/>
      <c r="G113" s="297"/>
      <c r="H113" s="298"/>
      <c r="I113" s="19" t="s">
        <v>29</v>
      </c>
      <c r="J113" s="51">
        <v>8</v>
      </c>
      <c r="K113" s="13"/>
      <c r="L113" s="139">
        <f t="shared" si="5"/>
        <v>0</v>
      </c>
      <c r="M113" s="9"/>
    </row>
    <row r="114" spans="1:13" ht="17.25" customHeight="1" x14ac:dyDescent="0.25">
      <c r="A114" s="14" t="s">
        <v>199</v>
      </c>
      <c r="B114" s="184" t="s">
        <v>93</v>
      </c>
      <c r="C114" s="312" t="s">
        <v>200</v>
      </c>
      <c r="D114" s="313"/>
      <c r="E114" s="313"/>
      <c r="F114" s="313"/>
      <c r="G114" s="313"/>
      <c r="H114" s="314"/>
      <c r="I114" s="18" t="s">
        <v>29</v>
      </c>
      <c r="J114" s="52">
        <f>8+12</f>
        <v>20</v>
      </c>
      <c r="K114" s="13"/>
      <c r="L114" s="139">
        <f t="shared" si="5"/>
        <v>0</v>
      </c>
      <c r="M114" s="9"/>
    </row>
    <row r="115" spans="1:13" ht="18" customHeight="1" x14ac:dyDescent="0.25">
      <c r="A115" s="14" t="s">
        <v>201</v>
      </c>
      <c r="B115" s="184" t="s">
        <v>93</v>
      </c>
      <c r="C115" s="299" t="s">
        <v>202</v>
      </c>
      <c r="D115" s="300"/>
      <c r="E115" s="300"/>
      <c r="F115" s="300"/>
      <c r="G115" s="300"/>
      <c r="H115" s="301"/>
      <c r="I115" s="42" t="s">
        <v>29</v>
      </c>
      <c r="J115" s="12">
        <v>16</v>
      </c>
      <c r="K115" s="13"/>
      <c r="L115" s="139">
        <f t="shared" si="5"/>
        <v>0</v>
      </c>
      <c r="M115" s="9"/>
    </row>
    <row r="116" spans="1:13" ht="15.75" customHeight="1" x14ac:dyDescent="0.25">
      <c r="A116" s="14" t="s">
        <v>203</v>
      </c>
      <c r="B116" s="184" t="s">
        <v>204</v>
      </c>
      <c r="C116" s="299" t="s">
        <v>205</v>
      </c>
      <c r="D116" s="300"/>
      <c r="E116" s="300"/>
      <c r="F116" s="300"/>
      <c r="G116" s="300"/>
      <c r="H116" s="301"/>
      <c r="I116" s="53" t="s">
        <v>29</v>
      </c>
      <c r="J116" s="54">
        <v>24</v>
      </c>
      <c r="K116" s="13"/>
      <c r="L116" s="139">
        <f t="shared" si="5"/>
        <v>0</v>
      </c>
      <c r="M116" s="9"/>
    </row>
    <row r="117" spans="1:13" ht="17.25" customHeight="1" x14ac:dyDescent="0.25">
      <c r="A117" s="14" t="s">
        <v>206</v>
      </c>
      <c r="B117" s="184" t="s">
        <v>93</v>
      </c>
      <c r="C117" s="229" t="s">
        <v>207</v>
      </c>
      <c r="D117" s="230"/>
      <c r="E117" s="230"/>
      <c r="F117" s="230"/>
      <c r="G117" s="230"/>
      <c r="H117" s="231"/>
      <c r="I117" s="28" t="s">
        <v>29</v>
      </c>
      <c r="J117" s="28">
        <f>6+1</f>
        <v>7</v>
      </c>
      <c r="K117" s="13"/>
      <c r="L117" s="139">
        <f t="shared" si="5"/>
        <v>0</v>
      </c>
      <c r="M117" s="9"/>
    </row>
    <row r="118" spans="1:13" x14ac:dyDescent="0.25">
      <c r="A118" s="14" t="s">
        <v>208</v>
      </c>
      <c r="B118" s="184" t="s">
        <v>93</v>
      </c>
      <c r="C118" s="299" t="s">
        <v>209</v>
      </c>
      <c r="D118" s="300"/>
      <c r="E118" s="300"/>
      <c r="F118" s="300"/>
      <c r="G118" s="300"/>
      <c r="H118" s="301"/>
      <c r="I118" s="42" t="s">
        <v>29</v>
      </c>
      <c r="J118" s="43">
        <v>32</v>
      </c>
      <c r="K118" s="13"/>
      <c r="L118" s="139">
        <f t="shared" si="5"/>
        <v>0</v>
      </c>
      <c r="M118" s="9"/>
    </row>
    <row r="119" spans="1:13" ht="28.5" customHeight="1" x14ac:dyDescent="0.25">
      <c r="A119" s="14" t="s">
        <v>210</v>
      </c>
      <c r="B119" s="184" t="s">
        <v>93</v>
      </c>
      <c r="C119" s="229" t="s">
        <v>211</v>
      </c>
      <c r="D119" s="230"/>
      <c r="E119" s="230"/>
      <c r="F119" s="230"/>
      <c r="G119" s="230"/>
      <c r="H119" s="231"/>
      <c r="I119" s="28" t="s">
        <v>29</v>
      </c>
      <c r="J119" s="28">
        <v>1</v>
      </c>
      <c r="K119" s="13"/>
      <c r="L119" s="139">
        <f t="shared" si="5"/>
        <v>0</v>
      </c>
      <c r="M119" s="9"/>
    </row>
    <row r="120" spans="1:13" ht="27" customHeight="1" x14ac:dyDescent="0.25">
      <c r="A120" s="14" t="s">
        <v>212</v>
      </c>
      <c r="B120" s="184" t="s">
        <v>93</v>
      </c>
      <c r="C120" s="229" t="s">
        <v>213</v>
      </c>
      <c r="D120" s="230"/>
      <c r="E120" s="230"/>
      <c r="F120" s="230"/>
      <c r="G120" s="230"/>
      <c r="H120" s="231"/>
      <c r="I120" s="28" t="s">
        <v>29</v>
      </c>
      <c r="J120" s="45">
        <v>2</v>
      </c>
      <c r="K120" s="13"/>
      <c r="L120" s="139">
        <f t="shared" si="5"/>
        <v>0</v>
      </c>
      <c r="M120" s="9"/>
    </row>
    <row r="121" spans="1:13" x14ac:dyDescent="0.25">
      <c r="A121" s="14" t="s">
        <v>214</v>
      </c>
      <c r="B121" s="42" t="s">
        <v>96</v>
      </c>
      <c r="C121" s="304" t="s">
        <v>215</v>
      </c>
      <c r="D121" s="305"/>
      <c r="E121" s="305"/>
      <c r="F121" s="305"/>
      <c r="G121" s="305"/>
      <c r="H121" s="306"/>
      <c r="I121" s="18" t="s">
        <v>29</v>
      </c>
      <c r="J121" s="48">
        <v>32</v>
      </c>
      <c r="K121" s="13"/>
      <c r="L121" s="139">
        <f t="shared" si="5"/>
        <v>0</v>
      </c>
      <c r="M121" s="9"/>
    </row>
    <row r="122" spans="1:13" ht="31.5" customHeight="1" x14ac:dyDescent="0.25">
      <c r="A122" s="14" t="s">
        <v>216</v>
      </c>
      <c r="B122" s="184" t="s">
        <v>93</v>
      </c>
      <c r="C122" s="265" t="s">
        <v>217</v>
      </c>
      <c r="D122" s="266"/>
      <c r="E122" s="266"/>
      <c r="F122" s="266"/>
      <c r="G122" s="266"/>
      <c r="H122" s="267"/>
      <c r="I122" s="28" t="s">
        <v>29</v>
      </c>
      <c r="J122" s="28">
        <v>4</v>
      </c>
      <c r="K122" s="13"/>
      <c r="L122" s="139">
        <f t="shared" si="5"/>
        <v>0</v>
      </c>
      <c r="M122" s="9"/>
    </row>
    <row r="123" spans="1:13" ht="15.75" customHeight="1" x14ac:dyDescent="0.25">
      <c r="A123" s="14" t="s">
        <v>218</v>
      </c>
      <c r="B123" s="184" t="s">
        <v>93</v>
      </c>
      <c r="C123" s="303" t="s">
        <v>219</v>
      </c>
      <c r="D123" s="303"/>
      <c r="E123" s="303"/>
      <c r="F123" s="303"/>
      <c r="G123" s="303"/>
      <c r="H123" s="303"/>
      <c r="I123" s="28" t="s">
        <v>29</v>
      </c>
      <c r="J123" s="28">
        <v>4</v>
      </c>
      <c r="K123" s="13"/>
      <c r="L123" s="139">
        <f t="shared" si="5"/>
        <v>0</v>
      </c>
      <c r="M123" s="9"/>
    </row>
    <row r="124" spans="1:13" ht="15.75" customHeight="1" x14ac:dyDescent="0.25">
      <c r="A124" s="14" t="s">
        <v>220</v>
      </c>
      <c r="B124" s="184" t="s">
        <v>93</v>
      </c>
      <c r="C124" s="303" t="s">
        <v>221</v>
      </c>
      <c r="D124" s="303"/>
      <c r="E124" s="303"/>
      <c r="F124" s="303"/>
      <c r="G124" s="303"/>
      <c r="H124" s="303"/>
      <c r="I124" s="28" t="s">
        <v>29</v>
      </c>
      <c r="J124" s="28">
        <v>4</v>
      </c>
      <c r="K124" s="13"/>
      <c r="L124" s="139">
        <f t="shared" si="5"/>
        <v>0</v>
      </c>
      <c r="M124" s="9"/>
    </row>
    <row r="125" spans="1:13" x14ac:dyDescent="0.25">
      <c r="A125" s="14" t="s">
        <v>222</v>
      </c>
      <c r="B125" s="184" t="s">
        <v>93</v>
      </c>
      <c r="C125" s="229" t="s">
        <v>223</v>
      </c>
      <c r="D125" s="230"/>
      <c r="E125" s="230"/>
      <c r="F125" s="230"/>
      <c r="G125" s="230"/>
      <c r="H125" s="231"/>
      <c r="I125" s="19" t="s">
        <v>29</v>
      </c>
      <c r="J125" s="46">
        <v>1</v>
      </c>
      <c r="K125" s="13"/>
      <c r="L125" s="139">
        <f t="shared" si="5"/>
        <v>0</v>
      </c>
      <c r="M125" s="9"/>
    </row>
    <row r="126" spans="1:13" x14ac:dyDescent="0.25">
      <c r="A126" s="14" t="s">
        <v>224</v>
      </c>
      <c r="B126" s="186" t="s">
        <v>101</v>
      </c>
      <c r="C126" s="304" t="s">
        <v>225</v>
      </c>
      <c r="D126" s="305"/>
      <c r="E126" s="305"/>
      <c r="F126" s="305"/>
      <c r="G126" s="305"/>
      <c r="H126" s="306"/>
      <c r="I126" s="55" t="s">
        <v>29</v>
      </c>
      <c r="J126" s="56">
        <v>6</v>
      </c>
      <c r="K126" s="13"/>
      <c r="L126" s="139">
        <f t="shared" si="5"/>
        <v>0</v>
      </c>
      <c r="M126" s="9"/>
    </row>
    <row r="127" spans="1:13" ht="247.5" customHeight="1" x14ac:dyDescent="0.25">
      <c r="A127" s="14" t="s">
        <v>226</v>
      </c>
      <c r="B127" s="42" t="s">
        <v>227</v>
      </c>
      <c r="C127" s="229" t="s">
        <v>228</v>
      </c>
      <c r="D127" s="230"/>
      <c r="E127" s="230"/>
      <c r="F127" s="230"/>
      <c r="G127" s="230"/>
      <c r="H127" s="231"/>
      <c r="I127" s="19" t="s">
        <v>29</v>
      </c>
      <c r="J127" s="20">
        <v>1</v>
      </c>
      <c r="K127" s="13"/>
      <c r="L127" s="139">
        <f t="shared" si="5"/>
        <v>0</v>
      </c>
      <c r="M127" s="9"/>
    </row>
    <row r="128" spans="1:13" ht="369" customHeight="1" x14ac:dyDescent="0.25">
      <c r="A128" s="14" t="s">
        <v>229</v>
      </c>
      <c r="B128" s="183" t="s">
        <v>227</v>
      </c>
      <c r="C128" s="307" t="s">
        <v>230</v>
      </c>
      <c r="D128" s="308"/>
      <c r="E128" s="308"/>
      <c r="F128" s="308"/>
      <c r="G128" s="308"/>
      <c r="H128" s="308"/>
      <c r="I128" s="19" t="s">
        <v>29</v>
      </c>
      <c r="J128" s="57">
        <v>2</v>
      </c>
      <c r="K128" s="13"/>
      <c r="L128" s="139">
        <f t="shared" si="5"/>
        <v>0</v>
      </c>
      <c r="M128" s="9"/>
    </row>
    <row r="129" spans="1:14" ht="30" customHeight="1" x14ac:dyDescent="0.25">
      <c r="A129" s="14" t="s">
        <v>231</v>
      </c>
      <c r="B129" s="58" t="s">
        <v>93</v>
      </c>
      <c r="C129" s="307" t="s">
        <v>142</v>
      </c>
      <c r="D129" s="309"/>
      <c r="E129" s="309"/>
      <c r="F129" s="309"/>
      <c r="G129" s="309"/>
      <c r="H129" s="310"/>
      <c r="I129" s="19" t="s">
        <v>29</v>
      </c>
      <c r="J129" s="57">
        <v>1</v>
      </c>
      <c r="K129" s="13"/>
      <c r="L129" s="139">
        <f t="shared" si="5"/>
        <v>0</v>
      </c>
      <c r="M129" s="9"/>
    </row>
    <row r="130" spans="1:14" ht="35.25" customHeight="1" x14ac:dyDescent="0.25">
      <c r="A130" s="14" t="s">
        <v>232</v>
      </c>
      <c r="B130" s="42" t="s">
        <v>172</v>
      </c>
      <c r="C130" s="229" t="s">
        <v>233</v>
      </c>
      <c r="D130" s="230"/>
      <c r="E130" s="230"/>
      <c r="F130" s="230"/>
      <c r="G130" s="230"/>
      <c r="H130" s="231"/>
      <c r="I130" s="19" t="s">
        <v>29</v>
      </c>
      <c r="J130" s="57">
        <v>1</v>
      </c>
      <c r="K130" s="13"/>
      <c r="L130" s="139">
        <f t="shared" si="5"/>
        <v>0</v>
      </c>
      <c r="M130" s="9"/>
    </row>
    <row r="131" spans="1:14" x14ac:dyDescent="0.25">
      <c r="A131" s="302" t="s">
        <v>234</v>
      </c>
      <c r="B131" s="270"/>
      <c r="C131" s="302"/>
      <c r="D131" s="302"/>
      <c r="E131" s="302"/>
      <c r="F131" s="302"/>
      <c r="G131" s="302"/>
      <c r="H131" s="302"/>
      <c r="I131" s="302"/>
      <c r="J131" s="302"/>
      <c r="K131" s="302"/>
      <c r="L131" s="139">
        <f>SUM(L82:L130)</f>
        <v>0</v>
      </c>
    </row>
    <row r="132" spans="1:14" x14ac:dyDescent="0.25">
      <c r="A132" s="5">
        <v>9</v>
      </c>
      <c r="B132" s="23"/>
      <c r="C132" s="264" t="s">
        <v>235</v>
      </c>
      <c r="D132" s="264"/>
      <c r="E132" s="264"/>
      <c r="F132" s="264"/>
      <c r="G132" s="264"/>
      <c r="H132" s="264"/>
      <c r="I132" s="24"/>
      <c r="J132" s="24"/>
      <c r="K132" s="24"/>
      <c r="L132" s="139"/>
      <c r="M132" s="9"/>
    </row>
    <row r="133" spans="1:14" ht="37.5" customHeight="1" x14ac:dyDescent="0.25">
      <c r="A133" s="26" t="s">
        <v>236</v>
      </c>
      <c r="B133" s="42" t="s">
        <v>237</v>
      </c>
      <c r="C133" s="229" t="s">
        <v>238</v>
      </c>
      <c r="D133" s="230"/>
      <c r="E133" s="230"/>
      <c r="F133" s="230"/>
      <c r="G133" s="230"/>
      <c r="H133" s="231"/>
      <c r="I133" s="19" t="s">
        <v>20</v>
      </c>
      <c r="J133" s="27">
        <f>+'[43]CANTIDADES PTAP'!AY20</f>
        <v>256.83969999999999</v>
      </c>
      <c r="K133" s="59"/>
      <c r="L133" s="139">
        <f t="shared" ref="L133:L151" si="6">+J133*K133</f>
        <v>0</v>
      </c>
      <c r="M133" s="9"/>
    </row>
    <row r="134" spans="1:14" ht="50.25" customHeight="1" x14ac:dyDescent="0.25">
      <c r="A134" s="30" t="s">
        <v>239</v>
      </c>
      <c r="B134" s="42" t="s">
        <v>240</v>
      </c>
      <c r="C134" s="296" t="s">
        <v>241</v>
      </c>
      <c r="D134" s="297"/>
      <c r="E134" s="297"/>
      <c r="F134" s="297"/>
      <c r="G134" s="297"/>
      <c r="H134" s="298"/>
      <c r="I134" s="19" t="s">
        <v>29</v>
      </c>
      <c r="J134" s="51">
        <f>2+4</f>
        <v>6</v>
      </c>
      <c r="K134" s="13"/>
      <c r="L134" s="139">
        <f t="shared" si="6"/>
        <v>0</v>
      </c>
      <c r="M134" s="9"/>
    </row>
    <row r="135" spans="1:14" ht="36.75" customHeight="1" x14ac:dyDescent="0.25">
      <c r="A135" s="18" t="s">
        <v>242</v>
      </c>
      <c r="B135" s="42" t="s">
        <v>243</v>
      </c>
      <c r="C135" s="290" t="s">
        <v>244</v>
      </c>
      <c r="D135" s="291"/>
      <c r="E135" s="291"/>
      <c r="F135" s="291"/>
      <c r="G135" s="291"/>
      <c r="H135" s="292"/>
      <c r="I135" s="19" t="s">
        <v>17</v>
      </c>
      <c r="J135" s="51">
        <f>(0.6*8.16+0.5*12.28)+(2.2*13.9)</f>
        <v>41.616</v>
      </c>
      <c r="K135" s="13"/>
      <c r="L135" s="139">
        <f t="shared" si="6"/>
        <v>0</v>
      </c>
      <c r="M135" s="9"/>
    </row>
    <row r="136" spans="1:14" ht="48" customHeight="1" x14ac:dyDescent="0.25">
      <c r="A136" s="26" t="s">
        <v>245</v>
      </c>
      <c r="B136" s="42" t="s">
        <v>246</v>
      </c>
      <c r="C136" s="229" t="s">
        <v>247</v>
      </c>
      <c r="D136" s="230"/>
      <c r="E136" s="230"/>
      <c r="F136" s="230"/>
      <c r="G136" s="230"/>
      <c r="H136" s="231"/>
      <c r="I136" s="19" t="s">
        <v>29</v>
      </c>
      <c r="J136" s="27">
        <f>64*4</f>
        <v>256</v>
      </c>
      <c r="K136" s="59"/>
      <c r="L136" s="139">
        <f t="shared" si="6"/>
        <v>0</v>
      </c>
      <c r="M136" s="9"/>
    </row>
    <row r="137" spans="1:14" ht="50.25" customHeight="1" x14ac:dyDescent="0.25">
      <c r="A137" s="20" t="s">
        <v>248</v>
      </c>
      <c r="B137" s="182" t="s">
        <v>249</v>
      </c>
      <c r="C137" s="290" t="s">
        <v>250</v>
      </c>
      <c r="D137" s="291"/>
      <c r="E137" s="291"/>
      <c r="F137" s="291"/>
      <c r="G137" s="291"/>
      <c r="H137" s="292"/>
      <c r="I137" s="19" t="s">
        <v>20</v>
      </c>
      <c r="J137" s="51">
        <f>12*8</f>
        <v>96</v>
      </c>
      <c r="K137" s="13"/>
      <c r="L137" s="139">
        <f t="shared" si="6"/>
        <v>0</v>
      </c>
      <c r="M137" s="9"/>
    </row>
    <row r="138" spans="1:14" ht="54" customHeight="1" x14ac:dyDescent="0.25">
      <c r="A138" s="26" t="s">
        <v>251</v>
      </c>
      <c r="B138" s="61" t="s">
        <v>252</v>
      </c>
      <c r="C138" s="290" t="s">
        <v>253</v>
      </c>
      <c r="D138" s="291"/>
      <c r="E138" s="291"/>
      <c r="F138" s="291"/>
      <c r="G138" s="291"/>
      <c r="H138" s="292"/>
      <c r="I138" s="19" t="s">
        <v>29</v>
      </c>
      <c r="J138" s="51">
        <v>16</v>
      </c>
      <c r="K138" s="13"/>
      <c r="L138" s="139">
        <f t="shared" si="6"/>
        <v>0</v>
      </c>
      <c r="M138" s="9"/>
    </row>
    <row r="139" spans="1:14" ht="45.75" customHeight="1" x14ac:dyDescent="0.25">
      <c r="A139" s="26" t="s">
        <v>254</v>
      </c>
      <c r="B139" s="61" t="s">
        <v>252</v>
      </c>
      <c r="C139" s="299" t="s">
        <v>255</v>
      </c>
      <c r="D139" s="300"/>
      <c r="E139" s="300"/>
      <c r="F139" s="300"/>
      <c r="G139" s="300"/>
      <c r="H139" s="301"/>
      <c r="I139" s="42" t="s">
        <v>29</v>
      </c>
      <c r="J139" s="48">
        <v>8</v>
      </c>
      <c r="K139" s="13"/>
      <c r="L139" s="139">
        <f t="shared" si="6"/>
        <v>0</v>
      </c>
      <c r="M139" s="9"/>
    </row>
    <row r="140" spans="1:14" ht="47.25" customHeight="1" x14ac:dyDescent="0.25">
      <c r="A140" s="26" t="s">
        <v>256</v>
      </c>
      <c r="B140" s="61" t="s">
        <v>257</v>
      </c>
      <c r="C140" s="296" t="s">
        <v>258</v>
      </c>
      <c r="D140" s="297"/>
      <c r="E140" s="297"/>
      <c r="F140" s="297"/>
      <c r="G140" s="297"/>
      <c r="H140" s="298"/>
      <c r="I140" s="19" t="s">
        <v>17</v>
      </c>
      <c r="J140" s="51">
        <f>+(2.4*8.12)*4</f>
        <v>77.951999999999984</v>
      </c>
      <c r="K140" s="13"/>
      <c r="L140" s="139">
        <f t="shared" si="6"/>
        <v>0</v>
      </c>
      <c r="M140" s="9"/>
    </row>
    <row r="141" spans="1:14" ht="68.25" customHeight="1" x14ac:dyDescent="0.25">
      <c r="A141" s="26" t="s">
        <v>259</v>
      </c>
      <c r="B141" s="61" t="s">
        <v>31</v>
      </c>
      <c r="C141" s="296" t="s">
        <v>260</v>
      </c>
      <c r="D141" s="297"/>
      <c r="E141" s="297"/>
      <c r="F141" s="297"/>
      <c r="G141" s="297"/>
      <c r="H141" s="298"/>
      <c r="I141" s="19" t="s">
        <v>29</v>
      </c>
      <c r="J141" s="27">
        <f>4+6</f>
        <v>10</v>
      </c>
      <c r="K141" s="13"/>
      <c r="L141" s="139">
        <f t="shared" si="6"/>
        <v>0</v>
      </c>
      <c r="M141" s="9"/>
      <c r="N141" s="9"/>
    </row>
    <row r="142" spans="1:14" ht="107.25" customHeight="1" x14ac:dyDescent="0.25">
      <c r="A142" s="26" t="s">
        <v>261</v>
      </c>
      <c r="B142" s="61" t="s">
        <v>262</v>
      </c>
      <c r="C142" s="287" t="s">
        <v>263</v>
      </c>
      <c r="D142" s="288"/>
      <c r="E142" s="288"/>
      <c r="F142" s="288"/>
      <c r="G142" s="288"/>
      <c r="H142" s="289"/>
      <c r="I142" s="42" t="s">
        <v>17</v>
      </c>
      <c r="J142" s="43">
        <f>ROUNDUP((4*3.2)*4,0)</f>
        <v>52</v>
      </c>
      <c r="K142" s="13"/>
      <c r="L142" s="139">
        <f t="shared" si="6"/>
        <v>0</v>
      </c>
      <c r="M142" s="9"/>
    </row>
    <row r="143" spans="1:14" ht="31.5" customHeight="1" x14ac:dyDescent="0.25">
      <c r="A143" s="26" t="s">
        <v>264</v>
      </c>
      <c r="B143" s="61" t="s">
        <v>265</v>
      </c>
      <c r="C143" s="287" t="s">
        <v>266</v>
      </c>
      <c r="D143" s="288"/>
      <c r="E143" s="288"/>
      <c r="F143" s="288"/>
      <c r="G143" s="288"/>
      <c r="H143" s="289"/>
      <c r="I143" s="42" t="s">
        <v>23</v>
      </c>
      <c r="J143" s="36">
        <f>+(3.2*4*0.9)*4</f>
        <v>46.080000000000005</v>
      </c>
      <c r="K143" s="13"/>
      <c r="L143" s="139">
        <f t="shared" si="6"/>
        <v>0</v>
      </c>
      <c r="M143" s="9"/>
    </row>
    <row r="144" spans="1:14" ht="135" customHeight="1" x14ac:dyDescent="0.25">
      <c r="A144" s="26" t="s">
        <v>267</v>
      </c>
      <c r="B144" s="61" t="s">
        <v>265</v>
      </c>
      <c r="C144" s="287" t="s">
        <v>268</v>
      </c>
      <c r="D144" s="288"/>
      <c r="E144" s="288"/>
      <c r="F144" s="288"/>
      <c r="G144" s="288"/>
      <c r="H144" s="289"/>
      <c r="I144" s="60" t="s">
        <v>23</v>
      </c>
      <c r="J144" s="36">
        <f>+(3.2*4.05*0.3)*4</f>
        <v>15.552</v>
      </c>
      <c r="K144" s="13"/>
      <c r="L144" s="139">
        <f t="shared" si="6"/>
        <v>0</v>
      </c>
      <c r="M144" s="9"/>
    </row>
    <row r="145" spans="1:13" ht="33.75" customHeight="1" x14ac:dyDescent="0.25">
      <c r="A145" s="26" t="s">
        <v>269</v>
      </c>
      <c r="B145" s="61" t="s">
        <v>270</v>
      </c>
      <c r="C145" s="299" t="s">
        <v>271</v>
      </c>
      <c r="D145" s="300"/>
      <c r="E145" s="300"/>
      <c r="F145" s="300"/>
      <c r="G145" s="300"/>
      <c r="H145" s="301"/>
      <c r="I145" s="42" t="s">
        <v>29</v>
      </c>
      <c r="J145" s="43">
        <f>2+4+4</f>
        <v>10</v>
      </c>
      <c r="K145" s="13"/>
      <c r="L145" s="139">
        <f t="shared" si="6"/>
        <v>0</v>
      </c>
      <c r="M145" s="9"/>
    </row>
    <row r="146" spans="1:13" ht="33.75" customHeight="1" x14ac:dyDescent="0.25">
      <c r="A146" s="26" t="s">
        <v>272</v>
      </c>
      <c r="B146" s="180" t="s">
        <v>273</v>
      </c>
      <c r="C146" s="299" t="s">
        <v>274</v>
      </c>
      <c r="D146" s="300"/>
      <c r="E146" s="300"/>
      <c r="F146" s="300"/>
      <c r="G146" s="300"/>
      <c r="H146" s="301"/>
      <c r="I146" s="42" t="s">
        <v>29</v>
      </c>
      <c r="J146" s="43">
        <v>4</v>
      </c>
      <c r="K146" s="13"/>
      <c r="L146" s="139">
        <f t="shared" si="6"/>
        <v>0</v>
      </c>
      <c r="M146" s="9"/>
    </row>
    <row r="147" spans="1:13" ht="37.5" customHeight="1" x14ac:dyDescent="0.25">
      <c r="A147" s="26" t="s">
        <v>275</v>
      </c>
      <c r="B147" s="61" t="s">
        <v>276</v>
      </c>
      <c r="C147" s="229" t="s">
        <v>277</v>
      </c>
      <c r="D147" s="230"/>
      <c r="E147" s="230"/>
      <c r="F147" s="230"/>
      <c r="G147" s="230"/>
      <c r="H147" s="231"/>
      <c r="I147" s="19" t="s">
        <v>17</v>
      </c>
      <c r="J147" s="62">
        <f>+(4.9242)*4+(1.24*0.52)*5</f>
        <v>22.9208</v>
      </c>
      <c r="K147" s="13"/>
      <c r="L147" s="139">
        <f t="shared" si="6"/>
        <v>0</v>
      </c>
      <c r="M147" s="9"/>
    </row>
    <row r="148" spans="1:13" ht="45" customHeight="1" x14ac:dyDescent="0.25">
      <c r="A148" s="26" t="s">
        <v>278</v>
      </c>
      <c r="B148" s="61" t="s">
        <v>276</v>
      </c>
      <c r="C148" s="287" t="s">
        <v>279</v>
      </c>
      <c r="D148" s="288"/>
      <c r="E148" s="288"/>
      <c r="F148" s="288"/>
      <c r="G148" s="288"/>
      <c r="H148" s="289"/>
      <c r="I148" s="42" t="s">
        <v>29</v>
      </c>
      <c r="J148" s="43">
        <v>1</v>
      </c>
      <c r="K148" s="13"/>
      <c r="L148" s="139">
        <f t="shared" si="6"/>
        <v>0</v>
      </c>
      <c r="M148" s="9"/>
    </row>
    <row r="149" spans="1:13" ht="48" customHeight="1" x14ac:dyDescent="0.25">
      <c r="A149" s="26" t="s">
        <v>280</v>
      </c>
      <c r="B149" s="61" t="s">
        <v>276</v>
      </c>
      <c r="C149" s="287" t="s">
        <v>281</v>
      </c>
      <c r="D149" s="288"/>
      <c r="E149" s="288"/>
      <c r="F149" s="288"/>
      <c r="G149" s="288"/>
      <c r="H149" s="289"/>
      <c r="I149" s="42" t="s">
        <v>29</v>
      </c>
      <c r="J149" s="43">
        <v>1</v>
      </c>
      <c r="K149" s="13"/>
      <c r="L149" s="139">
        <f t="shared" si="6"/>
        <v>0</v>
      </c>
      <c r="M149" s="9"/>
    </row>
    <row r="150" spans="1:13" ht="31.5" customHeight="1" x14ac:dyDescent="0.25">
      <c r="A150" s="26" t="s">
        <v>282</v>
      </c>
      <c r="B150" s="61" t="s">
        <v>197</v>
      </c>
      <c r="C150" s="229" t="s">
        <v>283</v>
      </c>
      <c r="D150" s="230"/>
      <c r="E150" s="230"/>
      <c r="F150" s="230"/>
      <c r="G150" s="230"/>
      <c r="H150" s="230"/>
      <c r="I150" s="19" t="s">
        <v>29</v>
      </c>
      <c r="J150" s="20">
        <v>1</v>
      </c>
      <c r="K150" s="13"/>
      <c r="L150" s="139">
        <f t="shared" si="6"/>
        <v>0</v>
      </c>
      <c r="M150" s="9"/>
    </row>
    <row r="151" spans="1:13" ht="18" customHeight="1" x14ac:dyDescent="0.25">
      <c r="A151" s="26" t="s">
        <v>284</v>
      </c>
      <c r="B151" s="61" t="s">
        <v>285</v>
      </c>
      <c r="C151" s="293" t="s">
        <v>286</v>
      </c>
      <c r="D151" s="294"/>
      <c r="E151" s="294"/>
      <c r="F151" s="294"/>
      <c r="G151" s="294"/>
      <c r="H151" s="295"/>
      <c r="I151" s="28" t="s">
        <v>29</v>
      </c>
      <c r="J151" s="28">
        <v>15</v>
      </c>
      <c r="K151" s="13"/>
      <c r="L151" s="139">
        <f t="shared" si="6"/>
        <v>0</v>
      </c>
      <c r="M151" s="9"/>
    </row>
    <row r="152" spans="1:13" x14ac:dyDescent="0.25">
      <c r="A152" s="268" t="s">
        <v>234</v>
      </c>
      <c r="B152" s="269"/>
      <c r="C152" s="269"/>
      <c r="D152" s="269"/>
      <c r="E152" s="269"/>
      <c r="F152" s="269"/>
      <c r="G152" s="269"/>
      <c r="H152" s="269"/>
      <c r="I152" s="269"/>
      <c r="J152" s="269"/>
      <c r="K152" s="270"/>
      <c r="L152" s="181">
        <f>SUM(L133:L151)</f>
        <v>0</v>
      </c>
    </row>
    <row r="153" spans="1:13" x14ac:dyDescent="0.25">
      <c r="A153" s="5">
        <v>10</v>
      </c>
      <c r="B153" s="23"/>
      <c r="C153" s="264" t="s">
        <v>287</v>
      </c>
      <c r="D153" s="264"/>
      <c r="E153" s="264"/>
      <c r="F153" s="264"/>
      <c r="G153" s="264"/>
      <c r="H153" s="264"/>
      <c r="I153" s="24"/>
      <c r="J153" s="24"/>
      <c r="K153" s="24"/>
      <c r="L153" s="25"/>
      <c r="M153" s="9"/>
    </row>
    <row r="154" spans="1:13" ht="21" customHeight="1" x14ac:dyDescent="0.25">
      <c r="A154" s="20" t="s">
        <v>288</v>
      </c>
      <c r="B154" s="61" t="s">
        <v>289</v>
      </c>
      <c r="C154" s="229" t="s">
        <v>290</v>
      </c>
      <c r="D154" s="230"/>
      <c r="E154" s="230"/>
      <c r="F154" s="230"/>
      <c r="G154" s="230"/>
      <c r="H154" s="230"/>
      <c r="I154" s="19" t="s">
        <v>20</v>
      </c>
      <c r="J154" s="20">
        <v>38</v>
      </c>
      <c r="K154" s="13"/>
      <c r="L154" s="139">
        <f>+J154*K154</f>
        <v>0</v>
      </c>
      <c r="M154" s="9"/>
    </row>
    <row r="155" spans="1:13" ht="28.5" customHeight="1" x14ac:dyDescent="0.25">
      <c r="A155" s="41" t="s">
        <v>291</v>
      </c>
      <c r="B155" s="61" t="s">
        <v>289</v>
      </c>
      <c r="C155" s="287" t="s">
        <v>292</v>
      </c>
      <c r="D155" s="288"/>
      <c r="E155" s="288"/>
      <c r="F155" s="288"/>
      <c r="G155" s="288"/>
      <c r="H155" s="289"/>
      <c r="I155" s="19" t="s">
        <v>20</v>
      </c>
      <c r="J155" s="48">
        <v>10</v>
      </c>
      <c r="K155" s="13"/>
      <c r="L155" s="139">
        <f>+J155*K155</f>
        <v>0</v>
      </c>
      <c r="M155" s="9"/>
    </row>
    <row r="156" spans="1:13" ht="27.75" customHeight="1" x14ac:dyDescent="0.25">
      <c r="A156" s="42" t="s">
        <v>293</v>
      </c>
      <c r="B156" s="61" t="s">
        <v>289</v>
      </c>
      <c r="C156" s="287" t="s">
        <v>294</v>
      </c>
      <c r="D156" s="288"/>
      <c r="E156" s="288"/>
      <c r="F156" s="288"/>
      <c r="G156" s="288"/>
      <c r="H156" s="289"/>
      <c r="I156" s="11" t="s">
        <v>20</v>
      </c>
      <c r="J156" s="48">
        <v>35</v>
      </c>
      <c r="K156" s="13"/>
      <c r="L156" s="139">
        <f>+J156*K156</f>
        <v>0</v>
      </c>
      <c r="M156" s="9"/>
    </row>
    <row r="157" spans="1:13" ht="16.5" customHeight="1" x14ac:dyDescent="0.25">
      <c r="A157" s="20" t="s">
        <v>295</v>
      </c>
      <c r="B157" s="61" t="s">
        <v>289</v>
      </c>
      <c r="C157" s="287" t="s">
        <v>296</v>
      </c>
      <c r="D157" s="288"/>
      <c r="E157" s="288"/>
      <c r="F157" s="288"/>
      <c r="G157" s="288"/>
      <c r="H157" s="289"/>
      <c r="I157" s="11" t="s">
        <v>20</v>
      </c>
      <c r="J157" s="48">
        <v>10</v>
      </c>
      <c r="K157" s="13"/>
      <c r="L157" s="139">
        <f t="shared" ref="L157:L162" si="7">+J157*K157</f>
        <v>0</v>
      </c>
      <c r="M157" s="9"/>
    </row>
    <row r="158" spans="1:13" ht="15.75" customHeight="1" x14ac:dyDescent="0.25">
      <c r="A158" s="20" t="s">
        <v>297</v>
      </c>
      <c r="B158" s="61" t="s">
        <v>289</v>
      </c>
      <c r="C158" s="287" t="s">
        <v>298</v>
      </c>
      <c r="D158" s="288"/>
      <c r="E158" s="288"/>
      <c r="F158" s="288"/>
      <c r="G158" s="288"/>
      <c r="H158" s="289"/>
      <c r="I158" s="11" t="s">
        <v>20</v>
      </c>
      <c r="J158" s="48">
        <v>4</v>
      </c>
      <c r="K158" s="13"/>
      <c r="L158" s="139">
        <f t="shared" si="7"/>
        <v>0</v>
      </c>
      <c r="M158" s="9"/>
    </row>
    <row r="159" spans="1:13" ht="15.75" customHeight="1" x14ac:dyDescent="0.25">
      <c r="A159" s="20" t="s">
        <v>299</v>
      </c>
      <c r="B159" s="61" t="s">
        <v>289</v>
      </c>
      <c r="C159" s="287" t="s">
        <v>300</v>
      </c>
      <c r="D159" s="288"/>
      <c r="E159" s="288"/>
      <c r="F159" s="288"/>
      <c r="G159" s="288"/>
      <c r="H159" s="289"/>
      <c r="I159" s="11" t="s">
        <v>20</v>
      </c>
      <c r="J159" s="48">
        <v>6</v>
      </c>
      <c r="K159" s="13"/>
      <c r="L159" s="139">
        <f>+J159*K159</f>
        <v>0</v>
      </c>
      <c r="M159" s="9"/>
    </row>
    <row r="160" spans="1:13" ht="17.25" customHeight="1" x14ac:dyDescent="0.25">
      <c r="A160" s="20" t="s">
        <v>301</v>
      </c>
      <c r="B160" s="61" t="s">
        <v>289</v>
      </c>
      <c r="C160" s="287" t="s">
        <v>302</v>
      </c>
      <c r="D160" s="288"/>
      <c r="E160" s="288"/>
      <c r="F160" s="288"/>
      <c r="G160" s="288"/>
      <c r="H160" s="289"/>
      <c r="I160" s="11" t="s">
        <v>29</v>
      </c>
      <c r="J160" s="48">
        <v>1</v>
      </c>
      <c r="K160" s="13"/>
      <c r="L160" s="139">
        <f>+J160*K160</f>
        <v>0</v>
      </c>
      <c r="M160" s="9"/>
    </row>
    <row r="161" spans="1:18" ht="48.75" customHeight="1" x14ac:dyDescent="0.25">
      <c r="A161" s="20" t="s">
        <v>303</v>
      </c>
      <c r="B161" s="61" t="s">
        <v>289</v>
      </c>
      <c r="C161" s="290" t="s">
        <v>304</v>
      </c>
      <c r="D161" s="291"/>
      <c r="E161" s="291"/>
      <c r="F161" s="291"/>
      <c r="G161" s="291"/>
      <c r="H161" s="292"/>
      <c r="I161" s="18" t="s">
        <v>29</v>
      </c>
      <c r="J161" s="48">
        <v>1</v>
      </c>
      <c r="K161" s="13"/>
      <c r="L161" s="139">
        <f>+J161*K161</f>
        <v>0</v>
      </c>
      <c r="M161" s="9"/>
    </row>
    <row r="162" spans="1:18" ht="45.75" customHeight="1" x14ac:dyDescent="0.25">
      <c r="A162" s="30" t="s">
        <v>305</v>
      </c>
      <c r="B162" s="61" t="s">
        <v>289</v>
      </c>
      <c r="C162" s="287" t="s">
        <v>306</v>
      </c>
      <c r="D162" s="288"/>
      <c r="E162" s="288"/>
      <c r="F162" s="288"/>
      <c r="G162" s="288"/>
      <c r="H162" s="289"/>
      <c r="I162" s="11" t="s">
        <v>29</v>
      </c>
      <c r="J162" s="48">
        <v>1</v>
      </c>
      <c r="K162" s="13"/>
      <c r="L162" s="139">
        <f t="shared" si="7"/>
        <v>0</v>
      </c>
      <c r="M162" s="9"/>
    </row>
    <row r="163" spans="1:18" x14ac:dyDescent="0.25">
      <c r="A163" s="268" t="s">
        <v>35</v>
      </c>
      <c r="B163" s="269"/>
      <c r="C163" s="269"/>
      <c r="D163" s="269"/>
      <c r="E163" s="269"/>
      <c r="F163" s="269"/>
      <c r="G163" s="269"/>
      <c r="H163" s="269"/>
      <c r="I163" s="269"/>
      <c r="J163" s="269"/>
      <c r="K163" s="270"/>
      <c r="L163" s="181">
        <f>+SUM(L154:L162)</f>
        <v>0</v>
      </c>
      <c r="M163" s="9"/>
    </row>
    <row r="164" spans="1:18" x14ac:dyDescent="0.25">
      <c r="A164" s="5">
        <v>11</v>
      </c>
      <c r="B164" s="23"/>
      <c r="C164" s="264" t="s">
        <v>307</v>
      </c>
      <c r="D164" s="264"/>
      <c r="E164" s="264"/>
      <c r="F164" s="264"/>
      <c r="G164" s="264"/>
      <c r="H164" s="264"/>
      <c r="I164" s="24"/>
      <c r="J164" s="24"/>
      <c r="K164" s="24"/>
      <c r="L164" s="25"/>
      <c r="M164" s="9"/>
    </row>
    <row r="165" spans="1:18" ht="121.5" customHeight="1" x14ac:dyDescent="0.25">
      <c r="A165" s="28" t="s">
        <v>308</v>
      </c>
      <c r="B165" s="14" t="s">
        <v>309</v>
      </c>
      <c r="C165" s="265" t="s">
        <v>310</v>
      </c>
      <c r="D165" s="266"/>
      <c r="E165" s="266"/>
      <c r="F165" s="266"/>
      <c r="G165" s="266"/>
      <c r="H165" s="267"/>
      <c r="I165" s="35" t="s">
        <v>23</v>
      </c>
      <c r="J165" s="48">
        <f>62*2</f>
        <v>124</v>
      </c>
      <c r="K165" s="13"/>
      <c r="L165" s="139">
        <f>+J165*K165</f>
        <v>0</v>
      </c>
    </row>
    <row r="166" spans="1:18" ht="124.5" customHeight="1" x14ac:dyDescent="0.25">
      <c r="A166" s="63" t="s">
        <v>311</v>
      </c>
      <c r="B166" s="14" t="s">
        <v>309</v>
      </c>
      <c r="C166" s="265" t="s">
        <v>312</v>
      </c>
      <c r="D166" s="266"/>
      <c r="E166" s="266"/>
      <c r="F166" s="266"/>
      <c r="G166" s="266"/>
      <c r="H166" s="267"/>
      <c r="I166" s="35" t="s">
        <v>23</v>
      </c>
      <c r="J166" s="48">
        <f>5*32*0.5</f>
        <v>80</v>
      </c>
      <c r="K166" s="13"/>
      <c r="L166" s="139">
        <f>+J166*K166</f>
        <v>0</v>
      </c>
    </row>
    <row r="167" spans="1:18" x14ac:dyDescent="0.25">
      <c r="A167" s="268" t="s">
        <v>234</v>
      </c>
      <c r="B167" s="269"/>
      <c r="C167" s="269"/>
      <c r="D167" s="269"/>
      <c r="E167" s="269"/>
      <c r="F167" s="269"/>
      <c r="G167" s="269"/>
      <c r="H167" s="269"/>
      <c r="I167" s="269"/>
      <c r="J167" s="269"/>
      <c r="K167" s="270"/>
      <c r="L167" s="181">
        <f>SUM(L165:L166)</f>
        <v>0</v>
      </c>
      <c r="M167" s="9"/>
    </row>
    <row r="168" spans="1:18" ht="15.75" thickBot="1" x14ac:dyDescent="0.3">
      <c r="A168" s="271" t="s">
        <v>313</v>
      </c>
      <c r="B168" s="272"/>
      <c r="C168" s="272"/>
      <c r="D168" s="272"/>
      <c r="E168" s="272"/>
      <c r="F168" s="272"/>
      <c r="G168" s="272"/>
      <c r="H168" s="272"/>
      <c r="I168" s="272"/>
      <c r="J168" s="272"/>
      <c r="K168" s="272"/>
      <c r="L168" s="273"/>
    </row>
    <row r="169" spans="1:18" ht="23.25" customHeight="1" x14ac:dyDescent="0.25">
      <c r="A169" s="274" t="s">
        <v>314</v>
      </c>
      <c r="B169" s="275"/>
      <c r="C169" s="278" t="s">
        <v>315</v>
      </c>
      <c r="D169" s="279"/>
      <c r="E169" s="280"/>
      <c r="F169" s="281" t="s">
        <v>316</v>
      </c>
      <c r="G169" s="282"/>
      <c r="H169" s="284" t="s">
        <v>317</v>
      </c>
      <c r="I169" s="285"/>
      <c r="J169" s="286"/>
      <c r="K169" s="64"/>
      <c r="L169" s="191">
        <f>+L167+L163+L152+L131+L80+L70+L62+L50+L47+L24+L18</f>
        <v>0</v>
      </c>
      <c r="O169" s="65"/>
      <c r="P169" s="65"/>
      <c r="R169" s="66"/>
    </row>
    <row r="170" spans="1:18" ht="22.5" customHeight="1" x14ac:dyDescent="0.25">
      <c r="A170" s="276"/>
      <c r="B170" s="277"/>
      <c r="C170" s="258"/>
      <c r="D170" s="259"/>
      <c r="E170" s="260"/>
      <c r="F170" s="256"/>
      <c r="G170" s="283"/>
      <c r="H170" s="233" t="s">
        <v>318</v>
      </c>
      <c r="I170" s="234"/>
      <c r="J170" s="235"/>
      <c r="K170" s="67">
        <v>0</v>
      </c>
      <c r="L170" s="68">
        <f>+L169*K170</f>
        <v>0</v>
      </c>
    </row>
    <row r="171" spans="1:18" ht="15" customHeight="1" x14ac:dyDescent="0.25">
      <c r="A171" s="245" t="s">
        <v>319</v>
      </c>
      <c r="B171" s="246"/>
      <c r="C171" s="249" t="s">
        <v>320</v>
      </c>
      <c r="D171" s="250"/>
      <c r="E171" s="251"/>
      <c r="F171" s="252" t="s">
        <v>321</v>
      </c>
      <c r="G171" s="253"/>
      <c r="H171" s="234" t="s">
        <v>322</v>
      </c>
      <c r="I171" s="234"/>
      <c r="J171" s="235"/>
      <c r="K171" s="67">
        <v>0</v>
      </c>
      <c r="L171" s="69">
        <f>+L169*K171</f>
        <v>0</v>
      </c>
    </row>
    <row r="172" spans="1:18" x14ac:dyDescent="0.25">
      <c r="A172" s="247"/>
      <c r="B172" s="248"/>
      <c r="C172" s="258"/>
      <c r="D172" s="259"/>
      <c r="E172" s="260"/>
      <c r="F172" s="254"/>
      <c r="G172" s="255"/>
      <c r="H172" s="234" t="s">
        <v>323</v>
      </c>
      <c r="I172" s="234"/>
      <c r="J172" s="235"/>
      <c r="K172" s="67">
        <v>0</v>
      </c>
      <c r="L172" s="69">
        <f>+L169*K172</f>
        <v>0</v>
      </c>
    </row>
    <row r="173" spans="1:18" ht="15.75" customHeight="1" x14ac:dyDescent="0.25">
      <c r="A173" s="247"/>
      <c r="B173" s="248"/>
      <c r="C173" s="261"/>
      <c r="D173" s="262"/>
      <c r="E173" s="263"/>
      <c r="F173" s="256"/>
      <c r="G173" s="257"/>
      <c r="H173" s="234" t="s">
        <v>324</v>
      </c>
      <c r="I173" s="234"/>
      <c r="J173" s="235"/>
      <c r="K173" s="67">
        <v>0</v>
      </c>
      <c r="L173" s="70">
        <f>+K173*L172</f>
        <v>0</v>
      </c>
    </row>
    <row r="174" spans="1:18" ht="18.75" customHeight="1" x14ac:dyDescent="0.25">
      <c r="A174" s="232" t="s">
        <v>325</v>
      </c>
      <c r="B174" s="232"/>
      <c r="C174" s="233"/>
      <c r="D174" s="234"/>
      <c r="E174" s="234"/>
      <c r="F174" s="234"/>
      <c r="G174" s="235"/>
      <c r="H174" s="236" t="s">
        <v>326</v>
      </c>
      <c r="I174" s="237"/>
      <c r="J174" s="237"/>
      <c r="K174" s="238"/>
      <c r="L174" s="69">
        <f>+SUM(L169:L173)</f>
        <v>0</v>
      </c>
    </row>
    <row r="175" spans="1:18" x14ac:dyDescent="0.25">
      <c r="A175" s="71">
        <v>11</v>
      </c>
      <c r="B175" s="72"/>
      <c r="C175" s="239" t="s">
        <v>327</v>
      </c>
      <c r="D175" s="240"/>
      <c r="E175" s="240"/>
      <c r="F175" s="240"/>
      <c r="G175" s="240"/>
      <c r="H175" s="241"/>
      <c r="I175" s="73"/>
      <c r="J175" s="72"/>
      <c r="K175" s="74"/>
      <c r="L175" s="75"/>
    </row>
    <row r="176" spans="1:18" x14ac:dyDescent="0.25">
      <c r="A176" s="20" t="s">
        <v>328</v>
      </c>
      <c r="B176" s="14" t="s">
        <v>85</v>
      </c>
      <c r="C176" s="226" t="s">
        <v>329</v>
      </c>
      <c r="D176" s="227"/>
      <c r="E176" s="227"/>
      <c r="F176" s="227"/>
      <c r="G176" s="227"/>
      <c r="H176" s="227"/>
      <c r="I176" s="19" t="s">
        <v>20</v>
      </c>
      <c r="J176" s="20">
        <f>+J52</f>
        <v>317</v>
      </c>
      <c r="K176" s="13"/>
      <c r="L176" s="70">
        <f>+J176*K176</f>
        <v>0</v>
      </c>
      <c r="M176" s="9"/>
    </row>
    <row r="177" spans="1:15" x14ac:dyDescent="0.25">
      <c r="A177" s="37" t="s">
        <v>330</v>
      </c>
      <c r="B177" s="14" t="s">
        <v>96</v>
      </c>
      <c r="C177" s="242" t="s">
        <v>331</v>
      </c>
      <c r="D177" s="243"/>
      <c r="E177" s="243"/>
      <c r="F177" s="243"/>
      <c r="G177" s="243"/>
      <c r="H177" s="244"/>
      <c r="I177" s="19" t="s">
        <v>20</v>
      </c>
      <c r="J177" s="26">
        <f>+J61</f>
        <v>71.98</v>
      </c>
      <c r="K177" s="13"/>
      <c r="L177" s="70">
        <f>+J177*K177</f>
        <v>0</v>
      </c>
      <c r="M177" s="9"/>
    </row>
    <row r="178" spans="1:15" x14ac:dyDescent="0.25">
      <c r="A178" s="37" t="s">
        <v>332</v>
      </c>
      <c r="B178" s="14" t="s">
        <v>333</v>
      </c>
      <c r="C178" s="226" t="s">
        <v>334</v>
      </c>
      <c r="D178" s="227"/>
      <c r="E178" s="227"/>
      <c r="F178" s="227"/>
      <c r="G178" s="227"/>
      <c r="H178" s="228"/>
      <c r="I178" s="19" t="s">
        <v>20</v>
      </c>
      <c r="J178" s="20">
        <f>+J64</f>
        <v>151</v>
      </c>
      <c r="K178" s="38"/>
      <c r="L178" s="70">
        <f>+J178*K178</f>
        <v>0</v>
      </c>
      <c r="M178" s="9"/>
    </row>
    <row r="179" spans="1:15" x14ac:dyDescent="0.25">
      <c r="A179" s="37" t="s">
        <v>335</v>
      </c>
      <c r="B179" s="14" t="s">
        <v>101</v>
      </c>
      <c r="C179" s="229" t="s">
        <v>336</v>
      </c>
      <c r="D179" s="230"/>
      <c r="E179" s="230"/>
      <c r="F179" s="230"/>
      <c r="G179" s="230"/>
      <c r="H179" s="231"/>
      <c r="I179" s="19" t="s">
        <v>20</v>
      </c>
      <c r="J179" s="16">
        <f>9.17+3.5+3.5+3.5+2.11+2.11+0.67+3.22</f>
        <v>27.78</v>
      </c>
      <c r="K179" s="38"/>
      <c r="L179" s="70">
        <f>+J179*K179</f>
        <v>0</v>
      </c>
      <c r="M179" s="9"/>
    </row>
    <row r="180" spans="1:15" ht="18" customHeight="1" x14ac:dyDescent="0.25">
      <c r="A180" s="220" t="s">
        <v>35</v>
      </c>
      <c r="B180" s="221"/>
      <c r="C180" s="221"/>
      <c r="D180" s="221"/>
      <c r="E180" s="221"/>
      <c r="F180" s="221"/>
      <c r="G180" s="221"/>
      <c r="H180" s="221"/>
      <c r="I180" s="221"/>
      <c r="J180" s="221"/>
      <c r="K180" s="222"/>
      <c r="L180" s="70">
        <f>SUM(L176:L179)</f>
        <v>0</v>
      </c>
      <c r="M180" s="9"/>
      <c r="O180" s="76"/>
    </row>
    <row r="181" spans="1:15" x14ac:dyDescent="0.25">
      <c r="A181" s="223" t="s">
        <v>337</v>
      </c>
      <c r="B181" s="223"/>
      <c r="C181" s="223"/>
      <c r="D181" s="223"/>
      <c r="E181" s="223"/>
      <c r="F181" s="223"/>
      <c r="G181" s="223"/>
      <c r="H181" s="223"/>
      <c r="I181" s="223"/>
      <c r="J181" s="223"/>
      <c r="K181" s="223"/>
      <c r="L181" s="223"/>
    </row>
    <row r="182" spans="1:15" ht="19.5" customHeight="1" x14ac:dyDescent="0.25">
      <c r="A182" s="220" t="s">
        <v>338</v>
      </c>
      <c r="B182" s="221"/>
      <c r="C182" s="221"/>
      <c r="D182" s="221"/>
      <c r="E182" s="221"/>
      <c r="F182" s="221"/>
      <c r="G182" s="221"/>
      <c r="H182" s="221"/>
      <c r="I182" s="221"/>
      <c r="J182" s="221"/>
      <c r="K182" s="222"/>
      <c r="L182" s="70">
        <f>+L180</f>
        <v>0</v>
      </c>
    </row>
    <row r="183" spans="1:15" x14ac:dyDescent="0.25">
      <c r="A183" s="220" t="s">
        <v>339</v>
      </c>
      <c r="B183" s="221"/>
      <c r="C183" s="221"/>
      <c r="D183" s="221"/>
      <c r="E183" s="221"/>
      <c r="F183" s="221"/>
      <c r="G183" s="221"/>
      <c r="H183" s="221"/>
      <c r="I183" s="221"/>
      <c r="J183" s="222"/>
      <c r="K183" s="77"/>
      <c r="L183" s="70">
        <f>+K183*L182</f>
        <v>0</v>
      </c>
    </row>
    <row r="184" spans="1:15" ht="18" customHeight="1" x14ac:dyDescent="0.25">
      <c r="A184" s="220" t="s">
        <v>340</v>
      </c>
      <c r="B184" s="221"/>
      <c r="C184" s="221"/>
      <c r="D184" s="221"/>
      <c r="E184" s="221"/>
      <c r="F184" s="221"/>
      <c r="G184" s="221"/>
      <c r="H184" s="221"/>
      <c r="I184" s="221"/>
      <c r="J184" s="221"/>
      <c r="K184" s="222"/>
      <c r="L184" s="70">
        <f>+SUM(L182:L183)</f>
        <v>0</v>
      </c>
      <c r="M184" s="9"/>
    </row>
    <row r="185" spans="1:15" ht="15.75" customHeight="1" x14ac:dyDescent="0.25">
      <c r="A185" s="223" t="s">
        <v>341</v>
      </c>
      <c r="B185" s="223"/>
      <c r="C185" s="223"/>
      <c r="D185" s="223"/>
      <c r="E185" s="223"/>
      <c r="F185" s="223"/>
      <c r="G185" s="223"/>
      <c r="H185" s="223"/>
      <c r="I185" s="223"/>
      <c r="J185" s="223"/>
      <c r="K185" s="223"/>
      <c r="L185" s="224"/>
      <c r="M185" s="9"/>
    </row>
    <row r="186" spans="1:15" ht="22.5" customHeight="1" x14ac:dyDescent="0.25">
      <c r="A186" s="225" t="s">
        <v>342</v>
      </c>
      <c r="B186" s="225"/>
      <c r="C186" s="225"/>
      <c r="D186" s="225"/>
      <c r="E186" s="225"/>
      <c r="F186" s="225"/>
      <c r="G186" s="225"/>
      <c r="H186" s="225"/>
      <c r="I186" s="225"/>
      <c r="J186" s="225"/>
      <c r="K186" s="225"/>
      <c r="L186" s="190">
        <f>+L174+L184</f>
        <v>0</v>
      </c>
    </row>
    <row r="187" spans="1:15" ht="20.25" hidden="1" customHeight="1" x14ac:dyDescent="0.25">
      <c r="A187" s="208" t="s">
        <v>343</v>
      </c>
      <c r="B187" s="209"/>
      <c r="C187" s="209"/>
      <c r="D187" s="209"/>
      <c r="E187" s="209"/>
      <c r="F187" s="209"/>
      <c r="G187" s="209"/>
      <c r="H187" s="209"/>
      <c r="I187" s="209"/>
      <c r="J187" s="210"/>
      <c r="K187" s="78"/>
      <c r="L187" s="79">
        <f>+K187*L186</f>
        <v>0</v>
      </c>
    </row>
    <row r="188" spans="1:15" ht="23.25" hidden="1" customHeight="1" x14ac:dyDescent="0.25">
      <c r="A188" s="208" t="s">
        <v>344</v>
      </c>
      <c r="B188" s="209"/>
      <c r="C188" s="209"/>
      <c r="D188" s="209"/>
      <c r="E188" s="209"/>
      <c r="F188" s="209"/>
      <c r="G188" s="209"/>
      <c r="H188" s="209"/>
      <c r="I188" s="209"/>
      <c r="J188" s="210"/>
      <c r="K188" s="80"/>
      <c r="L188" s="81">
        <f>+(L186+L187)/0.98*0.02</f>
        <v>0</v>
      </c>
    </row>
    <row r="189" spans="1:15" ht="24.75" hidden="1" customHeight="1" x14ac:dyDescent="0.25">
      <c r="A189" s="205" t="s">
        <v>345</v>
      </c>
      <c r="B189" s="206"/>
      <c r="C189" s="206"/>
      <c r="D189" s="206"/>
      <c r="E189" s="206"/>
      <c r="F189" s="206"/>
      <c r="G189" s="206"/>
      <c r="H189" s="206"/>
      <c r="I189" s="206"/>
      <c r="J189" s="206"/>
      <c r="K189" s="207"/>
      <c r="L189" s="192">
        <f>+SUM(L186:L188)</f>
        <v>0</v>
      </c>
      <c r="O189" s="82"/>
    </row>
    <row r="190" spans="1:15" ht="23.25" hidden="1" customHeight="1" x14ac:dyDescent="0.25">
      <c r="A190" s="211" t="s">
        <v>314</v>
      </c>
      <c r="B190" s="211"/>
      <c r="C190" s="217" t="s">
        <v>346</v>
      </c>
      <c r="D190" s="218"/>
      <c r="E190" s="218"/>
      <c r="F190" s="219"/>
      <c r="G190" s="215" t="s">
        <v>347</v>
      </c>
      <c r="H190" s="215"/>
      <c r="I190" s="216" t="s">
        <v>348</v>
      </c>
      <c r="J190" s="216"/>
      <c r="K190" s="216"/>
      <c r="L190" s="216"/>
      <c r="M190" s="83"/>
    </row>
    <row r="191" spans="1:15" ht="20.25" hidden="1" customHeight="1" x14ac:dyDescent="0.25">
      <c r="A191" s="211" t="s">
        <v>319</v>
      </c>
      <c r="B191" s="211"/>
      <c r="C191" s="217" t="s">
        <v>320</v>
      </c>
      <c r="D191" s="218"/>
      <c r="E191" s="218"/>
      <c r="F191" s="219"/>
      <c r="G191" s="215" t="s">
        <v>321</v>
      </c>
      <c r="H191" s="215"/>
      <c r="I191" s="216" t="s">
        <v>348</v>
      </c>
      <c r="J191" s="216"/>
      <c r="K191" s="216"/>
      <c r="L191" s="216"/>
      <c r="M191" s="83"/>
    </row>
    <row r="192" spans="1:15" ht="19.5" hidden="1" customHeight="1" x14ac:dyDescent="0.25">
      <c r="A192" s="211" t="s">
        <v>349</v>
      </c>
      <c r="B192" s="211"/>
      <c r="C192" s="212" t="s">
        <v>350</v>
      </c>
      <c r="D192" s="213"/>
      <c r="E192" s="213"/>
      <c r="F192" s="214"/>
      <c r="G192" s="215" t="s">
        <v>351</v>
      </c>
      <c r="H192" s="215"/>
      <c r="I192" s="216" t="s">
        <v>348</v>
      </c>
      <c r="J192" s="216"/>
      <c r="K192" s="216"/>
      <c r="L192" s="216"/>
      <c r="M192" s="83"/>
    </row>
    <row r="193" spans="6:12" x14ac:dyDescent="0.25">
      <c r="L193" s="9"/>
    </row>
    <row r="195" spans="6:12" x14ac:dyDescent="0.25">
      <c r="F195" s="204"/>
    </row>
    <row r="196" spans="6:12" x14ac:dyDescent="0.25">
      <c r="F196" s="204"/>
    </row>
  </sheetData>
  <mergeCells count="219">
    <mergeCell ref="A1:B3"/>
    <mergeCell ref="C1:J3"/>
    <mergeCell ref="K1:L1"/>
    <mergeCell ref="K2:L2"/>
    <mergeCell ref="K3:L3"/>
    <mergeCell ref="A4:B4"/>
    <mergeCell ref="C4:L4"/>
    <mergeCell ref="C9:H9"/>
    <mergeCell ref="C10:H10"/>
    <mergeCell ref="C11:H11"/>
    <mergeCell ref="C12:H12"/>
    <mergeCell ref="C13:H13"/>
    <mergeCell ref="C14:H14"/>
    <mergeCell ref="A5:B5"/>
    <mergeCell ref="C5:L5"/>
    <mergeCell ref="C6:H6"/>
    <mergeCell ref="C7:H7"/>
    <mergeCell ref="K7:L7"/>
    <mergeCell ref="C8:H8"/>
    <mergeCell ref="C19:H19"/>
    <mergeCell ref="C20:H20"/>
    <mergeCell ref="C21:H21"/>
    <mergeCell ref="C22:H22"/>
    <mergeCell ref="C23:H23"/>
    <mergeCell ref="A24:K24"/>
    <mergeCell ref="C15:H15"/>
    <mergeCell ref="C16:H16"/>
    <mergeCell ref="C17:H17"/>
    <mergeCell ref="A18:K18"/>
    <mergeCell ref="C30:H30"/>
    <mergeCell ref="C31:H31"/>
    <mergeCell ref="C32:H32"/>
    <mergeCell ref="C33:H33"/>
    <mergeCell ref="C34:H34"/>
    <mergeCell ref="C35:H35"/>
    <mergeCell ref="C25:H25"/>
    <mergeCell ref="K25:L25"/>
    <mergeCell ref="C26:H26"/>
    <mergeCell ref="C27:H27"/>
    <mergeCell ref="C28:H28"/>
    <mergeCell ref="C29:H29"/>
    <mergeCell ref="C42:H42"/>
    <mergeCell ref="C43:H43"/>
    <mergeCell ref="C44:H44"/>
    <mergeCell ref="C45:H45"/>
    <mergeCell ref="C46:H46"/>
    <mergeCell ref="A47:K47"/>
    <mergeCell ref="C36:H36"/>
    <mergeCell ref="C37:H37"/>
    <mergeCell ref="C38:H38"/>
    <mergeCell ref="C39:H39"/>
    <mergeCell ref="C40:H40"/>
    <mergeCell ref="C41:H41"/>
    <mergeCell ref="C54:H54"/>
    <mergeCell ref="C55:H55"/>
    <mergeCell ref="C56:H56"/>
    <mergeCell ref="C57:H57"/>
    <mergeCell ref="C58:H58"/>
    <mergeCell ref="C59:H59"/>
    <mergeCell ref="C48:H48"/>
    <mergeCell ref="C49:H49"/>
    <mergeCell ref="A50:K50"/>
    <mergeCell ref="C51:H51"/>
    <mergeCell ref="C52:H52"/>
    <mergeCell ref="C53:H53"/>
    <mergeCell ref="C65:H65"/>
    <mergeCell ref="C66:H66"/>
    <mergeCell ref="C67:H67"/>
    <mergeCell ref="C68:H68"/>
    <mergeCell ref="C69:H69"/>
    <mergeCell ref="A70:K70"/>
    <mergeCell ref="C60:H60"/>
    <mergeCell ref="C61:H61"/>
    <mergeCell ref="A62:K62"/>
    <mergeCell ref="C63:H63"/>
    <mergeCell ref="K63:L63"/>
    <mergeCell ref="C64:H64"/>
    <mergeCell ref="C77:H77"/>
    <mergeCell ref="C78:H78"/>
    <mergeCell ref="C79:H79"/>
    <mergeCell ref="A80:K80"/>
    <mergeCell ref="C81:H81"/>
    <mergeCell ref="K81:L81"/>
    <mergeCell ref="C71:H71"/>
    <mergeCell ref="C72:H72"/>
    <mergeCell ref="C73:H73"/>
    <mergeCell ref="C74:H74"/>
    <mergeCell ref="C75:H75"/>
    <mergeCell ref="C76:H76"/>
    <mergeCell ref="C88:H88"/>
    <mergeCell ref="C89:H89"/>
    <mergeCell ref="C90:H90"/>
    <mergeCell ref="C91:H91"/>
    <mergeCell ref="C92:H92"/>
    <mergeCell ref="C93:H93"/>
    <mergeCell ref="C82:H82"/>
    <mergeCell ref="C83:H83"/>
    <mergeCell ref="C84:H84"/>
    <mergeCell ref="C85:H85"/>
    <mergeCell ref="C86:H86"/>
    <mergeCell ref="C87:H87"/>
    <mergeCell ref="C100:H100"/>
    <mergeCell ref="C101:H101"/>
    <mergeCell ref="C102:H102"/>
    <mergeCell ref="C103:H103"/>
    <mergeCell ref="C104:H104"/>
    <mergeCell ref="C105:H105"/>
    <mergeCell ref="C94:H94"/>
    <mergeCell ref="C95:H95"/>
    <mergeCell ref="C96:H96"/>
    <mergeCell ref="C97:H97"/>
    <mergeCell ref="C98:H98"/>
    <mergeCell ref="C99:H99"/>
    <mergeCell ref="C112:H112"/>
    <mergeCell ref="C113:H113"/>
    <mergeCell ref="C114:H114"/>
    <mergeCell ref="C115:H115"/>
    <mergeCell ref="C116:H116"/>
    <mergeCell ref="C117:H117"/>
    <mergeCell ref="C106:H106"/>
    <mergeCell ref="C107:H107"/>
    <mergeCell ref="C108:H108"/>
    <mergeCell ref="C109:H109"/>
    <mergeCell ref="C110:H110"/>
    <mergeCell ref="C111:H111"/>
    <mergeCell ref="C124:H124"/>
    <mergeCell ref="C125:H125"/>
    <mergeCell ref="C126:H126"/>
    <mergeCell ref="C127:H127"/>
    <mergeCell ref="C128:H128"/>
    <mergeCell ref="C129:H129"/>
    <mergeCell ref="C118:H118"/>
    <mergeCell ref="C119:H119"/>
    <mergeCell ref="C120:H120"/>
    <mergeCell ref="C121:H121"/>
    <mergeCell ref="C122:H122"/>
    <mergeCell ref="C123:H123"/>
    <mergeCell ref="C135:H135"/>
    <mergeCell ref="C136:H136"/>
    <mergeCell ref="C137:H137"/>
    <mergeCell ref="C138:H138"/>
    <mergeCell ref="C139:H139"/>
    <mergeCell ref="C140:H140"/>
    <mergeCell ref="C130:H130"/>
    <mergeCell ref="A131:K131"/>
    <mergeCell ref="C132:H132"/>
    <mergeCell ref="C133:H133"/>
    <mergeCell ref="C134:H134"/>
    <mergeCell ref="C147:H147"/>
    <mergeCell ref="C148:H148"/>
    <mergeCell ref="C149:H149"/>
    <mergeCell ref="C150:H150"/>
    <mergeCell ref="C151:H151"/>
    <mergeCell ref="C141:H141"/>
    <mergeCell ref="C142:H142"/>
    <mergeCell ref="C143:H143"/>
    <mergeCell ref="C144:H144"/>
    <mergeCell ref="C145:H145"/>
    <mergeCell ref="C146:H146"/>
    <mergeCell ref="C158:H158"/>
    <mergeCell ref="C159:H159"/>
    <mergeCell ref="C160:H160"/>
    <mergeCell ref="C161:H161"/>
    <mergeCell ref="C162:H162"/>
    <mergeCell ref="A163:K163"/>
    <mergeCell ref="A152:K152"/>
    <mergeCell ref="C153:H153"/>
    <mergeCell ref="C154:H154"/>
    <mergeCell ref="C155:H155"/>
    <mergeCell ref="C156:H156"/>
    <mergeCell ref="C157:H157"/>
    <mergeCell ref="C164:H164"/>
    <mergeCell ref="C165:H165"/>
    <mergeCell ref="C166:H166"/>
    <mergeCell ref="A167:K167"/>
    <mergeCell ref="A168:L168"/>
    <mergeCell ref="A169:B170"/>
    <mergeCell ref="C169:E169"/>
    <mergeCell ref="F169:G170"/>
    <mergeCell ref="H169:J169"/>
    <mergeCell ref="C170:E170"/>
    <mergeCell ref="A174:B174"/>
    <mergeCell ref="C174:G174"/>
    <mergeCell ref="H174:K174"/>
    <mergeCell ref="C175:H175"/>
    <mergeCell ref="C176:H176"/>
    <mergeCell ref="C177:H177"/>
    <mergeCell ref="H170:J170"/>
    <mergeCell ref="A171:B173"/>
    <mergeCell ref="C171:E171"/>
    <mergeCell ref="F171:G173"/>
    <mergeCell ref="H171:J171"/>
    <mergeCell ref="C172:E173"/>
    <mergeCell ref="H172:J172"/>
    <mergeCell ref="H173:J173"/>
    <mergeCell ref="A184:K184"/>
    <mergeCell ref="A185:L185"/>
    <mergeCell ref="A186:K186"/>
    <mergeCell ref="C178:H178"/>
    <mergeCell ref="C179:H179"/>
    <mergeCell ref="A180:K180"/>
    <mergeCell ref="A181:L181"/>
    <mergeCell ref="A182:K182"/>
    <mergeCell ref="A183:J183"/>
    <mergeCell ref="A189:K189"/>
    <mergeCell ref="A188:J188"/>
    <mergeCell ref="A187:J187"/>
    <mergeCell ref="A192:B192"/>
    <mergeCell ref="C192:F192"/>
    <mergeCell ref="G192:H192"/>
    <mergeCell ref="I192:L192"/>
    <mergeCell ref="A190:B190"/>
    <mergeCell ref="C190:F190"/>
    <mergeCell ref="G190:H190"/>
    <mergeCell ref="I190:L190"/>
    <mergeCell ref="A191:B191"/>
    <mergeCell ref="C191:F191"/>
    <mergeCell ref="G191:H191"/>
    <mergeCell ref="I191:L191"/>
  </mergeCells>
  <printOptions horizontalCentered="1"/>
  <pageMargins left="0.70866141732283472" right="0.70866141732283472" top="0.74803149606299213" bottom="0.74803149606299213" header="0.31496062992125984" footer="0.31496062992125984"/>
  <pageSetup scale="48" fitToHeight="0" orientation="portrait" r:id="rId1"/>
  <rowBreaks count="3" manualBreakCount="3">
    <brk id="80" max="11" man="1"/>
    <brk id="126" max="11" man="1"/>
    <brk id="144"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VO117"/>
  <sheetViews>
    <sheetView view="pageBreakPreview" topLeftCell="A78" zoomScaleNormal="100" zoomScaleSheetLayoutView="100" workbookViewId="0">
      <selection activeCell="N88" sqref="N88"/>
    </sheetView>
  </sheetViews>
  <sheetFormatPr baseColWidth="10" defaultRowHeight="15" x14ac:dyDescent="0.25"/>
  <cols>
    <col min="1" max="1" width="7.85546875" style="84" customWidth="1"/>
    <col min="2" max="2" width="10.85546875" style="84" customWidth="1"/>
    <col min="3" max="3" width="7.42578125" style="84" customWidth="1"/>
    <col min="4" max="4" width="13.7109375" style="84" customWidth="1"/>
    <col min="5" max="5" width="11.140625" style="84" customWidth="1"/>
    <col min="6" max="7" width="11.5703125" style="84" customWidth="1"/>
    <col min="8" max="8" width="30.140625" style="84" customWidth="1"/>
    <col min="9" max="9" width="10.140625" style="84" customWidth="1"/>
    <col min="10" max="10" width="9" style="84" customWidth="1"/>
    <col min="11" max="11" width="13.28515625" style="84" customWidth="1"/>
    <col min="12" max="12" width="13.42578125" style="113" customWidth="1"/>
    <col min="13" max="13" width="1.7109375" style="84" customWidth="1"/>
    <col min="14" max="14" width="32.140625" style="84" customWidth="1"/>
    <col min="15" max="15" width="17" style="84" bestFit="1" customWidth="1"/>
    <col min="16" max="18" width="16.42578125" style="84" bestFit="1" customWidth="1"/>
    <col min="19" max="247" width="11.42578125" style="84"/>
    <col min="248" max="248" width="0" style="84" hidden="1" customWidth="1"/>
    <col min="249" max="249" width="2.28515625" style="84" customWidth="1"/>
    <col min="250" max="250" width="8.7109375" style="84" customWidth="1"/>
    <col min="251" max="251" width="7.42578125" style="84" customWidth="1"/>
    <col min="252" max="252" width="13.7109375" style="84" customWidth="1"/>
    <col min="253" max="253" width="11.140625" style="84" customWidth="1"/>
    <col min="254" max="255" width="11.5703125" style="84" customWidth="1"/>
    <col min="256" max="256" width="19.140625" style="84" customWidth="1"/>
    <col min="257" max="257" width="9.7109375" style="84" customWidth="1"/>
    <col min="258" max="258" width="10.7109375" style="84" customWidth="1"/>
    <col min="259" max="259" width="17.140625" style="84" bestFit="1" customWidth="1"/>
    <col min="260" max="260" width="16.42578125" style="84" customWidth="1"/>
    <col min="261" max="261" width="11.42578125" style="84"/>
    <col min="262" max="262" width="18.7109375" style="84" customWidth="1"/>
    <col min="263" max="263" width="14" style="84" customWidth="1"/>
    <col min="264" max="503" width="11.42578125" style="84"/>
    <col min="504" max="504" width="0" style="84" hidden="1" customWidth="1"/>
    <col min="505" max="505" width="2.28515625" style="84" customWidth="1"/>
    <col min="506" max="506" width="8.7109375" style="84" customWidth="1"/>
    <col min="507" max="507" width="7.42578125" style="84" customWidth="1"/>
    <col min="508" max="508" width="13.7109375" style="84" customWidth="1"/>
    <col min="509" max="509" width="11.140625" style="84" customWidth="1"/>
    <col min="510" max="511" width="11.5703125" style="84" customWidth="1"/>
    <col min="512" max="512" width="19.140625" style="84" customWidth="1"/>
    <col min="513" max="513" width="9.7109375" style="84" customWidth="1"/>
    <col min="514" max="514" width="10.7109375" style="84" customWidth="1"/>
    <col min="515" max="515" width="17.140625" style="84" bestFit="1" customWidth="1"/>
    <col min="516" max="516" width="16.42578125" style="84" customWidth="1"/>
    <col min="517" max="517" width="11.42578125" style="84"/>
    <col min="518" max="518" width="18.7109375" style="84" customWidth="1"/>
    <col min="519" max="519" width="14" style="84" customWidth="1"/>
    <col min="520" max="759" width="11.42578125" style="84"/>
    <col min="760" max="760" width="0" style="84" hidden="1" customWidth="1"/>
    <col min="761" max="761" width="2.28515625" style="84" customWidth="1"/>
    <col min="762" max="762" width="8.7109375" style="84" customWidth="1"/>
    <col min="763" max="763" width="7.42578125" style="84" customWidth="1"/>
    <col min="764" max="764" width="13.7109375" style="84" customWidth="1"/>
    <col min="765" max="765" width="11.140625" style="84" customWidth="1"/>
    <col min="766" max="767" width="11.5703125" style="84" customWidth="1"/>
    <col min="768" max="768" width="19.140625" style="84" customWidth="1"/>
    <col min="769" max="769" width="9.7109375" style="84" customWidth="1"/>
    <col min="770" max="770" width="10.7109375" style="84" customWidth="1"/>
    <col min="771" max="771" width="17.140625" style="84" bestFit="1" customWidth="1"/>
    <col min="772" max="772" width="16.42578125" style="84" customWidth="1"/>
    <col min="773" max="773" width="11.42578125" style="84"/>
    <col min="774" max="774" width="18.7109375" style="84" customWidth="1"/>
    <col min="775" max="775" width="14" style="84" customWidth="1"/>
    <col min="776" max="1015" width="11.42578125" style="84"/>
    <col min="1016" max="1016" width="0" style="84" hidden="1" customWidth="1"/>
    <col min="1017" max="1017" width="2.28515625" style="84" customWidth="1"/>
    <col min="1018" max="1018" width="8.7109375" style="84" customWidth="1"/>
    <col min="1019" max="1019" width="7.42578125" style="84" customWidth="1"/>
    <col min="1020" max="1020" width="13.7109375" style="84" customWidth="1"/>
    <col min="1021" max="1021" width="11.140625" style="84" customWidth="1"/>
    <col min="1022" max="1023" width="11.5703125" style="84" customWidth="1"/>
    <col min="1024" max="1024" width="19.140625" style="84" customWidth="1"/>
    <col min="1025" max="1025" width="9.7109375" style="84" customWidth="1"/>
    <col min="1026" max="1026" width="10.7109375" style="84" customWidth="1"/>
    <col min="1027" max="1027" width="17.140625" style="84" bestFit="1" customWidth="1"/>
    <col min="1028" max="1028" width="16.42578125" style="84" customWidth="1"/>
    <col min="1029" max="1029" width="11.42578125" style="84"/>
    <col min="1030" max="1030" width="18.7109375" style="84" customWidth="1"/>
    <col min="1031" max="1031" width="14" style="84" customWidth="1"/>
    <col min="1032" max="1271" width="11.42578125" style="84"/>
    <col min="1272" max="1272" width="0" style="84" hidden="1" customWidth="1"/>
    <col min="1273" max="1273" width="2.28515625" style="84" customWidth="1"/>
    <col min="1274" max="1274" width="8.7109375" style="84" customWidth="1"/>
    <col min="1275" max="1275" width="7.42578125" style="84" customWidth="1"/>
    <col min="1276" max="1276" width="13.7109375" style="84" customWidth="1"/>
    <col min="1277" max="1277" width="11.140625" style="84" customWidth="1"/>
    <col min="1278" max="1279" width="11.5703125" style="84" customWidth="1"/>
    <col min="1280" max="1280" width="19.140625" style="84" customWidth="1"/>
    <col min="1281" max="1281" width="9.7109375" style="84" customWidth="1"/>
    <col min="1282" max="1282" width="10.7109375" style="84" customWidth="1"/>
    <col min="1283" max="1283" width="17.140625" style="84" bestFit="1" customWidth="1"/>
    <col min="1284" max="1284" width="16.42578125" style="84" customWidth="1"/>
    <col min="1285" max="1285" width="11.42578125" style="84"/>
    <col min="1286" max="1286" width="18.7109375" style="84" customWidth="1"/>
    <col min="1287" max="1287" width="14" style="84" customWidth="1"/>
    <col min="1288" max="1527" width="11.42578125" style="84"/>
    <col min="1528" max="1528" width="0" style="84" hidden="1" customWidth="1"/>
    <col min="1529" max="1529" width="2.28515625" style="84" customWidth="1"/>
    <col min="1530" max="1530" width="8.7109375" style="84" customWidth="1"/>
    <col min="1531" max="1531" width="7.42578125" style="84" customWidth="1"/>
    <col min="1532" max="1532" width="13.7109375" style="84" customWidth="1"/>
    <col min="1533" max="1533" width="11.140625" style="84" customWidth="1"/>
    <col min="1534" max="1535" width="11.5703125" style="84" customWidth="1"/>
    <col min="1536" max="1536" width="19.140625" style="84" customWidth="1"/>
    <col min="1537" max="1537" width="9.7109375" style="84" customWidth="1"/>
    <col min="1538" max="1538" width="10.7109375" style="84" customWidth="1"/>
    <col min="1539" max="1539" width="17.140625" style="84" bestFit="1" customWidth="1"/>
    <col min="1540" max="1540" width="16.42578125" style="84" customWidth="1"/>
    <col min="1541" max="1541" width="11.42578125" style="84"/>
    <col min="1542" max="1542" width="18.7109375" style="84" customWidth="1"/>
    <col min="1543" max="1543" width="14" style="84" customWidth="1"/>
    <col min="1544" max="1783" width="11.42578125" style="84"/>
    <col min="1784" max="1784" width="0" style="84" hidden="1" customWidth="1"/>
    <col min="1785" max="1785" width="2.28515625" style="84" customWidth="1"/>
    <col min="1786" max="1786" width="8.7109375" style="84" customWidth="1"/>
    <col min="1787" max="1787" width="7.42578125" style="84" customWidth="1"/>
    <col min="1788" max="1788" width="13.7109375" style="84" customWidth="1"/>
    <col min="1789" max="1789" width="11.140625" style="84" customWidth="1"/>
    <col min="1790" max="1791" width="11.5703125" style="84" customWidth="1"/>
    <col min="1792" max="1792" width="19.140625" style="84" customWidth="1"/>
    <col min="1793" max="1793" width="9.7109375" style="84" customWidth="1"/>
    <col min="1794" max="1794" width="10.7109375" style="84" customWidth="1"/>
    <col min="1795" max="1795" width="17.140625" style="84" bestFit="1" customWidth="1"/>
    <col min="1796" max="1796" width="16.42578125" style="84" customWidth="1"/>
    <col min="1797" max="1797" width="11.42578125" style="84"/>
    <col min="1798" max="1798" width="18.7109375" style="84" customWidth="1"/>
    <col min="1799" max="1799" width="14" style="84" customWidth="1"/>
    <col min="1800" max="2039" width="11.42578125" style="84"/>
    <col min="2040" max="2040" width="0" style="84" hidden="1" customWidth="1"/>
    <col min="2041" max="2041" width="2.28515625" style="84" customWidth="1"/>
    <col min="2042" max="2042" width="8.7109375" style="84" customWidth="1"/>
    <col min="2043" max="2043" width="7.42578125" style="84" customWidth="1"/>
    <col min="2044" max="2044" width="13.7109375" style="84" customWidth="1"/>
    <col min="2045" max="2045" width="11.140625" style="84" customWidth="1"/>
    <col min="2046" max="2047" width="11.5703125" style="84" customWidth="1"/>
    <col min="2048" max="2048" width="19.140625" style="84" customWidth="1"/>
    <col min="2049" max="2049" width="9.7109375" style="84" customWidth="1"/>
    <col min="2050" max="2050" width="10.7109375" style="84" customWidth="1"/>
    <col min="2051" max="2051" width="17.140625" style="84" bestFit="1" customWidth="1"/>
    <col min="2052" max="2052" width="16.42578125" style="84" customWidth="1"/>
    <col min="2053" max="2053" width="11.42578125" style="84"/>
    <col min="2054" max="2054" width="18.7109375" style="84" customWidth="1"/>
    <col min="2055" max="2055" width="14" style="84" customWidth="1"/>
    <col min="2056" max="2295" width="11.42578125" style="84"/>
    <col min="2296" max="2296" width="0" style="84" hidden="1" customWidth="1"/>
    <col min="2297" max="2297" width="2.28515625" style="84" customWidth="1"/>
    <col min="2298" max="2298" width="8.7109375" style="84" customWidth="1"/>
    <col min="2299" max="2299" width="7.42578125" style="84" customWidth="1"/>
    <col min="2300" max="2300" width="13.7109375" style="84" customWidth="1"/>
    <col min="2301" max="2301" width="11.140625" style="84" customWidth="1"/>
    <col min="2302" max="2303" width="11.5703125" style="84" customWidth="1"/>
    <col min="2304" max="2304" width="19.140625" style="84" customWidth="1"/>
    <col min="2305" max="2305" width="9.7109375" style="84" customWidth="1"/>
    <col min="2306" max="2306" width="10.7109375" style="84" customWidth="1"/>
    <col min="2307" max="2307" width="17.140625" style="84" bestFit="1" customWidth="1"/>
    <col min="2308" max="2308" width="16.42578125" style="84" customWidth="1"/>
    <col min="2309" max="2309" width="11.42578125" style="84"/>
    <col min="2310" max="2310" width="18.7109375" style="84" customWidth="1"/>
    <col min="2311" max="2311" width="14" style="84" customWidth="1"/>
    <col min="2312" max="2551" width="11.42578125" style="84"/>
    <col min="2552" max="2552" width="0" style="84" hidden="1" customWidth="1"/>
    <col min="2553" max="2553" width="2.28515625" style="84" customWidth="1"/>
    <col min="2554" max="2554" width="8.7109375" style="84" customWidth="1"/>
    <col min="2555" max="2555" width="7.42578125" style="84" customWidth="1"/>
    <col min="2556" max="2556" width="13.7109375" style="84" customWidth="1"/>
    <col min="2557" max="2557" width="11.140625" style="84" customWidth="1"/>
    <col min="2558" max="2559" width="11.5703125" style="84" customWidth="1"/>
    <col min="2560" max="2560" width="19.140625" style="84" customWidth="1"/>
    <col min="2561" max="2561" width="9.7109375" style="84" customWidth="1"/>
    <col min="2562" max="2562" width="10.7109375" style="84" customWidth="1"/>
    <col min="2563" max="2563" width="17.140625" style="84" bestFit="1" customWidth="1"/>
    <col min="2564" max="2564" width="16.42578125" style="84" customWidth="1"/>
    <col min="2565" max="2565" width="11.42578125" style="84"/>
    <col min="2566" max="2566" width="18.7109375" style="84" customWidth="1"/>
    <col min="2567" max="2567" width="14" style="84" customWidth="1"/>
    <col min="2568" max="2807" width="11.42578125" style="84"/>
    <col min="2808" max="2808" width="0" style="84" hidden="1" customWidth="1"/>
    <col min="2809" max="2809" width="2.28515625" style="84" customWidth="1"/>
    <col min="2810" max="2810" width="8.7109375" style="84" customWidth="1"/>
    <col min="2811" max="2811" width="7.42578125" style="84" customWidth="1"/>
    <col min="2812" max="2812" width="13.7109375" style="84" customWidth="1"/>
    <col min="2813" max="2813" width="11.140625" style="84" customWidth="1"/>
    <col min="2814" max="2815" width="11.5703125" style="84" customWidth="1"/>
    <col min="2816" max="2816" width="19.140625" style="84" customWidth="1"/>
    <col min="2817" max="2817" width="9.7109375" style="84" customWidth="1"/>
    <col min="2818" max="2818" width="10.7109375" style="84" customWidth="1"/>
    <col min="2819" max="2819" width="17.140625" style="84" bestFit="1" customWidth="1"/>
    <col min="2820" max="2820" width="16.42578125" style="84" customWidth="1"/>
    <col min="2821" max="2821" width="11.42578125" style="84"/>
    <col min="2822" max="2822" width="18.7109375" style="84" customWidth="1"/>
    <col min="2823" max="2823" width="14" style="84" customWidth="1"/>
    <col min="2824" max="3063" width="11.42578125" style="84"/>
    <col min="3064" max="3064" width="0" style="84" hidden="1" customWidth="1"/>
    <col min="3065" max="3065" width="2.28515625" style="84" customWidth="1"/>
    <col min="3066" max="3066" width="8.7109375" style="84" customWidth="1"/>
    <col min="3067" max="3067" width="7.42578125" style="84" customWidth="1"/>
    <col min="3068" max="3068" width="13.7109375" style="84" customWidth="1"/>
    <col min="3069" max="3069" width="11.140625" style="84" customWidth="1"/>
    <col min="3070" max="3071" width="11.5703125" style="84" customWidth="1"/>
    <col min="3072" max="3072" width="19.140625" style="84" customWidth="1"/>
    <col min="3073" max="3073" width="9.7109375" style="84" customWidth="1"/>
    <col min="3074" max="3074" width="10.7109375" style="84" customWidth="1"/>
    <col min="3075" max="3075" width="17.140625" style="84" bestFit="1" customWidth="1"/>
    <col min="3076" max="3076" width="16.42578125" style="84" customWidth="1"/>
    <col min="3077" max="3077" width="11.42578125" style="84"/>
    <col min="3078" max="3078" width="18.7109375" style="84" customWidth="1"/>
    <col min="3079" max="3079" width="14" style="84" customWidth="1"/>
    <col min="3080" max="3319" width="11.42578125" style="84"/>
    <col min="3320" max="3320" width="0" style="84" hidden="1" customWidth="1"/>
    <col min="3321" max="3321" width="2.28515625" style="84" customWidth="1"/>
    <col min="3322" max="3322" width="8.7109375" style="84" customWidth="1"/>
    <col min="3323" max="3323" width="7.42578125" style="84" customWidth="1"/>
    <col min="3324" max="3324" width="13.7109375" style="84" customWidth="1"/>
    <col min="3325" max="3325" width="11.140625" style="84" customWidth="1"/>
    <col min="3326" max="3327" width="11.5703125" style="84" customWidth="1"/>
    <col min="3328" max="3328" width="19.140625" style="84" customWidth="1"/>
    <col min="3329" max="3329" width="9.7109375" style="84" customWidth="1"/>
    <col min="3330" max="3330" width="10.7109375" style="84" customWidth="1"/>
    <col min="3331" max="3331" width="17.140625" style="84" bestFit="1" customWidth="1"/>
    <col min="3332" max="3332" width="16.42578125" style="84" customWidth="1"/>
    <col min="3333" max="3333" width="11.42578125" style="84"/>
    <col min="3334" max="3334" width="18.7109375" style="84" customWidth="1"/>
    <col min="3335" max="3335" width="14" style="84" customWidth="1"/>
    <col min="3336" max="3575" width="11.42578125" style="84"/>
    <col min="3576" max="3576" width="0" style="84" hidden="1" customWidth="1"/>
    <col min="3577" max="3577" width="2.28515625" style="84" customWidth="1"/>
    <col min="3578" max="3578" width="8.7109375" style="84" customWidth="1"/>
    <col min="3579" max="3579" width="7.42578125" style="84" customWidth="1"/>
    <col min="3580" max="3580" width="13.7109375" style="84" customWidth="1"/>
    <col min="3581" max="3581" width="11.140625" style="84" customWidth="1"/>
    <col min="3582" max="3583" width="11.5703125" style="84" customWidth="1"/>
    <col min="3584" max="3584" width="19.140625" style="84" customWidth="1"/>
    <col min="3585" max="3585" width="9.7109375" style="84" customWidth="1"/>
    <col min="3586" max="3586" width="10.7109375" style="84" customWidth="1"/>
    <col min="3587" max="3587" width="17.140625" style="84" bestFit="1" customWidth="1"/>
    <col min="3588" max="3588" width="16.42578125" style="84" customWidth="1"/>
    <col min="3589" max="3589" width="11.42578125" style="84"/>
    <col min="3590" max="3590" width="18.7109375" style="84" customWidth="1"/>
    <col min="3591" max="3591" width="14" style="84" customWidth="1"/>
    <col min="3592" max="3831" width="11.42578125" style="84"/>
    <col min="3832" max="3832" width="0" style="84" hidden="1" customWidth="1"/>
    <col min="3833" max="3833" width="2.28515625" style="84" customWidth="1"/>
    <col min="3834" max="3834" width="8.7109375" style="84" customWidth="1"/>
    <col min="3835" max="3835" width="7.42578125" style="84" customWidth="1"/>
    <col min="3836" max="3836" width="13.7109375" style="84" customWidth="1"/>
    <col min="3837" max="3837" width="11.140625" style="84" customWidth="1"/>
    <col min="3838" max="3839" width="11.5703125" style="84" customWidth="1"/>
    <col min="3840" max="3840" width="19.140625" style="84" customWidth="1"/>
    <col min="3841" max="3841" width="9.7109375" style="84" customWidth="1"/>
    <col min="3842" max="3842" width="10.7109375" style="84" customWidth="1"/>
    <col min="3843" max="3843" width="17.140625" style="84" bestFit="1" customWidth="1"/>
    <col min="3844" max="3844" width="16.42578125" style="84" customWidth="1"/>
    <col min="3845" max="3845" width="11.42578125" style="84"/>
    <col min="3846" max="3846" width="18.7109375" style="84" customWidth="1"/>
    <col min="3847" max="3847" width="14" style="84" customWidth="1"/>
    <col min="3848" max="4087" width="11.42578125" style="84"/>
    <col min="4088" max="4088" width="0" style="84" hidden="1" customWidth="1"/>
    <col min="4089" max="4089" width="2.28515625" style="84" customWidth="1"/>
    <col min="4090" max="4090" width="8.7109375" style="84" customWidth="1"/>
    <col min="4091" max="4091" width="7.42578125" style="84" customWidth="1"/>
    <col min="4092" max="4092" width="13.7109375" style="84" customWidth="1"/>
    <col min="4093" max="4093" width="11.140625" style="84" customWidth="1"/>
    <col min="4094" max="4095" width="11.5703125" style="84" customWidth="1"/>
    <col min="4096" max="4096" width="19.140625" style="84" customWidth="1"/>
    <col min="4097" max="4097" width="9.7109375" style="84" customWidth="1"/>
    <col min="4098" max="4098" width="10.7109375" style="84" customWidth="1"/>
    <col min="4099" max="4099" width="17.140625" style="84" bestFit="1" customWidth="1"/>
    <col min="4100" max="4100" width="16.42578125" style="84" customWidth="1"/>
    <col min="4101" max="4101" width="11.42578125" style="84"/>
    <col min="4102" max="4102" width="18.7109375" style="84" customWidth="1"/>
    <col min="4103" max="4103" width="14" style="84" customWidth="1"/>
    <col min="4104" max="4343" width="11.42578125" style="84"/>
    <col min="4344" max="4344" width="0" style="84" hidden="1" customWidth="1"/>
    <col min="4345" max="4345" width="2.28515625" style="84" customWidth="1"/>
    <col min="4346" max="4346" width="8.7109375" style="84" customWidth="1"/>
    <col min="4347" max="4347" width="7.42578125" style="84" customWidth="1"/>
    <col min="4348" max="4348" width="13.7109375" style="84" customWidth="1"/>
    <col min="4349" max="4349" width="11.140625" style="84" customWidth="1"/>
    <col min="4350" max="4351" width="11.5703125" style="84" customWidth="1"/>
    <col min="4352" max="4352" width="19.140625" style="84" customWidth="1"/>
    <col min="4353" max="4353" width="9.7109375" style="84" customWidth="1"/>
    <col min="4354" max="4354" width="10.7109375" style="84" customWidth="1"/>
    <col min="4355" max="4355" width="17.140625" style="84" bestFit="1" customWidth="1"/>
    <col min="4356" max="4356" width="16.42578125" style="84" customWidth="1"/>
    <col min="4357" max="4357" width="11.42578125" style="84"/>
    <col min="4358" max="4358" width="18.7109375" style="84" customWidth="1"/>
    <col min="4359" max="4359" width="14" style="84" customWidth="1"/>
    <col min="4360" max="4599" width="11.42578125" style="84"/>
    <col min="4600" max="4600" width="0" style="84" hidden="1" customWidth="1"/>
    <col min="4601" max="4601" width="2.28515625" style="84" customWidth="1"/>
    <col min="4602" max="4602" width="8.7109375" style="84" customWidth="1"/>
    <col min="4603" max="4603" width="7.42578125" style="84" customWidth="1"/>
    <col min="4604" max="4604" width="13.7109375" style="84" customWidth="1"/>
    <col min="4605" max="4605" width="11.140625" style="84" customWidth="1"/>
    <col min="4606" max="4607" width="11.5703125" style="84" customWidth="1"/>
    <col min="4608" max="4608" width="19.140625" style="84" customWidth="1"/>
    <col min="4609" max="4609" width="9.7109375" style="84" customWidth="1"/>
    <col min="4610" max="4610" width="10.7109375" style="84" customWidth="1"/>
    <col min="4611" max="4611" width="17.140625" style="84" bestFit="1" customWidth="1"/>
    <col min="4612" max="4612" width="16.42578125" style="84" customWidth="1"/>
    <col min="4613" max="4613" width="11.42578125" style="84"/>
    <col min="4614" max="4614" width="18.7109375" style="84" customWidth="1"/>
    <col min="4615" max="4615" width="14" style="84" customWidth="1"/>
    <col min="4616" max="4855" width="11.42578125" style="84"/>
    <col min="4856" max="4856" width="0" style="84" hidden="1" customWidth="1"/>
    <col min="4857" max="4857" width="2.28515625" style="84" customWidth="1"/>
    <col min="4858" max="4858" width="8.7109375" style="84" customWidth="1"/>
    <col min="4859" max="4859" width="7.42578125" style="84" customWidth="1"/>
    <col min="4860" max="4860" width="13.7109375" style="84" customWidth="1"/>
    <col min="4861" max="4861" width="11.140625" style="84" customWidth="1"/>
    <col min="4862" max="4863" width="11.5703125" style="84" customWidth="1"/>
    <col min="4864" max="4864" width="19.140625" style="84" customWidth="1"/>
    <col min="4865" max="4865" width="9.7109375" style="84" customWidth="1"/>
    <col min="4866" max="4866" width="10.7109375" style="84" customWidth="1"/>
    <col min="4867" max="4867" width="17.140625" style="84" bestFit="1" customWidth="1"/>
    <col min="4868" max="4868" width="16.42578125" style="84" customWidth="1"/>
    <col min="4869" max="4869" width="11.42578125" style="84"/>
    <col min="4870" max="4870" width="18.7109375" style="84" customWidth="1"/>
    <col min="4871" max="4871" width="14" style="84" customWidth="1"/>
    <col min="4872" max="5111" width="11.42578125" style="84"/>
    <col min="5112" max="5112" width="0" style="84" hidden="1" customWidth="1"/>
    <col min="5113" max="5113" width="2.28515625" style="84" customWidth="1"/>
    <col min="5114" max="5114" width="8.7109375" style="84" customWidth="1"/>
    <col min="5115" max="5115" width="7.42578125" style="84" customWidth="1"/>
    <col min="5116" max="5116" width="13.7109375" style="84" customWidth="1"/>
    <col min="5117" max="5117" width="11.140625" style="84" customWidth="1"/>
    <col min="5118" max="5119" width="11.5703125" style="84" customWidth="1"/>
    <col min="5120" max="5120" width="19.140625" style="84" customWidth="1"/>
    <col min="5121" max="5121" width="9.7109375" style="84" customWidth="1"/>
    <col min="5122" max="5122" width="10.7109375" style="84" customWidth="1"/>
    <col min="5123" max="5123" width="17.140625" style="84" bestFit="1" customWidth="1"/>
    <col min="5124" max="5124" width="16.42578125" style="84" customWidth="1"/>
    <col min="5125" max="5125" width="11.42578125" style="84"/>
    <col min="5126" max="5126" width="18.7109375" style="84" customWidth="1"/>
    <col min="5127" max="5127" width="14" style="84" customWidth="1"/>
    <col min="5128" max="5367" width="11.42578125" style="84"/>
    <col min="5368" max="5368" width="0" style="84" hidden="1" customWidth="1"/>
    <col min="5369" max="5369" width="2.28515625" style="84" customWidth="1"/>
    <col min="5370" max="5370" width="8.7109375" style="84" customWidth="1"/>
    <col min="5371" max="5371" width="7.42578125" style="84" customWidth="1"/>
    <col min="5372" max="5372" width="13.7109375" style="84" customWidth="1"/>
    <col min="5373" max="5373" width="11.140625" style="84" customWidth="1"/>
    <col min="5374" max="5375" width="11.5703125" style="84" customWidth="1"/>
    <col min="5376" max="5376" width="19.140625" style="84" customWidth="1"/>
    <col min="5377" max="5377" width="9.7109375" style="84" customWidth="1"/>
    <col min="5378" max="5378" width="10.7109375" style="84" customWidth="1"/>
    <col min="5379" max="5379" width="17.140625" style="84" bestFit="1" customWidth="1"/>
    <col min="5380" max="5380" width="16.42578125" style="84" customWidth="1"/>
    <col min="5381" max="5381" width="11.42578125" style="84"/>
    <col min="5382" max="5382" width="18.7109375" style="84" customWidth="1"/>
    <col min="5383" max="5383" width="14" style="84" customWidth="1"/>
    <col min="5384" max="5623" width="11.42578125" style="84"/>
    <col min="5624" max="5624" width="0" style="84" hidden="1" customWidth="1"/>
    <col min="5625" max="5625" width="2.28515625" style="84" customWidth="1"/>
    <col min="5626" max="5626" width="8.7109375" style="84" customWidth="1"/>
    <col min="5627" max="5627" width="7.42578125" style="84" customWidth="1"/>
    <col min="5628" max="5628" width="13.7109375" style="84" customWidth="1"/>
    <col min="5629" max="5629" width="11.140625" style="84" customWidth="1"/>
    <col min="5630" max="5631" width="11.5703125" style="84" customWidth="1"/>
    <col min="5632" max="5632" width="19.140625" style="84" customWidth="1"/>
    <col min="5633" max="5633" width="9.7109375" style="84" customWidth="1"/>
    <col min="5634" max="5634" width="10.7109375" style="84" customWidth="1"/>
    <col min="5635" max="5635" width="17.140625" style="84" bestFit="1" customWidth="1"/>
    <col min="5636" max="5636" width="16.42578125" style="84" customWidth="1"/>
    <col min="5637" max="5637" width="11.42578125" style="84"/>
    <col min="5638" max="5638" width="18.7109375" style="84" customWidth="1"/>
    <col min="5639" max="5639" width="14" style="84" customWidth="1"/>
    <col min="5640" max="5879" width="11.42578125" style="84"/>
    <col min="5880" max="5880" width="0" style="84" hidden="1" customWidth="1"/>
    <col min="5881" max="5881" width="2.28515625" style="84" customWidth="1"/>
    <col min="5882" max="5882" width="8.7109375" style="84" customWidth="1"/>
    <col min="5883" max="5883" width="7.42578125" style="84" customWidth="1"/>
    <col min="5884" max="5884" width="13.7109375" style="84" customWidth="1"/>
    <col min="5885" max="5885" width="11.140625" style="84" customWidth="1"/>
    <col min="5886" max="5887" width="11.5703125" style="84" customWidth="1"/>
    <col min="5888" max="5888" width="19.140625" style="84" customWidth="1"/>
    <col min="5889" max="5889" width="9.7109375" style="84" customWidth="1"/>
    <col min="5890" max="5890" width="10.7109375" style="84" customWidth="1"/>
    <col min="5891" max="5891" width="17.140625" style="84" bestFit="1" customWidth="1"/>
    <col min="5892" max="5892" width="16.42578125" style="84" customWidth="1"/>
    <col min="5893" max="5893" width="11.42578125" style="84"/>
    <col min="5894" max="5894" width="18.7109375" style="84" customWidth="1"/>
    <col min="5895" max="5895" width="14" style="84" customWidth="1"/>
    <col min="5896" max="6135" width="11.42578125" style="84"/>
    <col min="6136" max="6136" width="0" style="84" hidden="1" customWidth="1"/>
    <col min="6137" max="6137" width="2.28515625" style="84" customWidth="1"/>
    <col min="6138" max="6138" width="8.7109375" style="84" customWidth="1"/>
    <col min="6139" max="6139" width="7.42578125" style="84" customWidth="1"/>
    <col min="6140" max="6140" width="13.7109375" style="84" customWidth="1"/>
    <col min="6141" max="6141" width="11.140625" style="84" customWidth="1"/>
    <col min="6142" max="6143" width="11.5703125" style="84" customWidth="1"/>
    <col min="6144" max="6144" width="19.140625" style="84" customWidth="1"/>
    <col min="6145" max="6145" width="9.7109375" style="84" customWidth="1"/>
    <col min="6146" max="6146" width="10.7109375" style="84" customWidth="1"/>
    <col min="6147" max="6147" width="17.140625" style="84" bestFit="1" customWidth="1"/>
    <col min="6148" max="6148" width="16.42578125" style="84" customWidth="1"/>
    <col min="6149" max="6149" width="11.42578125" style="84"/>
    <col min="6150" max="6150" width="18.7109375" style="84" customWidth="1"/>
    <col min="6151" max="6151" width="14" style="84" customWidth="1"/>
    <col min="6152" max="6391" width="11.42578125" style="84"/>
    <col min="6392" max="6392" width="0" style="84" hidden="1" customWidth="1"/>
    <col min="6393" max="6393" width="2.28515625" style="84" customWidth="1"/>
    <col min="6394" max="6394" width="8.7109375" style="84" customWidth="1"/>
    <col min="6395" max="6395" width="7.42578125" style="84" customWidth="1"/>
    <col min="6396" max="6396" width="13.7109375" style="84" customWidth="1"/>
    <col min="6397" max="6397" width="11.140625" style="84" customWidth="1"/>
    <col min="6398" max="6399" width="11.5703125" style="84" customWidth="1"/>
    <col min="6400" max="6400" width="19.140625" style="84" customWidth="1"/>
    <col min="6401" max="6401" width="9.7109375" style="84" customWidth="1"/>
    <col min="6402" max="6402" width="10.7109375" style="84" customWidth="1"/>
    <col min="6403" max="6403" width="17.140625" style="84" bestFit="1" customWidth="1"/>
    <col min="6404" max="6404" width="16.42578125" style="84" customWidth="1"/>
    <col min="6405" max="6405" width="11.42578125" style="84"/>
    <col min="6406" max="6406" width="18.7109375" style="84" customWidth="1"/>
    <col min="6407" max="6407" width="14" style="84" customWidth="1"/>
    <col min="6408" max="6647" width="11.42578125" style="84"/>
    <col min="6648" max="6648" width="0" style="84" hidden="1" customWidth="1"/>
    <col min="6649" max="6649" width="2.28515625" style="84" customWidth="1"/>
    <col min="6650" max="6650" width="8.7109375" style="84" customWidth="1"/>
    <col min="6651" max="6651" width="7.42578125" style="84" customWidth="1"/>
    <col min="6652" max="6652" width="13.7109375" style="84" customWidth="1"/>
    <col min="6653" max="6653" width="11.140625" style="84" customWidth="1"/>
    <col min="6654" max="6655" width="11.5703125" style="84" customWidth="1"/>
    <col min="6656" max="6656" width="19.140625" style="84" customWidth="1"/>
    <col min="6657" max="6657" width="9.7109375" style="84" customWidth="1"/>
    <col min="6658" max="6658" width="10.7109375" style="84" customWidth="1"/>
    <col min="6659" max="6659" width="17.140625" style="84" bestFit="1" customWidth="1"/>
    <col min="6660" max="6660" width="16.42578125" style="84" customWidth="1"/>
    <col min="6661" max="6661" width="11.42578125" style="84"/>
    <col min="6662" max="6662" width="18.7109375" style="84" customWidth="1"/>
    <col min="6663" max="6663" width="14" style="84" customWidth="1"/>
    <col min="6664" max="6903" width="11.42578125" style="84"/>
    <col min="6904" max="6904" width="0" style="84" hidden="1" customWidth="1"/>
    <col min="6905" max="6905" width="2.28515625" style="84" customWidth="1"/>
    <col min="6906" max="6906" width="8.7109375" style="84" customWidth="1"/>
    <col min="6907" max="6907" width="7.42578125" style="84" customWidth="1"/>
    <col min="6908" max="6908" width="13.7109375" style="84" customWidth="1"/>
    <col min="6909" max="6909" width="11.140625" style="84" customWidth="1"/>
    <col min="6910" max="6911" width="11.5703125" style="84" customWidth="1"/>
    <col min="6912" max="6912" width="19.140625" style="84" customWidth="1"/>
    <col min="6913" max="6913" width="9.7109375" style="84" customWidth="1"/>
    <col min="6914" max="6914" width="10.7109375" style="84" customWidth="1"/>
    <col min="6915" max="6915" width="17.140625" style="84" bestFit="1" customWidth="1"/>
    <col min="6916" max="6916" width="16.42578125" style="84" customWidth="1"/>
    <col min="6917" max="6917" width="11.42578125" style="84"/>
    <col min="6918" max="6918" width="18.7109375" style="84" customWidth="1"/>
    <col min="6919" max="6919" width="14" style="84" customWidth="1"/>
    <col min="6920" max="7159" width="11.42578125" style="84"/>
    <col min="7160" max="7160" width="0" style="84" hidden="1" customWidth="1"/>
    <col min="7161" max="7161" width="2.28515625" style="84" customWidth="1"/>
    <col min="7162" max="7162" width="8.7109375" style="84" customWidth="1"/>
    <col min="7163" max="7163" width="7.42578125" style="84" customWidth="1"/>
    <col min="7164" max="7164" width="13.7109375" style="84" customWidth="1"/>
    <col min="7165" max="7165" width="11.140625" style="84" customWidth="1"/>
    <col min="7166" max="7167" width="11.5703125" style="84" customWidth="1"/>
    <col min="7168" max="7168" width="19.140625" style="84" customWidth="1"/>
    <col min="7169" max="7169" width="9.7109375" style="84" customWidth="1"/>
    <col min="7170" max="7170" width="10.7109375" style="84" customWidth="1"/>
    <col min="7171" max="7171" width="17.140625" style="84" bestFit="1" customWidth="1"/>
    <col min="7172" max="7172" width="16.42578125" style="84" customWidth="1"/>
    <col min="7173" max="7173" width="11.42578125" style="84"/>
    <col min="7174" max="7174" width="18.7109375" style="84" customWidth="1"/>
    <col min="7175" max="7175" width="14" style="84" customWidth="1"/>
    <col min="7176" max="7415" width="11.42578125" style="84"/>
    <col min="7416" max="7416" width="0" style="84" hidden="1" customWidth="1"/>
    <col min="7417" max="7417" width="2.28515625" style="84" customWidth="1"/>
    <col min="7418" max="7418" width="8.7109375" style="84" customWidth="1"/>
    <col min="7419" max="7419" width="7.42578125" style="84" customWidth="1"/>
    <col min="7420" max="7420" width="13.7109375" style="84" customWidth="1"/>
    <col min="7421" max="7421" width="11.140625" style="84" customWidth="1"/>
    <col min="7422" max="7423" width="11.5703125" style="84" customWidth="1"/>
    <col min="7424" max="7424" width="19.140625" style="84" customWidth="1"/>
    <col min="7425" max="7425" width="9.7109375" style="84" customWidth="1"/>
    <col min="7426" max="7426" width="10.7109375" style="84" customWidth="1"/>
    <col min="7427" max="7427" width="17.140625" style="84" bestFit="1" customWidth="1"/>
    <col min="7428" max="7428" width="16.42578125" style="84" customWidth="1"/>
    <col min="7429" max="7429" width="11.42578125" style="84"/>
    <col min="7430" max="7430" width="18.7109375" style="84" customWidth="1"/>
    <col min="7431" max="7431" width="14" style="84" customWidth="1"/>
    <col min="7432" max="7671" width="11.42578125" style="84"/>
    <col min="7672" max="7672" width="0" style="84" hidden="1" customWidth="1"/>
    <col min="7673" max="7673" width="2.28515625" style="84" customWidth="1"/>
    <col min="7674" max="7674" width="8.7109375" style="84" customWidth="1"/>
    <col min="7675" max="7675" width="7.42578125" style="84" customWidth="1"/>
    <col min="7676" max="7676" width="13.7109375" style="84" customWidth="1"/>
    <col min="7677" max="7677" width="11.140625" style="84" customWidth="1"/>
    <col min="7678" max="7679" width="11.5703125" style="84" customWidth="1"/>
    <col min="7680" max="7680" width="19.140625" style="84" customWidth="1"/>
    <col min="7681" max="7681" width="9.7109375" style="84" customWidth="1"/>
    <col min="7682" max="7682" width="10.7109375" style="84" customWidth="1"/>
    <col min="7683" max="7683" width="17.140625" style="84" bestFit="1" customWidth="1"/>
    <col min="7684" max="7684" width="16.42578125" style="84" customWidth="1"/>
    <col min="7685" max="7685" width="11.42578125" style="84"/>
    <col min="7686" max="7686" width="18.7109375" style="84" customWidth="1"/>
    <col min="7687" max="7687" width="14" style="84" customWidth="1"/>
    <col min="7688" max="7927" width="11.42578125" style="84"/>
    <col min="7928" max="7928" width="0" style="84" hidden="1" customWidth="1"/>
    <col min="7929" max="7929" width="2.28515625" style="84" customWidth="1"/>
    <col min="7930" max="7930" width="8.7109375" style="84" customWidth="1"/>
    <col min="7931" max="7931" width="7.42578125" style="84" customWidth="1"/>
    <col min="7932" max="7932" width="13.7109375" style="84" customWidth="1"/>
    <col min="7933" max="7933" width="11.140625" style="84" customWidth="1"/>
    <col min="7934" max="7935" width="11.5703125" style="84" customWidth="1"/>
    <col min="7936" max="7936" width="19.140625" style="84" customWidth="1"/>
    <col min="7937" max="7937" width="9.7109375" style="84" customWidth="1"/>
    <col min="7938" max="7938" width="10.7109375" style="84" customWidth="1"/>
    <col min="7939" max="7939" width="17.140625" style="84" bestFit="1" customWidth="1"/>
    <col min="7940" max="7940" width="16.42578125" style="84" customWidth="1"/>
    <col min="7941" max="7941" width="11.42578125" style="84"/>
    <col min="7942" max="7942" width="18.7109375" style="84" customWidth="1"/>
    <col min="7943" max="7943" width="14" style="84" customWidth="1"/>
    <col min="7944" max="8183" width="11.42578125" style="84"/>
    <col min="8184" max="8184" width="0" style="84" hidden="1" customWidth="1"/>
    <col min="8185" max="8185" width="2.28515625" style="84" customWidth="1"/>
    <col min="8186" max="8186" width="8.7109375" style="84" customWidth="1"/>
    <col min="8187" max="8187" width="7.42578125" style="84" customWidth="1"/>
    <col min="8188" max="8188" width="13.7109375" style="84" customWidth="1"/>
    <col min="8189" max="8189" width="11.140625" style="84" customWidth="1"/>
    <col min="8190" max="8191" width="11.5703125" style="84" customWidth="1"/>
    <col min="8192" max="8192" width="19.140625" style="84" customWidth="1"/>
    <col min="8193" max="8193" width="9.7109375" style="84" customWidth="1"/>
    <col min="8194" max="8194" width="10.7109375" style="84" customWidth="1"/>
    <col min="8195" max="8195" width="17.140625" style="84" bestFit="1" customWidth="1"/>
    <col min="8196" max="8196" width="16.42578125" style="84" customWidth="1"/>
    <col min="8197" max="8197" width="11.42578125" style="84"/>
    <col min="8198" max="8198" width="18.7109375" style="84" customWidth="1"/>
    <col min="8199" max="8199" width="14" style="84" customWidth="1"/>
    <col min="8200" max="8439" width="11.42578125" style="84"/>
    <col min="8440" max="8440" width="0" style="84" hidden="1" customWidth="1"/>
    <col min="8441" max="8441" width="2.28515625" style="84" customWidth="1"/>
    <col min="8442" max="8442" width="8.7109375" style="84" customWidth="1"/>
    <col min="8443" max="8443" width="7.42578125" style="84" customWidth="1"/>
    <col min="8444" max="8444" width="13.7109375" style="84" customWidth="1"/>
    <col min="8445" max="8445" width="11.140625" style="84" customWidth="1"/>
    <col min="8446" max="8447" width="11.5703125" style="84" customWidth="1"/>
    <col min="8448" max="8448" width="19.140625" style="84" customWidth="1"/>
    <col min="8449" max="8449" width="9.7109375" style="84" customWidth="1"/>
    <col min="8450" max="8450" width="10.7109375" style="84" customWidth="1"/>
    <col min="8451" max="8451" width="17.140625" style="84" bestFit="1" customWidth="1"/>
    <col min="8452" max="8452" width="16.42578125" style="84" customWidth="1"/>
    <col min="8453" max="8453" width="11.42578125" style="84"/>
    <col min="8454" max="8454" width="18.7109375" style="84" customWidth="1"/>
    <col min="8455" max="8455" width="14" style="84" customWidth="1"/>
    <col min="8456" max="8695" width="11.42578125" style="84"/>
    <col min="8696" max="8696" width="0" style="84" hidden="1" customWidth="1"/>
    <col min="8697" max="8697" width="2.28515625" style="84" customWidth="1"/>
    <col min="8698" max="8698" width="8.7109375" style="84" customWidth="1"/>
    <col min="8699" max="8699" width="7.42578125" style="84" customWidth="1"/>
    <col min="8700" max="8700" width="13.7109375" style="84" customWidth="1"/>
    <col min="8701" max="8701" width="11.140625" style="84" customWidth="1"/>
    <col min="8702" max="8703" width="11.5703125" style="84" customWidth="1"/>
    <col min="8704" max="8704" width="19.140625" style="84" customWidth="1"/>
    <col min="8705" max="8705" width="9.7109375" style="84" customWidth="1"/>
    <col min="8706" max="8706" width="10.7109375" style="84" customWidth="1"/>
    <col min="8707" max="8707" width="17.140625" style="84" bestFit="1" customWidth="1"/>
    <col min="8708" max="8708" width="16.42578125" style="84" customWidth="1"/>
    <col min="8709" max="8709" width="11.42578125" style="84"/>
    <col min="8710" max="8710" width="18.7109375" style="84" customWidth="1"/>
    <col min="8711" max="8711" width="14" style="84" customWidth="1"/>
    <col min="8712" max="8951" width="11.42578125" style="84"/>
    <col min="8952" max="8952" width="0" style="84" hidden="1" customWidth="1"/>
    <col min="8953" max="8953" width="2.28515625" style="84" customWidth="1"/>
    <col min="8954" max="8954" width="8.7109375" style="84" customWidth="1"/>
    <col min="8955" max="8955" width="7.42578125" style="84" customWidth="1"/>
    <col min="8956" max="8956" width="13.7109375" style="84" customWidth="1"/>
    <col min="8957" max="8957" width="11.140625" style="84" customWidth="1"/>
    <col min="8958" max="8959" width="11.5703125" style="84" customWidth="1"/>
    <col min="8960" max="8960" width="19.140625" style="84" customWidth="1"/>
    <col min="8961" max="8961" width="9.7109375" style="84" customWidth="1"/>
    <col min="8962" max="8962" width="10.7109375" style="84" customWidth="1"/>
    <col min="8963" max="8963" width="17.140625" style="84" bestFit="1" customWidth="1"/>
    <col min="8964" max="8964" width="16.42578125" style="84" customWidth="1"/>
    <col min="8965" max="8965" width="11.42578125" style="84"/>
    <col min="8966" max="8966" width="18.7109375" style="84" customWidth="1"/>
    <col min="8967" max="8967" width="14" style="84" customWidth="1"/>
    <col min="8968" max="9207" width="11.42578125" style="84"/>
    <col min="9208" max="9208" width="0" style="84" hidden="1" customWidth="1"/>
    <col min="9209" max="9209" width="2.28515625" style="84" customWidth="1"/>
    <col min="9210" max="9210" width="8.7109375" style="84" customWidth="1"/>
    <col min="9211" max="9211" width="7.42578125" style="84" customWidth="1"/>
    <col min="9212" max="9212" width="13.7109375" style="84" customWidth="1"/>
    <col min="9213" max="9213" width="11.140625" style="84" customWidth="1"/>
    <col min="9214" max="9215" width="11.5703125" style="84" customWidth="1"/>
    <col min="9216" max="9216" width="19.140625" style="84" customWidth="1"/>
    <col min="9217" max="9217" width="9.7109375" style="84" customWidth="1"/>
    <col min="9218" max="9218" width="10.7109375" style="84" customWidth="1"/>
    <col min="9219" max="9219" width="17.140625" style="84" bestFit="1" customWidth="1"/>
    <col min="9220" max="9220" width="16.42578125" style="84" customWidth="1"/>
    <col min="9221" max="9221" width="11.42578125" style="84"/>
    <col min="9222" max="9222" width="18.7109375" style="84" customWidth="1"/>
    <col min="9223" max="9223" width="14" style="84" customWidth="1"/>
    <col min="9224" max="9463" width="11.42578125" style="84"/>
    <col min="9464" max="9464" width="0" style="84" hidden="1" customWidth="1"/>
    <col min="9465" max="9465" width="2.28515625" style="84" customWidth="1"/>
    <col min="9466" max="9466" width="8.7109375" style="84" customWidth="1"/>
    <col min="9467" max="9467" width="7.42578125" style="84" customWidth="1"/>
    <col min="9468" max="9468" width="13.7109375" style="84" customWidth="1"/>
    <col min="9469" max="9469" width="11.140625" style="84" customWidth="1"/>
    <col min="9470" max="9471" width="11.5703125" style="84" customWidth="1"/>
    <col min="9472" max="9472" width="19.140625" style="84" customWidth="1"/>
    <col min="9473" max="9473" width="9.7109375" style="84" customWidth="1"/>
    <col min="9474" max="9474" width="10.7109375" style="84" customWidth="1"/>
    <col min="9475" max="9475" width="17.140625" style="84" bestFit="1" customWidth="1"/>
    <col min="9476" max="9476" width="16.42578125" style="84" customWidth="1"/>
    <col min="9477" max="9477" width="11.42578125" style="84"/>
    <col min="9478" max="9478" width="18.7109375" style="84" customWidth="1"/>
    <col min="9479" max="9479" width="14" style="84" customWidth="1"/>
    <col min="9480" max="9719" width="11.42578125" style="84"/>
    <col min="9720" max="9720" width="0" style="84" hidden="1" customWidth="1"/>
    <col min="9721" max="9721" width="2.28515625" style="84" customWidth="1"/>
    <col min="9722" max="9722" width="8.7109375" style="84" customWidth="1"/>
    <col min="9723" max="9723" width="7.42578125" style="84" customWidth="1"/>
    <col min="9724" max="9724" width="13.7109375" style="84" customWidth="1"/>
    <col min="9725" max="9725" width="11.140625" style="84" customWidth="1"/>
    <col min="9726" max="9727" width="11.5703125" style="84" customWidth="1"/>
    <col min="9728" max="9728" width="19.140625" style="84" customWidth="1"/>
    <col min="9729" max="9729" width="9.7109375" style="84" customWidth="1"/>
    <col min="9730" max="9730" width="10.7109375" style="84" customWidth="1"/>
    <col min="9731" max="9731" width="17.140625" style="84" bestFit="1" customWidth="1"/>
    <col min="9732" max="9732" width="16.42578125" style="84" customWidth="1"/>
    <col min="9733" max="9733" width="11.42578125" style="84"/>
    <col min="9734" max="9734" width="18.7109375" style="84" customWidth="1"/>
    <col min="9735" max="9735" width="14" style="84" customWidth="1"/>
    <col min="9736" max="9975" width="11.42578125" style="84"/>
    <col min="9976" max="9976" width="0" style="84" hidden="1" customWidth="1"/>
    <col min="9977" max="9977" width="2.28515625" style="84" customWidth="1"/>
    <col min="9978" max="9978" width="8.7109375" style="84" customWidth="1"/>
    <col min="9979" max="9979" width="7.42578125" style="84" customWidth="1"/>
    <col min="9980" max="9980" width="13.7109375" style="84" customWidth="1"/>
    <col min="9981" max="9981" width="11.140625" style="84" customWidth="1"/>
    <col min="9982" max="9983" width="11.5703125" style="84" customWidth="1"/>
    <col min="9984" max="9984" width="19.140625" style="84" customWidth="1"/>
    <col min="9985" max="9985" width="9.7109375" style="84" customWidth="1"/>
    <col min="9986" max="9986" width="10.7109375" style="84" customWidth="1"/>
    <col min="9987" max="9987" width="17.140625" style="84" bestFit="1" customWidth="1"/>
    <col min="9988" max="9988" width="16.42578125" style="84" customWidth="1"/>
    <col min="9989" max="9989" width="11.42578125" style="84"/>
    <col min="9990" max="9990" width="18.7109375" style="84" customWidth="1"/>
    <col min="9991" max="9991" width="14" style="84" customWidth="1"/>
    <col min="9992" max="10231" width="11.42578125" style="84"/>
    <col min="10232" max="10232" width="0" style="84" hidden="1" customWidth="1"/>
    <col min="10233" max="10233" width="2.28515625" style="84" customWidth="1"/>
    <col min="10234" max="10234" width="8.7109375" style="84" customWidth="1"/>
    <col min="10235" max="10235" width="7.42578125" style="84" customWidth="1"/>
    <col min="10236" max="10236" width="13.7109375" style="84" customWidth="1"/>
    <col min="10237" max="10237" width="11.140625" style="84" customWidth="1"/>
    <col min="10238" max="10239" width="11.5703125" style="84" customWidth="1"/>
    <col min="10240" max="10240" width="19.140625" style="84" customWidth="1"/>
    <col min="10241" max="10241" width="9.7109375" style="84" customWidth="1"/>
    <col min="10242" max="10242" width="10.7109375" style="84" customWidth="1"/>
    <col min="10243" max="10243" width="17.140625" style="84" bestFit="1" customWidth="1"/>
    <col min="10244" max="10244" width="16.42578125" style="84" customWidth="1"/>
    <col min="10245" max="10245" width="11.42578125" style="84"/>
    <col min="10246" max="10246" width="18.7109375" style="84" customWidth="1"/>
    <col min="10247" max="10247" width="14" style="84" customWidth="1"/>
    <col min="10248" max="10487" width="11.42578125" style="84"/>
    <col min="10488" max="10488" width="0" style="84" hidden="1" customWidth="1"/>
    <col min="10489" max="10489" width="2.28515625" style="84" customWidth="1"/>
    <col min="10490" max="10490" width="8.7109375" style="84" customWidth="1"/>
    <col min="10491" max="10491" width="7.42578125" style="84" customWidth="1"/>
    <col min="10492" max="10492" width="13.7109375" style="84" customWidth="1"/>
    <col min="10493" max="10493" width="11.140625" style="84" customWidth="1"/>
    <col min="10494" max="10495" width="11.5703125" style="84" customWidth="1"/>
    <col min="10496" max="10496" width="19.140625" style="84" customWidth="1"/>
    <col min="10497" max="10497" width="9.7109375" style="84" customWidth="1"/>
    <col min="10498" max="10498" width="10.7109375" style="84" customWidth="1"/>
    <col min="10499" max="10499" width="17.140625" style="84" bestFit="1" customWidth="1"/>
    <col min="10500" max="10500" width="16.42578125" style="84" customWidth="1"/>
    <col min="10501" max="10501" width="11.42578125" style="84"/>
    <col min="10502" max="10502" width="18.7109375" style="84" customWidth="1"/>
    <col min="10503" max="10503" width="14" style="84" customWidth="1"/>
    <col min="10504" max="10743" width="11.42578125" style="84"/>
    <col min="10744" max="10744" width="0" style="84" hidden="1" customWidth="1"/>
    <col min="10745" max="10745" width="2.28515625" style="84" customWidth="1"/>
    <col min="10746" max="10746" width="8.7109375" style="84" customWidth="1"/>
    <col min="10747" max="10747" width="7.42578125" style="84" customWidth="1"/>
    <col min="10748" max="10748" width="13.7109375" style="84" customWidth="1"/>
    <col min="10749" max="10749" width="11.140625" style="84" customWidth="1"/>
    <col min="10750" max="10751" width="11.5703125" style="84" customWidth="1"/>
    <col min="10752" max="10752" width="19.140625" style="84" customWidth="1"/>
    <col min="10753" max="10753" width="9.7109375" style="84" customWidth="1"/>
    <col min="10754" max="10754" width="10.7109375" style="84" customWidth="1"/>
    <col min="10755" max="10755" width="17.140625" style="84" bestFit="1" customWidth="1"/>
    <col min="10756" max="10756" width="16.42578125" style="84" customWidth="1"/>
    <col min="10757" max="10757" width="11.42578125" style="84"/>
    <col min="10758" max="10758" width="18.7109375" style="84" customWidth="1"/>
    <col min="10759" max="10759" width="14" style="84" customWidth="1"/>
    <col min="10760" max="10999" width="11.42578125" style="84"/>
    <col min="11000" max="11000" width="0" style="84" hidden="1" customWidth="1"/>
    <col min="11001" max="11001" width="2.28515625" style="84" customWidth="1"/>
    <col min="11002" max="11002" width="8.7109375" style="84" customWidth="1"/>
    <col min="11003" max="11003" width="7.42578125" style="84" customWidth="1"/>
    <col min="11004" max="11004" width="13.7109375" style="84" customWidth="1"/>
    <col min="11005" max="11005" width="11.140625" style="84" customWidth="1"/>
    <col min="11006" max="11007" width="11.5703125" style="84" customWidth="1"/>
    <col min="11008" max="11008" width="19.140625" style="84" customWidth="1"/>
    <col min="11009" max="11009" width="9.7109375" style="84" customWidth="1"/>
    <col min="11010" max="11010" width="10.7109375" style="84" customWidth="1"/>
    <col min="11011" max="11011" width="17.140625" style="84" bestFit="1" customWidth="1"/>
    <col min="11012" max="11012" width="16.42578125" style="84" customWidth="1"/>
    <col min="11013" max="11013" width="11.42578125" style="84"/>
    <col min="11014" max="11014" width="18.7109375" style="84" customWidth="1"/>
    <col min="11015" max="11015" width="14" style="84" customWidth="1"/>
    <col min="11016" max="11255" width="11.42578125" style="84"/>
    <col min="11256" max="11256" width="0" style="84" hidden="1" customWidth="1"/>
    <col min="11257" max="11257" width="2.28515625" style="84" customWidth="1"/>
    <col min="11258" max="11258" width="8.7109375" style="84" customWidth="1"/>
    <col min="11259" max="11259" width="7.42578125" style="84" customWidth="1"/>
    <col min="11260" max="11260" width="13.7109375" style="84" customWidth="1"/>
    <col min="11261" max="11261" width="11.140625" style="84" customWidth="1"/>
    <col min="11262" max="11263" width="11.5703125" style="84" customWidth="1"/>
    <col min="11264" max="11264" width="19.140625" style="84" customWidth="1"/>
    <col min="11265" max="11265" width="9.7109375" style="84" customWidth="1"/>
    <col min="11266" max="11266" width="10.7109375" style="84" customWidth="1"/>
    <col min="11267" max="11267" width="17.140625" style="84" bestFit="1" customWidth="1"/>
    <col min="11268" max="11268" width="16.42578125" style="84" customWidth="1"/>
    <col min="11269" max="11269" width="11.42578125" style="84"/>
    <col min="11270" max="11270" width="18.7109375" style="84" customWidth="1"/>
    <col min="11271" max="11271" width="14" style="84" customWidth="1"/>
    <col min="11272" max="11511" width="11.42578125" style="84"/>
    <col min="11512" max="11512" width="0" style="84" hidden="1" customWidth="1"/>
    <col min="11513" max="11513" width="2.28515625" style="84" customWidth="1"/>
    <col min="11514" max="11514" width="8.7109375" style="84" customWidth="1"/>
    <col min="11515" max="11515" width="7.42578125" style="84" customWidth="1"/>
    <col min="11516" max="11516" width="13.7109375" style="84" customWidth="1"/>
    <col min="11517" max="11517" width="11.140625" style="84" customWidth="1"/>
    <col min="11518" max="11519" width="11.5703125" style="84" customWidth="1"/>
    <col min="11520" max="11520" width="19.140625" style="84" customWidth="1"/>
    <col min="11521" max="11521" width="9.7109375" style="84" customWidth="1"/>
    <col min="11522" max="11522" width="10.7109375" style="84" customWidth="1"/>
    <col min="11523" max="11523" width="17.140625" style="84" bestFit="1" customWidth="1"/>
    <col min="11524" max="11524" width="16.42578125" style="84" customWidth="1"/>
    <col min="11525" max="11525" width="11.42578125" style="84"/>
    <col min="11526" max="11526" width="18.7109375" style="84" customWidth="1"/>
    <col min="11527" max="11527" width="14" style="84" customWidth="1"/>
    <col min="11528" max="11767" width="11.42578125" style="84"/>
    <col min="11768" max="11768" width="0" style="84" hidden="1" customWidth="1"/>
    <col min="11769" max="11769" width="2.28515625" style="84" customWidth="1"/>
    <col min="11770" max="11770" width="8.7109375" style="84" customWidth="1"/>
    <col min="11771" max="11771" width="7.42578125" style="84" customWidth="1"/>
    <col min="11772" max="11772" width="13.7109375" style="84" customWidth="1"/>
    <col min="11773" max="11773" width="11.140625" style="84" customWidth="1"/>
    <col min="11774" max="11775" width="11.5703125" style="84" customWidth="1"/>
    <col min="11776" max="11776" width="19.140625" style="84" customWidth="1"/>
    <col min="11777" max="11777" width="9.7109375" style="84" customWidth="1"/>
    <col min="11778" max="11778" width="10.7109375" style="84" customWidth="1"/>
    <col min="11779" max="11779" width="17.140625" style="84" bestFit="1" customWidth="1"/>
    <col min="11780" max="11780" width="16.42578125" style="84" customWidth="1"/>
    <col min="11781" max="11781" width="11.42578125" style="84"/>
    <col min="11782" max="11782" width="18.7109375" style="84" customWidth="1"/>
    <col min="11783" max="11783" width="14" style="84" customWidth="1"/>
    <col min="11784" max="12023" width="11.42578125" style="84"/>
    <col min="12024" max="12024" width="0" style="84" hidden="1" customWidth="1"/>
    <col min="12025" max="12025" width="2.28515625" style="84" customWidth="1"/>
    <col min="12026" max="12026" width="8.7109375" style="84" customWidth="1"/>
    <col min="12027" max="12027" width="7.42578125" style="84" customWidth="1"/>
    <col min="12028" max="12028" width="13.7109375" style="84" customWidth="1"/>
    <col min="12029" max="12029" width="11.140625" style="84" customWidth="1"/>
    <col min="12030" max="12031" width="11.5703125" style="84" customWidth="1"/>
    <col min="12032" max="12032" width="19.140625" style="84" customWidth="1"/>
    <col min="12033" max="12033" width="9.7109375" style="84" customWidth="1"/>
    <col min="12034" max="12034" width="10.7109375" style="84" customWidth="1"/>
    <col min="12035" max="12035" width="17.140625" style="84" bestFit="1" customWidth="1"/>
    <col min="12036" max="12036" width="16.42578125" style="84" customWidth="1"/>
    <col min="12037" max="12037" width="11.42578125" style="84"/>
    <col min="12038" max="12038" width="18.7109375" style="84" customWidth="1"/>
    <col min="12039" max="12039" width="14" style="84" customWidth="1"/>
    <col min="12040" max="12279" width="11.42578125" style="84"/>
    <col min="12280" max="12280" width="0" style="84" hidden="1" customWidth="1"/>
    <col min="12281" max="12281" width="2.28515625" style="84" customWidth="1"/>
    <col min="12282" max="12282" width="8.7109375" style="84" customWidth="1"/>
    <col min="12283" max="12283" width="7.42578125" style="84" customWidth="1"/>
    <col min="12284" max="12284" width="13.7109375" style="84" customWidth="1"/>
    <col min="12285" max="12285" width="11.140625" style="84" customWidth="1"/>
    <col min="12286" max="12287" width="11.5703125" style="84" customWidth="1"/>
    <col min="12288" max="12288" width="19.140625" style="84" customWidth="1"/>
    <col min="12289" max="12289" width="9.7109375" style="84" customWidth="1"/>
    <col min="12290" max="12290" width="10.7109375" style="84" customWidth="1"/>
    <col min="12291" max="12291" width="17.140625" style="84" bestFit="1" customWidth="1"/>
    <col min="12292" max="12292" width="16.42578125" style="84" customWidth="1"/>
    <col min="12293" max="12293" width="11.42578125" style="84"/>
    <col min="12294" max="12294" width="18.7109375" style="84" customWidth="1"/>
    <col min="12295" max="12295" width="14" style="84" customWidth="1"/>
    <col min="12296" max="12535" width="11.42578125" style="84"/>
    <col min="12536" max="12536" width="0" style="84" hidden="1" customWidth="1"/>
    <col min="12537" max="12537" width="2.28515625" style="84" customWidth="1"/>
    <col min="12538" max="12538" width="8.7109375" style="84" customWidth="1"/>
    <col min="12539" max="12539" width="7.42578125" style="84" customWidth="1"/>
    <col min="12540" max="12540" width="13.7109375" style="84" customWidth="1"/>
    <col min="12541" max="12541" width="11.140625" style="84" customWidth="1"/>
    <col min="12542" max="12543" width="11.5703125" style="84" customWidth="1"/>
    <col min="12544" max="12544" width="19.140625" style="84" customWidth="1"/>
    <col min="12545" max="12545" width="9.7109375" style="84" customWidth="1"/>
    <col min="12546" max="12546" width="10.7109375" style="84" customWidth="1"/>
    <col min="12547" max="12547" width="17.140625" style="84" bestFit="1" customWidth="1"/>
    <col min="12548" max="12548" width="16.42578125" style="84" customWidth="1"/>
    <col min="12549" max="12549" width="11.42578125" style="84"/>
    <col min="12550" max="12550" width="18.7109375" style="84" customWidth="1"/>
    <col min="12551" max="12551" width="14" style="84" customWidth="1"/>
    <col min="12552" max="12791" width="11.42578125" style="84"/>
    <col min="12792" max="12792" width="0" style="84" hidden="1" customWidth="1"/>
    <col min="12793" max="12793" width="2.28515625" style="84" customWidth="1"/>
    <col min="12794" max="12794" width="8.7109375" style="84" customWidth="1"/>
    <col min="12795" max="12795" width="7.42578125" style="84" customWidth="1"/>
    <col min="12796" max="12796" width="13.7109375" style="84" customWidth="1"/>
    <col min="12797" max="12797" width="11.140625" style="84" customWidth="1"/>
    <col min="12798" max="12799" width="11.5703125" style="84" customWidth="1"/>
    <col min="12800" max="12800" width="19.140625" style="84" customWidth="1"/>
    <col min="12801" max="12801" width="9.7109375" style="84" customWidth="1"/>
    <col min="12802" max="12802" width="10.7109375" style="84" customWidth="1"/>
    <col min="12803" max="12803" width="17.140625" style="84" bestFit="1" customWidth="1"/>
    <col min="12804" max="12804" width="16.42578125" style="84" customWidth="1"/>
    <col min="12805" max="12805" width="11.42578125" style="84"/>
    <col min="12806" max="12806" width="18.7109375" style="84" customWidth="1"/>
    <col min="12807" max="12807" width="14" style="84" customWidth="1"/>
    <col min="12808" max="13047" width="11.42578125" style="84"/>
    <col min="13048" max="13048" width="0" style="84" hidden="1" customWidth="1"/>
    <col min="13049" max="13049" width="2.28515625" style="84" customWidth="1"/>
    <col min="13050" max="13050" width="8.7109375" style="84" customWidth="1"/>
    <col min="13051" max="13051" width="7.42578125" style="84" customWidth="1"/>
    <col min="13052" max="13052" width="13.7109375" style="84" customWidth="1"/>
    <col min="13053" max="13053" width="11.140625" style="84" customWidth="1"/>
    <col min="13054" max="13055" width="11.5703125" style="84" customWidth="1"/>
    <col min="13056" max="13056" width="19.140625" style="84" customWidth="1"/>
    <col min="13057" max="13057" width="9.7109375" style="84" customWidth="1"/>
    <col min="13058" max="13058" width="10.7109375" style="84" customWidth="1"/>
    <col min="13059" max="13059" width="17.140625" style="84" bestFit="1" customWidth="1"/>
    <col min="13060" max="13060" width="16.42578125" style="84" customWidth="1"/>
    <col min="13061" max="13061" width="11.42578125" style="84"/>
    <col min="13062" max="13062" width="18.7109375" style="84" customWidth="1"/>
    <col min="13063" max="13063" width="14" style="84" customWidth="1"/>
    <col min="13064" max="13303" width="11.42578125" style="84"/>
    <col min="13304" max="13304" width="0" style="84" hidden="1" customWidth="1"/>
    <col min="13305" max="13305" width="2.28515625" style="84" customWidth="1"/>
    <col min="13306" max="13306" width="8.7109375" style="84" customWidth="1"/>
    <col min="13307" max="13307" width="7.42578125" style="84" customWidth="1"/>
    <col min="13308" max="13308" width="13.7109375" style="84" customWidth="1"/>
    <col min="13309" max="13309" width="11.140625" style="84" customWidth="1"/>
    <col min="13310" max="13311" width="11.5703125" style="84" customWidth="1"/>
    <col min="13312" max="13312" width="19.140625" style="84" customWidth="1"/>
    <col min="13313" max="13313" width="9.7109375" style="84" customWidth="1"/>
    <col min="13314" max="13314" width="10.7109375" style="84" customWidth="1"/>
    <col min="13315" max="13315" width="17.140625" style="84" bestFit="1" customWidth="1"/>
    <col min="13316" max="13316" width="16.42578125" style="84" customWidth="1"/>
    <col min="13317" max="13317" width="11.42578125" style="84"/>
    <col min="13318" max="13318" width="18.7109375" style="84" customWidth="1"/>
    <col min="13319" max="13319" width="14" style="84" customWidth="1"/>
    <col min="13320" max="13559" width="11.42578125" style="84"/>
    <col min="13560" max="13560" width="0" style="84" hidden="1" customWidth="1"/>
    <col min="13561" max="13561" width="2.28515625" style="84" customWidth="1"/>
    <col min="13562" max="13562" width="8.7109375" style="84" customWidth="1"/>
    <col min="13563" max="13563" width="7.42578125" style="84" customWidth="1"/>
    <col min="13564" max="13564" width="13.7109375" style="84" customWidth="1"/>
    <col min="13565" max="13565" width="11.140625" style="84" customWidth="1"/>
    <col min="13566" max="13567" width="11.5703125" style="84" customWidth="1"/>
    <col min="13568" max="13568" width="19.140625" style="84" customWidth="1"/>
    <col min="13569" max="13569" width="9.7109375" style="84" customWidth="1"/>
    <col min="13570" max="13570" width="10.7109375" style="84" customWidth="1"/>
    <col min="13571" max="13571" width="17.140625" style="84" bestFit="1" customWidth="1"/>
    <col min="13572" max="13572" width="16.42578125" style="84" customWidth="1"/>
    <col min="13573" max="13573" width="11.42578125" style="84"/>
    <col min="13574" max="13574" width="18.7109375" style="84" customWidth="1"/>
    <col min="13575" max="13575" width="14" style="84" customWidth="1"/>
    <col min="13576" max="13815" width="11.42578125" style="84"/>
    <col min="13816" max="13816" width="0" style="84" hidden="1" customWidth="1"/>
    <col min="13817" max="13817" width="2.28515625" style="84" customWidth="1"/>
    <col min="13818" max="13818" width="8.7109375" style="84" customWidth="1"/>
    <col min="13819" max="13819" width="7.42578125" style="84" customWidth="1"/>
    <col min="13820" max="13820" width="13.7109375" style="84" customWidth="1"/>
    <col min="13821" max="13821" width="11.140625" style="84" customWidth="1"/>
    <col min="13822" max="13823" width="11.5703125" style="84" customWidth="1"/>
    <col min="13824" max="13824" width="19.140625" style="84" customWidth="1"/>
    <col min="13825" max="13825" width="9.7109375" style="84" customWidth="1"/>
    <col min="13826" max="13826" width="10.7109375" style="84" customWidth="1"/>
    <col min="13827" max="13827" width="17.140625" style="84" bestFit="1" customWidth="1"/>
    <col min="13828" max="13828" width="16.42578125" style="84" customWidth="1"/>
    <col min="13829" max="13829" width="11.42578125" style="84"/>
    <col min="13830" max="13830" width="18.7109375" style="84" customWidth="1"/>
    <col min="13831" max="13831" width="14" style="84" customWidth="1"/>
    <col min="13832" max="14071" width="11.42578125" style="84"/>
    <col min="14072" max="14072" width="0" style="84" hidden="1" customWidth="1"/>
    <col min="14073" max="14073" width="2.28515625" style="84" customWidth="1"/>
    <col min="14074" max="14074" width="8.7109375" style="84" customWidth="1"/>
    <col min="14075" max="14075" width="7.42578125" style="84" customWidth="1"/>
    <col min="14076" max="14076" width="13.7109375" style="84" customWidth="1"/>
    <col min="14077" max="14077" width="11.140625" style="84" customWidth="1"/>
    <col min="14078" max="14079" width="11.5703125" style="84" customWidth="1"/>
    <col min="14080" max="14080" width="19.140625" style="84" customWidth="1"/>
    <col min="14081" max="14081" width="9.7109375" style="84" customWidth="1"/>
    <col min="14082" max="14082" width="10.7109375" style="84" customWidth="1"/>
    <col min="14083" max="14083" width="17.140625" style="84" bestFit="1" customWidth="1"/>
    <col min="14084" max="14084" width="16.42578125" style="84" customWidth="1"/>
    <col min="14085" max="14085" width="11.42578125" style="84"/>
    <col min="14086" max="14086" width="18.7109375" style="84" customWidth="1"/>
    <col min="14087" max="14087" width="14" style="84" customWidth="1"/>
    <col min="14088" max="14327" width="11.42578125" style="84"/>
    <col min="14328" max="14328" width="0" style="84" hidden="1" customWidth="1"/>
    <col min="14329" max="14329" width="2.28515625" style="84" customWidth="1"/>
    <col min="14330" max="14330" width="8.7109375" style="84" customWidth="1"/>
    <col min="14331" max="14331" width="7.42578125" style="84" customWidth="1"/>
    <col min="14332" max="14332" width="13.7109375" style="84" customWidth="1"/>
    <col min="14333" max="14333" width="11.140625" style="84" customWidth="1"/>
    <col min="14334" max="14335" width="11.5703125" style="84" customWidth="1"/>
    <col min="14336" max="14336" width="19.140625" style="84" customWidth="1"/>
    <col min="14337" max="14337" width="9.7109375" style="84" customWidth="1"/>
    <col min="14338" max="14338" width="10.7109375" style="84" customWidth="1"/>
    <col min="14339" max="14339" width="17.140625" style="84" bestFit="1" customWidth="1"/>
    <col min="14340" max="14340" width="16.42578125" style="84" customWidth="1"/>
    <col min="14341" max="14341" width="11.42578125" style="84"/>
    <col min="14342" max="14342" width="18.7109375" style="84" customWidth="1"/>
    <col min="14343" max="14343" width="14" style="84" customWidth="1"/>
    <col min="14344" max="14583" width="11.42578125" style="84"/>
    <col min="14584" max="14584" width="0" style="84" hidden="1" customWidth="1"/>
    <col min="14585" max="14585" width="2.28515625" style="84" customWidth="1"/>
    <col min="14586" max="14586" width="8.7109375" style="84" customWidth="1"/>
    <col min="14587" max="14587" width="7.42578125" style="84" customWidth="1"/>
    <col min="14588" max="14588" width="13.7109375" style="84" customWidth="1"/>
    <col min="14589" max="14589" width="11.140625" style="84" customWidth="1"/>
    <col min="14590" max="14591" width="11.5703125" style="84" customWidth="1"/>
    <col min="14592" max="14592" width="19.140625" style="84" customWidth="1"/>
    <col min="14593" max="14593" width="9.7109375" style="84" customWidth="1"/>
    <col min="14594" max="14594" width="10.7109375" style="84" customWidth="1"/>
    <col min="14595" max="14595" width="17.140625" style="84" bestFit="1" customWidth="1"/>
    <col min="14596" max="14596" width="16.42578125" style="84" customWidth="1"/>
    <col min="14597" max="14597" width="11.42578125" style="84"/>
    <col min="14598" max="14598" width="18.7109375" style="84" customWidth="1"/>
    <col min="14599" max="14599" width="14" style="84" customWidth="1"/>
    <col min="14600" max="14839" width="11.42578125" style="84"/>
    <col min="14840" max="14840" width="0" style="84" hidden="1" customWidth="1"/>
    <col min="14841" max="14841" width="2.28515625" style="84" customWidth="1"/>
    <col min="14842" max="14842" width="8.7109375" style="84" customWidth="1"/>
    <col min="14843" max="14843" width="7.42578125" style="84" customWidth="1"/>
    <col min="14844" max="14844" width="13.7109375" style="84" customWidth="1"/>
    <col min="14845" max="14845" width="11.140625" style="84" customWidth="1"/>
    <col min="14846" max="14847" width="11.5703125" style="84" customWidth="1"/>
    <col min="14848" max="14848" width="19.140625" style="84" customWidth="1"/>
    <col min="14849" max="14849" width="9.7109375" style="84" customWidth="1"/>
    <col min="14850" max="14850" width="10.7109375" style="84" customWidth="1"/>
    <col min="14851" max="14851" width="17.140625" style="84" bestFit="1" customWidth="1"/>
    <col min="14852" max="14852" width="16.42578125" style="84" customWidth="1"/>
    <col min="14853" max="14853" width="11.42578125" style="84"/>
    <col min="14854" max="14854" width="18.7109375" style="84" customWidth="1"/>
    <col min="14855" max="14855" width="14" style="84" customWidth="1"/>
    <col min="14856" max="15095" width="11.42578125" style="84"/>
    <col min="15096" max="15096" width="0" style="84" hidden="1" customWidth="1"/>
    <col min="15097" max="15097" width="2.28515625" style="84" customWidth="1"/>
    <col min="15098" max="15098" width="8.7109375" style="84" customWidth="1"/>
    <col min="15099" max="15099" width="7.42578125" style="84" customWidth="1"/>
    <col min="15100" max="15100" width="13.7109375" style="84" customWidth="1"/>
    <col min="15101" max="15101" width="11.140625" style="84" customWidth="1"/>
    <col min="15102" max="15103" width="11.5703125" style="84" customWidth="1"/>
    <col min="15104" max="15104" width="19.140625" style="84" customWidth="1"/>
    <col min="15105" max="15105" width="9.7109375" style="84" customWidth="1"/>
    <col min="15106" max="15106" width="10.7109375" style="84" customWidth="1"/>
    <col min="15107" max="15107" width="17.140625" style="84" bestFit="1" customWidth="1"/>
    <col min="15108" max="15108" width="16.42578125" style="84" customWidth="1"/>
    <col min="15109" max="15109" width="11.42578125" style="84"/>
    <col min="15110" max="15110" width="18.7109375" style="84" customWidth="1"/>
    <col min="15111" max="15111" width="14" style="84" customWidth="1"/>
    <col min="15112" max="15351" width="11.42578125" style="84"/>
    <col min="15352" max="15352" width="0" style="84" hidden="1" customWidth="1"/>
    <col min="15353" max="15353" width="2.28515625" style="84" customWidth="1"/>
    <col min="15354" max="15354" width="8.7109375" style="84" customWidth="1"/>
    <col min="15355" max="15355" width="7.42578125" style="84" customWidth="1"/>
    <col min="15356" max="15356" width="13.7109375" style="84" customWidth="1"/>
    <col min="15357" max="15357" width="11.140625" style="84" customWidth="1"/>
    <col min="15358" max="15359" width="11.5703125" style="84" customWidth="1"/>
    <col min="15360" max="15360" width="19.140625" style="84" customWidth="1"/>
    <col min="15361" max="15361" width="9.7109375" style="84" customWidth="1"/>
    <col min="15362" max="15362" width="10.7109375" style="84" customWidth="1"/>
    <col min="15363" max="15363" width="17.140625" style="84" bestFit="1" customWidth="1"/>
    <col min="15364" max="15364" width="16.42578125" style="84" customWidth="1"/>
    <col min="15365" max="15365" width="11.42578125" style="84"/>
    <col min="15366" max="15366" width="18.7109375" style="84" customWidth="1"/>
    <col min="15367" max="15367" width="14" style="84" customWidth="1"/>
    <col min="15368" max="15607" width="11.42578125" style="84"/>
    <col min="15608" max="15608" width="0" style="84" hidden="1" customWidth="1"/>
    <col min="15609" max="15609" width="2.28515625" style="84" customWidth="1"/>
    <col min="15610" max="15610" width="8.7109375" style="84" customWidth="1"/>
    <col min="15611" max="15611" width="7.42578125" style="84" customWidth="1"/>
    <col min="15612" max="15612" width="13.7109375" style="84" customWidth="1"/>
    <col min="15613" max="15613" width="11.140625" style="84" customWidth="1"/>
    <col min="15614" max="15615" width="11.5703125" style="84" customWidth="1"/>
    <col min="15616" max="15616" width="19.140625" style="84" customWidth="1"/>
    <col min="15617" max="15617" width="9.7109375" style="84" customWidth="1"/>
    <col min="15618" max="15618" width="10.7109375" style="84" customWidth="1"/>
    <col min="15619" max="15619" width="17.140625" style="84" bestFit="1" customWidth="1"/>
    <col min="15620" max="15620" width="16.42578125" style="84" customWidth="1"/>
    <col min="15621" max="15621" width="11.42578125" style="84"/>
    <col min="15622" max="15622" width="18.7109375" style="84" customWidth="1"/>
    <col min="15623" max="15623" width="14" style="84" customWidth="1"/>
    <col min="15624" max="15863" width="11.42578125" style="84"/>
    <col min="15864" max="15864" width="0" style="84" hidden="1" customWidth="1"/>
    <col min="15865" max="15865" width="2.28515625" style="84" customWidth="1"/>
    <col min="15866" max="15866" width="8.7109375" style="84" customWidth="1"/>
    <col min="15867" max="15867" width="7.42578125" style="84" customWidth="1"/>
    <col min="15868" max="15868" width="13.7109375" style="84" customWidth="1"/>
    <col min="15869" max="15869" width="11.140625" style="84" customWidth="1"/>
    <col min="15870" max="15871" width="11.5703125" style="84" customWidth="1"/>
    <col min="15872" max="15872" width="19.140625" style="84" customWidth="1"/>
    <col min="15873" max="15873" width="9.7109375" style="84" customWidth="1"/>
    <col min="15874" max="15874" width="10.7109375" style="84" customWidth="1"/>
    <col min="15875" max="15875" width="17.140625" style="84" bestFit="1" customWidth="1"/>
    <col min="15876" max="15876" width="16.42578125" style="84" customWidth="1"/>
    <col min="15877" max="15877" width="11.42578125" style="84"/>
    <col min="15878" max="15878" width="18.7109375" style="84" customWidth="1"/>
    <col min="15879" max="15879" width="14" style="84" customWidth="1"/>
    <col min="15880" max="16119" width="11.42578125" style="84"/>
    <col min="16120" max="16120" width="0" style="84" hidden="1" customWidth="1"/>
    <col min="16121" max="16121" width="2.28515625" style="84" customWidth="1"/>
    <col min="16122" max="16122" width="8.7109375" style="84" customWidth="1"/>
    <col min="16123" max="16123" width="7.42578125" style="84" customWidth="1"/>
    <col min="16124" max="16124" width="13.7109375" style="84" customWidth="1"/>
    <col min="16125" max="16125" width="11.140625" style="84" customWidth="1"/>
    <col min="16126" max="16127" width="11.5703125" style="84" customWidth="1"/>
    <col min="16128" max="16128" width="19.140625" style="84" customWidth="1"/>
    <col min="16129" max="16129" width="9.7109375" style="84" customWidth="1"/>
    <col min="16130" max="16130" width="10.7109375" style="84" customWidth="1"/>
    <col min="16131" max="16131" width="17.140625" style="84" bestFit="1" customWidth="1"/>
    <col min="16132" max="16132" width="16.42578125" style="84" customWidth="1"/>
    <col min="16133" max="16133" width="11.42578125" style="84"/>
    <col min="16134" max="16134" width="18.7109375" style="84" customWidth="1"/>
    <col min="16135" max="16135" width="14" style="84" customWidth="1"/>
    <col min="16136" max="16384" width="11.42578125" style="84"/>
  </cols>
  <sheetData>
    <row r="1" spans="1:14" ht="15" customHeight="1" x14ac:dyDescent="0.25">
      <c r="A1" s="355"/>
      <c r="B1" s="415"/>
      <c r="C1" s="361" t="s">
        <v>0</v>
      </c>
      <c r="D1" s="362"/>
      <c r="E1" s="362"/>
      <c r="F1" s="362"/>
      <c r="G1" s="362"/>
      <c r="H1" s="362"/>
      <c r="I1" s="362"/>
      <c r="J1" s="419"/>
      <c r="K1" s="367" t="s">
        <v>1</v>
      </c>
      <c r="L1" s="367"/>
    </row>
    <row r="2" spans="1:14" ht="15" customHeight="1" x14ac:dyDescent="0.25">
      <c r="A2" s="357"/>
      <c r="B2" s="416"/>
      <c r="C2" s="363"/>
      <c r="D2" s="364"/>
      <c r="E2" s="364"/>
      <c r="F2" s="364"/>
      <c r="G2" s="364"/>
      <c r="H2" s="364"/>
      <c r="I2" s="364"/>
      <c r="J2" s="420"/>
      <c r="K2" s="367" t="s">
        <v>2</v>
      </c>
      <c r="L2" s="367"/>
    </row>
    <row r="3" spans="1:14" ht="15" customHeight="1" x14ac:dyDescent="0.25">
      <c r="A3" s="417"/>
      <c r="B3" s="418"/>
      <c r="C3" s="421"/>
      <c r="D3" s="422"/>
      <c r="E3" s="422"/>
      <c r="F3" s="422"/>
      <c r="G3" s="422"/>
      <c r="H3" s="422"/>
      <c r="I3" s="422"/>
      <c r="J3" s="423"/>
      <c r="K3" s="303" t="s">
        <v>3</v>
      </c>
      <c r="L3" s="303"/>
    </row>
    <row r="4" spans="1:14" ht="33.75" customHeight="1" x14ac:dyDescent="0.25">
      <c r="A4" s="369" t="s">
        <v>4</v>
      </c>
      <c r="B4" s="370"/>
      <c r="C4" s="424" t="str">
        <f>+NPTAP</f>
        <v>AMPLIACIÓN DE LA CAPACIDAD DE PRODUCCIÓN DE LA PLANTA DE TRATAMIENTO DE AGUA POTABLE  DEL SISTEMA DE ACUEDUCTO DEL DISTRITO DE RIOHACHA, LA GUAJIRA, CARIBE</v>
      </c>
      <c r="D4" s="425"/>
      <c r="E4" s="425"/>
      <c r="F4" s="425"/>
      <c r="G4" s="425"/>
      <c r="H4" s="425"/>
      <c r="I4" s="425"/>
      <c r="J4" s="425"/>
      <c r="K4" s="425"/>
      <c r="L4" s="426"/>
    </row>
    <row r="5" spans="1:14" ht="15.75" thickBot="1" x14ac:dyDescent="0.3">
      <c r="A5" s="346" t="s">
        <v>5</v>
      </c>
      <c r="B5" s="347"/>
      <c r="C5" s="348" t="s">
        <v>6</v>
      </c>
      <c r="D5" s="349"/>
      <c r="E5" s="349"/>
      <c r="F5" s="349"/>
      <c r="G5" s="349"/>
      <c r="H5" s="349"/>
      <c r="I5" s="349"/>
      <c r="J5" s="349"/>
      <c r="K5" s="349"/>
      <c r="L5" s="350"/>
      <c r="M5" s="85"/>
    </row>
    <row r="6" spans="1:14" ht="28.5" customHeight="1" thickBot="1" x14ac:dyDescent="0.3">
      <c r="A6" s="1" t="s">
        <v>7</v>
      </c>
      <c r="B6" s="86" t="s">
        <v>8</v>
      </c>
      <c r="C6" s="414" t="s">
        <v>352</v>
      </c>
      <c r="D6" s="414"/>
      <c r="E6" s="414"/>
      <c r="F6" s="414"/>
      <c r="G6" s="414"/>
      <c r="H6" s="414"/>
      <c r="I6" s="87" t="s">
        <v>10</v>
      </c>
      <c r="J6" s="87" t="s">
        <v>11</v>
      </c>
      <c r="K6" s="88" t="s">
        <v>12</v>
      </c>
      <c r="L6" s="88" t="s">
        <v>13</v>
      </c>
    </row>
    <row r="7" spans="1:14" x14ac:dyDescent="0.25">
      <c r="A7" s="5">
        <v>1</v>
      </c>
      <c r="B7" s="23"/>
      <c r="C7" s="89"/>
      <c r="D7" s="90"/>
      <c r="E7" s="90"/>
      <c r="F7" s="90" t="s">
        <v>353</v>
      </c>
      <c r="G7" s="90"/>
      <c r="H7" s="91"/>
      <c r="I7" s="92"/>
      <c r="J7" s="93"/>
      <c r="K7" s="93"/>
      <c r="L7" s="94"/>
    </row>
    <row r="8" spans="1:14" ht="15" customHeight="1" x14ac:dyDescent="0.25">
      <c r="A8" s="10">
        <v>1.1000000000000001</v>
      </c>
      <c r="B8" s="14" t="s">
        <v>15</v>
      </c>
      <c r="C8" s="265" t="s">
        <v>354</v>
      </c>
      <c r="D8" s="266"/>
      <c r="E8" s="266"/>
      <c r="F8" s="266"/>
      <c r="G8" s="266"/>
      <c r="H8" s="267"/>
      <c r="I8" s="28" t="s">
        <v>17</v>
      </c>
      <c r="J8" s="16">
        <f>+'[43]CANTI. LECHOS'!O4</f>
        <v>99.12</v>
      </c>
      <c r="K8" s="95"/>
      <c r="L8" s="152">
        <f>+J8*K8</f>
        <v>0</v>
      </c>
      <c r="N8" s="96"/>
    </row>
    <row r="9" spans="1:14" ht="15" customHeight="1" x14ac:dyDescent="0.25">
      <c r="A9" s="10" t="s">
        <v>355</v>
      </c>
      <c r="B9" s="14" t="s">
        <v>15</v>
      </c>
      <c r="C9" s="265" t="s">
        <v>354</v>
      </c>
      <c r="D9" s="266"/>
      <c r="E9" s="266"/>
      <c r="F9" s="266"/>
      <c r="G9" s="266"/>
      <c r="H9" s="267"/>
      <c r="I9" s="28" t="s">
        <v>20</v>
      </c>
      <c r="J9" s="16">
        <f>+'[43]CANTI. LECHOS'!O5</f>
        <v>29.380000000000003</v>
      </c>
      <c r="K9" s="95"/>
      <c r="L9" s="152">
        <f>+J9*K9</f>
        <v>0</v>
      </c>
    </row>
    <row r="10" spans="1:14" ht="15" customHeight="1" x14ac:dyDescent="0.25">
      <c r="A10" s="10" t="s">
        <v>356</v>
      </c>
      <c r="B10" s="14" t="s">
        <v>15</v>
      </c>
      <c r="C10" s="265" t="s">
        <v>357</v>
      </c>
      <c r="D10" s="266"/>
      <c r="E10" s="266"/>
      <c r="F10" s="266"/>
      <c r="G10" s="266"/>
      <c r="H10" s="267"/>
      <c r="I10" s="28" t="s">
        <v>17</v>
      </c>
      <c r="J10" s="16">
        <f>+'[43]CANTI. LECHOS'!O6</f>
        <v>99.12</v>
      </c>
      <c r="K10" s="13"/>
      <c r="L10" s="152">
        <f>+J10*K10</f>
        <v>0</v>
      </c>
    </row>
    <row r="11" spans="1:14" ht="15" customHeight="1" x14ac:dyDescent="0.25">
      <c r="A11" s="302" t="s">
        <v>358</v>
      </c>
      <c r="B11" s="270"/>
      <c r="C11" s="302"/>
      <c r="D11" s="302"/>
      <c r="E11" s="302"/>
      <c r="F11" s="302"/>
      <c r="G11" s="302"/>
      <c r="H11" s="302"/>
      <c r="I11" s="302"/>
      <c r="J11" s="302"/>
      <c r="K11" s="302"/>
      <c r="L11" s="97">
        <f>+SUM(L8:L10)</f>
        <v>0</v>
      </c>
    </row>
    <row r="12" spans="1:14" x14ac:dyDescent="0.25">
      <c r="A12" s="5">
        <v>2</v>
      </c>
      <c r="B12" s="23"/>
      <c r="C12" s="330" t="s">
        <v>359</v>
      </c>
      <c r="D12" s="331"/>
      <c r="E12" s="331"/>
      <c r="F12" s="331"/>
      <c r="G12" s="331"/>
      <c r="H12" s="332"/>
      <c r="I12" s="92"/>
      <c r="J12" s="93"/>
      <c r="K12" s="93"/>
      <c r="L12" s="94"/>
    </row>
    <row r="13" spans="1:14" ht="18" customHeight="1" x14ac:dyDescent="0.25">
      <c r="A13" s="21">
        <v>2.1</v>
      </c>
      <c r="B13" s="187" t="s">
        <v>37</v>
      </c>
      <c r="C13" s="265" t="s">
        <v>360</v>
      </c>
      <c r="D13" s="266"/>
      <c r="E13" s="266"/>
      <c r="F13" s="266"/>
      <c r="G13" s="266"/>
      <c r="H13" s="267"/>
      <c r="I13" s="16" t="s">
        <v>23</v>
      </c>
      <c r="J13" s="16">
        <f>+'[43]CANTI. LECHOS'!S7</f>
        <v>108.17560579925176</v>
      </c>
      <c r="K13" s="13"/>
      <c r="L13" s="152">
        <f t="shared" ref="L13:L19" si="0">J13*K13</f>
        <v>0</v>
      </c>
      <c r="M13" s="98"/>
    </row>
    <row r="14" spans="1:14" ht="18" customHeight="1" x14ac:dyDescent="0.25">
      <c r="A14" s="21">
        <v>2.2000000000000002</v>
      </c>
      <c r="B14" s="187" t="s">
        <v>37</v>
      </c>
      <c r="C14" s="265" t="s">
        <v>361</v>
      </c>
      <c r="D14" s="266"/>
      <c r="E14" s="266"/>
      <c r="F14" s="266"/>
      <c r="G14" s="266"/>
      <c r="H14" s="267"/>
      <c r="I14" s="16" t="s">
        <v>23</v>
      </c>
      <c r="J14" s="16">
        <f>+'[43]CANTI. LECHOS'!S8</f>
        <v>432.70242319700702</v>
      </c>
      <c r="K14" s="13"/>
      <c r="L14" s="152">
        <f t="shared" si="0"/>
        <v>0</v>
      </c>
      <c r="M14" s="98"/>
    </row>
    <row r="15" spans="1:14" ht="18" hidden="1" customHeight="1" x14ac:dyDescent="0.25">
      <c r="A15" s="30">
        <v>1.4</v>
      </c>
      <c r="B15" s="99" t="s">
        <v>40</v>
      </c>
      <c r="C15" s="265" t="s">
        <v>362</v>
      </c>
      <c r="D15" s="266"/>
      <c r="E15" s="266"/>
      <c r="F15" s="266"/>
      <c r="G15" s="266"/>
      <c r="H15" s="267"/>
      <c r="I15" s="16" t="s">
        <v>23</v>
      </c>
      <c r="J15" s="12"/>
      <c r="K15" s="13"/>
      <c r="L15" s="152">
        <f t="shared" si="0"/>
        <v>0</v>
      </c>
    </row>
    <row r="16" spans="1:14" ht="18" hidden="1" customHeight="1" x14ac:dyDescent="0.25">
      <c r="A16" s="30">
        <v>1.5</v>
      </c>
      <c r="B16" s="100" t="s">
        <v>42</v>
      </c>
      <c r="C16" s="265" t="s">
        <v>363</v>
      </c>
      <c r="D16" s="266"/>
      <c r="E16" s="266"/>
      <c r="F16" s="266"/>
      <c r="G16" s="266"/>
      <c r="H16" s="267"/>
      <c r="I16" s="16" t="s">
        <v>23</v>
      </c>
      <c r="J16" s="12"/>
      <c r="K16" s="13"/>
      <c r="L16" s="152">
        <f t="shared" si="0"/>
        <v>0</v>
      </c>
    </row>
    <row r="17" spans="1:20" ht="18" hidden="1" customHeight="1" x14ac:dyDescent="0.25">
      <c r="A17" s="101"/>
      <c r="B17" s="102" t="s">
        <v>21</v>
      </c>
      <c r="C17" s="383" t="s">
        <v>364</v>
      </c>
      <c r="D17" s="384"/>
      <c r="E17" s="384"/>
      <c r="F17" s="384"/>
      <c r="G17" s="384"/>
      <c r="H17" s="385"/>
      <c r="I17" s="28" t="s">
        <v>17</v>
      </c>
      <c r="J17" s="12"/>
      <c r="K17" s="13"/>
      <c r="L17" s="152">
        <f t="shared" si="0"/>
        <v>0</v>
      </c>
    </row>
    <row r="18" spans="1:20" ht="27" customHeight="1" x14ac:dyDescent="0.25">
      <c r="A18" s="30">
        <v>2.2999999999999998</v>
      </c>
      <c r="B18" s="187" t="s">
        <v>40</v>
      </c>
      <c r="C18" s="265" t="s">
        <v>365</v>
      </c>
      <c r="D18" s="266"/>
      <c r="E18" s="266"/>
      <c r="F18" s="266"/>
      <c r="G18" s="266"/>
      <c r="H18" s="267"/>
      <c r="I18" s="16" t="s">
        <v>23</v>
      </c>
      <c r="J18" s="12">
        <f>+'[43]CANTI. LECHOS'!P14</f>
        <v>263.90428631348465</v>
      </c>
      <c r="K18" s="13"/>
      <c r="L18" s="152">
        <f t="shared" si="0"/>
        <v>0</v>
      </c>
    </row>
    <row r="19" spans="1:20" ht="18" customHeight="1" x14ac:dyDescent="0.25">
      <c r="A19" s="30">
        <v>2.4</v>
      </c>
      <c r="B19" s="187" t="s">
        <v>42</v>
      </c>
      <c r="C19" s="265" t="s">
        <v>363</v>
      </c>
      <c r="D19" s="266"/>
      <c r="E19" s="266"/>
      <c r="F19" s="266"/>
      <c r="G19" s="266"/>
      <c r="H19" s="267"/>
      <c r="I19" s="16" t="s">
        <v>23</v>
      </c>
      <c r="J19" s="12">
        <f>+'[43]CANTI. LECHOS'!O20</f>
        <v>276.97374268277412</v>
      </c>
      <c r="K19" s="13"/>
      <c r="L19" s="152">
        <f t="shared" si="0"/>
        <v>0</v>
      </c>
    </row>
    <row r="20" spans="1:20" x14ac:dyDescent="0.25">
      <c r="A20" s="302" t="s">
        <v>358</v>
      </c>
      <c r="B20" s="270"/>
      <c r="C20" s="302"/>
      <c r="D20" s="302"/>
      <c r="E20" s="302"/>
      <c r="F20" s="302"/>
      <c r="G20" s="302"/>
      <c r="H20" s="302"/>
      <c r="I20" s="302"/>
      <c r="J20" s="302"/>
      <c r="K20" s="302"/>
      <c r="L20" s="97">
        <f>SUM(L13:L19)</f>
        <v>0</v>
      </c>
      <c r="O20" s="103"/>
      <c r="P20" s="103"/>
      <c r="Q20" s="103"/>
      <c r="R20" s="103"/>
      <c r="S20" s="103"/>
      <c r="T20" s="104"/>
    </row>
    <row r="21" spans="1:20" x14ac:dyDescent="0.25">
      <c r="A21" s="6">
        <v>3</v>
      </c>
      <c r="B21" s="6"/>
      <c r="C21" s="264" t="s">
        <v>366</v>
      </c>
      <c r="D21" s="264"/>
      <c r="E21" s="264"/>
      <c r="F21" s="264"/>
      <c r="G21" s="264"/>
      <c r="H21" s="264"/>
      <c r="I21" s="399"/>
      <c r="J21" s="399"/>
      <c r="K21" s="399"/>
      <c r="L21" s="399"/>
    </row>
    <row r="22" spans="1:20" ht="19.5" customHeight="1" x14ac:dyDescent="0.25">
      <c r="A22" s="41">
        <v>3.11</v>
      </c>
      <c r="B22" s="138" t="s">
        <v>367</v>
      </c>
      <c r="C22" s="265" t="s">
        <v>368</v>
      </c>
      <c r="D22" s="266"/>
      <c r="E22" s="266"/>
      <c r="F22" s="266"/>
      <c r="G22" s="266"/>
      <c r="H22" s="267"/>
      <c r="I22" s="105" t="s">
        <v>20</v>
      </c>
      <c r="J22" s="30">
        <f>+'[43]CANTI. LECHOS'!O21</f>
        <v>19.350000000000001</v>
      </c>
      <c r="K22" s="13"/>
      <c r="L22" s="152">
        <f t="shared" ref="L22:L28" si="1">J22*K22</f>
        <v>0</v>
      </c>
      <c r="M22" s="98"/>
    </row>
    <row r="23" spans="1:20" ht="19.5" customHeight="1" x14ac:dyDescent="0.25">
      <c r="A23" s="41">
        <v>3.12</v>
      </c>
      <c r="B23" s="138" t="s">
        <v>367</v>
      </c>
      <c r="C23" s="383" t="s">
        <v>369</v>
      </c>
      <c r="D23" s="384"/>
      <c r="E23" s="384"/>
      <c r="F23" s="384"/>
      <c r="G23" s="384"/>
      <c r="H23" s="385"/>
      <c r="I23" s="105" t="s">
        <v>20</v>
      </c>
      <c r="J23" s="14">
        <f>+'[43]CANTI. LECHOS'!O22</f>
        <v>8.379999999999999</v>
      </c>
      <c r="K23" s="13"/>
      <c r="L23" s="152">
        <f t="shared" si="1"/>
        <v>0</v>
      </c>
      <c r="M23" s="98"/>
    </row>
    <row r="24" spans="1:20" ht="19.5" customHeight="1" x14ac:dyDescent="0.25">
      <c r="A24" s="41">
        <v>3.13</v>
      </c>
      <c r="B24" s="102" t="s">
        <v>93</v>
      </c>
      <c r="C24" s="265" t="s">
        <v>370</v>
      </c>
      <c r="D24" s="266"/>
      <c r="E24" s="266"/>
      <c r="F24" s="266"/>
      <c r="G24" s="266"/>
      <c r="H24" s="267"/>
      <c r="I24" s="105" t="s">
        <v>20</v>
      </c>
      <c r="J24" s="12">
        <f>+'[43]CANTI. LECHOS'!O23</f>
        <v>10.700000000000001</v>
      </c>
      <c r="K24" s="13"/>
      <c r="L24" s="152">
        <f t="shared" si="1"/>
        <v>0</v>
      </c>
      <c r="M24" s="98"/>
    </row>
    <row r="25" spans="1:20" ht="19.5" customHeight="1" x14ac:dyDescent="0.25">
      <c r="A25" s="41">
        <v>3.14</v>
      </c>
      <c r="B25" s="102" t="s">
        <v>93</v>
      </c>
      <c r="C25" s="265" t="s">
        <v>371</v>
      </c>
      <c r="D25" s="266"/>
      <c r="E25" s="266"/>
      <c r="F25" s="266"/>
      <c r="G25" s="266"/>
      <c r="H25" s="267"/>
      <c r="I25" s="105" t="s">
        <v>20</v>
      </c>
      <c r="J25" s="30">
        <f>+'[43]CANTI. LECHOS'!O24</f>
        <v>14.5305</v>
      </c>
      <c r="K25" s="13"/>
      <c r="L25" s="152">
        <f t="shared" si="1"/>
        <v>0</v>
      </c>
      <c r="M25" s="98"/>
    </row>
    <row r="26" spans="1:20" ht="17.25" customHeight="1" x14ac:dyDescent="0.25">
      <c r="A26" s="14" t="s">
        <v>372</v>
      </c>
      <c r="B26" s="14" t="s">
        <v>40</v>
      </c>
      <c r="C26" s="383" t="s">
        <v>373</v>
      </c>
      <c r="D26" s="384"/>
      <c r="E26" s="384"/>
      <c r="F26" s="384"/>
      <c r="G26" s="384"/>
      <c r="H26" s="385"/>
      <c r="I26" s="28" t="s">
        <v>23</v>
      </c>
      <c r="J26" s="30">
        <f>+'[43]CANTI. LECHOS'!O24</f>
        <v>14.5305</v>
      </c>
      <c r="K26" s="13"/>
      <c r="L26" s="152">
        <f t="shared" si="1"/>
        <v>0</v>
      </c>
      <c r="M26" s="98"/>
    </row>
    <row r="27" spans="1:20" ht="15.75" customHeight="1" x14ac:dyDescent="0.25">
      <c r="A27" s="41">
        <v>3.15</v>
      </c>
      <c r="B27" s="102" t="s">
        <v>93</v>
      </c>
      <c r="C27" s="242" t="s">
        <v>374</v>
      </c>
      <c r="D27" s="243"/>
      <c r="E27" s="243"/>
      <c r="F27" s="243"/>
      <c r="G27" s="243"/>
      <c r="H27" s="244"/>
      <c r="I27" s="28" t="s">
        <v>29</v>
      </c>
      <c r="J27" s="12">
        <f>+'[43]CANTI. LECHOS'!O27</f>
        <v>3</v>
      </c>
      <c r="K27" s="13"/>
      <c r="L27" s="152">
        <f t="shared" si="1"/>
        <v>0</v>
      </c>
      <c r="M27" s="98"/>
    </row>
    <row r="28" spans="1:20" ht="15" customHeight="1" x14ac:dyDescent="0.25">
      <c r="A28" s="41">
        <v>3.16</v>
      </c>
      <c r="B28" s="102" t="s">
        <v>93</v>
      </c>
      <c r="C28" s="242" t="s">
        <v>375</v>
      </c>
      <c r="D28" s="243"/>
      <c r="E28" s="243"/>
      <c r="F28" s="243"/>
      <c r="G28" s="243"/>
      <c r="H28" s="244"/>
      <c r="I28" s="28" t="s">
        <v>29</v>
      </c>
      <c r="J28" s="12">
        <f>+'[43]CANTI. LECHOS'!O28</f>
        <v>2</v>
      </c>
      <c r="K28" s="13"/>
      <c r="L28" s="152">
        <f t="shared" si="1"/>
        <v>0</v>
      </c>
      <c r="M28" s="98"/>
    </row>
    <row r="29" spans="1:20" ht="18" customHeight="1" x14ac:dyDescent="0.25">
      <c r="A29" s="41">
        <v>3.17</v>
      </c>
      <c r="B29" s="102" t="s">
        <v>93</v>
      </c>
      <c r="C29" s="411" t="s">
        <v>376</v>
      </c>
      <c r="D29" s="412"/>
      <c r="E29" s="412"/>
      <c r="F29" s="412"/>
      <c r="G29" s="412"/>
      <c r="H29" s="413"/>
      <c r="I29" s="28" t="s">
        <v>29</v>
      </c>
      <c r="J29" s="12">
        <f>+'[43]CANTI. LECHOS'!O29</f>
        <v>2</v>
      </c>
      <c r="K29" s="13"/>
      <c r="L29" s="152">
        <f>+K29*J29</f>
        <v>0</v>
      </c>
      <c r="M29" s="98"/>
    </row>
    <row r="30" spans="1:20" ht="18" customHeight="1" x14ac:dyDescent="0.25">
      <c r="A30" s="41">
        <v>3.18</v>
      </c>
      <c r="B30" s="102" t="s">
        <v>93</v>
      </c>
      <c r="C30" s="242" t="s">
        <v>377</v>
      </c>
      <c r="D30" s="243"/>
      <c r="E30" s="243"/>
      <c r="F30" s="243"/>
      <c r="G30" s="243"/>
      <c r="H30" s="244"/>
      <c r="I30" s="28" t="s">
        <v>29</v>
      </c>
      <c r="J30" s="12">
        <f>+'[43]CANTI. LECHOS'!O30</f>
        <v>2</v>
      </c>
      <c r="K30" s="13"/>
      <c r="L30" s="152">
        <f>+K30*J30</f>
        <v>0</v>
      </c>
      <c r="M30" s="98"/>
    </row>
    <row r="31" spans="1:20" ht="18" customHeight="1" x14ac:dyDescent="0.25">
      <c r="A31" s="41">
        <v>3.19</v>
      </c>
      <c r="B31" s="102" t="s">
        <v>93</v>
      </c>
      <c r="C31" s="242" t="s">
        <v>378</v>
      </c>
      <c r="D31" s="243"/>
      <c r="E31" s="243"/>
      <c r="F31" s="243"/>
      <c r="G31" s="243"/>
      <c r="H31" s="244"/>
      <c r="I31" s="28" t="s">
        <v>29</v>
      </c>
      <c r="J31" s="12">
        <f>+'[43]CANTI. LECHOS'!O31</f>
        <v>5</v>
      </c>
      <c r="K31" s="13"/>
      <c r="L31" s="152">
        <f t="shared" ref="L31:L41" si="2">+K31*J31</f>
        <v>0</v>
      </c>
      <c r="M31" s="98"/>
    </row>
    <row r="32" spans="1:20" ht="18" customHeight="1" x14ac:dyDescent="0.25">
      <c r="A32" s="41">
        <v>3.2</v>
      </c>
      <c r="B32" s="102" t="s">
        <v>93</v>
      </c>
      <c r="C32" s="383" t="s">
        <v>379</v>
      </c>
      <c r="D32" s="384"/>
      <c r="E32" s="384"/>
      <c r="F32" s="384"/>
      <c r="G32" s="384"/>
      <c r="H32" s="385"/>
      <c r="I32" s="106" t="s">
        <v>380</v>
      </c>
      <c r="J32" s="12">
        <f>+'[43]CANTI. LECHOS'!O32</f>
        <v>3</v>
      </c>
      <c r="K32" s="13"/>
      <c r="L32" s="152">
        <f t="shared" si="2"/>
        <v>0</v>
      </c>
      <c r="M32" s="98"/>
    </row>
    <row r="33" spans="1:20" ht="30" customHeight="1" x14ac:dyDescent="0.25">
      <c r="A33" s="41">
        <v>3.21</v>
      </c>
      <c r="B33" s="42" t="s">
        <v>172</v>
      </c>
      <c r="C33" s="383" t="s">
        <v>381</v>
      </c>
      <c r="D33" s="384"/>
      <c r="E33" s="384"/>
      <c r="F33" s="384"/>
      <c r="G33" s="384"/>
      <c r="H33" s="385"/>
      <c r="I33" s="106" t="s">
        <v>380</v>
      </c>
      <c r="J33" s="12">
        <f>+'[43]CANTI. LECHOS'!O33</f>
        <v>4</v>
      </c>
      <c r="K33" s="13"/>
      <c r="L33" s="152">
        <f t="shared" si="2"/>
        <v>0</v>
      </c>
      <c r="M33" s="98"/>
    </row>
    <row r="34" spans="1:20" ht="30" customHeight="1" x14ac:dyDescent="0.25">
      <c r="A34" s="41">
        <v>3.22</v>
      </c>
      <c r="B34" s="42" t="s">
        <v>172</v>
      </c>
      <c r="C34" s="383" t="s">
        <v>382</v>
      </c>
      <c r="D34" s="384"/>
      <c r="E34" s="384"/>
      <c r="F34" s="384"/>
      <c r="G34" s="384"/>
      <c r="H34" s="385"/>
      <c r="I34" s="106" t="s">
        <v>380</v>
      </c>
      <c r="J34" s="12">
        <f>+'[43]CANTI. LECHOS'!O34</f>
        <v>6</v>
      </c>
      <c r="K34" s="13"/>
      <c r="L34" s="152">
        <f t="shared" si="2"/>
        <v>0</v>
      </c>
      <c r="M34" s="98"/>
    </row>
    <row r="35" spans="1:20" ht="30" customHeight="1" x14ac:dyDescent="0.25">
      <c r="A35" s="41">
        <v>3.23</v>
      </c>
      <c r="B35" s="42" t="s">
        <v>172</v>
      </c>
      <c r="C35" s="383" t="s">
        <v>383</v>
      </c>
      <c r="D35" s="384"/>
      <c r="E35" s="384"/>
      <c r="F35" s="384"/>
      <c r="G35" s="384"/>
      <c r="H35" s="385"/>
      <c r="I35" s="106" t="s">
        <v>380</v>
      </c>
      <c r="J35" s="12">
        <f>+'[43]CANTI. LECHOS'!O35</f>
        <v>2</v>
      </c>
      <c r="K35" s="13"/>
      <c r="L35" s="152">
        <f t="shared" si="2"/>
        <v>0</v>
      </c>
      <c r="M35" s="98"/>
    </row>
    <row r="36" spans="1:20" ht="18.75" customHeight="1" x14ac:dyDescent="0.25">
      <c r="A36" s="41">
        <v>3.24</v>
      </c>
      <c r="B36" s="102" t="s">
        <v>93</v>
      </c>
      <c r="C36" s="383" t="s">
        <v>384</v>
      </c>
      <c r="D36" s="384"/>
      <c r="E36" s="384"/>
      <c r="F36" s="384"/>
      <c r="G36" s="384"/>
      <c r="H36" s="385"/>
      <c r="I36" s="106" t="s">
        <v>380</v>
      </c>
      <c r="J36" s="12">
        <f>+'[43]CANTI. LECHOS'!O36</f>
        <v>2</v>
      </c>
      <c r="K36" s="13"/>
      <c r="L36" s="152">
        <f t="shared" si="2"/>
        <v>0</v>
      </c>
      <c r="M36" s="98"/>
    </row>
    <row r="37" spans="1:20" ht="30" customHeight="1" x14ac:dyDescent="0.25">
      <c r="A37" s="41">
        <v>3.25</v>
      </c>
      <c r="B37" s="102" t="s">
        <v>93</v>
      </c>
      <c r="C37" s="383" t="s">
        <v>385</v>
      </c>
      <c r="D37" s="384"/>
      <c r="E37" s="384"/>
      <c r="F37" s="384"/>
      <c r="G37" s="384"/>
      <c r="H37" s="385"/>
      <c r="I37" s="106" t="s">
        <v>380</v>
      </c>
      <c r="J37" s="12">
        <f>+'[43]CANTI. LECHOS'!O37</f>
        <v>1</v>
      </c>
      <c r="K37" s="13"/>
      <c r="L37" s="152">
        <f t="shared" si="2"/>
        <v>0</v>
      </c>
      <c r="M37" s="98"/>
    </row>
    <row r="38" spans="1:20" ht="18.75" customHeight="1" x14ac:dyDescent="0.25">
      <c r="A38" s="41">
        <v>3.26</v>
      </c>
      <c r="B38" s="102" t="s">
        <v>93</v>
      </c>
      <c r="C38" s="307" t="s">
        <v>386</v>
      </c>
      <c r="D38" s="308"/>
      <c r="E38" s="308"/>
      <c r="F38" s="308"/>
      <c r="G38" s="308"/>
      <c r="H38" s="311"/>
      <c r="I38" s="106" t="s">
        <v>380</v>
      </c>
      <c r="J38" s="12">
        <f>+'[43]CANTI. LECHOS'!O38</f>
        <v>7</v>
      </c>
      <c r="K38" s="13"/>
      <c r="L38" s="152">
        <f t="shared" si="2"/>
        <v>0</v>
      </c>
      <c r="M38" s="98"/>
    </row>
    <row r="39" spans="1:20" ht="18.75" customHeight="1" x14ac:dyDescent="0.25">
      <c r="A39" s="41">
        <v>3.27</v>
      </c>
      <c r="B39" s="102" t="s">
        <v>93</v>
      </c>
      <c r="C39" s="307" t="s">
        <v>387</v>
      </c>
      <c r="D39" s="308"/>
      <c r="E39" s="308"/>
      <c r="F39" s="308"/>
      <c r="G39" s="308"/>
      <c r="H39" s="311"/>
      <c r="I39" s="106" t="s">
        <v>380</v>
      </c>
      <c r="J39" s="12">
        <f>+'[43]CANTI. LECHOS'!O39</f>
        <v>4</v>
      </c>
      <c r="K39" s="13"/>
      <c r="L39" s="152">
        <f t="shared" si="2"/>
        <v>0</v>
      </c>
      <c r="M39" s="98"/>
    </row>
    <row r="40" spans="1:20" ht="22.5" customHeight="1" x14ac:dyDescent="0.25">
      <c r="A40" s="41">
        <v>3.28</v>
      </c>
      <c r="B40" s="102" t="s">
        <v>93</v>
      </c>
      <c r="C40" s="307" t="s">
        <v>388</v>
      </c>
      <c r="D40" s="308"/>
      <c r="E40" s="308"/>
      <c r="F40" s="308"/>
      <c r="G40" s="308"/>
      <c r="H40" s="311"/>
      <c r="I40" s="106" t="s">
        <v>380</v>
      </c>
      <c r="J40" s="12">
        <f>+'[43]CANTI. LECHOS'!O40</f>
        <v>1</v>
      </c>
      <c r="K40" s="13"/>
      <c r="L40" s="152">
        <f t="shared" si="2"/>
        <v>0</v>
      </c>
      <c r="M40" s="98"/>
    </row>
    <row r="41" spans="1:20" ht="181.5" customHeight="1" x14ac:dyDescent="0.25">
      <c r="A41" s="41">
        <v>3.29</v>
      </c>
      <c r="B41" s="100" t="s">
        <v>480</v>
      </c>
      <c r="C41" s="409" t="s">
        <v>389</v>
      </c>
      <c r="D41" s="409"/>
      <c r="E41" s="409"/>
      <c r="F41" s="409"/>
      <c r="G41" s="409"/>
      <c r="H41" s="409"/>
      <c r="I41" s="106" t="s">
        <v>29</v>
      </c>
      <c r="J41" s="12">
        <f>+'[43]CANTI. LECHOS'!O41</f>
        <v>1</v>
      </c>
      <c r="K41" s="13"/>
      <c r="L41" s="152">
        <f t="shared" si="2"/>
        <v>0</v>
      </c>
      <c r="M41" s="98"/>
    </row>
    <row r="42" spans="1:20" ht="18.75" customHeight="1" x14ac:dyDescent="0.25">
      <c r="A42" s="37">
        <v>3.3</v>
      </c>
      <c r="B42" s="42" t="s">
        <v>172</v>
      </c>
      <c r="C42" s="307" t="s">
        <v>390</v>
      </c>
      <c r="D42" s="308"/>
      <c r="E42" s="308"/>
      <c r="F42" s="308"/>
      <c r="G42" s="308"/>
      <c r="H42" s="311"/>
      <c r="I42" s="106" t="s">
        <v>380</v>
      </c>
      <c r="J42" s="16">
        <f>+'[43]CANTI. LECHOS'!O42</f>
        <v>1</v>
      </c>
      <c r="K42" s="13"/>
      <c r="L42" s="152">
        <f>+J42*K42</f>
        <v>0</v>
      </c>
      <c r="M42" s="98"/>
    </row>
    <row r="43" spans="1:20" ht="18.75" customHeight="1" x14ac:dyDescent="0.25">
      <c r="A43" s="37">
        <v>3.31</v>
      </c>
      <c r="B43" s="102" t="s">
        <v>93</v>
      </c>
      <c r="C43" s="410" t="s">
        <v>391</v>
      </c>
      <c r="D43" s="308"/>
      <c r="E43" s="308"/>
      <c r="F43" s="308"/>
      <c r="G43" s="308"/>
      <c r="H43" s="311"/>
      <c r="I43" s="106" t="s">
        <v>380</v>
      </c>
      <c r="J43" s="16">
        <f>+'[43]CANTI. LECHOS'!O43</f>
        <v>1</v>
      </c>
      <c r="K43" s="107"/>
      <c r="L43" s="152">
        <f>+J43*K43</f>
        <v>0</v>
      </c>
      <c r="M43" s="98"/>
    </row>
    <row r="44" spans="1:20" x14ac:dyDescent="0.25">
      <c r="A44" s="302" t="s">
        <v>358</v>
      </c>
      <c r="B44" s="270"/>
      <c r="C44" s="302"/>
      <c r="D44" s="302"/>
      <c r="E44" s="302"/>
      <c r="F44" s="302"/>
      <c r="G44" s="302"/>
      <c r="H44" s="302"/>
      <c r="I44" s="302"/>
      <c r="J44" s="302"/>
      <c r="K44" s="302"/>
      <c r="L44" s="108">
        <f>+SUM(L22:L43)</f>
        <v>0</v>
      </c>
      <c r="O44" s="103"/>
      <c r="P44" s="103"/>
      <c r="Q44" s="103"/>
      <c r="R44" s="103"/>
      <c r="S44" s="103"/>
      <c r="T44" s="104"/>
    </row>
    <row r="45" spans="1:20" x14ac:dyDescent="0.25">
      <c r="A45" s="6">
        <v>4</v>
      </c>
      <c r="B45" s="109"/>
      <c r="C45" s="330" t="s">
        <v>392</v>
      </c>
      <c r="D45" s="331"/>
      <c r="E45" s="331"/>
      <c r="F45" s="331"/>
      <c r="G45" s="331"/>
      <c r="H45" s="332"/>
      <c r="I45" s="399"/>
      <c r="J45" s="399"/>
      <c r="K45" s="399"/>
      <c r="L45" s="399"/>
      <c r="O45" s="103"/>
      <c r="P45" s="103"/>
      <c r="Q45" s="103"/>
      <c r="R45" s="103"/>
      <c r="S45" s="103"/>
      <c r="T45" s="110"/>
    </row>
    <row r="46" spans="1:20" ht="33.75" customHeight="1" x14ac:dyDescent="0.25">
      <c r="A46" s="19">
        <v>4.0999999999999996</v>
      </c>
      <c r="B46" s="17" t="s">
        <v>81</v>
      </c>
      <c r="C46" s="403" t="s">
        <v>393</v>
      </c>
      <c r="D46" s="404"/>
      <c r="E46" s="404"/>
      <c r="F46" s="404"/>
      <c r="G46" s="404"/>
      <c r="H46" s="405"/>
      <c r="I46" s="19" t="s">
        <v>83</v>
      </c>
      <c r="J46" s="41">
        <f>+'[43]CANTI. LECHOS'!H93</f>
        <v>7857.8980199999996</v>
      </c>
      <c r="K46" s="13"/>
      <c r="L46" s="152">
        <f>+J46*K46</f>
        <v>0</v>
      </c>
      <c r="O46" s="103"/>
      <c r="P46" s="103"/>
      <c r="Q46" s="103"/>
      <c r="R46" s="103"/>
      <c r="S46" s="103"/>
      <c r="T46" s="110"/>
    </row>
    <row r="47" spans="1:20" x14ac:dyDescent="0.25">
      <c r="A47" s="302" t="s">
        <v>358</v>
      </c>
      <c r="B47" s="270"/>
      <c r="C47" s="302"/>
      <c r="D47" s="302"/>
      <c r="E47" s="302"/>
      <c r="F47" s="302"/>
      <c r="G47" s="302"/>
      <c r="H47" s="302"/>
      <c r="I47" s="302"/>
      <c r="J47" s="302"/>
      <c r="K47" s="302"/>
      <c r="L47" s="152">
        <f>+SUM(L46)</f>
        <v>0</v>
      </c>
      <c r="O47" s="103"/>
      <c r="P47" s="103"/>
      <c r="Q47" s="103"/>
      <c r="R47" s="103"/>
      <c r="S47" s="103"/>
      <c r="T47" s="110"/>
    </row>
    <row r="48" spans="1:20" x14ac:dyDescent="0.25">
      <c r="A48" s="6">
        <v>5</v>
      </c>
      <c r="B48" s="109"/>
      <c r="C48" s="264" t="s">
        <v>394</v>
      </c>
      <c r="D48" s="264"/>
      <c r="E48" s="264"/>
      <c r="F48" s="264"/>
      <c r="G48" s="264"/>
      <c r="H48" s="264"/>
      <c r="I48" s="399"/>
      <c r="J48" s="399"/>
      <c r="K48" s="399"/>
      <c r="L48" s="399"/>
    </row>
    <row r="49" spans="1:20" s="113" customFormat="1" ht="36" customHeight="1" x14ac:dyDescent="0.25">
      <c r="A49" s="19">
        <v>3.32</v>
      </c>
      <c r="B49" s="187" t="s">
        <v>45</v>
      </c>
      <c r="C49" s="403" t="s">
        <v>395</v>
      </c>
      <c r="D49" s="404"/>
      <c r="E49" s="404"/>
      <c r="F49" s="404"/>
      <c r="G49" s="404"/>
      <c r="H49" s="405"/>
      <c r="I49" s="19" t="s">
        <v>23</v>
      </c>
      <c r="J49" s="20">
        <f>+'[43]CANTI. LECHOS'!P67</f>
        <v>86.393169021438652</v>
      </c>
      <c r="K49" s="111"/>
      <c r="L49" s="112">
        <f>+K49*J49</f>
        <v>0</v>
      </c>
      <c r="N49" s="114"/>
    </row>
    <row r="50" spans="1:20" s="113" customFormat="1" ht="36" customHeight="1" x14ac:dyDescent="0.25">
      <c r="A50" s="19" t="s">
        <v>396</v>
      </c>
      <c r="B50" s="187" t="s">
        <v>45</v>
      </c>
      <c r="C50" s="403" t="s">
        <v>397</v>
      </c>
      <c r="D50" s="404"/>
      <c r="E50" s="404"/>
      <c r="F50" s="404"/>
      <c r="G50" s="404"/>
      <c r="H50" s="405"/>
      <c r="I50" s="19" t="s">
        <v>23</v>
      </c>
      <c r="J50" s="16">
        <f>+'[43]CANTI. LECHOS'!P72</f>
        <v>4.752079316439155</v>
      </c>
      <c r="K50" s="115"/>
      <c r="L50" s="112">
        <f>+J50*K50</f>
        <v>0</v>
      </c>
      <c r="N50" s="114"/>
    </row>
    <row r="51" spans="1:20" x14ac:dyDescent="0.25">
      <c r="A51" s="302" t="s">
        <v>358</v>
      </c>
      <c r="B51" s="270"/>
      <c r="C51" s="302"/>
      <c r="D51" s="302"/>
      <c r="E51" s="302"/>
      <c r="F51" s="302"/>
      <c r="G51" s="302"/>
      <c r="H51" s="302"/>
      <c r="I51" s="302"/>
      <c r="J51" s="302"/>
      <c r="K51" s="302"/>
      <c r="L51" s="108">
        <f>+SUM(L49:L50)</f>
        <v>0</v>
      </c>
      <c r="O51" s="103"/>
      <c r="P51" s="103"/>
      <c r="Q51" s="103"/>
      <c r="R51" s="103"/>
      <c r="S51" s="103"/>
      <c r="T51" s="110"/>
    </row>
    <row r="52" spans="1:20" x14ac:dyDescent="0.25">
      <c r="A52" s="6">
        <v>5.0999999999999996</v>
      </c>
      <c r="B52" s="109"/>
      <c r="C52" s="264" t="s">
        <v>235</v>
      </c>
      <c r="D52" s="264"/>
      <c r="E52" s="264"/>
      <c r="F52" s="264"/>
      <c r="G52" s="264"/>
      <c r="H52" s="264"/>
      <c r="I52" s="399"/>
      <c r="J52" s="399"/>
      <c r="K52" s="399"/>
      <c r="L52" s="399"/>
    </row>
    <row r="53" spans="1:20" s="113" customFormat="1" ht="63" customHeight="1" x14ac:dyDescent="0.25">
      <c r="A53" s="19">
        <v>3.33</v>
      </c>
      <c r="B53" s="116" t="s">
        <v>31</v>
      </c>
      <c r="C53" s="403" t="s">
        <v>398</v>
      </c>
      <c r="D53" s="404"/>
      <c r="E53" s="404"/>
      <c r="F53" s="404"/>
      <c r="G53" s="404"/>
      <c r="H53" s="405"/>
      <c r="I53" s="19" t="s">
        <v>29</v>
      </c>
      <c r="J53" s="16">
        <v>2</v>
      </c>
      <c r="K53" s="111"/>
      <c r="L53" s="112">
        <f>+K53*J53</f>
        <v>0</v>
      </c>
      <c r="N53" s="114"/>
    </row>
    <row r="54" spans="1:20" s="113" customFormat="1" ht="78" customHeight="1" x14ac:dyDescent="0.25">
      <c r="A54" s="19">
        <v>3.34</v>
      </c>
      <c r="B54" s="116"/>
      <c r="C54" s="403" t="s">
        <v>399</v>
      </c>
      <c r="D54" s="404"/>
      <c r="E54" s="404"/>
      <c r="F54" s="404"/>
      <c r="G54" s="404"/>
      <c r="H54" s="405"/>
      <c r="I54" s="19" t="s">
        <v>17</v>
      </c>
      <c r="J54" s="16">
        <v>1</v>
      </c>
      <c r="K54" s="111"/>
      <c r="L54" s="112">
        <f>+K54*J54</f>
        <v>0</v>
      </c>
      <c r="N54" s="114"/>
    </row>
    <row r="55" spans="1:20" s="113" customFormat="1" ht="47.25" customHeight="1" x14ac:dyDescent="0.25">
      <c r="A55" s="19" t="s">
        <v>400</v>
      </c>
      <c r="B55" s="19" t="s">
        <v>237</v>
      </c>
      <c r="C55" s="406" t="s">
        <v>238</v>
      </c>
      <c r="D55" s="407"/>
      <c r="E55" s="407"/>
      <c r="F55" s="407"/>
      <c r="G55" s="407"/>
      <c r="H55" s="408"/>
      <c r="I55" s="118" t="s">
        <v>20</v>
      </c>
      <c r="J55" s="119">
        <f>+'[43]CANTI. LECHOS'!O44</f>
        <v>11.09</v>
      </c>
      <c r="K55" s="120"/>
      <c r="L55" s="112">
        <f>+K55*J55</f>
        <v>0</v>
      </c>
      <c r="N55" s="114"/>
    </row>
    <row r="56" spans="1:20" s="113" customFormat="1" ht="18" customHeight="1" x14ac:dyDescent="0.25">
      <c r="A56" s="19">
        <v>3.35</v>
      </c>
      <c r="B56" s="19" t="s">
        <v>118</v>
      </c>
      <c r="C56" s="229" t="s">
        <v>401</v>
      </c>
      <c r="D56" s="230"/>
      <c r="E56" s="230"/>
      <c r="F56" s="230"/>
      <c r="G56" s="230"/>
      <c r="H56" s="231"/>
      <c r="I56" s="118" t="s">
        <v>17</v>
      </c>
      <c r="J56" s="119">
        <f>+'[43]CANTI. LECHOS'!O48:O48</f>
        <v>52.625999999999998</v>
      </c>
      <c r="K56" s="120"/>
      <c r="L56" s="121">
        <f>+J56*K56</f>
        <v>0</v>
      </c>
      <c r="M56" s="122"/>
      <c r="N56" s="114"/>
    </row>
    <row r="57" spans="1:20" s="113" customFormat="1" ht="15.75" customHeight="1" x14ac:dyDescent="0.25">
      <c r="A57" s="302" t="s">
        <v>358</v>
      </c>
      <c r="B57" s="270"/>
      <c r="C57" s="302"/>
      <c r="D57" s="302"/>
      <c r="E57" s="302"/>
      <c r="F57" s="302"/>
      <c r="G57" s="302"/>
      <c r="H57" s="302"/>
      <c r="I57" s="302"/>
      <c r="J57" s="302"/>
      <c r="K57" s="302"/>
      <c r="L57" s="123">
        <f>+SUM(L53:L56)</f>
        <v>0</v>
      </c>
      <c r="M57" s="122"/>
      <c r="N57" s="114"/>
    </row>
    <row r="58" spans="1:20" s="113" customFormat="1" ht="15.75" customHeight="1" x14ac:dyDescent="0.25">
      <c r="A58" s="5">
        <v>6</v>
      </c>
      <c r="B58" s="124"/>
      <c r="C58" s="397" t="s">
        <v>402</v>
      </c>
      <c r="D58" s="397"/>
      <c r="E58" s="397"/>
      <c r="F58" s="397"/>
      <c r="G58" s="397"/>
      <c r="H58" s="397"/>
      <c r="I58" s="398"/>
      <c r="J58" s="398"/>
      <c r="K58" s="398"/>
      <c r="L58" s="399"/>
      <c r="N58" s="114"/>
    </row>
    <row r="59" spans="1:20" s="113" customFormat="1" ht="15" customHeight="1" x14ac:dyDescent="0.25">
      <c r="A59" s="19">
        <v>3.36</v>
      </c>
      <c r="B59" s="196" t="s">
        <v>265</v>
      </c>
      <c r="C59" s="229" t="s">
        <v>403</v>
      </c>
      <c r="D59" s="230"/>
      <c r="E59" s="230"/>
      <c r="F59" s="230"/>
      <c r="G59" s="230"/>
      <c r="H59" s="231"/>
      <c r="I59" s="19" t="s">
        <v>23</v>
      </c>
      <c r="J59" s="16">
        <f>+'[43]CANTI. LECHOS'!O46</f>
        <v>17.743199999999998</v>
      </c>
      <c r="K59" s="111"/>
      <c r="L59" s="121">
        <f>+J59*K59</f>
        <v>0</v>
      </c>
      <c r="N59" s="114"/>
    </row>
    <row r="60" spans="1:20" s="113" customFormat="1" ht="12.75" customHeight="1" x14ac:dyDescent="0.25">
      <c r="A60" s="19">
        <v>3.37</v>
      </c>
      <c r="B60" s="116" t="s">
        <v>265</v>
      </c>
      <c r="C60" s="400" t="s">
        <v>404</v>
      </c>
      <c r="D60" s="401"/>
      <c r="E60" s="401"/>
      <c r="F60" s="401"/>
      <c r="G60" s="401"/>
      <c r="H60" s="402"/>
      <c r="I60" s="19" t="s">
        <v>23</v>
      </c>
      <c r="J60" s="16">
        <f>+'[43]CANTI. LECHOS'!O47</f>
        <v>15.84</v>
      </c>
      <c r="K60" s="111"/>
      <c r="L60" s="125">
        <f>+K60*J60</f>
        <v>0</v>
      </c>
      <c r="N60" s="114"/>
    </row>
    <row r="61" spans="1:20" x14ac:dyDescent="0.25">
      <c r="A61" s="268" t="s">
        <v>358</v>
      </c>
      <c r="B61" s="269"/>
      <c r="C61" s="269"/>
      <c r="D61" s="269"/>
      <c r="E61" s="269"/>
      <c r="F61" s="269"/>
      <c r="G61" s="269"/>
      <c r="H61" s="269"/>
      <c r="I61" s="269"/>
      <c r="J61" s="269"/>
      <c r="K61" s="270"/>
      <c r="L61" s="126">
        <f>SUM(L59:L60)</f>
        <v>0</v>
      </c>
      <c r="N61" s="127"/>
    </row>
    <row r="62" spans="1:20" x14ac:dyDescent="0.25">
      <c r="A62" s="6">
        <v>7</v>
      </c>
      <c r="B62" s="109"/>
      <c r="C62" s="264" t="s">
        <v>405</v>
      </c>
      <c r="D62" s="264"/>
      <c r="E62" s="264"/>
      <c r="F62" s="264"/>
      <c r="G62" s="264"/>
      <c r="H62" s="264"/>
      <c r="I62" s="387"/>
      <c r="J62" s="388"/>
      <c r="K62" s="388"/>
      <c r="L62" s="389"/>
      <c r="N62" s="127"/>
    </row>
    <row r="63" spans="1:20" x14ac:dyDescent="0.25">
      <c r="A63" s="117"/>
      <c r="B63" s="15"/>
      <c r="C63" s="394" t="s">
        <v>406</v>
      </c>
      <c r="D63" s="395"/>
      <c r="E63" s="395"/>
      <c r="F63" s="395"/>
      <c r="G63" s="395"/>
      <c r="H63" s="395"/>
      <c r="I63" s="395"/>
      <c r="J63" s="395"/>
      <c r="K63" s="395"/>
      <c r="L63" s="396"/>
      <c r="N63" s="127"/>
    </row>
    <row r="64" spans="1:20" x14ac:dyDescent="0.25">
      <c r="A64" s="117">
        <v>7.1</v>
      </c>
      <c r="B64" s="61" t="s">
        <v>289</v>
      </c>
      <c r="C64" s="226" t="s">
        <v>407</v>
      </c>
      <c r="D64" s="227"/>
      <c r="E64" s="227"/>
      <c r="F64" s="227"/>
      <c r="G64" s="227"/>
      <c r="H64" s="228"/>
      <c r="I64" s="19" t="s">
        <v>20</v>
      </c>
      <c r="J64" s="19">
        <v>35</v>
      </c>
      <c r="K64" s="111"/>
      <c r="L64" s="111">
        <f t="shared" ref="L64:L69" si="3">+J64*K64</f>
        <v>0</v>
      </c>
      <c r="N64" s="127"/>
    </row>
    <row r="65" spans="1:18" x14ac:dyDescent="0.25">
      <c r="A65" s="117">
        <v>7.2</v>
      </c>
      <c r="B65" s="61" t="s">
        <v>289</v>
      </c>
      <c r="C65" s="226" t="s">
        <v>408</v>
      </c>
      <c r="D65" s="227"/>
      <c r="E65" s="227"/>
      <c r="F65" s="227"/>
      <c r="G65" s="227"/>
      <c r="H65" s="228"/>
      <c r="I65" s="19" t="s">
        <v>20</v>
      </c>
      <c r="J65" s="19">
        <v>96</v>
      </c>
      <c r="K65" s="111"/>
      <c r="L65" s="111">
        <f t="shared" si="3"/>
        <v>0</v>
      </c>
      <c r="N65" s="127"/>
    </row>
    <row r="66" spans="1:18" x14ac:dyDescent="0.25">
      <c r="A66" s="117">
        <v>7.3</v>
      </c>
      <c r="B66" s="61" t="s">
        <v>289</v>
      </c>
      <c r="C66" s="226" t="s">
        <v>409</v>
      </c>
      <c r="D66" s="227"/>
      <c r="E66" s="227"/>
      <c r="F66" s="227"/>
      <c r="G66" s="227"/>
      <c r="H66" s="228"/>
      <c r="I66" s="19" t="s">
        <v>29</v>
      </c>
      <c r="J66" s="19">
        <v>6</v>
      </c>
      <c r="K66" s="111"/>
      <c r="L66" s="112">
        <f t="shared" si="3"/>
        <v>0</v>
      </c>
      <c r="N66" s="127"/>
    </row>
    <row r="67" spans="1:18" x14ac:dyDescent="0.25">
      <c r="A67" s="117">
        <v>7.4</v>
      </c>
      <c r="B67" s="61" t="s">
        <v>289</v>
      </c>
      <c r="C67" s="226" t="s">
        <v>410</v>
      </c>
      <c r="D67" s="227"/>
      <c r="E67" s="227"/>
      <c r="F67" s="227"/>
      <c r="G67" s="227"/>
      <c r="H67" s="228"/>
      <c r="I67" s="19" t="s">
        <v>29</v>
      </c>
      <c r="J67" s="19">
        <v>4</v>
      </c>
      <c r="K67" s="111"/>
      <c r="L67" s="112">
        <f t="shared" si="3"/>
        <v>0</v>
      </c>
      <c r="N67" s="127"/>
    </row>
    <row r="68" spans="1:18" x14ac:dyDescent="0.25">
      <c r="A68" s="117">
        <v>7.5</v>
      </c>
      <c r="B68" s="61" t="s">
        <v>289</v>
      </c>
      <c r="C68" s="226" t="s">
        <v>411</v>
      </c>
      <c r="D68" s="227"/>
      <c r="E68" s="227"/>
      <c r="F68" s="227"/>
      <c r="G68" s="227"/>
      <c r="H68" s="228"/>
      <c r="I68" s="19" t="s">
        <v>29</v>
      </c>
      <c r="J68" s="19">
        <v>6</v>
      </c>
      <c r="K68" s="111"/>
      <c r="L68" s="112">
        <f t="shared" si="3"/>
        <v>0</v>
      </c>
      <c r="N68" s="127"/>
    </row>
    <row r="69" spans="1:18" x14ac:dyDescent="0.25">
      <c r="A69" s="117">
        <v>7.6</v>
      </c>
      <c r="B69" s="61" t="s">
        <v>289</v>
      </c>
      <c r="C69" s="226" t="s">
        <v>412</v>
      </c>
      <c r="D69" s="227"/>
      <c r="E69" s="227"/>
      <c r="F69" s="227"/>
      <c r="G69" s="227"/>
      <c r="H69" s="228"/>
      <c r="I69" s="19" t="s">
        <v>29</v>
      </c>
      <c r="J69" s="19">
        <v>4</v>
      </c>
      <c r="K69" s="111"/>
      <c r="L69" s="112">
        <f t="shared" si="3"/>
        <v>0</v>
      </c>
      <c r="N69" s="127"/>
    </row>
    <row r="70" spans="1:18" x14ac:dyDescent="0.25">
      <c r="A70" s="117">
        <v>7.7</v>
      </c>
      <c r="B70" s="61" t="s">
        <v>289</v>
      </c>
      <c r="C70" s="226" t="s">
        <v>479</v>
      </c>
      <c r="D70" s="227"/>
      <c r="E70" s="227"/>
      <c r="F70" s="227"/>
      <c r="G70" s="227"/>
      <c r="H70" s="228"/>
      <c r="I70" s="19" t="s">
        <v>29</v>
      </c>
      <c r="J70" s="19">
        <v>4</v>
      </c>
      <c r="K70" s="128"/>
      <c r="L70" s="112">
        <f>+J70*K70</f>
        <v>0</v>
      </c>
      <c r="N70" s="127"/>
    </row>
    <row r="71" spans="1:18" x14ac:dyDescent="0.25">
      <c r="A71" s="117">
        <v>7.8</v>
      </c>
      <c r="B71" s="61" t="s">
        <v>289</v>
      </c>
      <c r="C71" s="226" t="s">
        <v>413</v>
      </c>
      <c r="D71" s="227"/>
      <c r="E71" s="227"/>
      <c r="F71" s="227"/>
      <c r="G71" s="227"/>
      <c r="H71" s="228"/>
      <c r="I71" s="19" t="s">
        <v>23</v>
      </c>
      <c r="J71" s="19">
        <f>20*1*0.5</f>
        <v>10</v>
      </c>
      <c r="K71" s="128"/>
      <c r="L71" s="112">
        <f>+J71*K71</f>
        <v>0</v>
      </c>
      <c r="N71" s="127"/>
    </row>
    <row r="72" spans="1:18" x14ac:dyDescent="0.25">
      <c r="A72" s="117">
        <v>7.9</v>
      </c>
      <c r="B72" s="61" t="s">
        <v>289</v>
      </c>
      <c r="C72" s="226" t="s">
        <v>414</v>
      </c>
      <c r="D72" s="227"/>
      <c r="E72" s="227"/>
      <c r="F72" s="227"/>
      <c r="G72" s="227"/>
      <c r="H72" s="228"/>
      <c r="I72" s="19" t="s">
        <v>23</v>
      </c>
      <c r="J72" s="19">
        <f>46*1*0.5</f>
        <v>23</v>
      </c>
      <c r="K72" s="128"/>
      <c r="L72" s="112">
        <f>+J72*K72</f>
        <v>0</v>
      </c>
      <c r="N72" s="127"/>
    </row>
    <row r="73" spans="1:18" x14ac:dyDescent="0.25">
      <c r="A73" s="129" t="s">
        <v>415</v>
      </c>
      <c r="B73" s="61" t="s">
        <v>289</v>
      </c>
      <c r="C73" s="226" t="s">
        <v>416</v>
      </c>
      <c r="D73" s="227"/>
      <c r="E73" s="227"/>
      <c r="F73" s="227"/>
      <c r="G73" s="227"/>
      <c r="H73" s="228"/>
      <c r="I73" s="19" t="s">
        <v>29</v>
      </c>
      <c r="J73" s="19">
        <v>2</v>
      </c>
      <c r="K73" s="128"/>
      <c r="L73" s="112">
        <f>+J73*K73</f>
        <v>0</v>
      </c>
      <c r="N73" s="127"/>
    </row>
    <row r="74" spans="1:18" x14ac:dyDescent="0.25">
      <c r="A74" s="268" t="s">
        <v>234</v>
      </c>
      <c r="B74" s="269"/>
      <c r="C74" s="269"/>
      <c r="D74" s="269"/>
      <c r="E74" s="269"/>
      <c r="F74" s="269"/>
      <c r="G74" s="269"/>
      <c r="H74" s="269"/>
      <c r="I74" s="269"/>
      <c r="J74" s="269"/>
      <c r="K74" s="270"/>
      <c r="L74" s="126">
        <f>+SUM(L64:L73)</f>
        <v>0</v>
      </c>
      <c r="N74" s="130"/>
    </row>
    <row r="75" spans="1:18" ht="15.75" thickBot="1" x14ac:dyDescent="0.3">
      <c r="A75" s="390" t="s">
        <v>313</v>
      </c>
      <c r="B75" s="391"/>
      <c r="C75" s="391"/>
      <c r="D75" s="391"/>
      <c r="E75" s="391"/>
      <c r="F75" s="391"/>
      <c r="G75" s="391"/>
      <c r="H75" s="391"/>
      <c r="I75" s="391"/>
      <c r="J75" s="391"/>
      <c r="K75" s="392"/>
      <c r="L75" s="393"/>
    </row>
    <row r="76" spans="1:18" x14ac:dyDescent="0.25">
      <c r="A76" s="302" t="s">
        <v>317</v>
      </c>
      <c r="B76" s="302"/>
      <c r="C76" s="302"/>
      <c r="D76" s="302"/>
      <c r="E76" s="302"/>
      <c r="F76" s="302"/>
      <c r="G76" s="302"/>
      <c r="H76" s="302"/>
      <c r="I76" s="302"/>
      <c r="J76" s="302"/>
      <c r="K76" s="131"/>
      <c r="L76" s="132">
        <f>+L74+L61+L57+L51+L47+L44+L20+L11</f>
        <v>0</v>
      </c>
    </row>
    <row r="77" spans="1:18" x14ac:dyDescent="0.25">
      <c r="A77" s="302" t="s">
        <v>417</v>
      </c>
      <c r="B77" s="302"/>
      <c r="C77" s="302"/>
      <c r="D77" s="302"/>
      <c r="E77" s="302"/>
      <c r="F77" s="302"/>
      <c r="G77" s="302"/>
      <c r="H77" s="302"/>
      <c r="I77" s="302"/>
      <c r="J77" s="302"/>
      <c r="K77" s="67"/>
      <c r="L77" s="133">
        <f>L76*K77</f>
        <v>0</v>
      </c>
      <c r="N77" s="134"/>
      <c r="O77" s="134"/>
      <c r="P77" s="134"/>
      <c r="Q77" s="134"/>
      <c r="R77" s="134"/>
    </row>
    <row r="78" spans="1:18" x14ac:dyDescent="0.25">
      <c r="A78" s="302" t="s">
        <v>418</v>
      </c>
      <c r="B78" s="302"/>
      <c r="C78" s="302"/>
      <c r="D78" s="302"/>
      <c r="E78" s="302"/>
      <c r="F78" s="302"/>
      <c r="G78" s="302"/>
      <c r="H78" s="302"/>
      <c r="I78" s="302"/>
      <c r="J78" s="302"/>
      <c r="K78" s="67"/>
      <c r="L78" s="133">
        <f>L76*K78</f>
        <v>0</v>
      </c>
      <c r="M78" s="135"/>
      <c r="N78" s="127"/>
      <c r="O78" s="127"/>
      <c r="P78" s="127"/>
      <c r="Q78" s="127"/>
      <c r="R78" s="127"/>
    </row>
    <row r="79" spans="1:18" x14ac:dyDescent="0.25">
      <c r="A79" s="302" t="s">
        <v>323</v>
      </c>
      <c r="B79" s="302"/>
      <c r="C79" s="302"/>
      <c r="D79" s="302"/>
      <c r="E79" s="302"/>
      <c r="F79" s="302"/>
      <c r="G79" s="302"/>
      <c r="H79" s="302"/>
      <c r="I79" s="302"/>
      <c r="J79" s="302"/>
      <c r="K79" s="67"/>
      <c r="L79" s="133">
        <f>L76*K79</f>
        <v>0</v>
      </c>
      <c r="N79" s="136"/>
      <c r="O79" s="136"/>
      <c r="P79" s="136"/>
      <c r="Q79" s="136"/>
      <c r="R79" s="136"/>
    </row>
    <row r="80" spans="1:18" x14ac:dyDescent="0.25">
      <c r="A80" s="302" t="s">
        <v>419</v>
      </c>
      <c r="B80" s="302"/>
      <c r="C80" s="302"/>
      <c r="D80" s="302"/>
      <c r="E80" s="302"/>
      <c r="F80" s="302"/>
      <c r="G80" s="302"/>
      <c r="H80" s="302"/>
      <c r="I80" s="302"/>
      <c r="J80" s="302"/>
      <c r="K80" s="67"/>
      <c r="L80" s="133">
        <f>L79*K80</f>
        <v>0</v>
      </c>
      <c r="N80" s="136"/>
      <c r="O80" s="136"/>
      <c r="P80" s="136"/>
      <c r="Q80" s="136"/>
      <c r="R80" s="136"/>
    </row>
    <row r="81" spans="1:18" ht="18.75" customHeight="1" x14ac:dyDescent="0.25">
      <c r="A81" s="386" t="s">
        <v>420</v>
      </c>
      <c r="B81" s="386"/>
      <c r="C81" s="386"/>
      <c r="D81" s="386"/>
      <c r="E81" s="386"/>
      <c r="F81" s="386"/>
      <c r="G81" s="386"/>
      <c r="H81" s="386"/>
      <c r="I81" s="386"/>
      <c r="J81" s="386"/>
      <c r="K81" s="386"/>
      <c r="L81" s="195">
        <f>SUM(L76:L80)</f>
        <v>0</v>
      </c>
      <c r="N81" s="134"/>
      <c r="O81" s="134"/>
      <c r="P81" s="134"/>
      <c r="Q81" s="134"/>
      <c r="R81" s="134"/>
    </row>
    <row r="82" spans="1:18" x14ac:dyDescent="0.25">
      <c r="A82" s="6">
        <v>8</v>
      </c>
      <c r="B82" s="109"/>
      <c r="C82" s="264" t="s">
        <v>421</v>
      </c>
      <c r="D82" s="264"/>
      <c r="E82" s="264"/>
      <c r="F82" s="264"/>
      <c r="G82" s="264"/>
      <c r="H82" s="264"/>
      <c r="I82" s="387"/>
      <c r="J82" s="388"/>
      <c r="K82" s="388"/>
      <c r="L82" s="389"/>
      <c r="N82" s="127"/>
    </row>
    <row r="83" spans="1:18" x14ac:dyDescent="0.25">
      <c r="A83" s="137">
        <v>8.1</v>
      </c>
      <c r="B83" s="138" t="s">
        <v>204</v>
      </c>
      <c r="C83" s="383" t="s">
        <v>422</v>
      </c>
      <c r="D83" s="384"/>
      <c r="E83" s="384"/>
      <c r="F83" s="384"/>
      <c r="G83" s="384"/>
      <c r="H83" s="385"/>
      <c r="I83" s="105" t="s">
        <v>20</v>
      </c>
      <c r="J83" s="41">
        <f>+J22</f>
        <v>19.350000000000001</v>
      </c>
      <c r="K83" s="111"/>
      <c r="L83" s="139">
        <f>+J83*K83</f>
        <v>0</v>
      </c>
      <c r="M83" s="140"/>
      <c r="N83" s="127"/>
    </row>
    <row r="84" spans="1:18" x14ac:dyDescent="0.25">
      <c r="A84" s="137">
        <v>8.1999999999999993</v>
      </c>
      <c r="B84" s="138" t="s">
        <v>204</v>
      </c>
      <c r="C84" s="383" t="s">
        <v>423</v>
      </c>
      <c r="D84" s="384"/>
      <c r="E84" s="384"/>
      <c r="F84" s="384"/>
      <c r="G84" s="384"/>
      <c r="H84" s="385"/>
      <c r="I84" s="105" t="s">
        <v>20</v>
      </c>
      <c r="J84" s="141">
        <f>+J23</f>
        <v>8.379999999999999</v>
      </c>
      <c r="K84" s="111"/>
      <c r="L84" s="139">
        <f>+J84*K84</f>
        <v>0</v>
      </c>
      <c r="M84" s="140"/>
      <c r="N84" s="127"/>
    </row>
    <row r="85" spans="1:18" x14ac:dyDescent="0.25">
      <c r="A85" s="137">
        <v>8.3000000000000007</v>
      </c>
      <c r="B85" s="142" t="s">
        <v>93</v>
      </c>
      <c r="C85" s="383" t="s">
        <v>424</v>
      </c>
      <c r="D85" s="384"/>
      <c r="E85" s="384"/>
      <c r="F85" s="384"/>
      <c r="G85" s="384"/>
      <c r="H85" s="385"/>
      <c r="I85" s="105" t="s">
        <v>29</v>
      </c>
      <c r="J85" s="27">
        <f>+J24</f>
        <v>10.700000000000001</v>
      </c>
      <c r="K85" s="111"/>
      <c r="L85" s="139">
        <f>+J85*K85</f>
        <v>0</v>
      </c>
      <c r="M85" s="140"/>
      <c r="N85" s="127"/>
    </row>
    <row r="86" spans="1:18" x14ac:dyDescent="0.25">
      <c r="A86" s="137">
        <v>8.4</v>
      </c>
      <c r="B86" s="142" t="s">
        <v>93</v>
      </c>
      <c r="C86" s="383" t="s">
        <v>425</v>
      </c>
      <c r="D86" s="384"/>
      <c r="E86" s="384"/>
      <c r="F86" s="384"/>
      <c r="G86" s="384"/>
      <c r="H86" s="385"/>
      <c r="I86" s="105" t="s">
        <v>29</v>
      </c>
      <c r="J86" s="41">
        <f>+J25</f>
        <v>14.5305</v>
      </c>
      <c r="K86" s="111"/>
      <c r="L86" s="139">
        <f>+J86*K86</f>
        <v>0</v>
      </c>
      <c r="M86" s="140"/>
      <c r="N86" s="127"/>
    </row>
    <row r="87" spans="1:18" x14ac:dyDescent="0.25">
      <c r="A87" s="268" t="s">
        <v>358</v>
      </c>
      <c r="B87" s="269"/>
      <c r="C87" s="269"/>
      <c r="D87" s="269"/>
      <c r="E87" s="269"/>
      <c r="F87" s="269"/>
      <c r="G87" s="269"/>
      <c r="H87" s="269"/>
      <c r="I87" s="269"/>
      <c r="J87" s="269"/>
      <c r="K87" s="270"/>
      <c r="L87" s="126">
        <f>+SUM(L83:L86)</f>
        <v>0</v>
      </c>
      <c r="M87" s="140"/>
      <c r="N87" s="127"/>
    </row>
    <row r="88" spans="1:18" s="50" customFormat="1" x14ac:dyDescent="0.25">
      <c r="A88" s="223" t="s">
        <v>337</v>
      </c>
      <c r="B88" s="223"/>
      <c r="C88" s="223"/>
      <c r="D88" s="223"/>
      <c r="E88" s="223"/>
      <c r="F88" s="223"/>
      <c r="G88" s="223"/>
      <c r="H88" s="223"/>
      <c r="I88" s="223"/>
      <c r="J88" s="223"/>
      <c r="K88" s="223"/>
      <c r="L88" s="223"/>
      <c r="M88" s="49"/>
    </row>
    <row r="89" spans="1:18" s="50" customFormat="1" x14ac:dyDescent="0.25">
      <c r="A89" s="220" t="s">
        <v>338</v>
      </c>
      <c r="B89" s="221"/>
      <c r="C89" s="221"/>
      <c r="D89" s="221"/>
      <c r="E89" s="221"/>
      <c r="F89" s="221"/>
      <c r="G89" s="221"/>
      <c r="H89" s="221"/>
      <c r="I89" s="221"/>
      <c r="J89" s="221"/>
      <c r="K89" s="222"/>
      <c r="L89" s="139">
        <f>L87</f>
        <v>0</v>
      </c>
      <c r="M89" s="49"/>
    </row>
    <row r="90" spans="1:18" s="50" customFormat="1" x14ac:dyDescent="0.25">
      <c r="A90" s="220" t="s">
        <v>339</v>
      </c>
      <c r="B90" s="221"/>
      <c r="C90" s="221"/>
      <c r="D90" s="221"/>
      <c r="E90" s="221"/>
      <c r="F90" s="221"/>
      <c r="G90" s="221"/>
      <c r="H90" s="221"/>
      <c r="I90" s="221"/>
      <c r="J90" s="222"/>
      <c r="K90" s="77"/>
      <c r="L90" s="139">
        <f>+K90*L89</f>
        <v>0</v>
      </c>
      <c r="M90" s="49"/>
    </row>
    <row r="91" spans="1:18" s="50" customFormat="1" ht="15" customHeight="1" x14ac:dyDescent="0.25">
      <c r="A91" s="220" t="s">
        <v>340</v>
      </c>
      <c r="B91" s="221"/>
      <c r="C91" s="221"/>
      <c r="D91" s="221"/>
      <c r="E91" s="221"/>
      <c r="F91" s="221"/>
      <c r="G91" s="221"/>
      <c r="H91" s="221"/>
      <c r="I91" s="221"/>
      <c r="J91" s="221"/>
      <c r="K91" s="222"/>
      <c r="L91" s="139">
        <f>+SUM(L89:L90)</f>
        <v>0</v>
      </c>
      <c r="M91" s="49"/>
    </row>
    <row r="92" spans="1:18" s="50" customFormat="1" x14ac:dyDescent="0.25">
      <c r="A92" s="223" t="s">
        <v>341</v>
      </c>
      <c r="B92" s="223"/>
      <c r="C92" s="223"/>
      <c r="D92" s="223"/>
      <c r="E92" s="223"/>
      <c r="F92" s="223"/>
      <c r="G92" s="223"/>
      <c r="H92" s="223"/>
      <c r="I92" s="223"/>
      <c r="J92" s="223"/>
      <c r="K92" s="223"/>
      <c r="L92" s="223"/>
      <c r="M92" s="49"/>
      <c r="N92" s="49"/>
    </row>
    <row r="93" spans="1:18" customFormat="1" ht="18" customHeight="1" x14ac:dyDescent="0.25">
      <c r="A93" s="220" t="s">
        <v>342</v>
      </c>
      <c r="B93" s="221"/>
      <c r="C93" s="221"/>
      <c r="D93" s="221"/>
      <c r="E93" s="221"/>
      <c r="F93" s="221"/>
      <c r="G93" s="221"/>
      <c r="H93" s="221"/>
      <c r="I93" s="221"/>
      <c r="J93" s="221"/>
      <c r="K93" s="222"/>
      <c r="L93" s="139">
        <f>+L91+L81</f>
        <v>0</v>
      </c>
    </row>
    <row r="94" spans="1:18" customFormat="1" ht="16.5" customHeight="1" x14ac:dyDescent="0.25">
      <c r="A94" s="380" t="s">
        <v>343</v>
      </c>
      <c r="B94" s="381"/>
      <c r="C94" s="381"/>
      <c r="D94" s="381"/>
      <c r="E94" s="381"/>
      <c r="F94" s="381"/>
      <c r="G94" s="381"/>
      <c r="H94" s="381"/>
      <c r="I94" s="381"/>
      <c r="J94" s="382"/>
      <c r="K94" s="143"/>
      <c r="L94" s="139">
        <f>+K94*L93</f>
        <v>0</v>
      </c>
    </row>
    <row r="95" spans="1:18" customFormat="1" ht="17.25" customHeight="1" x14ac:dyDescent="0.25">
      <c r="A95" s="376" t="s">
        <v>344</v>
      </c>
      <c r="B95" s="376"/>
      <c r="C95" s="376"/>
      <c r="D95" s="376"/>
      <c r="E95" s="376"/>
      <c r="F95" s="376"/>
      <c r="G95" s="376"/>
      <c r="H95" s="376"/>
      <c r="I95" s="376"/>
      <c r="J95" s="376"/>
      <c r="K95" s="144"/>
      <c r="L95" s="139">
        <f>+(L93+L94)/0.98*0.02</f>
        <v>0</v>
      </c>
    </row>
    <row r="96" spans="1:18" customFormat="1" ht="15.75" customHeight="1" x14ac:dyDescent="0.25">
      <c r="A96" s="377" t="s">
        <v>345</v>
      </c>
      <c r="B96" s="378"/>
      <c r="C96" s="378"/>
      <c r="D96" s="378"/>
      <c r="E96" s="378"/>
      <c r="F96" s="378"/>
      <c r="G96" s="378"/>
      <c r="H96" s="378"/>
      <c r="I96" s="378"/>
      <c r="J96" s="378"/>
      <c r="K96" s="379"/>
      <c r="L96" s="139">
        <f>+SUM(L93:L95)</f>
        <v>0</v>
      </c>
      <c r="M96" s="9"/>
    </row>
    <row r="97" spans="1:16135" customFormat="1" ht="15.75" customHeight="1" x14ac:dyDescent="0.25">
      <c r="A97" s="374" t="s">
        <v>314</v>
      </c>
      <c r="B97" s="374"/>
      <c r="C97" s="212" t="s">
        <v>346</v>
      </c>
      <c r="D97" s="213"/>
      <c r="E97" s="213"/>
      <c r="F97" s="214"/>
      <c r="G97" s="215" t="s">
        <v>347</v>
      </c>
      <c r="H97" s="215"/>
      <c r="I97" s="375" t="s">
        <v>348</v>
      </c>
      <c r="J97" s="375"/>
      <c r="K97" s="375"/>
      <c r="L97" s="375"/>
      <c r="M97" s="83"/>
    </row>
    <row r="98" spans="1:16135" customFormat="1" ht="15" customHeight="1" x14ac:dyDescent="0.25">
      <c r="A98" s="374" t="s">
        <v>319</v>
      </c>
      <c r="B98" s="374"/>
      <c r="C98" s="217" t="s">
        <v>320</v>
      </c>
      <c r="D98" s="218"/>
      <c r="E98" s="218"/>
      <c r="F98" s="219"/>
      <c r="G98" s="215" t="s">
        <v>321</v>
      </c>
      <c r="H98" s="215"/>
      <c r="I98" s="375" t="s">
        <v>348</v>
      </c>
      <c r="J98" s="375"/>
      <c r="K98" s="375"/>
      <c r="L98" s="375"/>
      <c r="M98" s="83"/>
    </row>
    <row r="99" spans="1:16135" customFormat="1" ht="16.5" customHeight="1" x14ac:dyDescent="0.25">
      <c r="A99" s="374" t="s">
        <v>349</v>
      </c>
      <c r="B99" s="374"/>
      <c r="C99" s="217" t="s">
        <v>350</v>
      </c>
      <c r="D99" s="218"/>
      <c r="E99" s="218"/>
      <c r="F99" s="219"/>
      <c r="G99" s="215" t="s">
        <v>426</v>
      </c>
      <c r="H99" s="215"/>
      <c r="I99" s="375" t="s">
        <v>348</v>
      </c>
      <c r="J99" s="375"/>
      <c r="K99" s="375"/>
      <c r="L99" s="375"/>
      <c r="M99" s="83"/>
    </row>
    <row r="100" spans="1:16135" s="113" customFormat="1" x14ac:dyDescent="0.25">
      <c r="A100" s="145"/>
      <c r="B100" s="84"/>
      <c r="C100" s="84"/>
      <c r="D100" s="84"/>
      <c r="E100" s="84"/>
      <c r="F100" s="84"/>
      <c r="G100" s="84"/>
      <c r="H100" s="84"/>
      <c r="I100" s="84"/>
      <c r="J100" s="84"/>
      <c r="K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c r="LT100" s="84"/>
      <c r="LU100" s="84"/>
      <c r="LV100" s="84"/>
      <c r="LW100" s="84"/>
      <c r="LX100" s="84"/>
      <c r="LY100" s="84"/>
      <c r="LZ100" s="84"/>
      <c r="MA100" s="84"/>
      <c r="MB100" s="84"/>
      <c r="MC100" s="84"/>
      <c r="MD100" s="84"/>
      <c r="ME100" s="84"/>
      <c r="MF100" s="84"/>
      <c r="MG100" s="84"/>
      <c r="MH100" s="84"/>
      <c r="MI100" s="84"/>
      <c r="MJ100" s="84"/>
      <c r="MK100" s="84"/>
      <c r="ML100" s="84"/>
      <c r="MM100" s="84"/>
      <c r="MN100" s="84"/>
      <c r="MO100" s="84"/>
      <c r="MP100" s="84"/>
      <c r="MQ100" s="84"/>
      <c r="MR100" s="84"/>
      <c r="MS100" s="84"/>
      <c r="MT100" s="84"/>
      <c r="MU100" s="84"/>
      <c r="MV100" s="84"/>
      <c r="MW100" s="84"/>
      <c r="MX100" s="84"/>
      <c r="MY100" s="84"/>
      <c r="MZ100" s="84"/>
      <c r="NA100" s="84"/>
      <c r="NB100" s="84"/>
      <c r="NC100" s="84"/>
      <c r="ND100" s="84"/>
      <c r="NE100" s="84"/>
      <c r="NF100" s="84"/>
      <c r="NG100" s="84"/>
      <c r="NH100" s="84"/>
      <c r="NI100" s="84"/>
      <c r="NJ100" s="84"/>
      <c r="NK100" s="84"/>
      <c r="NL100" s="84"/>
      <c r="NM100" s="84"/>
      <c r="NN100" s="84"/>
      <c r="NO100" s="84"/>
      <c r="NP100" s="84"/>
      <c r="NQ100" s="84"/>
      <c r="NR100" s="84"/>
      <c r="NS100" s="84"/>
      <c r="NT100" s="84"/>
      <c r="NU100" s="84"/>
      <c r="NV100" s="84"/>
      <c r="NW100" s="84"/>
      <c r="NX100" s="84"/>
      <c r="NY100" s="84"/>
      <c r="NZ100" s="84"/>
      <c r="OA100" s="84"/>
      <c r="OB100" s="84"/>
      <c r="OC100" s="84"/>
      <c r="OD100" s="84"/>
      <c r="OE100" s="84"/>
      <c r="OF100" s="84"/>
      <c r="OG100" s="84"/>
      <c r="OH100" s="84"/>
      <c r="OI100" s="84"/>
      <c r="OJ100" s="84"/>
      <c r="OK100" s="84"/>
      <c r="OL100" s="84"/>
      <c r="OM100" s="84"/>
      <c r="ON100" s="84"/>
      <c r="OO100" s="84"/>
      <c r="OP100" s="84"/>
      <c r="OQ100" s="84"/>
      <c r="OR100" s="84"/>
      <c r="OS100" s="84"/>
      <c r="OT100" s="84"/>
      <c r="OU100" s="84"/>
      <c r="OV100" s="84"/>
      <c r="OW100" s="84"/>
      <c r="OX100" s="84"/>
      <c r="OY100" s="84"/>
      <c r="OZ100" s="84"/>
      <c r="PA100" s="84"/>
      <c r="PB100" s="84"/>
      <c r="PC100" s="84"/>
      <c r="PD100" s="84"/>
      <c r="PE100" s="84"/>
      <c r="PF100" s="84"/>
      <c r="PG100" s="84"/>
      <c r="PH100" s="84"/>
      <c r="PI100" s="84"/>
      <c r="PJ100" s="84"/>
      <c r="PK100" s="84"/>
      <c r="PL100" s="84"/>
      <c r="PM100" s="84"/>
      <c r="PN100" s="84"/>
      <c r="PO100" s="84"/>
      <c r="PP100" s="84"/>
      <c r="PQ100" s="84"/>
      <c r="PR100" s="84"/>
      <c r="PS100" s="84"/>
      <c r="PT100" s="84"/>
      <c r="PU100" s="84"/>
      <c r="PV100" s="84"/>
      <c r="PW100" s="84"/>
      <c r="PX100" s="84"/>
      <c r="PY100" s="84"/>
      <c r="PZ100" s="84"/>
      <c r="QA100" s="84"/>
      <c r="QB100" s="84"/>
      <c r="QC100" s="84"/>
      <c r="QD100" s="84"/>
      <c r="QE100" s="84"/>
      <c r="QF100" s="84"/>
      <c r="QG100" s="84"/>
      <c r="QH100" s="84"/>
      <c r="QI100" s="84"/>
      <c r="QJ100" s="84"/>
      <c r="QK100" s="84"/>
      <c r="QL100" s="84"/>
      <c r="QM100" s="84"/>
      <c r="QN100" s="84"/>
      <c r="QO100" s="84"/>
      <c r="QP100" s="84"/>
      <c r="QQ100" s="84"/>
      <c r="QR100" s="84"/>
      <c r="QS100" s="84"/>
      <c r="QT100" s="84"/>
      <c r="QU100" s="84"/>
      <c r="QV100" s="84"/>
      <c r="QW100" s="84"/>
      <c r="QX100" s="84"/>
      <c r="QY100" s="84"/>
      <c r="QZ100" s="84"/>
      <c r="RA100" s="84"/>
      <c r="RB100" s="84"/>
      <c r="RC100" s="84"/>
      <c r="RD100" s="84"/>
      <c r="RE100" s="84"/>
      <c r="RF100" s="84"/>
      <c r="RG100" s="84"/>
      <c r="RH100" s="84"/>
      <c r="RI100" s="84"/>
      <c r="RJ100" s="84"/>
      <c r="RK100" s="84"/>
      <c r="RL100" s="84"/>
      <c r="RM100" s="84"/>
      <c r="RN100" s="84"/>
      <c r="RO100" s="84"/>
      <c r="RP100" s="84"/>
      <c r="RQ100" s="84"/>
      <c r="RR100" s="84"/>
      <c r="RS100" s="84"/>
      <c r="RT100" s="84"/>
      <c r="RU100" s="84"/>
      <c r="RV100" s="84"/>
      <c r="RW100" s="84"/>
      <c r="RX100" s="84"/>
      <c r="RY100" s="84"/>
      <c r="RZ100" s="84"/>
      <c r="SA100" s="84"/>
      <c r="SB100" s="84"/>
      <c r="SC100" s="84"/>
      <c r="SD100" s="84"/>
      <c r="SE100" s="84"/>
      <c r="SF100" s="84"/>
      <c r="SG100" s="84"/>
      <c r="SH100" s="84"/>
      <c r="SI100" s="84"/>
      <c r="SJ100" s="84"/>
      <c r="SK100" s="84"/>
      <c r="SL100" s="84"/>
      <c r="SM100" s="84"/>
      <c r="SN100" s="84"/>
      <c r="SO100" s="84"/>
      <c r="SP100" s="84"/>
      <c r="SQ100" s="84"/>
      <c r="SR100" s="84"/>
      <c r="SS100" s="84"/>
      <c r="ST100" s="84"/>
      <c r="SU100" s="84"/>
      <c r="SV100" s="84"/>
      <c r="SW100" s="84"/>
      <c r="SX100" s="84"/>
      <c r="SY100" s="84"/>
      <c r="SZ100" s="84"/>
      <c r="TA100" s="84"/>
      <c r="TB100" s="84"/>
      <c r="TC100" s="84"/>
      <c r="TD100" s="84"/>
      <c r="TE100" s="84"/>
      <c r="TF100" s="84"/>
      <c r="TG100" s="84"/>
      <c r="TH100" s="84"/>
      <c r="TI100" s="84"/>
      <c r="TJ100" s="84"/>
      <c r="TK100" s="84"/>
      <c r="TL100" s="84"/>
      <c r="TM100" s="84"/>
      <c r="TN100" s="84"/>
      <c r="TO100" s="84"/>
      <c r="TP100" s="84"/>
      <c r="TQ100" s="84"/>
      <c r="TR100" s="84"/>
      <c r="TS100" s="84"/>
      <c r="TT100" s="84"/>
      <c r="TU100" s="84"/>
      <c r="TV100" s="84"/>
      <c r="TW100" s="84"/>
      <c r="TX100" s="84"/>
      <c r="TY100" s="84"/>
      <c r="TZ100" s="84"/>
      <c r="UA100" s="84"/>
      <c r="UB100" s="84"/>
      <c r="UC100" s="84"/>
      <c r="UD100" s="84"/>
      <c r="UE100" s="84"/>
      <c r="UF100" s="84"/>
      <c r="UG100" s="84"/>
      <c r="UH100" s="84"/>
      <c r="UI100" s="84"/>
      <c r="UJ100" s="84"/>
      <c r="UK100" s="84"/>
      <c r="UL100" s="84"/>
      <c r="UM100" s="84"/>
      <c r="UN100" s="84"/>
      <c r="UO100" s="84"/>
      <c r="UP100" s="84"/>
      <c r="UQ100" s="84"/>
      <c r="UR100" s="84"/>
      <c r="US100" s="84"/>
      <c r="UT100" s="84"/>
      <c r="UU100" s="84"/>
      <c r="UV100" s="84"/>
      <c r="UW100" s="84"/>
      <c r="UX100" s="84"/>
      <c r="UY100" s="84"/>
      <c r="UZ100" s="84"/>
      <c r="VA100" s="84"/>
      <c r="VB100" s="84"/>
      <c r="VC100" s="84"/>
      <c r="VD100" s="84"/>
      <c r="VE100" s="84"/>
      <c r="VF100" s="84"/>
      <c r="VG100" s="84"/>
      <c r="VH100" s="84"/>
      <c r="VI100" s="84"/>
      <c r="VJ100" s="84"/>
      <c r="VK100" s="84"/>
      <c r="VL100" s="84"/>
      <c r="VM100" s="84"/>
      <c r="VN100" s="84"/>
      <c r="VO100" s="84"/>
      <c r="VP100" s="84"/>
      <c r="VQ100" s="84"/>
      <c r="VR100" s="84"/>
      <c r="VS100" s="84"/>
      <c r="VT100" s="84"/>
      <c r="VU100" s="84"/>
      <c r="VV100" s="84"/>
      <c r="VW100" s="84"/>
      <c r="VX100" s="84"/>
      <c r="VY100" s="84"/>
      <c r="VZ100" s="84"/>
      <c r="WA100" s="84"/>
      <c r="WB100" s="84"/>
      <c r="WC100" s="84"/>
      <c r="WD100" s="84"/>
      <c r="WE100" s="84"/>
      <c r="WF100" s="84"/>
      <c r="WG100" s="84"/>
      <c r="WH100" s="84"/>
      <c r="WI100" s="84"/>
      <c r="WJ100" s="84"/>
      <c r="WK100" s="84"/>
      <c r="WL100" s="84"/>
      <c r="WM100" s="84"/>
      <c r="WN100" s="84"/>
      <c r="WO100" s="84"/>
      <c r="WP100" s="84"/>
      <c r="WQ100" s="84"/>
      <c r="WR100" s="84"/>
      <c r="WS100" s="84"/>
      <c r="WT100" s="84"/>
      <c r="WU100" s="84"/>
      <c r="WV100" s="84"/>
      <c r="WW100" s="84"/>
      <c r="WX100" s="84"/>
      <c r="WY100" s="84"/>
      <c r="WZ100" s="84"/>
      <c r="XA100" s="84"/>
      <c r="XB100" s="84"/>
      <c r="XC100" s="84"/>
      <c r="XD100" s="84"/>
      <c r="XE100" s="84"/>
      <c r="XF100" s="84"/>
      <c r="XG100" s="84"/>
      <c r="XH100" s="84"/>
      <c r="XI100" s="84"/>
      <c r="XJ100" s="84"/>
      <c r="XK100" s="84"/>
      <c r="XL100" s="84"/>
      <c r="XM100" s="84"/>
      <c r="XN100" s="84"/>
      <c r="XO100" s="84"/>
      <c r="XP100" s="84"/>
      <c r="XQ100" s="84"/>
      <c r="XR100" s="84"/>
      <c r="XS100" s="84"/>
      <c r="XT100" s="84"/>
      <c r="XU100" s="84"/>
      <c r="XV100" s="84"/>
      <c r="XW100" s="84"/>
      <c r="XX100" s="84"/>
      <c r="XY100" s="84"/>
      <c r="XZ100" s="84"/>
      <c r="YA100" s="84"/>
      <c r="YB100" s="84"/>
      <c r="YC100" s="84"/>
      <c r="YD100" s="84"/>
      <c r="YE100" s="84"/>
      <c r="YF100" s="84"/>
      <c r="YG100" s="84"/>
      <c r="YH100" s="84"/>
      <c r="YI100" s="84"/>
      <c r="YJ100" s="84"/>
      <c r="YK100" s="84"/>
      <c r="YL100" s="84"/>
      <c r="YM100" s="84"/>
      <c r="YN100" s="84"/>
      <c r="YO100" s="84"/>
      <c r="YP100" s="84"/>
      <c r="YQ100" s="84"/>
      <c r="YR100" s="84"/>
      <c r="YS100" s="84"/>
      <c r="YT100" s="84"/>
      <c r="YU100" s="84"/>
      <c r="YV100" s="84"/>
      <c r="YW100" s="84"/>
      <c r="YX100" s="84"/>
      <c r="YY100" s="84"/>
      <c r="YZ100" s="84"/>
      <c r="ZA100" s="84"/>
      <c r="ZB100" s="84"/>
      <c r="ZC100" s="84"/>
      <c r="ZD100" s="84"/>
      <c r="ZE100" s="84"/>
      <c r="ZF100" s="84"/>
      <c r="ZG100" s="84"/>
      <c r="ZH100" s="84"/>
      <c r="ZI100" s="84"/>
      <c r="ZJ100" s="84"/>
      <c r="ZK100" s="84"/>
      <c r="ZL100" s="84"/>
      <c r="ZM100" s="84"/>
      <c r="ZN100" s="84"/>
      <c r="ZO100" s="84"/>
      <c r="ZP100" s="84"/>
      <c r="ZQ100" s="84"/>
      <c r="ZR100" s="84"/>
      <c r="ZS100" s="84"/>
      <c r="ZT100" s="84"/>
      <c r="ZU100" s="84"/>
      <c r="ZV100" s="84"/>
      <c r="ZW100" s="84"/>
      <c r="ZX100" s="84"/>
      <c r="ZY100" s="84"/>
      <c r="ZZ100" s="84"/>
      <c r="AAA100" s="84"/>
      <c r="AAB100" s="84"/>
      <c r="AAC100" s="84"/>
      <c r="AAD100" s="84"/>
      <c r="AAE100" s="84"/>
      <c r="AAF100" s="84"/>
      <c r="AAG100" s="84"/>
      <c r="AAH100" s="84"/>
      <c r="AAI100" s="84"/>
      <c r="AAJ100" s="84"/>
      <c r="AAK100" s="84"/>
      <c r="AAL100" s="84"/>
      <c r="AAM100" s="84"/>
      <c r="AAN100" s="84"/>
      <c r="AAO100" s="84"/>
      <c r="AAP100" s="84"/>
      <c r="AAQ100" s="84"/>
      <c r="AAR100" s="84"/>
      <c r="AAS100" s="84"/>
      <c r="AAT100" s="84"/>
      <c r="AAU100" s="84"/>
      <c r="AAV100" s="84"/>
      <c r="AAW100" s="84"/>
      <c r="AAX100" s="84"/>
      <c r="AAY100" s="84"/>
      <c r="AAZ100" s="84"/>
      <c r="ABA100" s="84"/>
      <c r="ABB100" s="84"/>
      <c r="ABC100" s="84"/>
      <c r="ABD100" s="84"/>
      <c r="ABE100" s="84"/>
      <c r="ABF100" s="84"/>
      <c r="ABG100" s="84"/>
      <c r="ABH100" s="84"/>
      <c r="ABI100" s="84"/>
      <c r="ABJ100" s="84"/>
      <c r="ABK100" s="84"/>
      <c r="ABL100" s="84"/>
      <c r="ABM100" s="84"/>
      <c r="ABN100" s="84"/>
      <c r="ABO100" s="84"/>
      <c r="ABP100" s="84"/>
      <c r="ABQ100" s="84"/>
      <c r="ABR100" s="84"/>
      <c r="ABS100" s="84"/>
      <c r="ABT100" s="84"/>
      <c r="ABU100" s="84"/>
      <c r="ABV100" s="84"/>
      <c r="ABW100" s="84"/>
      <c r="ABX100" s="84"/>
      <c r="ABY100" s="84"/>
      <c r="ABZ100" s="84"/>
      <c r="ACA100" s="84"/>
      <c r="ACB100" s="84"/>
      <c r="ACC100" s="84"/>
      <c r="ACD100" s="84"/>
      <c r="ACE100" s="84"/>
      <c r="ACF100" s="84"/>
      <c r="ACG100" s="84"/>
      <c r="ACH100" s="84"/>
      <c r="ACI100" s="84"/>
      <c r="ACJ100" s="84"/>
      <c r="ACK100" s="84"/>
      <c r="ACL100" s="84"/>
      <c r="ACM100" s="84"/>
      <c r="ACN100" s="84"/>
      <c r="ACO100" s="84"/>
      <c r="ACP100" s="84"/>
      <c r="ACQ100" s="84"/>
      <c r="ACR100" s="84"/>
      <c r="ACS100" s="84"/>
      <c r="ACT100" s="84"/>
      <c r="ACU100" s="84"/>
      <c r="ACV100" s="84"/>
      <c r="ACW100" s="84"/>
      <c r="ACX100" s="84"/>
      <c r="ACY100" s="84"/>
      <c r="ACZ100" s="84"/>
      <c r="ADA100" s="84"/>
      <c r="ADB100" s="84"/>
      <c r="ADC100" s="84"/>
      <c r="ADD100" s="84"/>
      <c r="ADE100" s="84"/>
      <c r="ADF100" s="84"/>
      <c r="ADG100" s="84"/>
      <c r="ADH100" s="84"/>
      <c r="ADI100" s="84"/>
      <c r="ADJ100" s="84"/>
      <c r="ADK100" s="84"/>
      <c r="ADL100" s="84"/>
      <c r="ADM100" s="84"/>
      <c r="ADN100" s="84"/>
      <c r="ADO100" s="84"/>
      <c r="ADP100" s="84"/>
      <c r="ADQ100" s="84"/>
      <c r="ADR100" s="84"/>
      <c r="ADS100" s="84"/>
      <c r="ADT100" s="84"/>
      <c r="ADU100" s="84"/>
      <c r="ADV100" s="84"/>
      <c r="ADW100" s="84"/>
      <c r="ADX100" s="84"/>
      <c r="ADY100" s="84"/>
      <c r="ADZ100" s="84"/>
      <c r="AEA100" s="84"/>
      <c r="AEB100" s="84"/>
      <c r="AEC100" s="84"/>
      <c r="AED100" s="84"/>
      <c r="AEE100" s="84"/>
      <c r="AEF100" s="84"/>
      <c r="AEG100" s="84"/>
      <c r="AEH100" s="84"/>
      <c r="AEI100" s="84"/>
      <c r="AEJ100" s="84"/>
      <c r="AEK100" s="84"/>
      <c r="AEL100" s="84"/>
      <c r="AEM100" s="84"/>
      <c r="AEN100" s="84"/>
      <c r="AEO100" s="84"/>
      <c r="AEP100" s="84"/>
      <c r="AEQ100" s="84"/>
      <c r="AER100" s="84"/>
      <c r="AES100" s="84"/>
      <c r="AET100" s="84"/>
      <c r="AEU100" s="84"/>
      <c r="AEV100" s="84"/>
      <c r="AEW100" s="84"/>
      <c r="AEX100" s="84"/>
      <c r="AEY100" s="84"/>
      <c r="AEZ100" s="84"/>
      <c r="AFA100" s="84"/>
      <c r="AFB100" s="84"/>
      <c r="AFC100" s="84"/>
      <c r="AFD100" s="84"/>
      <c r="AFE100" s="84"/>
      <c r="AFF100" s="84"/>
      <c r="AFG100" s="84"/>
      <c r="AFH100" s="84"/>
      <c r="AFI100" s="84"/>
      <c r="AFJ100" s="84"/>
      <c r="AFK100" s="84"/>
      <c r="AFL100" s="84"/>
      <c r="AFM100" s="84"/>
      <c r="AFN100" s="84"/>
      <c r="AFO100" s="84"/>
      <c r="AFP100" s="84"/>
      <c r="AFQ100" s="84"/>
      <c r="AFR100" s="84"/>
      <c r="AFS100" s="84"/>
      <c r="AFT100" s="84"/>
      <c r="AFU100" s="84"/>
      <c r="AFV100" s="84"/>
      <c r="AFW100" s="84"/>
      <c r="AFX100" s="84"/>
      <c r="AFY100" s="84"/>
      <c r="AFZ100" s="84"/>
      <c r="AGA100" s="84"/>
      <c r="AGB100" s="84"/>
      <c r="AGC100" s="84"/>
      <c r="AGD100" s="84"/>
      <c r="AGE100" s="84"/>
      <c r="AGF100" s="84"/>
      <c r="AGG100" s="84"/>
      <c r="AGH100" s="84"/>
      <c r="AGI100" s="84"/>
      <c r="AGJ100" s="84"/>
      <c r="AGK100" s="84"/>
      <c r="AGL100" s="84"/>
      <c r="AGM100" s="84"/>
      <c r="AGN100" s="84"/>
      <c r="AGO100" s="84"/>
      <c r="AGP100" s="84"/>
      <c r="AGQ100" s="84"/>
      <c r="AGR100" s="84"/>
      <c r="AGS100" s="84"/>
      <c r="AGT100" s="84"/>
      <c r="AGU100" s="84"/>
      <c r="AGV100" s="84"/>
      <c r="AGW100" s="84"/>
      <c r="AGX100" s="84"/>
      <c r="AGY100" s="84"/>
      <c r="AGZ100" s="84"/>
      <c r="AHA100" s="84"/>
      <c r="AHB100" s="84"/>
      <c r="AHC100" s="84"/>
      <c r="AHD100" s="84"/>
      <c r="AHE100" s="84"/>
      <c r="AHF100" s="84"/>
      <c r="AHG100" s="84"/>
      <c r="AHH100" s="84"/>
      <c r="AHI100" s="84"/>
      <c r="AHJ100" s="84"/>
      <c r="AHK100" s="84"/>
      <c r="AHL100" s="84"/>
      <c r="AHM100" s="84"/>
      <c r="AHN100" s="84"/>
      <c r="AHO100" s="84"/>
      <c r="AHP100" s="84"/>
      <c r="AHQ100" s="84"/>
      <c r="AHR100" s="84"/>
      <c r="AHS100" s="84"/>
      <c r="AHT100" s="84"/>
      <c r="AHU100" s="84"/>
      <c r="AHV100" s="84"/>
      <c r="AHW100" s="84"/>
      <c r="AHX100" s="84"/>
      <c r="AHY100" s="84"/>
      <c r="AHZ100" s="84"/>
      <c r="AIA100" s="84"/>
      <c r="AIB100" s="84"/>
      <c r="AIC100" s="84"/>
      <c r="AID100" s="84"/>
      <c r="AIE100" s="84"/>
      <c r="AIF100" s="84"/>
      <c r="AIG100" s="84"/>
      <c r="AIH100" s="84"/>
      <c r="AII100" s="84"/>
      <c r="AIJ100" s="84"/>
      <c r="AIK100" s="84"/>
      <c r="AIL100" s="84"/>
      <c r="AIM100" s="84"/>
      <c r="AIN100" s="84"/>
      <c r="AIO100" s="84"/>
      <c r="AIP100" s="84"/>
      <c r="AIQ100" s="84"/>
      <c r="AIR100" s="84"/>
      <c r="AIS100" s="84"/>
      <c r="AIT100" s="84"/>
      <c r="AIU100" s="84"/>
      <c r="AIV100" s="84"/>
      <c r="AIW100" s="84"/>
      <c r="AIX100" s="84"/>
      <c r="AIY100" s="84"/>
      <c r="AIZ100" s="84"/>
      <c r="AJA100" s="84"/>
      <c r="AJB100" s="84"/>
      <c r="AJC100" s="84"/>
      <c r="AJD100" s="84"/>
      <c r="AJE100" s="84"/>
      <c r="AJF100" s="84"/>
      <c r="AJG100" s="84"/>
      <c r="AJH100" s="84"/>
      <c r="AJI100" s="84"/>
      <c r="AJJ100" s="84"/>
      <c r="AJK100" s="84"/>
      <c r="AJL100" s="84"/>
      <c r="AJM100" s="84"/>
      <c r="AJN100" s="84"/>
      <c r="AJO100" s="84"/>
      <c r="AJP100" s="84"/>
      <c r="AJQ100" s="84"/>
      <c r="AJR100" s="84"/>
      <c r="AJS100" s="84"/>
      <c r="AJT100" s="84"/>
      <c r="AJU100" s="84"/>
      <c r="AJV100" s="84"/>
      <c r="AJW100" s="84"/>
      <c r="AJX100" s="84"/>
      <c r="AJY100" s="84"/>
      <c r="AJZ100" s="84"/>
      <c r="AKA100" s="84"/>
      <c r="AKB100" s="84"/>
      <c r="AKC100" s="84"/>
      <c r="AKD100" s="84"/>
      <c r="AKE100" s="84"/>
      <c r="AKF100" s="84"/>
      <c r="AKG100" s="84"/>
      <c r="AKH100" s="84"/>
      <c r="AKI100" s="84"/>
      <c r="AKJ100" s="84"/>
      <c r="AKK100" s="84"/>
      <c r="AKL100" s="84"/>
      <c r="AKM100" s="84"/>
      <c r="AKN100" s="84"/>
      <c r="AKO100" s="84"/>
      <c r="AKP100" s="84"/>
      <c r="AKQ100" s="84"/>
      <c r="AKR100" s="84"/>
      <c r="AKS100" s="84"/>
      <c r="AKT100" s="84"/>
      <c r="AKU100" s="84"/>
      <c r="AKV100" s="84"/>
      <c r="AKW100" s="84"/>
      <c r="AKX100" s="84"/>
      <c r="AKY100" s="84"/>
      <c r="AKZ100" s="84"/>
      <c r="ALA100" s="84"/>
      <c r="ALB100" s="84"/>
      <c r="ALC100" s="84"/>
      <c r="ALD100" s="84"/>
      <c r="ALE100" s="84"/>
      <c r="ALF100" s="84"/>
      <c r="ALG100" s="84"/>
      <c r="ALH100" s="84"/>
      <c r="ALI100" s="84"/>
      <c r="ALJ100" s="84"/>
      <c r="ALK100" s="84"/>
      <c r="ALL100" s="84"/>
      <c r="ALM100" s="84"/>
      <c r="ALN100" s="84"/>
      <c r="ALO100" s="84"/>
      <c r="ALP100" s="84"/>
      <c r="ALQ100" s="84"/>
      <c r="ALR100" s="84"/>
      <c r="ALS100" s="84"/>
      <c r="ALT100" s="84"/>
      <c r="ALU100" s="84"/>
      <c r="ALV100" s="84"/>
      <c r="ALW100" s="84"/>
      <c r="ALX100" s="84"/>
      <c r="ALY100" s="84"/>
      <c r="ALZ100" s="84"/>
      <c r="AMA100" s="84"/>
      <c r="AMB100" s="84"/>
      <c r="AMC100" s="84"/>
      <c r="AMD100" s="84"/>
      <c r="AME100" s="84"/>
      <c r="AMF100" s="84"/>
      <c r="AMG100" s="84"/>
      <c r="AMH100" s="84"/>
      <c r="AMI100" s="84"/>
      <c r="AMJ100" s="84"/>
      <c r="AMK100" s="84"/>
      <c r="AML100" s="84"/>
      <c r="AMM100" s="84"/>
      <c r="AMN100" s="84"/>
      <c r="AMO100" s="84"/>
      <c r="AMP100" s="84"/>
      <c r="AMQ100" s="84"/>
      <c r="AMR100" s="84"/>
      <c r="AMS100" s="84"/>
      <c r="AMT100" s="84"/>
      <c r="AMU100" s="84"/>
      <c r="AMV100" s="84"/>
      <c r="AMW100" s="84"/>
      <c r="AMX100" s="84"/>
      <c r="AMY100" s="84"/>
      <c r="AMZ100" s="84"/>
      <c r="ANA100" s="84"/>
      <c r="ANB100" s="84"/>
      <c r="ANC100" s="84"/>
      <c r="AND100" s="84"/>
      <c r="ANE100" s="84"/>
      <c r="ANF100" s="84"/>
      <c r="ANG100" s="84"/>
      <c r="ANH100" s="84"/>
      <c r="ANI100" s="84"/>
      <c r="ANJ100" s="84"/>
      <c r="ANK100" s="84"/>
      <c r="ANL100" s="84"/>
      <c r="ANM100" s="84"/>
      <c r="ANN100" s="84"/>
      <c r="ANO100" s="84"/>
      <c r="ANP100" s="84"/>
      <c r="ANQ100" s="84"/>
      <c r="ANR100" s="84"/>
      <c r="ANS100" s="84"/>
      <c r="ANT100" s="84"/>
      <c r="ANU100" s="84"/>
      <c r="ANV100" s="84"/>
      <c r="ANW100" s="84"/>
      <c r="ANX100" s="84"/>
      <c r="ANY100" s="84"/>
      <c r="ANZ100" s="84"/>
      <c r="AOA100" s="84"/>
      <c r="AOB100" s="84"/>
      <c r="AOC100" s="84"/>
      <c r="AOD100" s="84"/>
      <c r="AOE100" s="84"/>
      <c r="AOF100" s="84"/>
      <c r="AOG100" s="84"/>
      <c r="AOH100" s="84"/>
      <c r="AOI100" s="84"/>
      <c r="AOJ100" s="84"/>
      <c r="AOK100" s="84"/>
      <c r="AOL100" s="84"/>
      <c r="AOM100" s="84"/>
      <c r="AON100" s="84"/>
      <c r="AOO100" s="84"/>
      <c r="AOP100" s="84"/>
      <c r="AOQ100" s="84"/>
      <c r="AOR100" s="84"/>
      <c r="AOS100" s="84"/>
      <c r="AOT100" s="84"/>
      <c r="AOU100" s="84"/>
      <c r="AOV100" s="84"/>
      <c r="AOW100" s="84"/>
      <c r="AOX100" s="84"/>
      <c r="AOY100" s="84"/>
      <c r="AOZ100" s="84"/>
      <c r="APA100" s="84"/>
      <c r="APB100" s="84"/>
      <c r="APC100" s="84"/>
      <c r="APD100" s="84"/>
      <c r="APE100" s="84"/>
      <c r="APF100" s="84"/>
      <c r="APG100" s="84"/>
      <c r="APH100" s="84"/>
      <c r="API100" s="84"/>
      <c r="APJ100" s="84"/>
      <c r="APK100" s="84"/>
      <c r="APL100" s="84"/>
      <c r="APM100" s="84"/>
      <c r="APN100" s="84"/>
      <c r="APO100" s="84"/>
      <c r="APP100" s="84"/>
      <c r="APQ100" s="84"/>
      <c r="APR100" s="84"/>
      <c r="APS100" s="84"/>
      <c r="APT100" s="84"/>
      <c r="APU100" s="84"/>
      <c r="APV100" s="84"/>
      <c r="APW100" s="84"/>
      <c r="APX100" s="84"/>
      <c r="APY100" s="84"/>
      <c r="APZ100" s="84"/>
      <c r="AQA100" s="84"/>
      <c r="AQB100" s="84"/>
      <c r="AQC100" s="84"/>
      <c r="AQD100" s="84"/>
      <c r="AQE100" s="84"/>
      <c r="AQF100" s="84"/>
      <c r="AQG100" s="84"/>
      <c r="AQH100" s="84"/>
      <c r="AQI100" s="84"/>
      <c r="AQJ100" s="84"/>
      <c r="AQK100" s="84"/>
      <c r="AQL100" s="84"/>
      <c r="AQM100" s="84"/>
      <c r="AQN100" s="84"/>
      <c r="AQO100" s="84"/>
      <c r="AQP100" s="84"/>
      <c r="AQQ100" s="84"/>
      <c r="AQR100" s="84"/>
      <c r="AQS100" s="84"/>
      <c r="AQT100" s="84"/>
      <c r="AQU100" s="84"/>
      <c r="AQV100" s="84"/>
      <c r="AQW100" s="84"/>
      <c r="AQX100" s="84"/>
      <c r="AQY100" s="84"/>
      <c r="AQZ100" s="84"/>
      <c r="ARA100" s="84"/>
      <c r="ARB100" s="84"/>
      <c r="ARC100" s="84"/>
      <c r="ARD100" s="84"/>
      <c r="ARE100" s="84"/>
      <c r="ARF100" s="84"/>
      <c r="ARG100" s="84"/>
      <c r="ARH100" s="84"/>
      <c r="ARI100" s="84"/>
      <c r="ARJ100" s="84"/>
      <c r="ARK100" s="84"/>
      <c r="ARL100" s="84"/>
      <c r="ARM100" s="84"/>
      <c r="ARN100" s="84"/>
      <c r="ARO100" s="84"/>
      <c r="ARP100" s="84"/>
      <c r="ARQ100" s="84"/>
      <c r="ARR100" s="84"/>
      <c r="ARS100" s="84"/>
      <c r="ART100" s="84"/>
      <c r="ARU100" s="84"/>
      <c r="ARV100" s="84"/>
      <c r="ARW100" s="84"/>
      <c r="ARX100" s="84"/>
      <c r="ARY100" s="84"/>
      <c r="ARZ100" s="84"/>
      <c r="ASA100" s="84"/>
      <c r="ASB100" s="84"/>
      <c r="ASC100" s="84"/>
      <c r="ASD100" s="84"/>
      <c r="ASE100" s="84"/>
      <c r="ASF100" s="84"/>
      <c r="ASG100" s="84"/>
      <c r="ASH100" s="84"/>
      <c r="ASI100" s="84"/>
      <c r="ASJ100" s="84"/>
      <c r="ASK100" s="84"/>
      <c r="ASL100" s="84"/>
      <c r="ASM100" s="84"/>
      <c r="ASN100" s="84"/>
      <c r="ASO100" s="84"/>
      <c r="ASP100" s="84"/>
      <c r="ASQ100" s="84"/>
      <c r="ASR100" s="84"/>
      <c r="ASS100" s="84"/>
      <c r="AST100" s="84"/>
      <c r="ASU100" s="84"/>
      <c r="ASV100" s="84"/>
      <c r="ASW100" s="84"/>
      <c r="ASX100" s="84"/>
      <c r="ASY100" s="84"/>
      <c r="ASZ100" s="84"/>
      <c r="ATA100" s="84"/>
      <c r="ATB100" s="84"/>
      <c r="ATC100" s="84"/>
      <c r="ATD100" s="84"/>
      <c r="ATE100" s="84"/>
      <c r="ATF100" s="84"/>
      <c r="ATG100" s="84"/>
      <c r="ATH100" s="84"/>
      <c r="ATI100" s="84"/>
      <c r="ATJ100" s="84"/>
      <c r="ATK100" s="84"/>
      <c r="ATL100" s="84"/>
      <c r="ATM100" s="84"/>
      <c r="ATN100" s="84"/>
      <c r="ATO100" s="84"/>
      <c r="ATP100" s="84"/>
      <c r="ATQ100" s="84"/>
      <c r="ATR100" s="84"/>
      <c r="ATS100" s="84"/>
      <c r="ATT100" s="84"/>
      <c r="ATU100" s="84"/>
      <c r="ATV100" s="84"/>
      <c r="ATW100" s="84"/>
      <c r="ATX100" s="84"/>
      <c r="ATY100" s="84"/>
      <c r="ATZ100" s="84"/>
      <c r="AUA100" s="84"/>
      <c r="AUB100" s="84"/>
      <c r="AUC100" s="84"/>
      <c r="AUD100" s="84"/>
      <c r="AUE100" s="84"/>
      <c r="AUF100" s="84"/>
      <c r="AUG100" s="84"/>
      <c r="AUH100" s="84"/>
      <c r="AUI100" s="84"/>
      <c r="AUJ100" s="84"/>
      <c r="AUK100" s="84"/>
      <c r="AUL100" s="84"/>
      <c r="AUM100" s="84"/>
      <c r="AUN100" s="84"/>
      <c r="AUO100" s="84"/>
      <c r="AUP100" s="84"/>
      <c r="AUQ100" s="84"/>
      <c r="AUR100" s="84"/>
      <c r="AUS100" s="84"/>
      <c r="AUT100" s="84"/>
      <c r="AUU100" s="84"/>
      <c r="AUV100" s="84"/>
      <c r="AUW100" s="84"/>
      <c r="AUX100" s="84"/>
      <c r="AUY100" s="84"/>
      <c r="AUZ100" s="84"/>
      <c r="AVA100" s="84"/>
      <c r="AVB100" s="84"/>
      <c r="AVC100" s="84"/>
      <c r="AVD100" s="84"/>
      <c r="AVE100" s="84"/>
      <c r="AVF100" s="84"/>
      <c r="AVG100" s="84"/>
      <c r="AVH100" s="84"/>
      <c r="AVI100" s="84"/>
      <c r="AVJ100" s="84"/>
      <c r="AVK100" s="84"/>
      <c r="AVL100" s="84"/>
      <c r="AVM100" s="84"/>
      <c r="AVN100" s="84"/>
      <c r="AVO100" s="84"/>
      <c r="AVP100" s="84"/>
      <c r="AVQ100" s="84"/>
      <c r="AVR100" s="84"/>
      <c r="AVS100" s="84"/>
      <c r="AVT100" s="84"/>
      <c r="AVU100" s="84"/>
      <c r="AVV100" s="84"/>
      <c r="AVW100" s="84"/>
      <c r="AVX100" s="84"/>
      <c r="AVY100" s="84"/>
      <c r="AVZ100" s="84"/>
      <c r="AWA100" s="84"/>
      <c r="AWB100" s="84"/>
      <c r="AWC100" s="84"/>
      <c r="AWD100" s="84"/>
      <c r="AWE100" s="84"/>
      <c r="AWF100" s="84"/>
      <c r="AWG100" s="84"/>
      <c r="AWH100" s="84"/>
      <c r="AWI100" s="84"/>
      <c r="AWJ100" s="84"/>
      <c r="AWK100" s="84"/>
      <c r="AWL100" s="84"/>
      <c r="AWM100" s="84"/>
      <c r="AWN100" s="84"/>
      <c r="AWO100" s="84"/>
      <c r="AWP100" s="84"/>
      <c r="AWQ100" s="84"/>
      <c r="AWR100" s="84"/>
      <c r="AWS100" s="84"/>
      <c r="AWT100" s="84"/>
      <c r="AWU100" s="84"/>
      <c r="AWV100" s="84"/>
      <c r="AWW100" s="84"/>
      <c r="AWX100" s="84"/>
      <c r="AWY100" s="84"/>
      <c r="AWZ100" s="84"/>
      <c r="AXA100" s="84"/>
      <c r="AXB100" s="84"/>
      <c r="AXC100" s="84"/>
      <c r="AXD100" s="84"/>
      <c r="AXE100" s="84"/>
      <c r="AXF100" s="84"/>
      <c r="AXG100" s="84"/>
      <c r="AXH100" s="84"/>
      <c r="AXI100" s="84"/>
      <c r="AXJ100" s="84"/>
      <c r="AXK100" s="84"/>
      <c r="AXL100" s="84"/>
      <c r="AXM100" s="84"/>
      <c r="AXN100" s="84"/>
      <c r="AXO100" s="84"/>
      <c r="AXP100" s="84"/>
      <c r="AXQ100" s="84"/>
      <c r="AXR100" s="84"/>
      <c r="AXS100" s="84"/>
      <c r="AXT100" s="84"/>
      <c r="AXU100" s="84"/>
      <c r="AXV100" s="84"/>
      <c r="AXW100" s="84"/>
      <c r="AXX100" s="84"/>
      <c r="AXY100" s="84"/>
      <c r="AXZ100" s="84"/>
      <c r="AYA100" s="84"/>
      <c r="AYB100" s="84"/>
      <c r="AYC100" s="84"/>
      <c r="AYD100" s="84"/>
      <c r="AYE100" s="84"/>
      <c r="AYF100" s="84"/>
      <c r="AYG100" s="84"/>
      <c r="AYH100" s="84"/>
      <c r="AYI100" s="84"/>
      <c r="AYJ100" s="84"/>
      <c r="AYK100" s="84"/>
      <c r="AYL100" s="84"/>
      <c r="AYM100" s="84"/>
      <c r="AYN100" s="84"/>
      <c r="AYO100" s="84"/>
      <c r="AYP100" s="84"/>
      <c r="AYQ100" s="84"/>
      <c r="AYR100" s="84"/>
      <c r="AYS100" s="84"/>
      <c r="AYT100" s="84"/>
      <c r="AYU100" s="84"/>
      <c r="AYV100" s="84"/>
      <c r="AYW100" s="84"/>
      <c r="AYX100" s="84"/>
      <c r="AYY100" s="84"/>
      <c r="AYZ100" s="84"/>
      <c r="AZA100" s="84"/>
      <c r="AZB100" s="84"/>
      <c r="AZC100" s="84"/>
      <c r="AZD100" s="84"/>
      <c r="AZE100" s="84"/>
      <c r="AZF100" s="84"/>
      <c r="AZG100" s="84"/>
      <c r="AZH100" s="84"/>
      <c r="AZI100" s="84"/>
      <c r="AZJ100" s="84"/>
      <c r="AZK100" s="84"/>
      <c r="AZL100" s="84"/>
      <c r="AZM100" s="84"/>
      <c r="AZN100" s="84"/>
      <c r="AZO100" s="84"/>
      <c r="AZP100" s="84"/>
      <c r="AZQ100" s="84"/>
      <c r="AZR100" s="84"/>
      <c r="AZS100" s="84"/>
      <c r="AZT100" s="84"/>
      <c r="AZU100" s="84"/>
      <c r="AZV100" s="84"/>
      <c r="AZW100" s="84"/>
      <c r="AZX100" s="84"/>
      <c r="AZY100" s="84"/>
      <c r="AZZ100" s="84"/>
      <c r="BAA100" s="84"/>
      <c r="BAB100" s="84"/>
      <c r="BAC100" s="84"/>
      <c r="BAD100" s="84"/>
      <c r="BAE100" s="84"/>
      <c r="BAF100" s="84"/>
      <c r="BAG100" s="84"/>
      <c r="BAH100" s="84"/>
      <c r="BAI100" s="84"/>
      <c r="BAJ100" s="84"/>
      <c r="BAK100" s="84"/>
      <c r="BAL100" s="84"/>
      <c r="BAM100" s="84"/>
      <c r="BAN100" s="84"/>
      <c r="BAO100" s="84"/>
      <c r="BAP100" s="84"/>
      <c r="BAQ100" s="84"/>
      <c r="BAR100" s="84"/>
      <c r="BAS100" s="84"/>
      <c r="BAT100" s="84"/>
      <c r="BAU100" s="84"/>
      <c r="BAV100" s="84"/>
      <c r="BAW100" s="84"/>
      <c r="BAX100" s="84"/>
      <c r="BAY100" s="84"/>
      <c r="BAZ100" s="84"/>
      <c r="BBA100" s="84"/>
      <c r="BBB100" s="84"/>
      <c r="BBC100" s="84"/>
      <c r="BBD100" s="84"/>
      <c r="BBE100" s="84"/>
      <c r="BBF100" s="84"/>
      <c r="BBG100" s="84"/>
      <c r="BBH100" s="84"/>
      <c r="BBI100" s="84"/>
      <c r="BBJ100" s="84"/>
      <c r="BBK100" s="84"/>
      <c r="BBL100" s="84"/>
      <c r="BBM100" s="84"/>
      <c r="BBN100" s="84"/>
      <c r="BBO100" s="84"/>
      <c r="BBP100" s="84"/>
      <c r="BBQ100" s="84"/>
      <c r="BBR100" s="84"/>
      <c r="BBS100" s="84"/>
      <c r="BBT100" s="84"/>
      <c r="BBU100" s="84"/>
      <c r="BBV100" s="84"/>
      <c r="BBW100" s="84"/>
      <c r="BBX100" s="84"/>
      <c r="BBY100" s="84"/>
      <c r="BBZ100" s="84"/>
      <c r="BCA100" s="84"/>
      <c r="BCB100" s="84"/>
      <c r="BCC100" s="84"/>
      <c r="BCD100" s="84"/>
      <c r="BCE100" s="84"/>
      <c r="BCF100" s="84"/>
      <c r="BCG100" s="84"/>
      <c r="BCH100" s="84"/>
      <c r="BCI100" s="84"/>
      <c r="BCJ100" s="84"/>
      <c r="BCK100" s="84"/>
      <c r="BCL100" s="84"/>
      <c r="BCM100" s="84"/>
      <c r="BCN100" s="84"/>
      <c r="BCO100" s="84"/>
      <c r="BCP100" s="84"/>
      <c r="BCQ100" s="84"/>
      <c r="BCR100" s="84"/>
      <c r="BCS100" s="84"/>
      <c r="BCT100" s="84"/>
      <c r="BCU100" s="84"/>
      <c r="BCV100" s="84"/>
      <c r="BCW100" s="84"/>
      <c r="BCX100" s="84"/>
      <c r="BCY100" s="84"/>
      <c r="BCZ100" s="84"/>
      <c r="BDA100" s="84"/>
      <c r="BDB100" s="84"/>
      <c r="BDC100" s="84"/>
      <c r="BDD100" s="84"/>
      <c r="BDE100" s="84"/>
      <c r="BDF100" s="84"/>
      <c r="BDG100" s="84"/>
      <c r="BDH100" s="84"/>
      <c r="BDI100" s="84"/>
      <c r="BDJ100" s="84"/>
      <c r="BDK100" s="84"/>
      <c r="BDL100" s="84"/>
      <c r="BDM100" s="84"/>
      <c r="BDN100" s="84"/>
      <c r="BDO100" s="84"/>
      <c r="BDP100" s="84"/>
      <c r="BDQ100" s="84"/>
      <c r="BDR100" s="84"/>
      <c r="BDS100" s="84"/>
      <c r="BDT100" s="84"/>
      <c r="BDU100" s="84"/>
      <c r="BDV100" s="84"/>
      <c r="BDW100" s="84"/>
      <c r="BDX100" s="84"/>
      <c r="BDY100" s="84"/>
      <c r="BDZ100" s="84"/>
      <c r="BEA100" s="84"/>
      <c r="BEB100" s="84"/>
      <c r="BEC100" s="84"/>
      <c r="BED100" s="84"/>
      <c r="BEE100" s="84"/>
      <c r="BEF100" s="84"/>
      <c r="BEG100" s="84"/>
      <c r="BEH100" s="84"/>
      <c r="BEI100" s="84"/>
      <c r="BEJ100" s="84"/>
      <c r="BEK100" s="84"/>
      <c r="BEL100" s="84"/>
      <c r="BEM100" s="84"/>
      <c r="BEN100" s="84"/>
      <c r="BEO100" s="84"/>
      <c r="BEP100" s="84"/>
      <c r="BEQ100" s="84"/>
      <c r="BER100" s="84"/>
      <c r="BES100" s="84"/>
      <c r="BET100" s="84"/>
      <c r="BEU100" s="84"/>
      <c r="BEV100" s="84"/>
      <c r="BEW100" s="84"/>
      <c r="BEX100" s="84"/>
      <c r="BEY100" s="84"/>
      <c r="BEZ100" s="84"/>
      <c r="BFA100" s="84"/>
      <c r="BFB100" s="84"/>
      <c r="BFC100" s="84"/>
      <c r="BFD100" s="84"/>
      <c r="BFE100" s="84"/>
      <c r="BFF100" s="84"/>
      <c r="BFG100" s="84"/>
      <c r="BFH100" s="84"/>
      <c r="BFI100" s="84"/>
      <c r="BFJ100" s="84"/>
      <c r="BFK100" s="84"/>
      <c r="BFL100" s="84"/>
      <c r="BFM100" s="84"/>
      <c r="BFN100" s="84"/>
      <c r="BFO100" s="84"/>
      <c r="BFP100" s="84"/>
      <c r="BFQ100" s="84"/>
      <c r="BFR100" s="84"/>
      <c r="BFS100" s="84"/>
      <c r="BFT100" s="84"/>
      <c r="BFU100" s="84"/>
      <c r="BFV100" s="84"/>
      <c r="BFW100" s="84"/>
      <c r="BFX100" s="84"/>
      <c r="BFY100" s="84"/>
      <c r="BFZ100" s="84"/>
      <c r="BGA100" s="84"/>
      <c r="BGB100" s="84"/>
      <c r="BGC100" s="84"/>
      <c r="BGD100" s="84"/>
      <c r="BGE100" s="84"/>
      <c r="BGF100" s="84"/>
      <c r="BGG100" s="84"/>
      <c r="BGH100" s="84"/>
      <c r="BGI100" s="84"/>
      <c r="BGJ100" s="84"/>
      <c r="BGK100" s="84"/>
      <c r="BGL100" s="84"/>
      <c r="BGM100" s="84"/>
      <c r="BGN100" s="84"/>
      <c r="BGO100" s="84"/>
      <c r="BGP100" s="84"/>
      <c r="BGQ100" s="84"/>
      <c r="BGR100" s="84"/>
      <c r="BGS100" s="84"/>
      <c r="BGT100" s="84"/>
      <c r="BGU100" s="84"/>
      <c r="BGV100" s="84"/>
      <c r="BGW100" s="84"/>
      <c r="BGX100" s="84"/>
      <c r="BGY100" s="84"/>
      <c r="BGZ100" s="84"/>
      <c r="BHA100" s="84"/>
      <c r="BHB100" s="84"/>
      <c r="BHC100" s="84"/>
      <c r="BHD100" s="84"/>
      <c r="BHE100" s="84"/>
      <c r="BHF100" s="84"/>
      <c r="BHG100" s="84"/>
      <c r="BHH100" s="84"/>
      <c r="BHI100" s="84"/>
      <c r="BHJ100" s="84"/>
      <c r="BHK100" s="84"/>
      <c r="BHL100" s="84"/>
      <c r="BHM100" s="84"/>
      <c r="BHN100" s="84"/>
      <c r="BHO100" s="84"/>
      <c r="BHP100" s="84"/>
      <c r="BHQ100" s="84"/>
      <c r="BHR100" s="84"/>
      <c r="BHS100" s="84"/>
      <c r="BHT100" s="84"/>
      <c r="BHU100" s="84"/>
      <c r="BHV100" s="84"/>
      <c r="BHW100" s="84"/>
      <c r="BHX100" s="84"/>
      <c r="BHY100" s="84"/>
      <c r="BHZ100" s="84"/>
      <c r="BIA100" s="84"/>
      <c r="BIB100" s="84"/>
      <c r="BIC100" s="84"/>
      <c r="BID100" s="84"/>
      <c r="BIE100" s="84"/>
      <c r="BIF100" s="84"/>
      <c r="BIG100" s="84"/>
      <c r="BIH100" s="84"/>
      <c r="BII100" s="84"/>
      <c r="BIJ100" s="84"/>
      <c r="BIK100" s="84"/>
      <c r="BIL100" s="84"/>
      <c r="BIM100" s="84"/>
      <c r="BIN100" s="84"/>
      <c r="BIO100" s="84"/>
      <c r="BIP100" s="84"/>
      <c r="BIQ100" s="84"/>
      <c r="BIR100" s="84"/>
      <c r="BIS100" s="84"/>
      <c r="BIT100" s="84"/>
      <c r="BIU100" s="84"/>
      <c r="BIV100" s="84"/>
      <c r="BIW100" s="84"/>
      <c r="BIX100" s="84"/>
      <c r="BIY100" s="84"/>
      <c r="BIZ100" s="84"/>
      <c r="BJA100" s="84"/>
      <c r="BJB100" s="84"/>
      <c r="BJC100" s="84"/>
      <c r="BJD100" s="84"/>
      <c r="BJE100" s="84"/>
      <c r="BJF100" s="84"/>
      <c r="BJG100" s="84"/>
      <c r="BJH100" s="84"/>
      <c r="BJI100" s="84"/>
      <c r="BJJ100" s="84"/>
      <c r="BJK100" s="84"/>
      <c r="BJL100" s="84"/>
      <c r="BJM100" s="84"/>
      <c r="BJN100" s="84"/>
      <c r="BJO100" s="84"/>
      <c r="BJP100" s="84"/>
      <c r="BJQ100" s="84"/>
      <c r="BJR100" s="84"/>
      <c r="BJS100" s="84"/>
      <c r="BJT100" s="84"/>
      <c r="BJU100" s="84"/>
      <c r="BJV100" s="84"/>
      <c r="BJW100" s="84"/>
      <c r="BJX100" s="84"/>
      <c r="BJY100" s="84"/>
      <c r="BJZ100" s="84"/>
      <c r="BKA100" s="84"/>
      <c r="BKB100" s="84"/>
      <c r="BKC100" s="84"/>
      <c r="BKD100" s="84"/>
      <c r="BKE100" s="84"/>
      <c r="BKF100" s="84"/>
      <c r="BKG100" s="84"/>
      <c r="BKH100" s="84"/>
      <c r="BKI100" s="84"/>
      <c r="BKJ100" s="84"/>
      <c r="BKK100" s="84"/>
      <c r="BKL100" s="84"/>
      <c r="BKM100" s="84"/>
      <c r="BKN100" s="84"/>
      <c r="BKO100" s="84"/>
      <c r="BKP100" s="84"/>
      <c r="BKQ100" s="84"/>
      <c r="BKR100" s="84"/>
      <c r="BKS100" s="84"/>
      <c r="BKT100" s="84"/>
      <c r="BKU100" s="84"/>
      <c r="BKV100" s="84"/>
      <c r="BKW100" s="84"/>
      <c r="BKX100" s="84"/>
      <c r="BKY100" s="84"/>
      <c r="BKZ100" s="84"/>
      <c r="BLA100" s="84"/>
      <c r="BLB100" s="84"/>
      <c r="BLC100" s="84"/>
      <c r="BLD100" s="84"/>
      <c r="BLE100" s="84"/>
      <c r="BLF100" s="84"/>
      <c r="BLG100" s="84"/>
      <c r="BLH100" s="84"/>
      <c r="BLI100" s="84"/>
      <c r="BLJ100" s="84"/>
      <c r="BLK100" s="84"/>
      <c r="BLL100" s="84"/>
      <c r="BLM100" s="84"/>
      <c r="BLN100" s="84"/>
      <c r="BLO100" s="84"/>
      <c r="BLP100" s="84"/>
      <c r="BLQ100" s="84"/>
      <c r="BLR100" s="84"/>
      <c r="BLS100" s="84"/>
      <c r="BLT100" s="84"/>
      <c r="BLU100" s="84"/>
      <c r="BLV100" s="84"/>
      <c r="BLW100" s="84"/>
      <c r="BLX100" s="84"/>
      <c r="BLY100" s="84"/>
      <c r="BLZ100" s="84"/>
      <c r="BMA100" s="84"/>
      <c r="BMB100" s="84"/>
      <c r="BMC100" s="84"/>
      <c r="BMD100" s="84"/>
      <c r="BME100" s="84"/>
      <c r="BMF100" s="84"/>
      <c r="BMG100" s="84"/>
      <c r="BMH100" s="84"/>
      <c r="BMI100" s="84"/>
      <c r="BMJ100" s="84"/>
      <c r="BMK100" s="84"/>
      <c r="BML100" s="84"/>
      <c r="BMM100" s="84"/>
      <c r="BMN100" s="84"/>
      <c r="BMO100" s="84"/>
      <c r="BMP100" s="84"/>
      <c r="BMQ100" s="84"/>
      <c r="BMR100" s="84"/>
      <c r="BMS100" s="84"/>
      <c r="BMT100" s="84"/>
      <c r="BMU100" s="84"/>
      <c r="BMV100" s="84"/>
      <c r="BMW100" s="84"/>
      <c r="BMX100" s="84"/>
      <c r="BMY100" s="84"/>
      <c r="BMZ100" s="84"/>
      <c r="BNA100" s="84"/>
      <c r="BNB100" s="84"/>
      <c r="BNC100" s="84"/>
      <c r="BND100" s="84"/>
      <c r="BNE100" s="84"/>
      <c r="BNF100" s="84"/>
      <c r="BNG100" s="84"/>
      <c r="BNH100" s="84"/>
      <c r="BNI100" s="84"/>
      <c r="BNJ100" s="84"/>
      <c r="BNK100" s="84"/>
      <c r="BNL100" s="84"/>
      <c r="BNM100" s="84"/>
      <c r="BNN100" s="84"/>
      <c r="BNO100" s="84"/>
      <c r="BNP100" s="84"/>
      <c r="BNQ100" s="84"/>
      <c r="BNR100" s="84"/>
      <c r="BNS100" s="84"/>
      <c r="BNT100" s="84"/>
      <c r="BNU100" s="84"/>
      <c r="BNV100" s="84"/>
      <c r="BNW100" s="84"/>
      <c r="BNX100" s="84"/>
      <c r="BNY100" s="84"/>
      <c r="BNZ100" s="84"/>
      <c r="BOA100" s="84"/>
      <c r="BOB100" s="84"/>
      <c r="BOC100" s="84"/>
      <c r="BOD100" s="84"/>
      <c r="BOE100" s="84"/>
      <c r="BOF100" s="84"/>
      <c r="BOG100" s="84"/>
      <c r="BOH100" s="84"/>
      <c r="BOI100" s="84"/>
      <c r="BOJ100" s="84"/>
      <c r="BOK100" s="84"/>
      <c r="BOL100" s="84"/>
      <c r="BOM100" s="84"/>
      <c r="BON100" s="84"/>
      <c r="BOO100" s="84"/>
      <c r="BOP100" s="84"/>
      <c r="BOQ100" s="84"/>
      <c r="BOR100" s="84"/>
      <c r="BOS100" s="84"/>
      <c r="BOT100" s="84"/>
      <c r="BOU100" s="84"/>
      <c r="BOV100" s="84"/>
      <c r="BOW100" s="84"/>
      <c r="BOX100" s="84"/>
      <c r="BOY100" s="84"/>
      <c r="BOZ100" s="84"/>
      <c r="BPA100" s="84"/>
      <c r="BPB100" s="84"/>
      <c r="BPC100" s="84"/>
      <c r="BPD100" s="84"/>
      <c r="BPE100" s="84"/>
      <c r="BPF100" s="84"/>
      <c r="BPG100" s="84"/>
      <c r="BPH100" s="84"/>
      <c r="BPI100" s="84"/>
      <c r="BPJ100" s="84"/>
      <c r="BPK100" s="84"/>
      <c r="BPL100" s="84"/>
      <c r="BPM100" s="84"/>
      <c r="BPN100" s="84"/>
      <c r="BPO100" s="84"/>
      <c r="BPP100" s="84"/>
      <c r="BPQ100" s="84"/>
      <c r="BPR100" s="84"/>
      <c r="BPS100" s="84"/>
      <c r="BPT100" s="84"/>
      <c r="BPU100" s="84"/>
      <c r="BPV100" s="84"/>
      <c r="BPW100" s="84"/>
      <c r="BPX100" s="84"/>
      <c r="BPY100" s="84"/>
      <c r="BPZ100" s="84"/>
      <c r="BQA100" s="84"/>
      <c r="BQB100" s="84"/>
      <c r="BQC100" s="84"/>
      <c r="BQD100" s="84"/>
      <c r="BQE100" s="84"/>
      <c r="BQF100" s="84"/>
      <c r="BQG100" s="84"/>
      <c r="BQH100" s="84"/>
      <c r="BQI100" s="84"/>
      <c r="BQJ100" s="84"/>
      <c r="BQK100" s="84"/>
      <c r="BQL100" s="84"/>
      <c r="BQM100" s="84"/>
      <c r="BQN100" s="84"/>
      <c r="BQO100" s="84"/>
      <c r="BQP100" s="84"/>
      <c r="BQQ100" s="84"/>
      <c r="BQR100" s="84"/>
      <c r="BQS100" s="84"/>
      <c r="BQT100" s="84"/>
      <c r="BQU100" s="84"/>
      <c r="BQV100" s="84"/>
      <c r="BQW100" s="84"/>
      <c r="BQX100" s="84"/>
      <c r="BQY100" s="84"/>
      <c r="BQZ100" s="84"/>
      <c r="BRA100" s="84"/>
      <c r="BRB100" s="84"/>
      <c r="BRC100" s="84"/>
      <c r="BRD100" s="84"/>
      <c r="BRE100" s="84"/>
      <c r="BRF100" s="84"/>
      <c r="BRG100" s="84"/>
      <c r="BRH100" s="84"/>
      <c r="BRI100" s="84"/>
      <c r="BRJ100" s="84"/>
      <c r="BRK100" s="84"/>
      <c r="BRL100" s="84"/>
      <c r="BRM100" s="84"/>
      <c r="BRN100" s="84"/>
      <c r="BRO100" s="84"/>
      <c r="BRP100" s="84"/>
      <c r="BRQ100" s="84"/>
      <c r="BRR100" s="84"/>
      <c r="BRS100" s="84"/>
      <c r="BRT100" s="84"/>
      <c r="BRU100" s="84"/>
      <c r="BRV100" s="84"/>
      <c r="BRW100" s="84"/>
      <c r="BRX100" s="84"/>
      <c r="BRY100" s="84"/>
      <c r="BRZ100" s="84"/>
      <c r="BSA100" s="84"/>
      <c r="BSB100" s="84"/>
      <c r="BSC100" s="84"/>
      <c r="BSD100" s="84"/>
      <c r="BSE100" s="84"/>
      <c r="BSF100" s="84"/>
      <c r="BSG100" s="84"/>
      <c r="BSH100" s="84"/>
      <c r="BSI100" s="84"/>
      <c r="BSJ100" s="84"/>
      <c r="BSK100" s="84"/>
      <c r="BSL100" s="84"/>
      <c r="BSM100" s="84"/>
      <c r="BSN100" s="84"/>
      <c r="BSO100" s="84"/>
      <c r="BSP100" s="84"/>
      <c r="BSQ100" s="84"/>
      <c r="BSR100" s="84"/>
      <c r="BSS100" s="84"/>
      <c r="BST100" s="84"/>
      <c r="BSU100" s="84"/>
      <c r="BSV100" s="84"/>
      <c r="BSW100" s="84"/>
      <c r="BSX100" s="84"/>
      <c r="BSY100" s="84"/>
      <c r="BSZ100" s="84"/>
      <c r="BTA100" s="84"/>
      <c r="BTB100" s="84"/>
      <c r="BTC100" s="84"/>
      <c r="BTD100" s="84"/>
      <c r="BTE100" s="84"/>
      <c r="BTF100" s="84"/>
      <c r="BTG100" s="84"/>
      <c r="BTH100" s="84"/>
      <c r="BTI100" s="84"/>
      <c r="BTJ100" s="84"/>
      <c r="BTK100" s="84"/>
      <c r="BTL100" s="84"/>
      <c r="BTM100" s="84"/>
      <c r="BTN100" s="84"/>
      <c r="BTO100" s="84"/>
      <c r="BTP100" s="84"/>
      <c r="BTQ100" s="84"/>
      <c r="BTR100" s="84"/>
      <c r="BTS100" s="84"/>
      <c r="BTT100" s="84"/>
      <c r="BTU100" s="84"/>
      <c r="BTV100" s="84"/>
      <c r="BTW100" s="84"/>
      <c r="BTX100" s="84"/>
      <c r="BTY100" s="84"/>
      <c r="BTZ100" s="84"/>
      <c r="BUA100" s="84"/>
      <c r="BUB100" s="84"/>
      <c r="BUC100" s="84"/>
      <c r="BUD100" s="84"/>
      <c r="BUE100" s="84"/>
      <c r="BUF100" s="84"/>
      <c r="BUG100" s="84"/>
      <c r="BUH100" s="84"/>
      <c r="BUI100" s="84"/>
      <c r="BUJ100" s="84"/>
      <c r="BUK100" s="84"/>
      <c r="BUL100" s="84"/>
      <c r="BUM100" s="84"/>
      <c r="BUN100" s="84"/>
      <c r="BUO100" s="84"/>
      <c r="BUP100" s="84"/>
      <c r="BUQ100" s="84"/>
      <c r="BUR100" s="84"/>
      <c r="BUS100" s="84"/>
      <c r="BUT100" s="84"/>
      <c r="BUU100" s="84"/>
      <c r="BUV100" s="84"/>
      <c r="BUW100" s="84"/>
      <c r="BUX100" s="84"/>
      <c r="BUY100" s="84"/>
      <c r="BUZ100" s="84"/>
      <c r="BVA100" s="84"/>
      <c r="BVB100" s="84"/>
      <c r="BVC100" s="84"/>
      <c r="BVD100" s="84"/>
      <c r="BVE100" s="84"/>
      <c r="BVF100" s="84"/>
      <c r="BVG100" s="84"/>
      <c r="BVH100" s="84"/>
      <c r="BVI100" s="84"/>
      <c r="BVJ100" s="84"/>
      <c r="BVK100" s="84"/>
      <c r="BVL100" s="84"/>
      <c r="BVM100" s="84"/>
      <c r="BVN100" s="84"/>
      <c r="BVO100" s="84"/>
      <c r="BVP100" s="84"/>
      <c r="BVQ100" s="84"/>
      <c r="BVR100" s="84"/>
      <c r="BVS100" s="84"/>
      <c r="BVT100" s="84"/>
      <c r="BVU100" s="84"/>
      <c r="BVV100" s="84"/>
      <c r="BVW100" s="84"/>
      <c r="BVX100" s="84"/>
      <c r="BVY100" s="84"/>
      <c r="BVZ100" s="84"/>
      <c r="BWA100" s="84"/>
      <c r="BWB100" s="84"/>
      <c r="BWC100" s="84"/>
      <c r="BWD100" s="84"/>
      <c r="BWE100" s="84"/>
      <c r="BWF100" s="84"/>
      <c r="BWG100" s="84"/>
      <c r="BWH100" s="84"/>
      <c r="BWI100" s="84"/>
      <c r="BWJ100" s="84"/>
      <c r="BWK100" s="84"/>
      <c r="BWL100" s="84"/>
      <c r="BWM100" s="84"/>
      <c r="BWN100" s="84"/>
      <c r="BWO100" s="84"/>
      <c r="BWP100" s="84"/>
      <c r="BWQ100" s="84"/>
      <c r="BWR100" s="84"/>
      <c r="BWS100" s="84"/>
      <c r="BWT100" s="84"/>
      <c r="BWU100" s="84"/>
      <c r="BWV100" s="84"/>
      <c r="BWW100" s="84"/>
      <c r="BWX100" s="84"/>
      <c r="BWY100" s="84"/>
      <c r="BWZ100" s="84"/>
      <c r="BXA100" s="84"/>
      <c r="BXB100" s="84"/>
      <c r="BXC100" s="84"/>
      <c r="BXD100" s="84"/>
      <c r="BXE100" s="84"/>
      <c r="BXF100" s="84"/>
      <c r="BXG100" s="84"/>
      <c r="BXH100" s="84"/>
      <c r="BXI100" s="84"/>
      <c r="BXJ100" s="84"/>
      <c r="BXK100" s="84"/>
      <c r="BXL100" s="84"/>
      <c r="BXM100" s="84"/>
      <c r="BXN100" s="84"/>
      <c r="BXO100" s="84"/>
      <c r="BXP100" s="84"/>
      <c r="BXQ100" s="84"/>
      <c r="BXR100" s="84"/>
      <c r="BXS100" s="84"/>
      <c r="BXT100" s="84"/>
      <c r="BXU100" s="84"/>
      <c r="BXV100" s="84"/>
      <c r="BXW100" s="84"/>
      <c r="BXX100" s="84"/>
      <c r="BXY100" s="84"/>
      <c r="BXZ100" s="84"/>
      <c r="BYA100" s="84"/>
      <c r="BYB100" s="84"/>
      <c r="BYC100" s="84"/>
      <c r="BYD100" s="84"/>
      <c r="BYE100" s="84"/>
      <c r="BYF100" s="84"/>
      <c r="BYG100" s="84"/>
      <c r="BYH100" s="84"/>
      <c r="BYI100" s="84"/>
      <c r="BYJ100" s="84"/>
      <c r="BYK100" s="84"/>
      <c r="BYL100" s="84"/>
      <c r="BYM100" s="84"/>
      <c r="BYN100" s="84"/>
      <c r="BYO100" s="84"/>
      <c r="BYP100" s="84"/>
      <c r="BYQ100" s="84"/>
      <c r="BYR100" s="84"/>
      <c r="BYS100" s="84"/>
      <c r="BYT100" s="84"/>
      <c r="BYU100" s="84"/>
      <c r="BYV100" s="84"/>
      <c r="BYW100" s="84"/>
      <c r="BYX100" s="84"/>
      <c r="BYY100" s="84"/>
      <c r="BYZ100" s="84"/>
      <c r="BZA100" s="84"/>
      <c r="BZB100" s="84"/>
      <c r="BZC100" s="84"/>
      <c r="BZD100" s="84"/>
      <c r="BZE100" s="84"/>
      <c r="BZF100" s="84"/>
      <c r="BZG100" s="84"/>
      <c r="BZH100" s="84"/>
      <c r="BZI100" s="84"/>
      <c r="BZJ100" s="84"/>
      <c r="BZK100" s="84"/>
      <c r="BZL100" s="84"/>
      <c r="BZM100" s="84"/>
      <c r="BZN100" s="84"/>
      <c r="BZO100" s="84"/>
      <c r="BZP100" s="84"/>
      <c r="BZQ100" s="84"/>
      <c r="BZR100" s="84"/>
      <c r="BZS100" s="84"/>
      <c r="BZT100" s="84"/>
      <c r="BZU100" s="84"/>
      <c r="BZV100" s="84"/>
      <c r="BZW100" s="84"/>
      <c r="BZX100" s="84"/>
      <c r="BZY100" s="84"/>
      <c r="BZZ100" s="84"/>
      <c r="CAA100" s="84"/>
      <c r="CAB100" s="84"/>
      <c r="CAC100" s="84"/>
      <c r="CAD100" s="84"/>
      <c r="CAE100" s="84"/>
      <c r="CAF100" s="84"/>
      <c r="CAG100" s="84"/>
      <c r="CAH100" s="84"/>
      <c r="CAI100" s="84"/>
      <c r="CAJ100" s="84"/>
      <c r="CAK100" s="84"/>
      <c r="CAL100" s="84"/>
      <c r="CAM100" s="84"/>
      <c r="CAN100" s="84"/>
      <c r="CAO100" s="84"/>
      <c r="CAP100" s="84"/>
      <c r="CAQ100" s="84"/>
      <c r="CAR100" s="84"/>
      <c r="CAS100" s="84"/>
      <c r="CAT100" s="84"/>
      <c r="CAU100" s="84"/>
      <c r="CAV100" s="84"/>
      <c r="CAW100" s="84"/>
      <c r="CAX100" s="84"/>
      <c r="CAY100" s="84"/>
      <c r="CAZ100" s="84"/>
      <c r="CBA100" s="84"/>
      <c r="CBB100" s="84"/>
      <c r="CBC100" s="84"/>
      <c r="CBD100" s="84"/>
      <c r="CBE100" s="84"/>
      <c r="CBF100" s="84"/>
      <c r="CBG100" s="84"/>
      <c r="CBH100" s="84"/>
      <c r="CBI100" s="84"/>
      <c r="CBJ100" s="84"/>
      <c r="CBK100" s="84"/>
      <c r="CBL100" s="84"/>
      <c r="CBM100" s="84"/>
      <c r="CBN100" s="84"/>
      <c r="CBO100" s="84"/>
      <c r="CBP100" s="84"/>
      <c r="CBQ100" s="84"/>
      <c r="CBR100" s="84"/>
      <c r="CBS100" s="84"/>
      <c r="CBT100" s="84"/>
      <c r="CBU100" s="84"/>
      <c r="CBV100" s="84"/>
      <c r="CBW100" s="84"/>
      <c r="CBX100" s="84"/>
      <c r="CBY100" s="84"/>
      <c r="CBZ100" s="84"/>
      <c r="CCA100" s="84"/>
      <c r="CCB100" s="84"/>
      <c r="CCC100" s="84"/>
      <c r="CCD100" s="84"/>
      <c r="CCE100" s="84"/>
      <c r="CCF100" s="84"/>
      <c r="CCG100" s="84"/>
      <c r="CCH100" s="84"/>
      <c r="CCI100" s="84"/>
      <c r="CCJ100" s="84"/>
      <c r="CCK100" s="84"/>
      <c r="CCL100" s="84"/>
      <c r="CCM100" s="84"/>
      <c r="CCN100" s="84"/>
      <c r="CCO100" s="84"/>
      <c r="CCP100" s="84"/>
      <c r="CCQ100" s="84"/>
      <c r="CCR100" s="84"/>
      <c r="CCS100" s="84"/>
      <c r="CCT100" s="84"/>
      <c r="CCU100" s="84"/>
      <c r="CCV100" s="84"/>
      <c r="CCW100" s="84"/>
      <c r="CCX100" s="84"/>
      <c r="CCY100" s="84"/>
      <c r="CCZ100" s="84"/>
      <c r="CDA100" s="84"/>
      <c r="CDB100" s="84"/>
      <c r="CDC100" s="84"/>
      <c r="CDD100" s="84"/>
      <c r="CDE100" s="84"/>
      <c r="CDF100" s="84"/>
      <c r="CDG100" s="84"/>
      <c r="CDH100" s="84"/>
      <c r="CDI100" s="84"/>
      <c r="CDJ100" s="84"/>
      <c r="CDK100" s="84"/>
      <c r="CDL100" s="84"/>
      <c r="CDM100" s="84"/>
      <c r="CDN100" s="84"/>
      <c r="CDO100" s="84"/>
      <c r="CDP100" s="84"/>
      <c r="CDQ100" s="84"/>
      <c r="CDR100" s="84"/>
      <c r="CDS100" s="84"/>
      <c r="CDT100" s="84"/>
      <c r="CDU100" s="84"/>
      <c r="CDV100" s="84"/>
      <c r="CDW100" s="84"/>
      <c r="CDX100" s="84"/>
      <c r="CDY100" s="84"/>
      <c r="CDZ100" s="84"/>
      <c r="CEA100" s="84"/>
      <c r="CEB100" s="84"/>
      <c r="CEC100" s="84"/>
      <c r="CED100" s="84"/>
      <c r="CEE100" s="84"/>
      <c r="CEF100" s="84"/>
      <c r="CEG100" s="84"/>
      <c r="CEH100" s="84"/>
      <c r="CEI100" s="84"/>
      <c r="CEJ100" s="84"/>
      <c r="CEK100" s="84"/>
      <c r="CEL100" s="84"/>
      <c r="CEM100" s="84"/>
      <c r="CEN100" s="84"/>
      <c r="CEO100" s="84"/>
      <c r="CEP100" s="84"/>
      <c r="CEQ100" s="84"/>
      <c r="CER100" s="84"/>
      <c r="CES100" s="84"/>
      <c r="CET100" s="84"/>
      <c r="CEU100" s="84"/>
      <c r="CEV100" s="84"/>
      <c r="CEW100" s="84"/>
      <c r="CEX100" s="84"/>
      <c r="CEY100" s="84"/>
      <c r="CEZ100" s="84"/>
      <c r="CFA100" s="84"/>
      <c r="CFB100" s="84"/>
      <c r="CFC100" s="84"/>
      <c r="CFD100" s="84"/>
      <c r="CFE100" s="84"/>
      <c r="CFF100" s="84"/>
      <c r="CFG100" s="84"/>
      <c r="CFH100" s="84"/>
      <c r="CFI100" s="84"/>
      <c r="CFJ100" s="84"/>
      <c r="CFK100" s="84"/>
      <c r="CFL100" s="84"/>
      <c r="CFM100" s="84"/>
      <c r="CFN100" s="84"/>
      <c r="CFO100" s="84"/>
      <c r="CFP100" s="84"/>
      <c r="CFQ100" s="84"/>
      <c r="CFR100" s="84"/>
      <c r="CFS100" s="84"/>
      <c r="CFT100" s="84"/>
      <c r="CFU100" s="84"/>
      <c r="CFV100" s="84"/>
      <c r="CFW100" s="84"/>
      <c r="CFX100" s="84"/>
      <c r="CFY100" s="84"/>
      <c r="CFZ100" s="84"/>
      <c r="CGA100" s="84"/>
      <c r="CGB100" s="84"/>
      <c r="CGC100" s="84"/>
      <c r="CGD100" s="84"/>
      <c r="CGE100" s="84"/>
      <c r="CGF100" s="84"/>
      <c r="CGG100" s="84"/>
      <c r="CGH100" s="84"/>
      <c r="CGI100" s="84"/>
      <c r="CGJ100" s="84"/>
      <c r="CGK100" s="84"/>
      <c r="CGL100" s="84"/>
      <c r="CGM100" s="84"/>
      <c r="CGN100" s="84"/>
      <c r="CGO100" s="84"/>
      <c r="CGP100" s="84"/>
      <c r="CGQ100" s="84"/>
      <c r="CGR100" s="84"/>
      <c r="CGS100" s="84"/>
      <c r="CGT100" s="84"/>
      <c r="CGU100" s="84"/>
      <c r="CGV100" s="84"/>
      <c r="CGW100" s="84"/>
      <c r="CGX100" s="84"/>
      <c r="CGY100" s="84"/>
      <c r="CGZ100" s="84"/>
      <c r="CHA100" s="84"/>
      <c r="CHB100" s="84"/>
      <c r="CHC100" s="84"/>
      <c r="CHD100" s="84"/>
      <c r="CHE100" s="84"/>
      <c r="CHF100" s="84"/>
      <c r="CHG100" s="84"/>
      <c r="CHH100" s="84"/>
      <c r="CHI100" s="84"/>
      <c r="CHJ100" s="84"/>
      <c r="CHK100" s="84"/>
      <c r="CHL100" s="84"/>
      <c r="CHM100" s="84"/>
      <c r="CHN100" s="84"/>
      <c r="CHO100" s="84"/>
      <c r="CHP100" s="84"/>
      <c r="CHQ100" s="84"/>
      <c r="CHR100" s="84"/>
      <c r="CHS100" s="84"/>
      <c r="CHT100" s="84"/>
      <c r="CHU100" s="84"/>
      <c r="CHV100" s="84"/>
      <c r="CHW100" s="84"/>
      <c r="CHX100" s="84"/>
      <c r="CHY100" s="84"/>
      <c r="CHZ100" s="84"/>
      <c r="CIA100" s="84"/>
      <c r="CIB100" s="84"/>
      <c r="CIC100" s="84"/>
      <c r="CID100" s="84"/>
      <c r="CIE100" s="84"/>
      <c r="CIF100" s="84"/>
      <c r="CIG100" s="84"/>
      <c r="CIH100" s="84"/>
      <c r="CII100" s="84"/>
      <c r="CIJ100" s="84"/>
      <c r="CIK100" s="84"/>
      <c r="CIL100" s="84"/>
      <c r="CIM100" s="84"/>
      <c r="CIN100" s="84"/>
      <c r="CIO100" s="84"/>
      <c r="CIP100" s="84"/>
      <c r="CIQ100" s="84"/>
      <c r="CIR100" s="84"/>
      <c r="CIS100" s="84"/>
      <c r="CIT100" s="84"/>
      <c r="CIU100" s="84"/>
      <c r="CIV100" s="84"/>
      <c r="CIW100" s="84"/>
      <c r="CIX100" s="84"/>
      <c r="CIY100" s="84"/>
      <c r="CIZ100" s="84"/>
      <c r="CJA100" s="84"/>
      <c r="CJB100" s="84"/>
      <c r="CJC100" s="84"/>
      <c r="CJD100" s="84"/>
      <c r="CJE100" s="84"/>
      <c r="CJF100" s="84"/>
      <c r="CJG100" s="84"/>
      <c r="CJH100" s="84"/>
      <c r="CJI100" s="84"/>
      <c r="CJJ100" s="84"/>
      <c r="CJK100" s="84"/>
      <c r="CJL100" s="84"/>
      <c r="CJM100" s="84"/>
      <c r="CJN100" s="84"/>
      <c r="CJO100" s="84"/>
      <c r="CJP100" s="84"/>
      <c r="CJQ100" s="84"/>
      <c r="CJR100" s="84"/>
      <c r="CJS100" s="84"/>
      <c r="CJT100" s="84"/>
      <c r="CJU100" s="84"/>
      <c r="CJV100" s="84"/>
      <c r="CJW100" s="84"/>
      <c r="CJX100" s="84"/>
      <c r="CJY100" s="84"/>
      <c r="CJZ100" s="84"/>
      <c r="CKA100" s="84"/>
      <c r="CKB100" s="84"/>
      <c r="CKC100" s="84"/>
      <c r="CKD100" s="84"/>
      <c r="CKE100" s="84"/>
      <c r="CKF100" s="84"/>
      <c r="CKG100" s="84"/>
      <c r="CKH100" s="84"/>
      <c r="CKI100" s="84"/>
      <c r="CKJ100" s="84"/>
      <c r="CKK100" s="84"/>
      <c r="CKL100" s="84"/>
      <c r="CKM100" s="84"/>
      <c r="CKN100" s="84"/>
      <c r="CKO100" s="84"/>
      <c r="CKP100" s="84"/>
      <c r="CKQ100" s="84"/>
      <c r="CKR100" s="84"/>
      <c r="CKS100" s="84"/>
      <c r="CKT100" s="84"/>
      <c r="CKU100" s="84"/>
      <c r="CKV100" s="84"/>
      <c r="CKW100" s="84"/>
      <c r="CKX100" s="84"/>
      <c r="CKY100" s="84"/>
      <c r="CKZ100" s="84"/>
      <c r="CLA100" s="84"/>
      <c r="CLB100" s="84"/>
      <c r="CLC100" s="84"/>
      <c r="CLD100" s="84"/>
      <c r="CLE100" s="84"/>
      <c r="CLF100" s="84"/>
      <c r="CLG100" s="84"/>
      <c r="CLH100" s="84"/>
      <c r="CLI100" s="84"/>
      <c r="CLJ100" s="84"/>
      <c r="CLK100" s="84"/>
      <c r="CLL100" s="84"/>
      <c r="CLM100" s="84"/>
      <c r="CLN100" s="84"/>
      <c r="CLO100" s="84"/>
      <c r="CLP100" s="84"/>
      <c r="CLQ100" s="84"/>
      <c r="CLR100" s="84"/>
      <c r="CLS100" s="84"/>
      <c r="CLT100" s="84"/>
      <c r="CLU100" s="84"/>
      <c r="CLV100" s="84"/>
      <c r="CLW100" s="84"/>
      <c r="CLX100" s="84"/>
      <c r="CLY100" s="84"/>
      <c r="CLZ100" s="84"/>
      <c r="CMA100" s="84"/>
      <c r="CMB100" s="84"/>
      <c r="CMC100" s="84"/>
      <c r="CMD100" s="84"/>
      <c r="CME100" s="84"/>
      <c r="CMF100" s="84"/>
      <c r="CMG100" s="84"/>
      <c r="CMH100" s="84"/>
      <c r="CMI100" s="84"/>
      <c r="CMJ100" s="84"/>
      <c r="CMK100" s="84"/>
      <c r="CML100" s="84"/>
      <c r="CMM100" s="84"/>
      <c r="CMN100" s="84"/>
      <c r="CMO100" s="84"/>
      <c r="CMP100" s="84"/>
      <c r="CMQ100" s="84"/>
      <c r="CMR100" s="84"/>
      <c r="CMS100" s="84"/>
      <c r="CMT100" s="84"/>
      <c r="CMU100" s="84"/>
      <c r="CMV100" s="84"/>
      <c r="CMW100" s="84"/>
      <c r="CMX100" s="84"/>
      <c r="CMY100" s="84"/>
      <c r="CMZ100" s="84"/>
      <c r="CNA100" s="84"/>
      <c r="CNB100" s="84"/>
      <c r="CNC100" s="84"/>
      <c r="CND100" s="84"/>
      <c r="CNE100" s="84"/>
      <c r="CNF100" s="84"/>
      <c r="CNG100" s="84"/>
      <c r="CNH100" s="84"/>
      <c r="CNI100" s="84"/>
      <c r="CNJ100" s="84"/>
      <c r="CNK100" s="84"/>
      <c r="CNL100" s="84"/>
      <c r="CNM100" s="84"/>
      <c r="CNN100" s="84"/>
      <c r="CNO100" s="84"/>
      <c r="CNP100" s="84"/>
      <c r="CNQ100" s="84"/>
      <c r="CNR100" s="84"/>
      <c r="CNS100" s="84"/>
      <c r="CNT100" s="84"/>
      <c r="CNU100" s="84"/>
      <c r="CNV100" s="84"/>
      <c r="CNW100" s="84"/>
      <c r="CNX100" s="84"/>
      <c r="CNY100" s="84"/>
      <c r="CNZ100" s="84"/>
      <c r="COA100" s="84"/>
      <c r="COB100" s="84"/>
      <c r="COC100" s="84"/>
      <c r="COD100" s="84"/>
      <c r="COE100" s="84"/>
      <c r="COF100" s="84"/>
      <c r="COG100" s="84"/>
      <c r="COH100" s="84"/>
      <c r="COI100" s="84"/>
      <c r="COJ100" s="84"/>
      <c r="COK100" s="84"/>
      <c r="COL100" s="84"/>
      <c r="COM100" s="84"/>
      <c r="CON100" s="84"/>
      <c r="COO100" s="84"/>
      <c r="COP100" s="84"/>
      <c r="COQ100" s="84"/>
      <c r="COR100" s="84"/>
      <c r="COS100" s="84"/>
      <c r="COT100" s="84"/>
      <c r="COU100" s="84"/>
      <c r="COV100" s="84"/>
      <c r="COW100" s="84"/>
      <c r="COX100" s="84"/>
      <c r="COY100" s="84"/>
      <c r="COZ100" s="84"/>
      <c r="CPA100" s="84"/>
      <c r="CPB100" s="84"/>
      <c r="CPC100" s="84"/>
      <c r="CPD100" s="84"/>
      <c r="CPE100" s="84"/>
      <c r="CPF100" s="84"/>
      <c r="CPG100" s="84"/>
      <c r="CPH100" s="84"/>
      <c r="CPI100" s="84"/>
      <c r="CPJ100" s="84"/>
      <c r="CPK100" s="84"/>
      <c r="CPL100" s="84"/>
      <c r="CPM100" s="84"/>
      <c r="CPN100" s="84"/>
      <c r="CPO100" s="84"/>
      <c r="CPP100" s="84"/>
      <c r="CPQ100" s="84"/>
      <c r="CPR100" s="84"/>
      <c r="CPS100" s="84"/>
      <c r="CPT100" s="84"/>
      <c r="CPU100" s="84"/>
      <c r="CPV100" s="84"/>
      <c r="CPW100" s="84"/>
      <c r="CPX100" s="84"/>
      <c r="CPY100" s="84"/>
      <c r="CPZ100" s="84"/>
      <c r="CQA100" s="84"/>
      <c r="CQB100" s="84"/>
      <c r="CQC100" s="84"/>
      <c r="CQD100" s="84"/>
      <c r="CQE100" s="84"/>
      <c r="CQF100" s="84"/>
      <c r="CQG100" s="84"/>
      <c r="CQH100" s="84"/>
      <c r="CQI100" s="84"/>
      <c r="CQJ100" s="84"/>
      <c r="CQK100" s="84"/>
      <c r="CQL100" s="84"/>
      <c r="CQM100" s="84"/>
      <c r="CQN100" s="84"/>
      <c r="CQO100" s="84"/>
      <c r="CQP100" s="84"/>
      <c r="CQQ100" s="84"/>
      <c r="CQR100" s="84"/>
      <c r="CQS100" s="84"/>
      <c r="CQT100" s="84"/>
      <c r="CQU100" s="84"/>
      <c r="CQV100" s="84"/>
      <c r="CQW100" s="84"/>
      <c r="CQX100" s="84"/>
      <c r="CQY100" s="84"/>
      <c r="CQZ100" s="84"/>
      <c r="CRA100" s="84"/>
      <c r="CRB100" s="84"/>
      <c r="CRC100" s="84"/>
      <c r="CRD100" s="84"/>
      <c r="CRE100" s="84"/>
      <c r="CRF100" s="84"/>
      <c r="CRG100" s="84"/>
      <c r="CRH100" s="84"/>
      <c r="CRI100" s="84"/>
      <c r="CRJ100" s="84"/>
      <c r="CRK100" s="84"/>
      <c r="CRL100" s="84"/>
      <c r="CRM100" s="84"/>
      <c r="CRN100" s="84"/>
      <c r="CRO100" s="84"/>
      <c r="CRP100" s="84"/>
      <c r="CRQ100" s="84"/>
      <c r="CRR100" s="84"/>
      <c r="CRS100" s="84"/>
      <c r="CRT100" s="84"/>
      <c r="CRU100" s="84"/>
      <c r="CRV100" s="84"/>
      <c r="CRW100" s="84"/>
      <c r="CRX100" s="84"/>
      <c r="CRY100" s="84"/>
      <c r="CRZ100" s="84"/>
      <c r="CSA100" s="84"/>
      <c r="CSB100" s="84"/>
      <c r="CSC100" s="84"/>
      <c r="CSD100" s="84"/>
      <c r="CSE100" s="84"/>
      <c r="CSF100" s="84"/>
      <c r="CSG100" s="84"/>
      <c r="CSH100" s="84"/>
      <c r="CSI100" s="84"/>
      <c r="CSJ100" s="84"/>
      <c r="CSK100" s="84"/>
      <c r="CSL100" s="84"/>
      <c r="CSM100" s="84"/>
      <c r="CSN100" s="84"/>
      <c r="CSO100" s="84"/>
      <c r="CSP100" s="84"/>
      <c r="CSQ100" s="84"/>
      <c r="CSR100" s="84"/>
      <c r="CSS100" s="84"/>
      <c r="CST100" s="84"/>
      <c r="CSU100" s="84"/>
      <c r="CSV100" s="84"/>
      <c r="CSW100" s="84"/>
      <c r="CSX100" s="84"/>
      <c r="CSY100" s="84"/>
      <c r="CSZ100" s="84"/>
      <c r="CTA100" s="84"/>
      <c r="CTB100" s="84"/>
      <c r="CTC100" s="84"/>
      <c r="CTD100" s="84"/>
      <c r="CTE100" s="84"/>
      <c r="CTF100" s="84"/>
      <c r="CTG100" s="84"/>
      <c r="CTH100" s="84"/>
      <c r="CTI100" s="84"/>
      <c r="CTJ100" s="84"/>
      <c r="CTK100" s="84"/>
      <c r="CTL100" s="84"/>
      <c r="CTM100" s="84"/>
      <c r="CTN100" s="84"/>
      <c r="CTO100" s="84"/>
      <c r="CTP100" s="84"/>
      <c r="CTQ100" s="84"/>
      <c r="CTR100" s="84"/>
      <c r="CTS100" s="84"/>
      <c r="CTT100" s="84"/>
      <c r="CTU100" s="84"/>
      <c r="CTV100" s="84"/>
      <c r="CTW100" s="84"/>
      <c r="CTX100" s="84"/>
      <c r="CTY100" s="84"/>
      <c r="CTZ100" s="84"/>
      <c r="CUA100" s="84"/>
      <c r="CUB100" s="84"/>
      <c r="CUC100" s="84"/>
      <c r="CUD100" s="84"/>
      <c r="CUE100" s="84"/>
      <c r="CUF100" s="84"/>
      <c r="CUG100" s="84"/>
      <c r="CUH100" s="84"/>
      <c r="CUI100" s="84"/>
      <c r="CUJ100" s="84"/>
      <c r="CUK100" s="84"/>
      <c r="CUL100" s="84"/>
      <c r="CUM100" s="84"/>
      <c r="CUN100" s="84"/>
      <c r="CUO100" s="84"/>
      <c r="CUP100" s="84"/>
      <c r="CUQ100" s="84"/>
      <c r="CUR100" s="84"/>
      <c r="CUS100" s="84"/>
      <c r="CUT100" s="84"/>
      <c r="CUU100" s="84"/>
      <c r="CUV100" s="84"/>
      <c r="CUW100" s="84"/>
      <c r="CUX100" s="84"/>
      <c r="CUY100" s="84"/>
      <c r="CUZ100" s="84"/>
      <c r="CVA100" s="84"/>
      <c r="CVB100" s="84"/>
      <c r="CVC100" s="84"/>
      <c r="CVD100" s="84"/>
      <c r="CVE100" s="84"/>
      <c r="CVF100" s="84"/>
      <c r="CVG100" s="84"/>
      <c r="CVH100" s="84"/>
      <c r="CVI100" s="84"/>
      <c r="CVJ100" s="84"/>
      <c r="CVK100" s="84"/>
      <c r="CVL100" s="84"/>
      <c r="CVM100" s="84"/>
      <c r="CVN100" s="84"/>
      <c r="CVO100" s="84"/>
      <c r="CVP100" s="84"/>
      <c r="CVQ100" s="84"/>
      <c r="CVR100" s="84"/>
      <c r="CVS100" s="84"/>
      <c r="CVT100" s="84"/>
      <c r="CVU100" s="84"/>
      <c r="CVV100" s="84"/>
      <c r="CVW100" s="84"/>
      <c r="CVX100" s="84"/>
      <c r="CVY100" s="84"/>
      <c r="CVZ100" s="84"/>
      <c r="CWA100" s="84"/>
      <c r="CWB100" s="84"/>
      <c r="CWC100" s="84"/>
      <c r="CWD100" s="84"/>
      <c r="CWE100" s="84"/>
      <c r="CWF100" s="84"/>
      <c r="CWG100" s="84"/>
      <c r="CWH100" s="84"/>
      <c r="CWI100" s="84"/>
      <c r="CWJ100" s="84"/>
      <c r="CWK100" s="84"/>
      <c r="CWL100" s="84"/>
      <c r="CWM100" s="84"/>
      <c r="CWN100" s="84"/>
      <c r="CWO100" s="84"/>
      <c r="CWP100" s="84"/>
      <c r="CWQ100" s="84"/>
      <c r="CWR100" s="84"/>
      <c r="CWS100" s="84"/>
      <c r="CWT100" s="84"/>
      <c r="CWU100" s="84"/>
      <c r="CWV100" s="84"/>
      <c r="CWW100" s="84"/>
      <c r="CWX100" s="84"/>
      <c r="CWY100" s="84"/>
      <c r="CWZ100" s="84"/>
      <c r="CXA100" s="84"/>
      <c r="CXB100" s="84"/>
      <c r="CXC100" s="84"/>
      <c r="CXD100" s="84"/>
      <c r="CXE100" s="84"/>
      <c r="CXF100" s="84"/>
      <c r="CXG100" s="84"/>
      <c r="CXH100" s="84"/>
      <c r="CXI100" s="84"/>
      <c r="CXJ100" s="84"/>
      <c r="CXK100" s="84"/>
      <c r="CXL100" s="84"/>
      <c r="CXM100" s="84"/>
      <c r="CXN100" s="84"/>
      <c r="CXO100" s="84"/>
      <c r="CXP100" s="84"/>
      <c r="CXQ100" s="84"/>
      <c r="CXR100" s="84"/>
      <c r="CXS100" s="84"/>
      <c r="CXT100" s="84"/>
      <c r="CXU100" s="84"/>
      <c r="CXV100" s="84"/>
      <c r="CXW100" s="84"/>
      <c r="CXX100" s="84"/>
      <c r="CXY100" s="84"/>
      <c r="CXZ100" s="84"/>
      <c r="CYA100" s="84"/>
      <c r="CYB100" s="84"/>
      <c r="CYC100" s="84"/>
      <c r="CYD100" s="84"/>
      <c r="CYE100" s="84"/>
      <c r="CYF100" s="84"/>
      <c r="CYG100" s="84"/>
      <c r="CYH100" s="84"/>
      <c r="CYI100" s="84"/>
      <c r="CYJ100" s="84"/>
      <c r="CYK100" s="84"/>
      <c r="CYL100" s="84"/>
      <c r="CYM100" s="84"/>
      <c r="CYN100" s="84"/>
      <c r="CYO100" s="84"/>
      <c r="CYP100" s="84"/>
      <c r="CYQ100" s="84"/>
      <c r="CYR100" s="84"/>
      <c r="CYS100" s="84"/>
      <c r="CYT100" s="84"/>
      <c r="CYU100" s="84"/>
      <c r="CYV100" s="84"/>
      <c r="CYW100" s="84"/>
      <c r="CYX100" s="84"/>
      <c r="CYY100" s="84"/>
      <c r="CYZ100" s="84"/>
      <c r="CZA100" s="84"/>
      <c r="CZB100" s="84"/>
      <c r="CZC100" s="84"/>
      <c r="CZD100" s="84"/>
      <c r="CZE100" s="84"/>
      <c r="CZF100" s="84"/>
      <c r="CZG100" s="84"/>
      <c r="CZH100" s="84"/>
      <c r="CZI100" s="84"/>
      <c r="CZJ100" s="84"/>
      <c r="CZK100" s="84"/>
      <c r="CZL100" s="84"/>
      <c r="CZM100" s="84"/>
      <c r="CZN100" s="84"/>
      <c r="CZO100" s="84"/>
      <c r="CZP100" s="84"/>
      <c r="CZQ100" s="84"/>
      <c r="CZR100" s="84"/>
      <c r="CZS100" s="84"/>
      <c r="CZT100" s="84"/>
      <c r="CZU100" s="84"/>
      <c r="CZV100" s="84"/>
      <c r="CZW100" s="84"/>
      <c r="CZX100" s="84"/>
      <c r="CZY100" s="84"/>
      <c r="CZZ100" s="84"/>
      <c r="DAA100" s="84"/>
      <c r="DAB100" s="84"/>
      <c r="DAC100" s="84"/>
      <c r="DAD100" s="84"/>
      <c r="DAE100" s="84"/>
      <c r="DAF100" s="84"/>
      <c r="DAG100" s="84"/>
      <c r="DAH100" s="84"/>
      <c r="DAI100" s="84"/>
      <c r="DAJ100" s="84"/>
      <c r="DAK100" s="84"/>
      <c r="DAL100" s="84"/>
      <c r="DAM100" s="84"/>
      <c r="DAN100" s="84"/>
      <c r="DAO100" s="84"/>
      <c r="DAP100" s="84"/>
      <c r="DAQ100" s="84"/>
      <c r="DAR100" s="84"/>
      <c r="DAS100" s="84"/>
      <c r="DAT100" s="84"/>
      <c r="DAU100" s="84"/>
      <c r="DAV100" s="84"/>
      <c r="DAW100" s="84"/>
      <c r="DAX100" s="84"/>
      <c r="DAY100" s="84"/>
      <c r="DAZ100" s="84"/>
      <c r="DBA100" s="84"/>
      <c r="DBB100" s="84"/>
      <c r="DBC100" s="84"/>
      <c r="DBD100" s="84"/>
      <c r="DBE100" s="84"/>
      <c r="DBF100" s="84"/>
      <c r="DBG100" s="84"/>
      <c r="DBH100" s="84"/>
      <c r="DBI100" s="84"/>
      <c r="DBJ100" s="84"/>
      <c r="DBK100" s="84"/>
      <c r="DBL100" s="84"/>
      <c r="DBM100" s="84"/>
      <c r="DBN100" s="84"/>
      <c r="DBO100" s="84"/>
      <c r="DBP100" s="84"/>
      <c r="DBQ100" s="84"/>
      <c r="DBR100" s="84"/>
      <c r="DBS100" s="84"/>
      <c r="DBT100" s="84"/>
      <c r="DBU100" s="84"/>
      <c r="DBV100" s="84"/>
      <c r="DBW100" s="84"/>
      <c r="DBX100" s="84"/>
      <c r="DBY100" s="84"/>
      <c r="DBZ100" s="84"/>
      <c r="DCA100" s="84"/>
      <c r="DCB100" s="84"/>
      <c r="DCC100" s="84"/>
      <c r="DCD100" s="84"/>
      <c r="DCE100" s="84"/>
      <c r="DCF100" s="84"/>
      <c r="DCG100" s="84"/>
      <c r="DCH100" s="84"/>
      <c r="DCI100" s="84"/>
      <c r="DCJ100" s="84"/>
      <c r="DCK100" s="84"/>
      <c r="DCL100" s="84"/>
      <c r="DCM100" s="84"/>
      <c r="DCN100" s="84"/>
      <c r="DCO100" s="84"/>
      <c r="DCP100" s="84"/>
      <c r="DCQ100" s="84"/>
      <c r="DCR100" s="84"/>
      <c r="DCS100" s="84"/>
      <c r="DCT100" s="84"/>
      <c r="DCU100" s="84"/>
      <c r="DCV100" s="84"/>
      <c r="DCW100" s="84"/>
      <c r="DCX100" s="84"/>
      <c r="DCY100" s="84"/>
      <c r="DCZ100" s="84"/>
      <c r="DDA100" s="84"/>
      <c r="DDB100" s="84"/>
      <c r="DDC100" s="84"/>
      <c r="DDD100" s="84"/>
      <c r="DDE100" s="84"/>
      <c r="DDF100" s="84"/>
      <c r="DDG100" s="84"/>
      <c r="DDH100" s="84"/>
      <c r="DDI100" s="84"/>
      <c r="DDJ100" s="84"/>
      <c r="DDK100" s="84"/>
      <c r="DDL100" s="84"/>
      <c r="DDM100" s="84"/>
      <c r="DDN100" s="84"/>
      <c r="DDO100" s="84"/>
      <c r="DDP100" s="84"/>
      <c r="DDQ100" s="84"/>
      <c r="DDR100" s="84"/>
      <c r="DDS100" s="84"/>
      <c r="DDT100" s="84"/>
      <c r="DDU100" s="84"/>
      <c r="DDV100" s="84"/>
      <c r="DDW100" s="84"/>
      <c r="DDX100" s="84"/>
      <c r="DDY100" s="84"/>
      <c r="DDZ100" s="84"/>
      <c r="DEA100" s="84"/>
      <c r="DEB100" s="84"/>
      <c r="DEC100" s="84"/>
      <c r="DED100" s="84"/>
      <c r="DEE100" s="84"/>
      <c r="DEF100" s="84"/>
      <c r="DEG100" s="84"/>
      <c r="DEH100" s="84"/>
      <c r="DEI100" s="84"/>
      <c r="DEJ100" s="84"/>
      <c r="DEK100" s="84"/>
      <c r="DEL100" s="84"/>
      <c r="DEM100" s="84"/>
      <c r="DEN100" s="84"/>
      <c r="DEO100" s="84"/>
      <c r="DEP100" s="84"/>
      <c r="DEQ100" s="84"/>
      <c r="DER100" s="84"/>
      <c r="DES100" s="84"/>
      <c r="DET100" s="84"/>
      <c r="DEU100" s="84"/>
      <c r="DEV100" s="84"/>
      <c r="DEW100" s="84"/>
      <c r="DEX100" s="84"/>
      <c r="DEY100" s="84"/>
      <c r="DEZ100" s="84"/>
      <c r="DFA100" s="84"/>
      <c r="DFB100" s="84"/>
      <c r="DFC100" s="84"/>
      <c r="DFD100" s="84"/>
      <c r="DFE100" s="84"/>
      <c r="DFF100" s="84"/>
      <c r="DFG100" s="84"/>
      <c r="DFH100" s="84"/>
      <c r="DFI100" s="84"/>
      <c r="DFJ100" s="84"/>
      <c r="DFK100" s="84"/>
      <c r="DFL100" s="84"/>
      <c r="DFM100" s="84"/>
      <c r="DFN100" s="84"/>
      <c r="DFO100" s="84"/>
      <c r="DFP100" s="84"/>
      <c r="DFQ100" s="84"/>
      <c r="DFR100" s="84"/>
      <c r="DFS100" s="84"/>
      <c r="DFT100" s="84"/>
      <c r="DFU100" s="84"/>
      <c r="DFV100" s="84"/>
      <c r="DFW100" s="84"/>
      <c r="DFX100" s="84"/>
      <c r="DFY100" s="84"/>
      <c r="DFZ100" s="84"/>
      <c r="DGA100" s="84"/>
      <c r="DGB100" s="84"/>
      <c r="DGC100" s="84"/>
      <c r="DGD100" s="84"/>
      <c r="DGE100" s="84"/>
      <c r="DGF100" s="84"/>
      <c r="DGG100" s="84"/>
      <c r="DGH100" s="84"/>
      <c r="DGI100" s="84"/>
      <c r="DGJ100" s="84"/>
      <c r="DGK100" s="84"/>
      <c r="DGL100" s="84"/>
      <c r="DGM100" s="84"/>
      <c r="DGN100" s="84"/>
      <c r="DGO100" s="84"/>
      <c r="DGP100" s="84"/>
      <c r="DGQ100" s="84"/>
      <c r="DGR100" s="84"/>
      <c r="DGS100" s="84"/>
      <c r="DGT100" s="84"/>
      <c r="DGU100" s="84"/>
      <c r="DGV100" s="84"/>
      <c r="DGW100" s="84"/>
      <c r="DGX100" s="84"/>
      <c r="DGY100" s="84"/>
      <c r="DGZ100" s="84"/>
      <c r="DHA100" s="84"/>
      <c r="DHB100" s="84"/>
      <c r="DHC100" s="84"/>
      <c r="DHD100" s="84"/>
      <c r="DHE100" s="84"/>
      <c r="DHF100" s="84"/>
      <c r="DHG100" s="84"/>
      <c r="DHH100" s="84"/>
      <c r="DHI100" s="84"/>
      <c r="DHJ100" s="84"/>
      <c r="DHK100" s="84"/>
      <c r="DHL100" s="84"/>
      <c r="DHM100" s="84"/>
      <c r="DHN100" s="84"/>
      <c r="DHO100" s="84"/>
      <c r="DHP100" s="84"/>
      <c r="DHQ100" s="84"/>
      <c r="DHR100" s="84"/>
      <c r="DHS100" s="84"/>
      <c r="DHT100" s="84"/>
      <c r="DHU100" s="84"/>
      <c r="DHV100" s="84"/>
      <c r="DHW100" s="84"/>
      <c r="DHX100" s="84"/>
      <c r="DHY100" s="84"/>
      <c r="DHZ100" s="84"/>
      <c r="DIA100" s="84"/>
      <c r="DIB100" s="84"/>
      <c r="DIC100" s="84"/>
      <c r="DID100" s="84"/>
      <c r="DIE100" s="84"/>
      <c r="DIF100" s="84"/>
      <c r="DIG100" s="84"/>
      <c r="DIH100" s="84"/>
      <c r="DII100" s="84"/>
      <c r="DIJ100" s="84"/>
      <c r="DIK100" s="84"/>
      <c r="DIL100" s="84"/>
      <c r="DIM100" s="84"/>
      <c r="DIN100" s="84"/>
      <c r="DIO100" s="84"/>
      <c r="DIP100" s="84"/>
      <c r="DIQ100" s="84"/>
      <c r="DIR100" s="84"/>
      <c r="DIS100" s="84"/>
      <c r="DIT100" s="84"/>
      <c r="DIU100" s="84"/>
      <c r="DIV100" s="84"/>
      <c r="DIW100" s="84"/>
      <c r="DIX100" s="84"/>
      <c r="DIY100" s="84"/>
      <c r="DIZ100" s="84"/>
      <c r="DJA100" s="84"/>
      <c r="DJB100" s="84"/>
      <c r="DJC100" s="84"/>
      <c r="DJD100" s="84"/>
      <c r="DJE100" s="84"/>
      <c r="DJF100" s="84"/>
      <c r="DJG100" s="84"/>
      <c r="DJH100" s="84"/>
      <c r="DJI100" s="84"/>
      <c r="DJJ100" s="84"/>
      <c r="DJK100" s="84"/>
      <c r="DJL100" s="84"/>
      <c r="DJM100" s="84"/>
      <c r="DJN100" s="84"/>
      <c r="DJO100" s="84"/>
      <c r="DJP100" s="84"/>
      <c r="DJQ100" s="84"/>
      <c r="DJR100" s="84"/>
      <c r="DJS100" s="84"/>
      <c r="DJT100" s="84"/>
      <c r="DJU100" s="84"/>
      <c r="DJV100" s="84"/>
      <c r="DJW100" s="84"/>
      <c r="DJX100" s="84"/>
      <c r="DJY100" s="84"/>
      <c r="DJZ100" s="84"/>
      <c r="DKA100" s="84"/>
      <c r="DKB100" s="84"/>
      <c r="DKC100" s="84"/>
      <c r="DKD100" s="84"/>
      <c r="DKE100" s="84"/>
      <c r="DKF100" s="84"/>
      <c r="DKG100" s="84"/>
      <c r="DKH100" s="84"/>
      <c r="DKI100" s="84"/>
      <c r="DKJ100" s="84"/>
      <c r="DKK100" s="84"/>
      <c r="DKL100" s="84"/>
      <c r="DKM100" s="84"/>
      <c r="DKN100" s="84"/>
      <c r="DKO100" s="84"/>
      <c r="DKP100" s="84"/>
      <c r="DKQ100" s="84"/>
      <c r="DKR100" s="84"/>
      <c r="DKS100" s="84"/>
      <c r="DKT100" s="84"/>
      <c r="DKU100" s="84"/>
      <c r="DKV100" s="84"/>
      <c r="DKW100" s="84"/>
      <c r="DKX100" s="84"/>
      <c r="DKY100" s="84"/>
      <c r="DKZ100" s="84"/>
      <c r="DLA100" s="84"/>
      <c r="DLB100" s="84"/>
      <c r="DLC100" s="84"/>
      <c r="DLD100" s="84"/>
      <c r="DLE100" s="84"/>
      <c r="DLF100" s="84"/>
      <c r="DLG100" s="84"/>
      <c r="DLH100" s="84"/>
      <c r="DLI100" s="84"/>
      <c r="DLJ100" s="84"/>
      <c r="DLK100" s="84"/>
      <c r="DLL100" s="84"/>
      <c r="DLM100" s="84"/>
      <c r="DLN100" s="84"/>
      <c r="DLO100" s="84"/>
      <c r="DLP100" s="84"/>
      <c r="DLQ100" s="84"/>
      <c r="DLR100" s="84"/>
      <c r="DLS100" s="84"/>
      <c r="DLT100" s="84"/>
      <c r="DLU100" s="84"/>
      <c r="DLV100" s="84"/>
      <c r="DLW100" s="84"/>
      <c r="DLX100" s="84"/>
      <c r="DLY100" s="84"/>
      <c r="DLZ100" s="84"/>
      <c r="DMA100" s="84"/>
      <c r="DMB100" s="84"/>
      <c r="DMC100" s="84"/>
      <c r="DMD100" s="84"/>
      <c r="DME100" s="84"/>
      <c r="DMF100" s="84"/>
      <c r="DMG100" s="84"/>
      <c r="DMH100" s="84"/>
      <c r="DMI100" s="84"/>
      <c r="DMJ100" s="84"/>
      <c r="DMK100" s="84"/>
      <c r="DML100" s="84"/>
      <c r="DMM100" s="84"/>
      <c r="DMN100" s="84"/>
      <c r="DMO100" s="84"/>
      <c r="DMP100" s="84"/>
      <c r="DMQ100" s="84"/>
      <c r="DMR100" s="84"/>
      <c r="DMS100" s="84"/>
      <c r="DMT100" s="84"/>
      <c r="DMU100" s="84"/>
      <c r="DMV100" s="84"/>
      <c r="DMW100" s="84"/>
      <c r="DMX100" s="84"/>
      <c r="DMY100" s="84"/>
      <c r="DMZ100" s="84"/>
      <c r="DNA100" s="84"/>
      <c r="DNB100" s="84"/>
      <c r="DNC100" s="84"/>
      <c r="DND100" s="84"/>
      <c r="DNE100" s="84"/>
      <c r="DNF100" s="84"/>
      <c r="DNG100" s="84"/>
      <c r="DNH100" s="84"/>
      <c r="DNI100" s="84"/>
      <c r="DNJ100" s="84"/>
      <c r="DNK100" s="84"/>
      <c r="DNL100" s="84"/>
      <c r="DNM100" s="84"/>
      <c r="DNN100" s="84"/>
      <c r="DNO100" s="84"/>
      <c r="DNP100" s="84"/>
      <c r="DNQ100" s="84"/>
      <c r="DNR100" s="84"/>
      <c r="DNS100" s="84"/>
      <c r="DNT100" s="84"/>
      <c r="DNU100" s="84"/>
      <c r="DNV100" s="84"/>
      <c r="DNW100" s="84"/>
      <c r="DNX100" s="84"/>
      <c r="DNY100" s="84"/>
      <c r="DNZ100" s="84"/>
      <c r="DOA100" s="84"/>
      <c r="DOB100" s="84"/>
      <c r="DOC100" s="84"/>
      <c r="DOD100" s="84"/>
      <c r="DOE100" s="84"/>
      <c r="DOF100" s="84"/>
      <c r="DOG100" s="84"/>
      <c r="DOH100" s="84"/>
      <c r="DOI100" s="84"/>
      <c r="DOJ100" s="84"/>
      <c r="DOK100" s="84"/>
      <c r="DOL100" s="84"/>
      <c r="DOM100" s="84"/>
      <c r="DON100" s="84"/>
      <c r="DOO100" s="84"/>
      <c r="DOP100" s="84"/>
      <c r="DOQ100" s="84"/>
      <c r="DOR100" s="84"/>
      <c r="DOS100" s="84"/>
      <c r="DOT100" s="84"/>
      <c r="DOU100" s="84"/>
      <c r="DOV100" s="84"/>
      <c r="DOW100" s="84"/>
      <c r="DOX100" s="84"/>
      <c r="DOY100" s="84"/>
      <c r="DOZ100" s="84"/>
      <c r="DPA100" s="84"/>
      <c r="DPB100" s="84"/>
      <c r="DPC100" s="84"/>
      <c r="DPD100" s="84"/>
      <c r="DPE100" s="84"/>
      <c r="DPF100" s="84"/>
      <c r="DPG100" s="84"/>
      <c r="DPH100" s="84"/>
      <c r="DPI100" s="84"/>
      <c r="DPJ100" s="84"/>
      <c r="DPK100" s="84"/>
      <c r="DPL100" s="84"/>
      <c r="DPM100" s="84"/>
      <c r="DPN100" s="84"/>
      <c r="DPO100" s="84"/>
      <c r="DPP100" s="84"/>
      <c r="DPQ100" s="84"/>
      <c r="DPR100" s="84"/>
      <c r="DPS100" s="84"/>
      <c r="DPT100" s="84"/>
      <c r="DPU100" s="84"/>
      <c r="DPV100" s="84"/>
      <c r="DPW100" s="84"/>
      <c r="DPX100" s="84"/>
      <c r="DPY100" s="84"/>
      <c r="DPZ100" s="84"/>
      <c r="DQA100" s="84"/>
      <c r="DQB100" s="84"/>
      <c r="DQC100" s="84"/>
      <c r="DQD100" s="84"/>
      <c r="DQE100" s="84"/>
      <c r="DQF100" s="84"/>
      <c r="DQG100" s="84"/>
      <c r="DQH100" s="84"/>
      <c r="DQI100" s="84"/>
      <c r="DQJ100" s="84"/>
      <c r="DQK100" s="84"/>
      <c r="DQL100" s="84"/>
      <c r="DQM100" s="84"/>
      <c r="DQN100" s="84"/>
      <c r="DQO100" s="84"/>
      <c r="DQP100" s="84"/>
      <c r="DQQ100" s="84"/>
      <c r="DQR100" s="84"/>
      <c r="DQS100" s="84"/>
      <c r="DQT100" s="84"/>
      <c r="DQU100" s="84"/>
      <c r="DQV100" s="84"/>
      <c r="DQW100" s="84"/>
      <c r="DQX100" s="84"/>
      <c r="DQY100" s="84"/>
      <c r="DQZ100" s="84"/>
      <c r="DRA100" s="84"/>
      <c r="DRB100" s="84"/>
      <c r="DRC100" s="84"/>
      <c r="DRD100" s="84"/>
      <c r="DRE100" s="84"/>
      <c r="DRF100" s="84"/>
      <c r="DRG100" s="84"/>
      <c r="DRH100" s="84"/>
      <c r="DRI100" s="84"/>
      <c r="DRJ100" s="84"/>
      <c r="DRK100" s="84"/>
      <c r="DRL100" s="84"/>
      <c r="DRM100" s="84"/>
      <c r="DRN100" s="84"/>
      <c r="DRO100" s="84"/>
      <c r="DRP100" s="84"/>
      <c r="DRQ100" s="84"/>
      <c r="DRR100" s="84"/>
      <c r="DRS100" s="84"/>
      <c r="DRT100" s="84"/>
      <c r="DRU100" s="84"/>
      <c r="DRV100" s="84"/>
      <c r="DRW100" s="84"/>
      <c r="DRX100" s="84"/>
      <c r="DRY100" s="84"/>
      <c r="DRZ100" s="84"/>
      <c r="DSA100" s="84"/>
      <c r="DSB100" s="84"/>
      <c r="DSC100" s="84"/>
      <c r="DSD100" s="84"/>
      <c r="DSE100" s="84"/>
      <c r="DSF100" s="84"/>
      <c r="DSG100" s="84"/>
      <c r="DSH100" s="84"/>
      <c r="DSI100" s="84"/>
      <c r="DSJ100" s="84"/>
      <c r="DSK100" s="84"/>
      <c r="DSL100" s="84"/>
      <c r="DSM100" s="84"/>
      <c r="DSN100" s="84"/>
      <c r="DSO100" s="84"/>
      <c r="DSP100" s="84"/>
      <c r="DSQ100" s="84"/>
      <c r="DSR100" s="84"/>
      <c r="DSS100" s="84"/>
      <c r="DST100" s="84"/>
      <c r="DSU100" s="84"/>
      <c r="DSV100" s="84"/>
      <c r="DSW100" s="84"/>
      <c r="DSX100" s="84"/>
      <c r="DSY100" s="84"/>
      <c r="DSZ100" s="84"/>
      <c r="DTA100" s="84"/>
      <c r="DTB100" s="84"/>
      <c r="DTC100" s="84"/>
      <c r="DTD100" s="84"/>
      <c r="DTE100" s="84"/>
      <c r="DTF100" s="84"/>
      <c r="DTG100" s="84"/>
      <c r="DTH100" s="84"/>
      <c r="DTI100" s="84"/>
      <c r="DTJ100" s="84"/>
      <c r="DTK100" s="84"/>
      <c r="DTL100" s="84"/>
      <c r="DTM100" s="84"/>
      <c r="DTN100" s="84"/>
      <c r="DTO100" s="84"/>
      <c r="DTP100" s="84"/>
      <c r="DTQ100" s="84"/>
      <c r="DTR100" s="84"/>
      <c r="DTS100" s="84"/>
      <c r="DTT100" s="84"/>
      <c r="DTU100" s="84"/>
      <c r="DTV100" s="84"/>
      <c r="DTW100" s="84"/>
      <c r="DTX100" s="84"/>
      <c r="DTY100" s="84"/>
      <c r="DTZ100" s="84"/>
      <c r="DUA100" s="84"/>
      <c r="DUB100" s="84"/>
      <c r="DUC100" s="84"/>
      <c r="DUD100" s="84"/>
      <c r="DUE100" s="84"/>
      <c r="DUF100" s="84"/>
      <c r="DUG100" s="84"/>
      <c r="DUH100" s="84"/>
      <c r="DUI100" s="84"/>
      <c r="DUJ100" s="84"/>
      <c r="DUK100" s="84"/>
      <c r="DUL100" s="84"/>
      <c r="DUM100" s="84"/>
      <c r="DUN100" s="84"/>
      <c r="DUO100" s="84"/>
      <c r="DUP100" s="84"/>
      <c r="DUQ100" s="84"/>
      <c r="DUR100" s="84"/>
      <c r="DUS100" s="84"/>
      <c r="DUT100" s="84"/>
      <c r="DUU100" s="84"/>
      <c r="DUV100" s="84"/>
      <c r="DUW100" s="84"/>
      <c r="DUX100" s="84"/>
      <c r="DUY100" s="84"/>
      <c r="DUZ100" s="84"/>
      <c r="DVA100" s="84"/>
      <c r="DVB100" s="84"/>
      <c r="DVC100" s="84"/>
      <c r="DVD100" s="84"/>
      <c r="DVE100" s="84"/>
      <c r="DVF100" s="84"/>
      <c r="DVG100" s="84"/>
      <c r="DVH100" s="84"/>
      <c r="DVI100" s="84"/>
      <c r="DVJ100" s="84"/>
      <c r="DVK100" s="84"/>
      <c r="DVL100" s="84"/>
      <c r="DVM100" s="84"/>
      <c r="DVN100" s="84"/>
      <c r="DVO100" s="84"/>
      <c r="DVP100" s="84"/>
      <c r="DVQ100" s="84"/>
      <c r="DVR100" s="84"/>
      <c r="DVS100" s="84"/>
      <c r="DVT100" s="84"/>
      <c r="DVU100" s="84"/>
      <c r="DVV100" s="84"/>
      <c r="DVW100" s="84"/>
      <c r="DVX100" s="84"/>
      <c r="DVY100" s="84"/>
      <c r="DVZ100" s="84"/>
      <c r="DWA100" s="84"/>
      <c r="DWB100" s="84"/>
      <c r="DWC100" s="84"/>
      <c r="DWD100" s="84"/>
      <c r="DWE100" s="84"/>
      <c r="DWF100" s="84"/>
      <c r="DWG100" s="84"/>
      <c r="DWH100" s="84"/>
      <c r="DWI100" s="84"/>
      <c r="DWJ100" s="84"/>
      <c r="DWK100" s="84"/>
      <c r="DWL100" s="84"/>
      <c r="DWM100" s="84"/>
      <c r="DWN100" s="84"/>
      <c r="DWO100" s="84"/>
      <c r="DWP100" s="84"/>
      <c r="DWQ100" s="84"/>
      <c r="DWR100" s="84"/>
      <c r="DWS100" s="84"/>
      <c r="DWT100" s="84"/>
      <c r="DWU100" s="84"/>
      <c r="DWV100" s="84"/>
      <c r="DWW100" s="84"/>
      <c r="DWX100" s="84"/>
      <c r="DWY100" s="84"/>
      <c r="DWZ100" s="84"/>
      <c r="DXA100" s="84"/>
      <c r="DXB100" s="84"/>
      <c r="DXC100" s="84"/>
      <c r="DXD100" s="84"/>
      <c r="DXE100" s="84"/>
      <c r="DXF100" s="84"/>
      <c r="DXG100" s="84"/>
      <c r="DXH100" s="84"/>
      <c r="DXI100" s="84"/>
      <c r="DXJ100" s="84"/>
      <c r="DXK100" s="84"/>
      <c r="DXL100" s="84"/>
      <c r="DXM100" s="84"/>
      <c r="DXN100" s="84"/>
      <c r="DXO100" s="84"/>
      <c r="DXP100" s="84"/>
      <c r="DXQ100" s="84"/>
      <c r="DXR100" s="84"/>
      <c r="DXS100" s="84"/>
      <c r="DXT100" s="84"/>
      <c r="DXU100" s="84"/>
      <c r="DXV100" s="84"/>
      <c r="DXW100" s="84"/>
      <c r="DXX100" s="84"/>
      <c r="DXY100" s="84"/>
      <c r="DXZ100" s="84"/>
      <c r="DYA100" s="84"/>
      <c r="DYB100" s="84"/>
      <c r="DYC100" s="84"/>
      <c r="DYD100" s="84"/>
      <c r="DYE100" s="84"/>
      <c r="DYF100" s="84"/>
      <c r="DYG100" s="84"/>
      <c r="DYH100" s="84"/>
      <c r="DYI100" s="84"/>
      <c r="DYJ100" s="84"/>
      <c r="DYK100" s="84"/>
      <c r="DYL100" s="84"/>
      <c r="DYM100" s="84"/>
      <c r="DYN100" s="84"/>
      <c r="DYO100" s="84"/>
      <c r="DYP100" s="84"/>
      <c r="DYQ100" s="84"/>
      <c r="DYR100" s="84"/>
      <c r="DYS100" s="84"/>
      <c r="DYT100" s="84"/>
      <c r="DYU100" s="84"/>
      <c r="DYV100" s="84"/>
      <c r="DYW100" s="84"/>
      <c r="DYX100" s="84"/>
      <c r="DYY100" s="84"/>
      <c r="DYZ100" s="84"/>
      <c r="DZA100" s="84"/>
      <c r="DZB100" s="84"/>
      <c r="DZC100" s="84"/>
      <c r="DZD100" s="84"/>
      <c r="DZE100" s="84"/>
      <c r="DZF100" s="84"/>
      <c r="DZG100" s="84"/>
      <c r="DZH100" s="84"/>
      <c r="DZI100" s="84"/>
      <c r="DZJ100" s="84"/>
      <c r="DZK100" s="84"/>
      <c r="DZL100" s="84"/>
      <c r="DZM100" s="84"/>
      <c r="DZN100" s="84"/>
      <c r="DZO100" s="84"/>
      <c r="DZP100" s="84"/>
      <c r="DZQ100" s="84"/>
      <c r="DZR100" s="84"/>
      <c r="DZS100" s="84"/>
      <c r="DZT100" s="84"/>
      <c r="DZU100" s="84"/>
      <c r="DZV100" s="84"/>
      <c r="DZW100" s="84"/>
      <c r="DZX100" s="84"/>
      <c r="DZY100" s="84"/>
      <c r="DZZ100" s="84"/>
      <c r="EAA100" s="84"/>
      <c r="EAB100" s="84"/>
      <c r="EAC100" s="84"/>
      <c r="EAD100" s="84"/>
      <c r="EAE100" s="84"/>
      <c r="EAF100" s="84"/>
      <c r="EAG100" s="84"/>
      <c r="EAH100" s="84"/>
      <c r="EAI100" s="84"/>
      <c r="EAJ100" s="84"/>
      <c r="EAK100" s="84"/>
      <c r="EAL100" s="84"/>
      <c r="EAM100" s="84"/>
      <c r="EAN100" s="84"/>
      <c r="EAO100" s="84"/>
      <c r="EAP100" s="84"/>
      <c r="EAQ100" s="84"/>
      <c r="EAR100" s="84"/>
      <c r="EAS100" s="84"/>
      <c r="EAT100" s="84"/>
      <c r="EAU100" s="84"/>
      <c r="EAV100" s="84"/>
      <c r="EAW100" s="84"/>
      <c r="EAX100" s="84"/>
      <c r="EAY100" s="84"/>
      <c r="EAZ100" s="84"/>
      <c r="EBA100" s="84"/>
      <c r="EBB100" s="84"/>
      <c r="EBC100" s="84"/>
      <c r="EBD100" s="84"/>
      <c r="EBE100" s="84"/>
      <c r="EBF100" s="84"/>
      <c r="EBG100" s="84"/>
      <c r="EBH100" s="84"/>
      <c r="EBI100" s="84"/>
      <c r="EBJ100" s="84"/>
      <c r="EBK100" s="84"/>
      <c r="EBL100" s="84"/>
      <c r="EBM100" s="84"/>
      <c r="EBN100" s="84"/>
      <c r="EBO100" s="84"/>
      <c r="EBP100" s="84"/>
      <c r="EBQ100" s="84"/>
      <c r="EBR100" s="84"/>
      <c r="EBS100" s="84"/>
      <c r="EBT100" s="84"/>
      <c r="EBU100" s="84"/>
      <c r="EBV100" s="84"/>
      <c r="EBW100" s="84"/>
      <c r="EBX100" s="84"/>
      <c r="EBY100" s="84"/>
      <c r="EBZ100" s="84"/>
      <c r="ECA100" s="84"/>
      <c r="ECB100" s="84"/>
      <c r="ECC100" s="84"/>
      <c r="ECD100" s="84"/>
      <c r="ECE100" s="84"/>
      <c r="ECF100" s="84"/>
      <c r="ECG100" s="84"/>
      <c r="ECH100" s="84"/>
      <c r="ECI100" s="84"/>
      <c r="ECJ100" s="84"/>
      <c r="ECK100" s="84"/>
      <c r="ECL100" s="84"/>
      <c r="ECM100" s="84"/>
      <c r="ECN100" s="84"/>
      <c r="ECO100" s="84"/>
      <c r="ECP100" s="84"/>
      <c r="ECQ100" s="84"/>
      <c r="ECR100" s="84"/>
      <c r="ECS100" s="84"/>
      <c r="ECT100" s="84"/>
      <c r="ECU100" s="84"/>
      <c r="ECV100" s="84"/>
      <c r="ECW100" s="84"/>
      <c r="ECX100" s="84"/>
      <c r="ECY100" s="84"/>
      <c r="ECZ100" s="84"/>
      <c r="EDA100" s="84"/>
      <c r="EDB100" s="84"/>
      <c r="EDC100" s="84"/>
      <c r="EDD100" s="84"/>
      <c r="EDE100" s="84"/>
      <c r="EDF100" s="84"/>
      <c r="EDG100" s="84"/>
      <c r="EDH100" s="84"/>
      <c r="EDI100" s="84"/>
      <c r="EDJ100" s="84"/>
      <c r="EDK100" s="84"/>
      <c r="EDL100" s="84"/>
      <c r="EDM100" s="84"/>
      <c r="EDN100" s="84"/>
      <c r="EDO100" s="84"/>
      <c r="EDP100" s="84"/>
      <c r="EDQ100" s="84"/>
      <c r="EDR100" s="84"/>
      <c r="EDS100" s="84"/>
      <c r="EDT100" s="84"/>
      <c r="EDU100" s="84"/>
      <c r="EDV100" s="84"/>
      <c r="EDW100" s="84"/>
      <c r="EDX100" s="84"/>
      <c r="EDY100" s="84"/>
      <c r="EDZ100" s="84"/>
      <c r="EEA100" s="84"/>
      <c r="EEB100" s="84"/>
      <c r="EEC100" s="84"/>
      <c r="EED100" s="84"/>
      <c r="EEE100" s="84"/>
      <c r="EEF100" s="84"/>
      <c r="EEG100" s="84"/>
      <c r="EEH100" s="84"/>
      <c r="EEI100" s="84"/>
      <c r="EEJ100" s="84"/>
      <c r="EEK100" s="84"/>
      <c r="EEL100" s="84"/>
      <c r="EEM100" s="84"/>
      <c r="EEN100" s="84"/>
      <c r="EEO100" s="84"/>
      <c r="EEP100" s="84"/>
      <c r="EEQ100" s="84"/>
      <c r="EER100" s="84"/>
      <c r="EES100" s="84"/>
      <c r="EET100" s="84"/>
      <c r="EEU100" s="84"/>
      <c r="EEV100" s="84"/>
      <c r="EEW100" s="84"/>
      <c r="EEX100" s="84"/>
      <c r="EEY100" s="84"/>
      <c r="EEZ100" s="84"/>
      <c r="EFA100" s="84"/>
      <c r="EFB100" s="84"/>
      <c r="EFC100" s="84"/>
      <c r="EFD100" s="84"/>
      <c r="EFE100" s="84"/>
      <c r="EFF100" s="84"/>
      <c r="EFG100" s="84"/>
      <c r="EFH100" s="84"/>
      <c r="EFI100" s="84"/>
      <c r="EFJ100" s="84"/>
      <c r="EFK100" s="84"/>
      <c r="EFL100" s="84"/>
      <c r="EFM100" s="84"/>
      <c r="EFN100" s="84"/>
      <c r="EFO100" s="84"/>
      <c r="EFP100" s="84"/>
      <c r="EFQ100" s="84"/>
      <c r="EFR100" s="84"/>
      <c r="EFS100" s="84"/>
      <c r="EFT100" s="84"/>
      <c r="EFU100" s="84"/>
      <c r="EFV100" s="84"/>
      <c r="EFW100" s="84"/>
      <c r="EFX100" s="84"/>
      <c r="EFY100" s="84"/>
      <c r="EFZ100" s="84"/>
      <c r="EGA100" s="84"/>
      <c r="EGB100" s="84"/>
      <c r="EGC100" s="84"/>
      <c r="EGD100" s="84"/>
      <c r="EGE100" s="84"/>
      <c r="EGF100" s="84"/>
      <c r="EGG100" s="84"/>
      <c r="EGH100" s="84"/>
      <c r="EGI100" s="84"/>
      <c r="EGJ100" s="84"/>
      <c r="EGK100" s="84"/>
      <c r="EGL100" s="84"/>
      <c r="EGM100" s="84"/>
      <c r="EGN100" s="84"/>
      <c r="EGO100" s="84"/>
      <c r="EGP100" s="84"/>
      <c r="EGQ100" s="84"/>
      <c r="EGR100" s="84"/>
      <c r="EGS100" s="84"/>
      <c r="EGT100" s="84"/>
      <c r="EGU100" s="84"/>
      <c r="EGV100" s="84"/>
      <c r="EGW100" s="84"/>
      <c r="EGX100" s="84"/>
      <c r="EGY100" s="84"/>
      <c r="EGZ100" s="84"/>
      <c r="EHA100" s="84"/>
      <c r="EHB100" s="84"/>
      <c r="EHC100" s="84"/>
      <c r="EHD100" s="84"/>
      <c r="EHE100" s="84"/>
      <c r="EHF100" s="84"/>
      <c r="EHG100" s="84"/>
      <c r="EHH100" s="84"/>
      <c r="EHI100" s="84"/>
      <c r="EHJ100" s="84"/>
      <c r="EHK100" s="84"/>
      <c r="EHL100" s="84"/>
      <c r="EHM100" s="84"/>
      <c r="EHN100" s="84"/>
      <c r="EHO100" s="84"/>
      <c r="EHP100" s="84"/>
      <c r="EHQ100" s="84"/>
      <c r="EHR100" s="84"/>
      <c r="EHS100" s="84"/>
      <c r="EHT100" s="84"/>
      <c r="EHU100" s="84"/>
      <c r="EHV100" s="84"/>
      <c r="EHW100" s="84"/>
      <c r="EHX100" s="84"/>
      <c r="EHY100" s="84"/>
      <c r="EHZ100" s="84"/>
      <c r="EIA100" s="84"/>
      <c r="EIB100" s="84"/>
      <c r="EIC100" s="84"/>
      <c r="EID100" s="84"/>
      <c r="EIE100" s="84"/>
      <c r="EIF100" s="84"/>
      <c r="EIG100" s="84"/>
      <c r="EIH100" s="84"/>
      <c r="EII100" s="84"/>
      <c r="EIJ100" s="84"/>
      <c r="EIK100" s="84"/>
      <c r="EIL100" s="84"/>
      <c r="EIM100" s="84"/>
      <c r="EIN100" s="84"/>
      <c r="EIO100" s="84"/>
      <c r="EIP100" s="84"/>
      <c r="EIQ100" s="84"/>
      <c r="EIR100" s="84"/>
      <c r="EIS100" s="84"/>
      <c r="EIT100" s="84"/>
      <c r="EIU100" s="84"/>
      <c r="EIV100" s="84"/>
      <c r="EIW100" s="84"/>
      <c r="EIX100" s="84"/>
      <c r="EIY100" s="84"/>
      <c r="EIZ100" s="84"/>
      <c r="EJA100" s="84"/>
      <c r="EJB100" s="84"/>
      <c r="EJC100" s="84"/>
      <c r="EJD100" s="84"/>
      <c r="EJE100" s="84"/>
      <c r="EJF100" s="84"/>
      <c r="EJG100" s="84"/>
      <c r="EJH100" s="84"/>
      <c r="EJI100" s="84"/>
      <c r="EJJ100" s="84"/>
      <c r="EJK100" s="84"/>
      <c r="EJL100" s="84"/>
      <c r="EJM100" s="84"/>
      <c r="EJN100" s="84"/>
      <c r="EJO100" s="84"/>
      <c r="EJP100" s="84"/>
      <c r="EJQ100" s="84"/>
      <c r="EJR100" s="84"/>
      <c r="EJS100" s="84"/>
      <c r="EJT100" s="84"/>
      <c r="EJU100" s="84"/>
      <c r="EJV100" s="84"/>
      <c r="EJW100" s="84"/>
      <c r="EJX100" s="84"/>
      <c r="EJY100" s="84"/>
      <c r="EJZ100" s="84"/>
      <c r="EKA100" s="84"/>
      <c r="EKB100" s="84"/>
      <c r="EKC100" s="84"/>
      <c r="EKD100" s="84"/>
      <c r="EKE100" s="84"/>
      <c r="EKF100" s="84"/>
      <c r="EKG100" s="84"/>
      <c r="EKH100" s="84"/>
      <c r="EKI100" s="84"/>
      <c r="EKJ100" s="84"/>
      <c r="EKK100" s="84"/>
      <c r="EKL100" s="84"/>
      <c r="EKM100" s="84"/>
      <c r="EKN100" s="84"/>
      <c r="EKO100" s="84"/>
      <c r="EKP100" s="84"/>
      <c r="EKQ100" s="84"/>
      <c r="EKR100" s="84"/>
      <c r="EKS100" s="84"/>
      <c r="EKT100" s="84"/>
      <c r="EKU100" s="84"/>
      <c r="EKV100" s="84"/>
      <c r="EKW100" s="84"/>
      <c r="EKX100" s="84"/>
      <c r="EKY100" s="84"/>
      <c r="EKZ100" s="84"/>
      <c r="ELA100" s="84"/>
      <c r="ELB100" s="84"/>
      <c r="ELC100" s="84"/>
      <c r="ELD100" s="84"/>
      <c r="ELE100" s="84"/>
      <c r="ELF100" s="84"/>
      <c r="ELG100" s="84"/>
      <c r="ELH100" s="84"/>
      <c r="ELI100" s="84"/>
      <c r="ELJ100" s="84"/>
      <c r="ELK100" s="84"/>
      <c r="ELL100" s="84"/>
      <c r="ELM100" s="84"/>
      <c r="ELN100" s="84"/>
      <c r="ELO100" s="84"/>
      <c r="ELP100" s="84"/>
      <c r="ELQ100" s="84"/>
      <c r="ELR100" s="84"/>
      <c r="ELS100" s="84"/>
      <c r="ELT100" s="84"/>
      <c r="ELU100" s="84"/>
      <c r="ELV100" s="84"/>
      <c r="ELW100" s="84"/>
      <c r="ELX100" s="84"/>
      <c r="ELY100" s="84"/>
      <c r="ELZ100" s="84"/>
      <c r="EMA100" s="84"/>
      <c r="EMB100" s="84"/>
      <c r="EMC100" s="84"/>
      <c r="EMD100" s="84"/>
      <c r="EME100" s="84"/>
      <c r="EMF100" s="84"/>
      <c r="EMG100" s="84"/>
      <c r="EMH100" s="84"/>
      <c r="EMI100" s="84"/>
      <c r="EMJ100" s="84"/>
      <c r="EMK100" s="84"/>
      <c r="EML100" s="84"/>
      <c r="EMM100" s="84"/>
      <c r="EMN100" s="84"/>
      <c r="EMO100" s="84"/>
      <c r="EMP100" s="84"/>
      <c r="EMQ100" s="84"/>
      <c r="EMR100" s="84"/>
      <c r="EMS100" s="84"/>
      <c r="EMT100" s="84"/>
      <c r="EMU100" s="84"/>
      <c r="EMV100" s="84"/>
      <c r="EMW100" s="84"/>
      <c r="EMX100" s="84"/>
      <c r="EMY100" s="84"/>
      <c r="EMZ100" s="84"/>
      <c r="ENA100" s="84"/>
      <c r="ENB100" s="84"/>
      <c r="ENC100" s="84"/>
      <c r="END100" s="84"/>
      <c r="ENE100" s="84"/>
      <c r="ENF100" s="84"/>
      <c r="ENG100" s="84"/>
      <c r="ENH100" s="84"/>
      <c r="ENI100" s="84"/>
      <c r="ENJ100" s="84"/>
      <c r="ENK100" s="84"/>
      <c r="ENL100" s="84"/>
      <c r="ENM100" s="84"/>
      <c r="ENN100" s="84"/>
      <c r="ENO100" s="84"/>
      <c r="ENP100" s="84"/>
      <c r="ENQ100" s="84"/>
      <c r="ENR100" s="84"/>
      <c r="ENS100" s="84"/>
      <c r="ENT100" s="84"/>
      <c r="ENU100" s="84"/>
      <c r="ENV100" s="84"/>
      <c r="ENW100" s="84"/>
      <c r="ENX100" s="84"/>
      <c r="ENY100" s="84"/>
      <c r="ENZ100" s="84"/>
      <c r="EOA100" s="84"/>
      <c r="EOB100" s="84"/>
      <c r="EOC100" s="84"/>
      <c r="EOD100" s="84"/>
      <c r="EOE100" s="84"/>
      <c r="EOF100" s="84"/>
      <c r="EOG100" s="84"/>
      <c r="EOH100" s="84"/>
      <c r="EOI100" s="84"/>
      <c r="EOJ100" s="84"/>
      <c r="EOK100" s="84"/>
      <c r="EOL100" s="84"/>
      <c r="EOM100" s="84"/>
      <c r="EON100" s="84"/>
      <c r="EOO100" s="84"/>
      <c r="EOP100" s="84"/>
      <c r="EOQ100" s="84"/>
      <c r="EOR100" s="84"/>
      <c r="EOS100" s="84"/>
      <c r="EOT100" s="84"/>
      <c r="EOU100" s="84"/>
      <c r="EOV100" s="84"/>
      <c r="EOW100" s="84"/>
      <c r="EOX100" s="84"/>
      <c r="EOY100" s="84"/>
      <c r="EOZ100" s="84"/>
      <c r="EPA100" s="84"/>
      <c r="EPB100" s="84"/>
      <c r="EPC100" s="84"/>
      <c r="EPD100" s="84"/>
      <c r="EPE100" s="84"/>
      <c r="EPF100" s="84"/>
      <c r="EPG100" s="84"/>
      <c r="EPH100" s="84"/>
      <c r="EPI100" s="84"/>
      <c r="EPJ100" s="84"/>
      <c r="EPK100" s="84"/>
      <c r="EPL100" s="84"/>
      <c r="EPM100" s="84"/>
      <c r="EPN100" s="84"/>
      <c r="EPO100" s="84"/>
      <c r="EPP100" s="84"/>
      <c r="EPQ100" s="84"/>
      <c r="EPR100" s="84"/>
      <c r="EPS100" s="84"/>
      <c r="EPT100" s="84"/>
      <c r="EPU100" s="84"/>
      <c r="EPV100" s="84"/>
      <c r="EPW100" s="84"/>
      <c r="EPX100" s="84"/>
      <c r="EPY100" s="84"/>
      <c r="EPZ100" s="84"/>
      <c r="EQA100" s="84"/>
      <c r="EQB100" s="84"/>
      <c r="EQC100" s="84"/>
      <c r="EQD100" s="84"/>
      <c r="EQE100" s="84"/>
      <c r="EQF100" s="84"/>
      <c r="EQG100" s="84"/>
      <c r="EQH100" s="84"/>
      <c r="EQI100" s="84"/>
      <c r="EQJ100" s="84"/>
      <c r="EQK100" s="84"/>
      <c r="EQL100" s="84"/>
      <c r="EQM100" s="84"/>
      <c r="EQN100" s="84"/>
      <c r="EQO100" s="84"/>
      <c r="EQP100" s="84"/>
      <c r="EQQ100" s="84"/>
      <c r="EQR100" s="84"/>
      <c r="EQS100" s="84"/>
      <c r="EQT100" s="84"/>
      <c r="EQU100" s="84"/>
      <c r="EQV100" s="84"/>
      <c r="EQW100" s="84"/>
      <c r="EQX100" s="84"/>
      <c r="EQY100" s="84"/>
      <c r="EQZ100" s="84"/>
      <c r="ERA100" s="84"/>
      <c r="ERB100" s="84"/>
      <c r="ERC100" s="84"/>
      <c r="ERD100" s="84"/>
      <c r="ERE100" s="84"/>
      <c r="ERF100" s="84"/>
      <c r="ERG100" s="84"/>
      <c r="ERH100" s="84"/>
      <c r="ERI100" s="84"/>
      <c r="ERJ100" s="84"/>
      <c r="ERK100" s="84"/>
      <c r="ERL100" s="84"/>
      <c r="ERM100" s="84"/>
      <c r="ERN100" s="84"/>
      <c r="ERO100" s="84"/>
      <c r="ERP100" s="84"/>
      <c r="ERQ100" s="84"/>
      <c r="ERR100" s="84"/>
      <c r="ERS100" s="84"/>
      <c r="ERT100" s="84"/>
      <c r="ERU100" s="84"/>
      <c r="ERV100" s="84"/>
      <c r="ERW100" s="84"/>
      <c r="ERX100" s="84"/>
      <c r="ERY100" s="84"/>
      <c r="ERZ100" s="84"/>
      <c r="ESA100" s="84"/>
      <c r="ESB100" s="84"/>
      <c r="ESC100" s="84"/>
      <c r="ESD100" s="84"/>
      <c r="ESE100" s="84"/>
      <c r="ESF100" s="84"/>
      <c r="ESG100" s="84"/>
      <c r="ESH100" s="84"/>
      <c r="ESI100" s="84"/>
      <c r="ESJ100" s="84"/>
      <c r="ESK100" s="84"/>
      <c r="ESL100" s="84"/>
      <c r="ESM100" s="84"/>
      <c r="ESN100" s="84"/>
      <c r="ESO100" s="84"/>
      <c r="ESP100" s="84"/>
      <c r="ESQ100" s="84"/>
      <c r="ESR100" s="84"/>
      <c r="ESS100" s="84"/>
      <c r="EST100" s="84"/>
      <c r="ESU100" s="84"/>
      <c r="ESV100" s="84"/>
      <c r="ESW100" s="84"/>
      <c r="ESX100" s="84"/>
      <c r="ESY100" s="84"/>
      <c r="ESZ100" s="84"/>
      <c r="ETA100" s="84"/>
      <c r="ETB100" s="84"/>
      <c r="ETC100" s="84"/>
      <c r="ETD100" s="84"/>
      <c r="ETE100" s="84"/>
      <c r="ETF100" s="84"/>
      <c r="ETG100" s="84"/>
      <c r="ETH100" s="84"/>
      <c r="ETI100" s="84"/>
      <c r="ETJ100" s="84"/>
      <c r="ETK100" s="84"/>
      <c r="ETL100" s="84"/>
      <c r="ETM100" s="84"/>
      <c r="ETN100" s="84"/>
      <c r="ETO100" s="84"/>
      <c r="ETP100" s="84"/>
      <c r="ETQ100" s="84"/>
      <c r="ETR100" s="84"/>
      <c r="ETS100" s="84"/>
      <c r="ETT100" s="84"/>
      <c r="ETU100" s="84"/>
      <c r="ETV100" s="84"/>
      <c r="ETW100" s="84"/>
      <c r="ETX100" s="84"/>
      <c r="ETY100" s="84"/>
      <c r="ETZ100" s="84"/>
      <c r="EUA100" s="84"/>
      <c r="EUB100" s="84"/>
      <c r="EUC100" s="84"/>
      <c r="EUD100" s="84"/>
      <c r="EUE100" s="84"/>
      <c r="EUF100" s="84"/>
      <c r="EUG100" s="84"/>
      <c r="EUH100" s="84"/>
      <c r="EUI100" s="84"/>
      <c r="EUJ100" s="84"/>
      <c r="EUK100" s="84"/>
      <c r="EUL100" s="84"/>
      <c r="EUM100" s="84"/>
      <c r="EUN100" s="84"/>
      <c r="EUO100" s="84"/>
      <c r="EUP100" s="84"/>
      <c r="EUQ100" s="84"/>
      <c r="EUR100" s="84"/>
      <c r="EUS100" s="84"/>
      <c r="EUT100" s="84"/>
      <c r="EUU100" s="84"/>
      <c r="EUV100" s="84"/>
      <c r="EUW100" s="84"/>
      <c r="EUX100" s="84"/>
      <c r="EUY100" s="84"/>
      <c r="EUZ100" s="84"/>
      <c r="EVA100" s="84"/>
      <c r="EVB100" s="84"/>
      <c r="EVC100" s="84"/>
      <c r="EVD100" s="84"/>
      <c r="EVE100" s="84"/>
      <c r="EVF100" s="84"/>
      <c r="EVG100" s="84"/>
      <c r="EVH100" s="84"/>
      <c r="EVI100" s="84"/>
      <c r="EVJ100" s="84"/>
      <c r="EVK100" s="84"/>
      <c r="EVL100" s="84"/>
      <c r="EVM100" s="84"/>
      <c r="EVN100" s="84"/>
      <c r="EVO100" s="84"/>
      <c r="EVP100" s="84"/>
      <c r="EVQ100" s="84"/>
      <c r="EVR100" s="84"/>
      <c r="EVS100" s="84"/>
      <c r="EVT100" s="84"/>
      <c r="EVU100" s="84"/>
      <c r="EVV100" s="84"/>
      <c r="EVW100" s="84"/>
      <c r="EVX100" s="84"/>
      <c r="EVY100" s="84"/>
      <c r="EVZ100" s="84"/>
      <c r="EWA100" s="84"/>
      <c r="EWB100" s="84"/>
      <c r="EWC100" s="84"/>
      <c r="EWD100" s="84"/>
      <c r="EWE100" s="84"/>
      <c r="EWF100" s="84"/>
      <c r="EWG100" s="84"/>
      <c r="EWH100" s="84"/>
      <c r="EWI100" s="84"/>
      <c r="EWJ100" s="84"/>
      <c r="EWK100" s="84"/>
      <c r="EWL100" s="84"/>
      <c r="EWM100" s="84"/>
      <c r="EWN100" s="84"/>
      <c r="EWO100" s="84"/>
      <c r="EWP100" s="84"/>
      <c r="EWQ100" s="84"/>
      <c r="EWR100" s="84"/>
      <c r="EWS100" s="84"/>
      <c r="EWT100" s="84"/>
      <c r="EWU100" s="84"/>
      <c r="EWV100" s="84"/>
      <c r="EWW100" s="84"/>
      <c r="EWX100" s="84"/>
      <c r="EWY100" s="84"/>
      <c r="EWZ100" s="84"/>
      <c r="EXA100" s="84"/>
      <c r="EXB100" s="84"/>
      <c r="EXC100" s="84"/>
      <c r="EXD100" s="84"/>
      <c r="EXE100" s="84"/>
      <c r="EXF100" s="84"/>
      <c r="EXG100" s="84"/>
      <c r="EXH100" s="84"/>
      <c r="EXI100" s="84"/>
      <c r="EXJ100" s="84"/>
      <c r="EXK100" s="84"/>
      <c r="EXL100" s="84"/>
      <c r="EXM100" s="84"/>
      <c r="EXN100" s="84"/>
      <c r="EXO100" s="84"/>
      <c r="EXP100" s="84"/>
      <c r="EXQ100" s="84"/>
      <c r="EXR100" s="84"/>
      <c r="EXS100" s="84"/>
      <c r="EXT100" s="84"/>
      <c r="EXU100" s="84"/>
      <c r="EXV100" s="84"/>
      <c r="EXW100" s="84"/>
      <c r="EXX100" s="84"/>
      <c r="EXY100" s="84"/>
      <c r="EXZ100" s="84"/>
      <c r="EYA100" s="84"/>
      <c r="EYB100" s="84"/>
      <c r="EYC100" s="84"/>
      <c r="EYD100" s="84"/>
      <c r="EYE100" s="84"/>
      <c r="EYF100" s="84"/>
      <c r="EYG100" s="84"/>
      <c r="EYH100" s="84"/>
      <c r="EYI100" s="84"/>
      <c r="EYJ100" s="84"/>
      <c r="EYK100" s="84"/>
      <c r="EYL100" s="84"/>
      <c r="EYM100" s="84"/>
      <c r="EYN100" s="84"/>
      <c r="EYO100" s="84"/>
      <c r="EYP100" s="84"/>
      <c r="EYQ100" s="84"/>
      <c r="EYR100" s="84"/>
      <c r="EYS100" s="84"/>
      <c r="EYT100" s="84"/>
      <c r="EYU100" s="84"/>
      <c r="EYV100" s="84"/>
      <c r="EYW100" s="84"/>
      <c r="EYX100" s="84"/>
      <c r="EYY100" s="84"/>
      <c r="EYZ100" s="84"/>
      <c r="EZA100" s="84"/>
      <c r="EZB100" s="84"/>
      <c r="EZC100" s="84"/>
      <c r="EZD100" s="84"/>
      <c r="EZE100" s="84"/>
      <c r="EZF100" s="84"/>
      <c r="EZG100" s="84"/>
      <c r="EZH100" s="84"/>
      <c r="EZI100" s="84"/>
      <c r="EZJ100" s="84"/>
      <c r="EZK100" s="84"/>
      <c r="EZL100" s="84"/>
      <c r="EZM100" s="84"/>
      <c r="EZN100" s="84"/>
      <c r="EZO100" s="84"/>
      <c r="EZP100" s="84"/>
      <c r="EZQ100" s="84"/>
      <c r="EZR100" s="84"/>
      <c r="EZS100" s="84"/>
      <c r="EZT100" s="84"/>
      <c r="EZU100" s="84"/>
      <c r="EZV100" s="84"/>
      <c r="EZW100" s="84"/>
      <c r="EZX100" s="84"/>
      <c r="EZY100" s="84"/>
      <c r="EZZ100" s="84"/>
      <c r="FAA100" s="84"/>
      <c r="FAB100" s="84"/>
      <c r="FAC100" s="84"/>
      <c r="FAD100" s="84"/>
      <c r="FAE100" s="84"/>
      <c r="FAF100" s="84"/>
      <c r="FAG100" s="84"/>
      <c r="FAH100" s="84"/>
      <c r="FAI100" s="84"/>
      <c r="FAJ100" s="84"/>
      <c r="FAK100" s="84"/>
      <c r="FAL100" s="84"/>
      <c r="FAM100" s="84"/>
      <c r="FAN100" s="84"/>
      <c r="FAO100" s="84"/>
      <c r="FAP100" s="84"/>
      <c r="FAQ100" s="84"/>
      <c r="FAR100" s="84"/>
      <c r="FAS100" s="84"/>
      <c r="FAT100" s="84"/>
      <c r="FAU100" s="84"/>
      <c r="FAV100" s="84"/>
      <c r="FAW100" s="84"/>
      <c r="FAX100" s="84"/>
      <c r="FAY100" s="84"/>
      <c r="FAZ100" s="84"/>
      <c r="FBA100" s="84"/>
      <c r="FBB100" s="84"/>
      <c r="FBC100" s="84"/>
      <c r="FBD100" s="84"/>
      <c r="FBE100" s="84"/>
      <c r="FBF100" s="84"/>
      <c r="FBG100" s="84"/>
      <c r="FBH100" s="84"/>
      <c r="FBI100" s="84"/>
      <c r="FBJ100" s="84"/>
      <c r="FBK100" s="84"/>
      <c r="FBL100" s="84"/>
      <c r="FBM100" s="84"/>
      <c r="FBN100" s="84"/>
      <c r="FBO100" s="84"/>
      <c r="FBP100" s="84"/>
      <c r="FBQ100" s="84"/>
      <c r="FBR100" s="84"/>
      <c r="FBS100" s="84"/>
      <c r="FBT100" s="84"/>
      <c r="FBU100" s="84"/>
      <c r="FBV100" s="84"/>
      <c r="FBW100" s="84"/>
      <c r="FBX100" s="84"/>
      <c r="FBY100" s="84"/>
      <c r="FBZ100" s="84"/>
      <c r="FCA100" s="84"/>
      <c r="FCB100" s="84"/>
      <c r="FCC100" s="84"/>
      <c r="FCD100" s="84"/>
      <c r="FCE100" s="84"/>
      <c r="FCF100" s="84"/>
      <c r="FCG100" s="84"/>
      <c r="FCH100" s="84"/>
      <c r="FCI100" s="84"/>
      <c r="FCJ100" s="84"/>
      <c r="FCK100" s="84"/>
      <c r="FCL100" s="84"/>
      <c r="FCM100" s="84"/>
      <c r="FCN100" s="84"/>
      <c r="FCO100" s="84"/>
      <c r="FCP100" s="84"/>
      <c r="FCQ100" s="84"/>
      <c r="FCR100" s="84"/>
      <c r="FCS100" s="84"/>
      <c r="FCT100" s="84"/>
      <c r="FCU100" s="84"/>
      <c r="FCV100" s="84"/>
      <c r="FCW100" s="84"/>
      <c r="FCX100" s="84"/>
      <c r="FCY100" s="84"/>
      <c r="FCZ100" s="84"/>
      <c r="FDA100" s="84"/>
      <c r="FDB100" s="84"/>
      <c r="FDC100" s="84"/>
      <c r="FDD100" s="84"/>
      <c r="FDE100" s="84"/>
      <c r="FDF100" s="84"/>
      <c r="FDG100" s="84"/>
      <c r="FDH100" s="84"/>
      <c r="FDI100" s="84"/>
      <c r="FDJ100" s="84"/>
      <c r="FDK100" s="84"/>
      <c r="FDL100" s="84"/>
      <c r="FDM100" s="84"/>
      <c r="FDN100" s="84"/>
      <c r="FDO100" s="84"/>
      <c r="FDP100" s="84"/>
      <c r="FDQ100" s="84"/>
      <c r="FDR100" s="84"/>
      <c r="FDS100" s="84"/>
      <c r="FDT100" s="84"/>
      <c r="FDU100" s="84"/>
      <c r="FDV100" s="84"/>
      <c r="FDW100" s="84"/>
      <c r="FDX100" s="84"/>
      <c r="FDY100" s="84"/>
      <c r="FDZ100" s="84"/>
      <c r="FEA100" s="84"/>
      <c r="FEB100" s="84"/>
      <c r="FEC100" s="84"/>
      <c r="FED100" s="84"/>
      <c r="FEE100" s="84"/>
      <c r="FEF100" s="84"/>
      <c r="FEG100" s="84"/>
      <c r="FEH100" s="84"/>
      <c r="FEI100" s="84"/>
      <c r="FEJ100" s="84"/>
      <c r="FEK100" s="84"/>
      <c r="FEL100" s="84"/>
      <c r="FEM100" s="84"/>
      <c r="FEN100" s="84"/>
      <c r="FEO100" s="84"/>
      <c r="FEP100" s="84"/>
      <c r="FEQ100" s="84"/>
      <c r="FER100" s="84"/>
      <c r="FES100" s="84"/>
      <c r="FET100" s="84"/>
      <c r="FEU100" s="84"/>
      <c r="FEV100" s="84"/>
      <c r="FEW100" s="84"/>
      <c r="FEX100" s="84"/>
      <c r="FEY100" s="84"/>
      <c r="FEZ100" s="84"/>
      <c r="FFA100" s="84"/>
      <c r="FFB100" s="84"/>
      <c r="FFC100" s="84"/>
      <c r="FFD100" s="84"/>
      <c r="FFE100" s="84"/>
      <c r="FFF100" s="84"/>
      <c r="FFG100" s="84"/>
      <c r="FFH100" s="84"/>
      <c r="FFI100" s="84"/>
      <c r="FFJ100" s="84"/>
      <c r="FFK100" s="84"/>
      <c r="FFL100" s="84"/>
      <c r="FFM100" s="84"/>
      <c r="FFN100" s="84"/>
      <c r="FFO100" s="84"/>
      <c r="FFP100" s="84"/>
      <c r="FFQ100" s="84"/>
      <c r="FFR100" s="84"/>
      <c r="FFS100" s="84"/>
      <c r="FFT100" s="84"/>
      <c r="FFU100" s="84"/>
      <c r="FFV100" s="84"/>
      <c r="FFW100" s="84"/>
      <c r="FFX100" s="84"/>
      <c r="FFY100" s="84"/>
      <c r="FFZ100" s="84"/>
      <c r="FGA100" s="84"/>
      <c r="FGB100" s="84"/>
      <c r="FGC100" s="84"/>
      <c r="FGD100" s="84"/>
      <c r="FGE100" s="84"/>
      <c r="FGF100" s="84"/>
      <c r="FGG100" s="84"/>
      <c r="FGH100" s="84"/>
      <c r="FGI100" s="84"/>
      <c r="FGJ100" s="84"/>
      <c r="FGK100" s="84"/>
      <c r="FGL100" s="84"/>
      <c r="FGM100" s="84"/>
      <c r="FGN100" s="84"/>
      <c r="FGO100" s="84"/>
      <c r="FGP100" s="84"/>
      <c r="FGQ100" s="84"/>
      <c r="FGR100" s="84"/>
      <c r="FGS100" s="84"/>
      <c r="FGT100" s="84"/>
      <c r="FGU100" s="84"/>
      <c r="FGV100" s="84"/>
      <c r="FGW100" s="84"/>
      <c r="FGX100" s="84"/>
      <c r="FGY100" s="84"/>
      <c r="FGZ100" s="84"/>
      <c r="FHA100" s="84"/>
      <c r="FHB100" s="84"/>
      <c r="FHC100" s="84"/>
      <c r="FHD100" s="84"/>
      <c r="FHE100" s="84"/>
      <c r="FHF100" s="84"/>
      <c r="FHG100" s="84"/>
      <c r="FHH100" s="84"/>
      <c r="FHI100" s="84"/>
      <c r="FHJ100" s="84"/>
      <c r="FHK100" s="84"/>
      <c r="FHL100" s="84"/>
      <c r="FHM100" s="84"/>
      <c r="FHN100" s="84"/>
      <c r="FHO100" s="84"/>
      <c r="FHP100" s="84"/>
      <c r="FHQ100" s="84"/>
      <c r="FHR100" s="84"/>
      <c r="FHS100" s="84"/>
      <c r="FHT100" s="84"/>
      <c r="FHU100" s="84"/>
      <c r="FHV100" s="84"/>
      <c r="FHW100" s="84"/>
      <c r="FHX100" s="84"/>
      <c r="FHY100" s="84"/>
      <c r="FHZ100" s="84"/>
      <c r="FIA100" s="84"/>
      <c r="FIB100" s="84"/>
      <c r="FIC100" s="84"/>
      <c r="FID100" s="84"/>
      <c r="FIE100" s="84"/>
      <c r="FIF100" s="84"/>
      <c r="FIG100" s="84"/>
      <c r="FIH100" s="84"/>
      <c r="FII100" s="84"/>
      <c r="FIJ100" s="84"/>
      <c r="FIK100" s="84"/>
      <c r="FIL100" s="84"/>
      <c r="FIM100" s="84"/>
      <c r="FIN100" s="84"/>
      <c r="FIO100" s="84"/>
      <c r="FIP100" s="84"/>
      <c r="FIQ100" s="84"/>
      <c r="FIR100" s="84"/>
      <c r="FIS100" s="84"/>
      <c r="FIT100" s="84"/>
      <c r="FIU100" s="84"/>
      <c r="FIV100" s="84"/>
      <c r="FIW100" s="84"/>
      <c r="FIX100" s="84"/>
      <c r="FIY100" s="84"/>
      <c r="FIZ100" s="84"/>
      <c r="FJA100" s="84"/>
      <c r="FJB100" s="84"/>
      <c r="FJC100" s="84"/>
      <c r="FJD100" s="84"/>
      <c r="FJE100" s="84"/>
      <c r="FJF100" s="84"/>
      <c r="FJG100" s="84"/>
      <c r="FJH100" s="84"/>
      <c r="FJI100" s="84"/>
      <c r="FJJ100" s="84"/>
      <c r="FJK100" s="84"/>
      <c r="FJL100" s="84"/>
      <c r="FJM100" s="84"/>
      <c r="FJN100" s="84"/>
      <c r="FJO100" s="84"/>
      <c r="FJP100" s="84"/>
      <c r="FJQ100" s="84"/>
      <c r="FJR100" s="84"/>
      <c r="FJS100" s="84"/>
      <c r="FJT100" s="84"/>
      <c r="FJU100" s="84"/>
      <c r="FJV100" s="84"/>
      <c r="FJW100" s="84"/>
      <c r="FJX100" s="84"/>
      <c r="FJY100" s="84"/>
      <c r="FJZ100" s="84"/>
      <c r="FKA100" s="84"/>
      <c r="FKB100" s="84"/>
      <c r="FKC100" s="84"/>
      <c r="FKD100" s="84"/>
      <c r="FKE100" s="84"/>
      <c r="FKF100" s="84"/>
      <c r="FKG100" s="84"/>
      <c r="FKH100" s="84"/>
      <c r="FKI100" s="84"/>
      <c r="FKJ100" s="84"/>
      <c r="FKK100" s="84"/>
      <c r="FKL100" s="84"/>
      <c r="FKM100" s="84"/>
      <c r="FKN100" s="84"/>
      <c r="FKO100" s="84"/>
      <c r="FKP100" s="84"/>
      <c r="FKQ100" s="84"/>
      <c r="FKR100" s="84"/>
      <c r="FKS100" s="84"/>
      <c r="FKT100" s="84"/>
      <c r="FKU100" s="84"/>
      <c r="FKV100" s="84"/>
      <c r="FKW100" s="84"/>
      <c r="FKX100" s="84"/>
      <c r="FKY100" s="84"/>
      <c r="FKZ100" s="84"/>
      <c r="FLA100" s="84"/>
      <c r="FLB100" s="84"/>
      <c r="FLC100" s="84"/>
      <c r="FLD100" s="84"/>
      <c r="FLE100" s="84"/>
      <c r="FLF100" s="84"/>
      <c r="FLG100" s="84"/>
      <c r="FLH100" s="84"/>
      <c r="FLI100" s="84"/>
      <c r="FLJ100" s="84"/>
      <c r="FLK100" s="84"/>
      <c r="FLL100" s="84"/>
      <c r="FLM100" s="84"/>
      <c r="FLN100" s="84"/>
      <c r="FLO100" s="84"/>
      <c r="FLP100" s="84"/>
      <c r="FLQ100" s="84"/>
      <c r="FLR100" s="84"/>
      <c r="FLS100" s="84"/>
      <c r="FLT100" s="84"/>
      <c r="FLU100" s="84"/>
      <c r="FLV100" s="84"/>
      <c r="FLW100" s="84"/>
      <c r="FLX100" s="84"/>
      <c r="FLY100" s="84"/>
      <c r="FLZ100" s="84"/>
      <c r="FMA100" s="84"/>
      <c r="FMB100" s="84"/>
      <c r="FMC100" s="84"/>
      <c r="FMD100" s="84"/>
      <c r="FME100" s="84"/>
      <c r="FMF100" s="84"/>
      <c r="FMG100" s="84"/>
      <c r="FMH100" s="84"/>
      <c r="FMI100" s="84"/>
      <c r="FMJ100" s="84"/>
      <c r="FMK100" s="84"/>
      <c r="FML100" s="84"/>
      <c r="FMM100" s="84"/>
      <c r="FMN100" s="84"/>
      <c r="FMO100" s="84"/>
      <c r="FMP100" s="84"/>
      <c r="FMQ100" s="84"/>
      <c r="FMR100" s="84"/>
      <c r="FMS100" s="84"/>
      <c r="FMT100" s="84"/>
      <c r="FMU100" s="84"/>
      <c r="FMV100" s="84"/>
      <c r="FMW100" s="84"/>
      <c r="FMX100" s="84"/>
      <c r="FMY100" s="84"/>
      <c r="FMZ100" s="84"/>
      <c r="FNA100" s="84"/>
      <c r="FNB100" s="84"/>
      <c r="FNC100" s="84"/>
      <c r="FND100" s="84"/>
      <c r="FNE100" s="84"/>
      <c r="FNF100" s="84"/>
      <c r="FNG100" s="84"/>
      <c r="FNH100" s="84"/>
      <c r="FNI100" s="84"/>
      <c r="FNJ100" s="84"/>
      <c r="FNK100" s="84"/>
      <c r="FNL100" s="84"/>
      <c r="FNM100" s="84"/>
      <c r="FNN100" s="84"/>
      <c r="FNO100" s="84"/>
      <c r="FNP100" s="84"/>
      <c r="FNQ100" s="84"/>
      <c r="FNR100" s="84"/>
      <c r="FNS100" s="84"/>
      <c r="FNT100" s="84"/>
      <c r="FNU100" s="84"/>
      <c r="FNV100" s="84"/>
      <c r="FNW100" s="84"/>
      <c r="FNX100" s="84"/>
      <c r="FNY100" s="84"/>
      <c r="FNZ100" s="84"/>
      <c r="FOA100" s="84"/>
      <c r="FOB100" s="84"/>
      <c r="FOC100" s="84"/>
      <c r="FOD100" s="84"/>
      <c r="FOE100" s="84"/>
      <c r="FOF100" s="84"/>
      <c r="FOG100" s="84"/>
      <c r="FOH100" s="84"/>
      <c r="FOI100" s="84"/>
      <c r="FOJ100" s="84"/>
      <c r="FOK100" s="84"/>
      <c r="FOL100" s="84"/>
      <c r="FOM100" s="84"/>
      <c r="FON100" s="84"/>
      <c r="FOO100" s="84"/>
      <c r="FOP100" s="84"/>
      <c r="FOQ100" s="84"/>
      <c r="FOR100" s="84"/>
      <c r="FOS100" s="84"/>
      <c r="FOT100" s="84"/>
      <c r="FOU100" s="84"/>
      <c r="FOV100" s="84"/>
      <c r="FOW100" s="84"/>
      <c r="FOX100" s="84"/>
      <c r="FOY100" s="84"/>
      <c r="FOZ100" s="84"/>
      <c r="FPA100" s="84"/>
      <c r="FPB100" s="84"/>
      <c r="FPC100" s="84"/>
      <c r="FPD100" s="84"/>
      <c r="FPE100" s="84"/>
      <c r="FPF100" s="84"/>
      <c r="FPG100" s="84"/>
      <c r="FPH100" s="84"/>
      <c r="FPI100" s="84"/>
      <c r="FPJ100" s="84"/>
      <c r="FPK100" s="84"/>
      <c r="FPL100" s="84"/>
      <c r="FPM100" s="84"/>
      <c r="FPN100" s="84"/>
      <c r="FPO100" s="84"/>
      <c r="FPP100" s="84"/>
      <c r="FPQ100" s="84"/>
      <c r="FPR100" s="84"/>
      <c r="FPS100" s="84"/>
      <c r="FPT100" s="84"/>
      <c r="FPU100" s="84"/>
      <c r="FPV100" s="84"/>
      <c r="FPW100" s="84"/>
      <c r="FPX100" s="84"/>
      <c r="FPY100" s="84"/>
      <c r="FPZ100" s="84"/>
      <c r="FQA100" s="84"/>
      <c r="FQB100" s="84"/>
      <c r="FQC100" s="84"/>
      <c r="FQD100" s="84"/>
      <c r="FQE100" s="84"/>
      <c r="FQF100" s="84"/>
      <c r="FQG100" s="84"/>
      <c r="FQH100" s="84"/>
      <c r="FQI100" s="84"/>
      <c r="FQJ100" s="84"/>
      <c r="FQK100" s="84"/>
      <c r="FQL100" s="84"/>
      <c r="FQM100" s="84"/>
      <c r="FQN100" s="84"/>
      <c r="FQO100" s="84"/>
      <c r="FQP100" s="84"/>
      <c r="FQQ100" s="84"/>
      <c r="FQR100" s="84"/>
      <c r="FQS100" s="84"/>
      <c r="FQT100" s="84"/>
      <c r="FQU100" s="84"/>
      <c r="FQV100" s="84"/>
      <c r="FQW100" s="84"/>
      <c r="FQX100" s="84"/>
      <c r="FQY100" s="84"/>
      <c r="FQZ100" s="84"/>
      <c r="FRA100" s="84"/>
      <c r="FRB100" s="84"/>
      <c r="FRC100" s="84"/>
      <c r="FRD100" s="84"/>
      <c r="FRE100" s="84"/>
      <c r="FRF100" s="84"/>
      <c r="FRG100" s="84"/>
      <c r="FRH100" s="84"/>
      <c r="FRI100" s="84"/>
      <c r="FRJ100" s="84"/>
      <c r="FRK100" s="84"/>
      <c r="FRL100" s="84"/>
      <c r="FRM100" s="84"/>
      <c r="FRN100" s="84"/>
      <c r="FRO100" s="84"/>
      <c r="FRP100" s="84"/>
      <c r="FRQ100" s="84"/>
      <c r="FRR100" s="84"/>
      <c r="FRS100" s="84"/>
      <c r="FRT100" s="84"/>
      <c r="FRU100" s="84"/>
      <c r="FRV100" s="84"/>
      <c r="FRW100" s="84"/>
      <c r="FRX100" s="84"/>
      <c r="FRY100" s="84"/>
      <c r="FRZ100" s="84"/>
      <c r="FSA100" s="84"/>
      <c r="FSB100" s="84"/>
      <c r="FSC100" s="84"/>
      <c r="FSD100" s="84"/>
      <c r="FSE100" s="84"/>
      <c r="FSF100" s="84"/>
      <c r="FSG100" s="84"/>
      <c r="FSH100" s="84"/>
      <c r="FSI100" s="84"/>
      <c r="FSJ100" s="84"/>
      <c r="FSK100" s="84"/>
      <c r="FSL100" s="84"/>
      <c r="FSM100" s="84"/>
      <c r="FSN100" s="84"/>
      <c r="FSO100" s="84"/>
      <c r="FSP100" s="84"/>
      <c r="FSQ100" s="84"/>
      <c r="FSR100" s="84"/>
      <c r="FSS100" s="84"/>
      <c r="FST100" s="84"/>
      <c r="FSU100" s="84"/>
      <c r="FSV100" s="84"/>
      <c r="FSW100" s="84"/>
      <c r="FSX100" s="84"/>
      <c r="FSY100" s="84"/>
      <c r="FSZ100" s="84"/>
      <c r="FTA100" s="84"/>
      <c r="FTB100" s="84"/>
      <c r="FTC100" s="84"/>
      <c r="FTD100" s="84"/>
      <c r="FTE100" s="84"/>
      <c r="FTF100" s="84"/>
      <c r="FTG100" s="84"/>
      <c r="FTH100" s="84"/>
      <c r="FTI100" s="84"/>
      <c r="FTJ100" s="84"/>
      <c r="FTK100" s="84"/>
      <c r="FTL100" s="84"/>
      <c r="FTM100" s="84"/>
      <c r="FTN100" s="84"/>
      <c r="FTO100" s="84"/>
      <c r="FTP100" s="84"/>
      <c r="FTQ100" s="84"/>
      <c r="FTR100" s="84"/>
      <c r="FTS100" s="84"/>
      <c r="FTT100" s="84"/>
      <c r="FTU100" s="84"/>
      <c r="FTV100" s="84"/>
      <c r="FTW100" s="84"/>
      <c r="FTX100" s="84"/>
      <c r="FTY100" s="84"/>
      <c r="FTZ100" s="84"/>
      <c r="FUA100" s="84"/>
      <c r="FUB100" s="84"/>
      <c r="FUC100" s="84"/>
      <c r="FUD100" s="84"/>
      <c r="FUE100" s="84"/>
      <c r="FUF100" s="84"/>
      <c r="FUG100" s="84"/>
      <c r="FUH100" s="84"/>
      <c r="FUI100" s="84"/>
      <c r="FUJ100" s="84"/>
      <c r="FUK100" s="84"/>
      <c r="FUL100" s="84"/>
      <c r="FUM100" s="84"/>
      <c r="FUN100" s="84"/>
      <c r="FUO100" s="84"/>
      <c r="FUP100" s="84"/>
      <c r="FUQ100" s="84"/>
      <c r="FUR100" s="84"/>
      <c r="FUS100" s="84"/>
      <c r="FUT100" s="84"/>
      <c r="FUU100" s="84"/>
      <c r="FUV100" s="84"/>
      <c r="FUW100" s="84"/>
      <c r="FUX100" s="84"/>
      <c r="FUY100" s="84"/>
      <c r="FUZ100" s="84"/>
      <c r="FVA100" s="84"/>
      <c r="FVB100" s="84"/>
      <c r="FVC100" s="84"/>
      <c r="FVD100" s="84"/>
      <c r="FVE100" s="84"/>
      <c r="FVF100" s="84"/>
      <c r="FVG100" s="84"/>
      <c r="FVH100" s="84"/>
      <c r="FVI100" s="84"/>
      <c r="FVJ100" s="84"/>
      <c r="FVK100" s="84"/>
      <c r="FVL100" s="84"/>
      <c r="FVM100" s="84"/>
      <c r="FVN100" s="84"/>
      <c r="FVO100" s="84"/>
      <c r="FVP100" s="84"/>
      <c r="FVQ100" s="84"/>
      <c r="FVR100" s="84"/>
      <c r="FVS100" s="84"/>
      <c r="FVT100" s="84"/>
      <c r="FVU100" s="84"/>
      <c r="FVV100" s="84"/>
      <c r="FVW100" s="84"/>
      <c r="FVX100" s="84"/>
      <c r="FVY100" s="84"/>
      <c r="FVZ100" s="84"/>
      <c r="FWA100" s="84"/>
      <c r="FWB100" s="84"/>
      <c r="FWC100" s="84"/>
      <c r="FWD100" s="84"/>
      <c r="FWE100" s="84"/>
      <c r="FWF100" s="84"/>
      <c r="FWG100" s="84"/>
      <c r="FWH100" s="84"/>
      <c r="FWI100" s="84"/>
      <c r="FWJ100" s="84"/>
      <c r="FWK100" s="84"/>
      <c r="FWL100" s="84"/>
      <c r="FWM100" s="84"/>
      <c r="FWN100" s="84"/>
      <c r="FWO100" s="84"/>
      <c r="FWP100" s="84"/>
      <c r="FWQ100" s="84"/>
      <c r="FWR100" s="84"/>
      <c r="FWS100" s="84"/>
      <c r="FWT100" s="84"/>
      <c r="FWU100" s="84"/>
      <c r="FWV100" s="84"/>
      <c r="FWW100" s="84"/>
      <c r="FWX100" s="84"/>
      <c r="FWY100" s="84"/>
      <c r="FWZ100" s="84"/>
      <c r="FXA100" s="84"/>
      <c r="FXB100" s="84"/>
      <c r="FXC100" s="84"/>
      <c r="FXD100" s="84"/>
      <c r="FXE100" s="84"/>
      <c r="FXF100" s="84"/>
      <c r="FXG100" s="84"/>
      <c r="FXH100" s="84"/>
      <c r="FXI100" s="84"/>
      <c r="FXJ100" s="84"/>
      <c r="FXK100" s="84"/>
      <c r="FXL100" s="84"/>
      <c r="FXM100" s="84"/>
      <c r="FXN100" s="84"/>
      <c r="FXO100" s="84"/>
      <c r="FXP100" s="84"/>
      <c r="FXQ100" s="84"/>
      <c r="FXR100" s="84"/>
      <c r="FXS100" s="84"/>
      <c r="FXT100" s="84"/>
      <c r="FXU100" s="84"/>
      <c r="FXV100" s="84"/>
      <c r="FXW100" s="84"/>
      <c r="FXX100" s="84"/>
      <c r="FXY100" s="84"/>
      <c r="FXZ100" s="84"/>
      <c r="FYA100" s="84"/>
      <c r="FYB100" s="84"/>
      <c r="FYC100" s="84"/>
      <c r="FYD100" s="84"/>
      <c r="FYE100" s="84"/>
      <c r="FYF100" s="84"/>
      <c r="FYG100" s="84"/>
      <c r="FYH100" s="84"/>
      <c r="FYI100" s="84"/>
      <c r="FYJ100" s="84"/>
      <c r="FYK100" s="84"/>
      <c r="FYL100" s="84"/>
      <c r="FYM100" s="84"/>
      <c r="FYN100" s="84"/>
      <c r="FYO100" s="84"/>
      <c r="FYP100" s="84"/>
      <c r="FYQ100" s="84"/>
      <c r="FYR100" s="84"/>
      <c r="FYS100" s="84"/>
      <c r="FYT100" s="84"/>
      <c r="FYU100" s="84"/>
      <c r="FYV100" s="84"/>
      <c r="FYW100" s="84"/>
      <c r="FYX100" s="84"/>
      <c r="FYY100" s="84"/>
      <c r="FYZ100" s="84"/>
      <c r="FZA100" s="84"/>
      <c r="FZB100" s="84"/>
      <c r="FZC100" s="84"/>
      <c r="FZD100" s="84"/>
      <c r="FZE100" s="84"/>
      <c r="FZF100" s="84"/>
      <c r="FZG100" s="84"/>
      <c r="FZH100" s="84"/>
      <c r="FZI100" s="84"/>
      <c r="FZJ100" s="84"/>
      <c r="FZK100" s="84"/>
      <c r="FZL100" s="84"/>
      <c r="FZM100" s="84"/>
      <c r="FZN100" s="84"/>
      <c r="FZO100" s="84"/>
      <c r="FZP100" s="84"/>
      <c r="FZQ100" s="84"/>
      <c r="FZR100" s="84"/>
      <c r="FZS100" s="84"/>
      <c r="FZT100" s="84"/>
      <c r="FZU100" s="84"/>
      <c r="FZV100" s="84"/>
      <c r="FZW100" s="84"/>
      <c r="FZX100" s="84"/>
      <c r="FZY100" s="84"/>
      <c r="FZZ100" s="84"/>
      <c r="GAA100" s="84"/>
      <c r="GAB100" s="84"/>
      <c r="GAC100" s="84"/>
      <c r="GAD100" s="84"/>
      <c r="GAE100" s="84"/>
      <c r="GAF100" s="84"/>
      <c r="GAG100" s="84"/>
      <c r="GAH100" s="84"/>
      <c r="GAI100" s="84"/>
      <c r="GAJ100" s="84"/>
      <c r="GAK100" s="84"/>
      <c r="GAL100" s="84"/>
      <c r="GAM100" s="84"/>
      <c r="GAN100" s="84"/>
      <c r="GAO100" s="84"/>
      <c r="GAP100" s="84"/>
      <c r="GAQ100" s="84"/>
      <c r="GAR100" s="84"/>
      <c r="GAS100" s="84"/>
      <c r="GAT100" s="84"/>
      <c r="GAU100" s="84"/>
      <c r="GAV100" s="84"/>
      <c r="GAW100" s="84"/>
      <c r="GAX100" s="84"/>
      <c r="GAY100" s="84"/>
      <c r="GAZ100" s="84"/>
      <c r="GBA100" s="84"/>
      <c r="GBB100" s="84"/>
      <c r="GBC100" s="84"/>
      <c r="GBD100" s="84"/>
      <c r="GBE100" s="84"/>
      <c r="GBF100" s="84"/>
      <c r="GBG100" s="84"/>
      <c r="GBH100" s="84"/>
      <c r="GBI100" s="84"/>
      <c r="GBJ100" s="84"/>
      <c r="GBK100" s="84"/>
      <c r="GBL100" s="84"/>
      <c r="GBM100" s="84"/>
      <c r="GBN100" s="84"/>
      <c r="GBO100" s="84"/>
      <c r="GBP100" s="84"/>
      <c r="GBQ100" s="84"/>
      <c r="GBR100" s="84"/>
      <c r="GBS100" s="84"/>
      <c r="GBT100" s="84"/>
      <c r="GBU100" s="84"/>
      <c r="GBV100" s="84"/>
      <c r="GBW100" s="84"/>
      <c r="GBX100" s="84"/>
      <c r="GBY100" s="84"/>
      <c r="GBZ100" s="84"/>
      <c r="GCA100" s="84"/>
      <c r="GCB100" s="84"/>
      <c r="GCC100" s="84"/>
      <c r="GCD100" s="84"/>
      <c r="GCE100" s="84"/>
      <c r="GCF100" s="84"/>
      <c r="GCG100" s="84"/>
      <c r="GCH100" s="84"/>
      <c r="GCI100" s="84"/>
      <c r="GCJ100" s="84"/>
      <c r="GCK100" s="84"/>
      <c r="GCL100" s="84"/>
      <c r="GCM100" s="84"/>
      <c r="GCN100" s="84"/>
      <c r="GCO100" s="84"/>
      <c r="GCP100" s="84"/>
      <c r="GCQ100" s="84"/>
      <c r="GCR100" s="84"/>
      <c r="GCS100" s="84"/>
      <c r="GCT100" s="84"/>
      <c r="GCU100" s="84"/>
      <c r="GCV100" s="84"/>
      <c r="GCW100" s="84"/>
      <c r="GCX100" s="84"/>
      <c r="GCY100" s="84"/>
      <c r="GCZ100" s="84"/>
      <c r="GDA100" s="84"/>
      <c r="GDB100" s="84"/>
      <c r="GDC100" s="84"/>
      <c r="GDD100" s="84"/>
      <c r="GDE100" s="84"/>
      <c r="GDF100" s="84"/>
      <c r="GDG100" s="84"/>
      <c r="GDH100" s="84"/>
      <c r="GDI100" s="84"/>
      <c r="GDJ100" s="84"/>
      <c r="GDK100" s="84"/>
      <c r="GDL100" s="84"/>
      <c r="GDM100" s="84"/>
      <c r="GDN100" s="84"/>
      <c r="GDO100" s="84"/>
      <c r="GDP100" s="84"/>
      <c r="GDQ100" s="84"/>
      <c r="GDR100" s="84"/>
      <c r="GDS100" s="84"/>
      <c r="GDT100" s="84"/>
      <c r="GDU100" s="84"/>
      <c r="GDV100" s="84"/>
      <c r="GDW100" s="84"/>
      <c r="GDX100" s="84"/>
      <c r="GDY100" s="84"/>
      <c r="GDZ100" s="84"/>
      <c r="GEA100" s="84"/>
      <c r="GEB100" s="84"/>
      <c r="GEC100" s="84"/>
      <c r="GED100" s="84"/>
      <c r="GEE100" s="84"/>
      <c r="GEF100" s="84"/>
      <c r="GEG100" s="84"/>
      <c r="GEH100" s="84"/>
      <c r="GEI100" s="84"/>
      <c r="GEJ100" s="84"/>
      <c r="GEK100" s="84"/>
      <c r="GEL100" s="84"/>
      <c r="GEM100" s="84"/>
      <c r="GEN100" s="84"/>
      <c r="GEO100" s="84"/>
      <c r="GEP100" s="84"/>
      <c r="GEQ100" s="84"/>
      <c r="GER100" s="84"/>
      <c r="GES100" s="84"/>
      <c r="GET100" s="84"/>
      <c r="GEU100" s="84"/>
      <c r="GEV100" s="84"/>
      <c r="GEW100" s="84"/>
      <c r="GEX100" s="84"/>
      <c r="GEY100" s="84"/>
      <c r="GEZ100" s="84"/>
      <c r="GFA100" s="84"/>
      <c r="GFB100" s="84"/>
      <c r="GFC100" s="84"/>
      <c r="GFD100" s="84"/>
      <c r="GFE100" s="84"/>
      <c r="GFF100" s="84"/>
      <c r="GFG100" s="84"/>
      <c r="GFH100" s="84"/>
      <c r="GFI100" s="84"/>
      <c r="GFJ100" s="84"/>
      <c r="GFK100" s="84"/>
      <c r="GFL100" s="84"/>
      <c r="GFM100" s="84"/>
      <c r="GFN100" s="84"/>
      <c r="GFO100" s="84"/>
      <c r="GFP100" s="84"/>
      <c r="GFQ100" s="84"/>
      <c r="GFR100" s="84"/>
      <c r="GFS100" s="84"/>
      <c r="GFT100" s="84"/>
      <c r="GFU100" s="84"/>
      <c r="GFV100" s="84"/>
      <c r="GFW100" s="84"/>
      <c r="GFX100" s="84"/>
      <c r="GFY100" s="84"/>
      <c r="GFZ100" s="84"/>
      <c r="GGA100" s="84"/>
      <c r="GGB100" s="84"/>
      <c r="GGC100" s="84"/>
      <c r="GGD100" s="84"/>
      <c r="GGE100" s="84"/>
      <c r="GGF100" s="84"/>
      <c r="GGG100" s="84"/>
      <c r="GGH100" s="84"/>
      <c r="GGI100" s="84"/>
      <c r="GGJ100" s="84"/>
      <c r="GGK100" s="84"/>
      <c r="GGL100" s="84"/>
      <c r="GGM100" s="84"/>
      <c r="GGN100" s="84"/>
      <c r="GGO100" s="84"/>
      <c r="GGP100" s="84"/>
      <c r="GGQ100" s="84"/>
      <c r="GGR100" s="84"/>
      <c r="GGS100" s="84"/>
      <c r="GGT100" s="84"/>
      <c r="GGU100" s="84"/>
      <c r="GGV100" s="84"/>
      <c r="GGW100" s="84"/>
      <c r="GGX100" s="84"/>
      <c r="GGY100" s="84"/>
      <c r="GGZ100" s="84"/>
      <c r="GHA100" s="84"/>
      <c r="GHB100" s="84"/>
      <c r="GHC100" s="84"/>
      <c r="GHD100" s="84"/>
      <c r="GHE100" s="84"/>
      <c r="GHF100" s="84"/>
      <c r="GHG100" s="84"/>
      <c r="GHH100" s="84"/>
      <c r="GHI100" s="84"/>
      <c r="GHJ100" s="84"/>
      <c r="GHK100" s="84"/>
      <c r="GHL100" s="84"/>
      <c r="GHM100" s="84"/>
      <c r="GHN100" s="84"/>
      <c r="GHO100" s="84"/>
      <c r="GHP100" s="84"/>
      <c r="GHQ100" s="84"/>
      <c r="GHR100" s="84"/>
      <c r="GHS100" s="84"/>
      <c r="GHT100" s="84"/>
      <c r="GHU100" s="84"/>
      <c r="GHV100" s="84"/>
      <c r="GHW100" s="84"/>
      <c r="GHX100" s="84"/>
      <c r="GHY100" s="84"/>
      <c r="GHZ100" s="84"/>
      <c r="GIA100" s="84"/>
      <c r="GIB100" s="84"/>
      <c r="GIC100" s="84"/>
      <c r="GID100" s="84"/>
      <c r="GIE100" s="84"/>
      <c r="GIF100" s="84"/>
      <c r="GIG100" s="84"/>
      <c r="GIH100" s="84"/>
      <c r="GII100" s="84"/>
      <c r="GIJ100" s="84"/>
      <c r="GIK100" s="84"/>
      <c r="GIL100" s="84"/>
      <c r="GIM100" s="84"/>
      <c r="GIN100" s="84"/>
      <c r="GIO100" s="84"/>
      <c r="GIP100" s="84"/>
      <c r="GIQ100" s="84"/>
      <c r="GIR100" s="84"/>
      <c r="GIS100" s="84"/>
      <c r="GIT100" s="84"/>
      <c r="GIU100" s="84"/>
      <c r="GIV100" s="84"/>
      <c r="GIW100" s="84"/>
      <c r="GIX100" s="84"/>
      <c r="GIY100" s="84"/>
      <c r="GIZ100" s="84"/>
      <c r="GJA100" s="84"/>
      <c r="GJB100" s="84"/>
      <c r="GJC100" s="84"/>
      <c r="GJD100" s="84"/>
      <c r="GJE100" s="84"/>
      <c r="GJF100" s="84"/>
      <c r="GJG100" s="84"/>
      <c r="GJH100" s="84"/>
      <c r="GJI100" s="84"/>
      <c r="GJJ100" s="84"/>
      <c r="GJK100" s="84"/>
      <c r="GJL100" s="84"/>
      <c r="GJM100" s="84"/>
      <c r="GJN100" s="84"/>
      <c r="GJO100" s="84"/>
      <c r="GJP100" s="84"/>
      <c r="GJQ100" s="84"/>
      <c r="GJR100" s="84"/>
      <c r="GJS100" s="84"/>
      <c r="GJT100" s="84"/>
      <c r="GJU100" s="84"/>
      <c r="GJV100" s="84"/>
      <c r="GJW100" s="84"/>
      <c r="GJX100" s="84"/>
      <c r="GJY100" s="84"/>
      <c r="GJZ100" s="84"/>
      <c r="GKA100" s="84"/>
      <c r="GKB100" s="84"/>
      <c r="GKC100" s="84"/>
      <c r="GKD100" s="84"/>
      <c r="GKE100" s="84"/>
      <c r="GKF100" s="84"/>
      <c r="GKG100" s="84"/>
      <c r="GKH100" s="84"/>
      <c r="GKI100" s="84"/>
      <c r="GKJ100" s="84"/>
      <c r="GKK100" s="84"/>
      <c r="GKL100" s="84"/>
      <c r="GKM100" s="84"/>
      <c r="GKN100" s="84"/>
      <c r="GKO100" s="84"/>
      <c r="GKP100" s="84"/>
      <c r="GKQ100" s="84"/>
      <c r="GKR100" s="84"/>
      <c r="GKS100" s="84"/>
      <c r="GKT100" s="84"/>
      <c r="GKU100" s="84"/>
      <c r="GKV100" s="84"/>
      <c r="GKW100" s="84"/>
      <c r="GKX100" s="84"/>
      <c r="GKY100" s="84"/>
      <c r="GKZ100" s="84"/>
      <c r="GLA100" s="84"/>
      <c r="GLB100" s="84"/>
      <c r="GLC100" s="84"/>
      <c r="GLD100" s="84"/>
      <c r="GLE100" s="84"/>
      <c r="GLF100" s="84"/>
      <c r="GLG100" s="84"/>
      <c r="GLH100" s="84"/>
      <c r="GLI100" s="84"/>
      <c r="GLJ100" s="84"/>
      <c r="GLK100" s="84"/>
      <c r="GLL100" s="84"/>
      <c r="GLM100" s="84"/>
      <c r="GLN100" s="84"/>
      <c r="GLO100" s="84"/>
      <c r="GLP100" s="84"/>
      <c r="GLQ100" s="84"/>
      <c r="GLR100" s="84"/>
      <c r="GLS100" s="84"/>
      <c r="GLT100" s="84"/>
      <c r="GLU100" s="84"/>
      <c r="GLV100" s="84"/>
      <c r="GLW100" s="84"/>
      <c r="GLX100" s="84"/>
      <c r="GLY100" s="84"/>
      <c r="GLZ100" s="84"/>
      <c r="GMA100" s="84"/>
      <c r="GMB100" s="84"/>
      <c r="GMC100" s="84"/>
      <c r="GMD100" s="84"/>
      <c r="GME100" s="84"/>
      <c r="GMF100" s="84"/>
      <c r="GMG100" s="84"/>
      <c r="GMH100" s="84"/>
      <c r="GMI100" s="84"/>
      <c r="GMJ100" s="84"/>
      <c r="GMK100" s="84"/>
      <c r="GML100" s="84"/>
      <c r="GMM100" s="84"/>
      <c r="GMN100" s="84"/>
      <c r="GMO100" s="84"/>
      <c r="GMP100" s="84"/>
      <c r="GMQ100" s="84"/>
      <c r="GMR100" s="84"/>
      <c r="GMS100" s="84"/>
      <c r="GMT100" s="84"/>
      <c r="GMU100" s="84"/>
      <c r="GMV100" s="84"/>
      <c r="GMW100" s="84"/>
      <c r="GMX100" s="84"/>
      <c r="GMY100" s="84"/>
      <c r="GMZ100" s="84"/>
      <c r="GNA100" s="84"/>
      <c r="GNB100" s="84"/>
      <c r="GNC100" s="84"/>
      <c r="GND100" s="84"/>
      <c r="GNE100" s="84"/>
      <c r="GNF100" s="84"/>
      <c r="GNG100" s="84"/>
      <c r="GNH100" s="84"/>
      <c r="GNI100" s="84"/>
      <c r="GNJ100" s="84"/>
      <c r="GNK100" s="84"/>
      <c r="GNL100" s="84"/>
      <c r="GNM100" s="84"/>
      <c r="GNN100" s="84"/>
      <c r="GNO100" s="84"/>
      <c r="GNP100" s="84"/>
      <c r="GNQ100" s="84"/>
      <c r="GNR100" s="84"/>
      <c r="GNS100" s="84"/>
      <c r="GNT100" s="84"/>
      <c r="GNU100" s="84"/>
      <c r="GNV100" s="84"/>
      <c r="GNW100" s="84"/>
      <c r="GNX100" s="84"/>
      <c r="GNY100" s="84"/>
      <c r="GNZ100" s="84"/>
      <c r="GOA100" s="84"/>
      <c r="GOB100" s="84"/>
      <c r="GOC100" s="84"/>
      <c r="GOD100" s="84"/>
      <c r="GOE100" s="84"/>
      <c r="GOF100" s="84"/>
      <c r="GOG100" s="84"/>
      <c r="GOH100" s="84"/>
      <c r="GOI100" s="84"/>
      <c r="GOJ100" s="84"/>
      <c r="GOK100" s="84"/>
      <c r="GOL100" s="84"/>
      <c r="GOM100" s="84"/>
      <c r="GON100" s="84"/>
      <c r="GOO100" s="84"/>
      <c r="GOP100" s="84"/>
      <c r="GOQ100" s="84"/>
      <c r="GOR100" s="84"/>
      <c r="GOS100" s="84"/>
      <c r="GOT100" s="84"/>
      <c r="GOU100" s="84"/>
      <c r="GOV100" s="84"/>
      <c r="GOW100" s="84"/>
      <c r="GOX100" s="84"/>
      <c r="GOY100" s="84"/>
      <c r="GOZ100" s="84"/>
      <c r="GPA100" s="84"/>
      <c r="GPB100" s="84"/>
      <c r="GPC100" s="84"/>
      <c r="GPD100" s="84"/>
      <c r="GPE100" s="84"/>
      <c r="GPF100" s="84"/>
      <c r="GPG100" s="84"/>
      <c r="GPH100" s="84"/>
      <c r="GPI100" s="84"/>
      <c r="GPJ100" s="84"/>
      <c r="GPK100" s="84"/>
      <c r="GPL100" s="84"/>
      <c r="GPM100" s="84"/>
      <c r="GPN100" s="84"/>
      <c r="GPO100" s="84"/>
      <c r="GPP100" s="84"/>
      <c r="GPQ100" s="84"/>
      <c r="GPR100" s="84"/>
      <c r="GPS100" s="84"/>
      <c r="GPT100" s="84"/>
      <c r="GPU100" s="84"/>
      <c r="GPV100" s="84"/>
      <c r="GPW100" s="84"/>
      <c r="GPX100" s="84"/>
      <c r="GPY100" s="84"/>
      <c r="GPZ100" s="84"/>
      <c r="GQA100" s="84"/>
      <c r="GQB100" s="84"/>
      <c r="GQC100" s="84"/>
      <c r="GQD100" s="84"/>
      <c r="GQE100" s="84"/>
      <c r="GQF100" s="84"/>
      <c r="GQG100" s="84"/>
      <c r="GQH100" s="84"/>
      <c r="GQI100" s="84"/>
      <c r="GQJ100" s="84"/>
      <c r="GQK100" s="84"/>
      <c r="GQL100" s="84"/>
      <c r="GQM100" s="84"/>
      <c r="GQN100" s="84"/>
      <c r="GQO100" s="84"/>
      <c r="GQP100" s="84"/>
      <c r="GQQ100" s="84"/>
      <c r="GQR100" s="84"/>
      <c r="GQS100" s="84"/>
      <c r="GQT100" s="84"/>
      <c r="GQU100" s="84"/>
      <c r="GQV100" s="84"/>
      <c r="GQW100" s="84"/>
      <c r="GQX100" s="84"/>
      <c r="GQY100" s="84"/>
      <c r="GQZ100" s="84"/>
      <c r="GRA100" s="84"/>
      <c r="GRB100" s="84"/>
      <c r="GRC100" s="84"/>
      <c r="GRD100" s="84"/>
      <c r="GRE100" s="84"/>
      <c r="GRF100" s="84"/>
      <c r="GRG100" s="84"/>
      <c r="GRH100" s="84"/>
      <c r="GRI100" s="84"/>
      <c r="GRJ100" s="84"/>
      <c r="GRK100" s="84"/>
      <c r="GRL100" s="84"/>
      <c r="GRM100" s="84"/>
      <c r="GRN100" s="84"/>
      <c r="GRO100" s="84"/>
      <c r="GRP100" s="84"/>
      <c r="GRQ100" s="84"/>
      <c r="GRR100" s="84"/>
      <c r="GRS100" s="84"/>
      <c r="GRT100" s="84"/>
      <c r="GRU100" s="84"/>
      <c r="GRV100" s="84"/>
      <c r="GRW100" s="84"/>
      <c r="GRX100" s="84"/>
      <c r="GRY100" s="84"/>
      <c r="GRZ100" s="84"/>
      <c r="GSA100" s="84"/>
      <c r="GSB100" s="84"/>
      <c r="GSC100" s="84"/>
      <c r="GSD100" s="84"/>
      <c r="GSE100" s="84"/>
      <c r="GSF100" s="84"/>
      <c r="GSG100" s="84"/>
      <c r="GSH100" s="84"/>
      <c r="GSI100" s="84"/>
      <c r="GSJ100" s="84"/>
      <c r="GSK100" s="84"/>
      <c r="GSL100" s="84"/>
      <c r="GSM100" s="84"/>
      <c r="GSN100" s="84"/>
      <c r="GSO100" s="84"/>
      <c r="GSP100" s="84"/>
      <c r="GSQ100" s="84"/>
      <c r="GSR100" s="84"/>
      <c r="GSS100" s="84"/>
      <c r="GST100" s="84"/>
      <c r="GSU100" s="84"/>
      <c r="GSV100" s="84"/>
      <c r="GSW100" s="84"/>
      <c r="GSX100" s="84"/>
      <c r="GSY100" s="84"/>
      <c r="GSZ100" s="84"/>
      <c r="GTA100" s="84"/>
      <c r="GTB100" s="84"/>
      <c r="GTC100" s="84"/>
      <c r="GTD100" s="84"/>
      <c r="GTE100" s="84"/>
      <c r="GTF100" s="84"/>
      <c r="GTG100" s="84"/>
      <c r="GTH100" s="84"/>
      <c r="GTI100" s="84"/>
      <c r="GTJ100" s="84"/>
      <c r="GTK100" s="84"/>
      <c r="GTL100" s="84"/>
      <c r="GTM100" s="84"/>
      <c r="GTN100" s="84"/>
      <c r="GTO100" s="84"/>
      <c r="GTP100" s="84"/>
      <c r="GTQ100" s="84"/>
      <c r="GTR100" s="84"/>
      <c r="GTS100" s="84"/>
      <c r="GTT100" s="84"/>
      <c r="GTU100" s="84"/>
      <c r="GTV100" s="84"/>
      <c r="GTW100" s="84"/>
      <c r="GTX100" s="84"/>
      <c r="GTY100" s="84"/>
      <c r="GTZ100" s="84"/>
      <c r="GUA100" s="84"/>
      <c r="GUB100" s="84"/>
      <c r="GUC100" s="84"/>
      <c r="GUD100" s="84"/>
      <c r="GUE100" s="84"/>
      <c r="GUF100" s="84"/>
      <c r="GUG100" s="84"/>
      <c r="GUH100" s="84"/>
      <c r="GUI100" s="84"/>
      <c r="GUJ100" s="84"/>
      <c r="GUK100" s="84"/>
      <c r="GUL100" s="84"/>
      <c r="GUM100" s="84"/>
      <c r="GUN100" s="84"/>
      <c r="GUO100" s="84"/>
      <c r="GUP100" s="84"/>
      <c r="GUQ100" s="84"/>
      <c r="GUR100" s="84"/>
      <c r="GUS100" s="84"/>
      <c r="GUT100" s="84"/>
      <c r="GUU100" s="84"/>
      <c r="GUV100" s="84"/>
      <c r="GUW100" s="84"/>
      <c r="GUX100" s="84"/>
      <c r="GUY100" s="84"/>
      <c r="GUZ100" s="84"/>
      <c r="GVA100" s="84"/>
      <c r="GVB100" s="84"/>
      <c r="GVC100" s="84"/>
      <c r="GVD100" s="84"/>
      <c r="GVE100" s="84"/>
      <c r="GVF100" s="84"/>
      <c r="GVG100" s="84"/>
      <c r="GVH100" s="84"/>
      <c r="GVI100" s="84"/>
      <c r="GVJ100" s="84"/>
      <c r="GVK100" s="84"/>
      <c r="GVL100" s="84"/>
      <c r="GVM100" s="84"/>
      <c r="GVN100" s="84"/>
      <c r="GVO100" s="84"/>
      <c r="GVP100" s="84"/>
      <c r="GVQ100" s="84"/>
      <c r="GVR100" s="84"/>
      <c r="GVS100" s="84"/>
      <c r="GVT100" s="84"/>
      <c r="GVU100" s="84"/>
      <c r="GVV100" s="84"/>
      <c r="GVW100" s="84"/>
      <c r="GVX100" s="84"/>
      <c r="GVY100" s="84"/>
      <c r="GVZ100" s="84"/>
      <c r="GWA100" s="84"/>
      <c r="GWB100" s="84"/>
      <c r="GWC100" s="84"/>
      <c r="GWD100" s="84"/>
      <c r="GWE100" s="84"/>
      <c r="GWF100" s="84"/>
      <c r="GWG100" s="84"/>
      <c r="GWH100" s="84"/>
      <c r="GWI100" s="84"/>
      <c r="GWJ100" s="84"/>
      <c r="GWK100" s="84"/>
      <c r="GWL100" s="84"/>
      <c r="GWM100" s="84"/>
      <c r="GWN100" s="84"/>
      <c r="GWO100" s="84"/>
      <c r="GWP100" s="84"/>
      <c r="GWQ100" s="84"/>
      <c r="GWR100" s="84"/>
      <c r="GWS100" s="84"/>
      <c r="GWT100" s="84"/>
      <c r="GWU100" s="84"/>
      <c r="GWV100" s="84"/>
      <c r="GWW100" s="84"/>
      <c r="GWX100" s="84"/>
      <c r="GWY100" s="84"/>
      <c r="GWZ100" s="84"/>
      <c r="GXA100" s="84"/>
      <c r="GXB100" s="84"/>
      <c r="GXC100" s="84"/>
      <c r="GXD100" s="84"/>
      <c r="GXE100" s="84"/>
      <c r="GXF100" s="84"/>
      <c r="GXG100" s="84"/>
      <c r="GXH100" s="84"/>
      <c r="GXI100" s="84"/>
      <c r="GXJ100" s="84"/>
      <c r="GXK100" s="84"/>
      <c r="GXL100" s="84"/>
      <c r="GXM100" s="84"/>
      <c r="GXN100" s="84"/>
      <c r="GXO100" s="84"/>
      <c r="GXP100" s="84"/>
      <c r="GXQ100" s="84"/>
      <c r="GXR100" s="84"/>
      <c r="GXS100" s="84"/>
      <c r="GXT100" s="84"/>
      <c r="GXU100" s="84"/>
      <c r="GXV100" s="84"/>
      <c r="GXW100" s="84"/>
      <c r="GXX100" s="84"/>
      <c r="GXY100" s="84"/>
      <c r="GXZ100" s="84"/>
      <c r="GYA100" s="84"/>
      <c r="GYB100" s="84"/>
      <c r="GYC100" s="84"/>
      <c r="GYD100" s="84"/>
      <c r="GYE100" s="84"/>
      <c r="GYF100" s="84"/>
      <c r="GYG100" s="84"/>
      <c r="GYH100" s="84"/>
      <c r="GYI100" s="84"/>
      <c r="GYJ100" s="84"/>
      <c r="GYK100" s="84"/>
      <c r="GYL100" s="84"/>
      <c r="GYM100" s="84"/>
      <c r="GYN100" s="84"/>
      <c r="GYO100" s="84"/>
      <c r="GYP100" s="84"/>
      <c r="GYQ100" s="84"/>
      <c r="GYR100" s="84"/>
      <c r="GYS100" s="84"/>
      <c r="GYT100" s="84"/>
      <c r="GYU100" s="84"/>
      <c r="GYV100" s="84"/>
      <c r="GYW100" s="84"/>
      <c r="GYX100" s="84"/>
      <c r="GYY100" s="84"/>
      <c r="GYZ100" s="84"/>
      <c r="GZA100" s="84"/>
      <c r="GZB100" s="84"/>
      <c r="GZC100" s="84"/>
      <c r="GZD100" s="84"/>
      <c r="GZE100" s="84"/>
      <c r="GZF100" s="84"/>
      <c r="GZG100" s="84"/>
      <c r="GZH100" s="84"/>
      <c r="GZI100" s="84"/>
      <c r="GZJ100" s="84"/>
      <c r="GZK100" s="84"/>
      <c r="GZL100" s="84"/>
      <c r="GZM100" s="84"/>
      <c r="GZN100" s="84"/>
      <c r="GZO100" s="84"/>
      <c r="GZP100" s="84"/>
      <c r="GZQ100" s="84"/>
      <c r="GZR100" s="84"/>
      <c r="GZS100" s="84"/>
      <c r="GZT100" s="84"/>
      <c r="GZU100" s="84"/>
      <c r="GZV100" s="84"/>
      <c r="GZW100" s="84"/>
      <c r="GZX100" s="84"/>
      <c r="GZY100" s="84"/>
      <c r="GZZ100" s="84"/>
      <c r="HAA100" s="84"/>
      <c r="HAB100" s="84"/>
      <c r="HAC100" s="84"/>
      <c r="HAD100" s="84"/>
      <c r="HAE100" s="84"/>
      <c r="HAF100" s="84"/>
      <c r="HAG100" s="84"/>
      <c r="HAH100" s="84"/>
      <c r="HAI100" s="84"/>
      <c r="HAJ100" s="84"/>
      <c r="HAK100" s="84"/>
      <c r="HAL100" s="84"/>
      <c r="HAM100" s="84"/>
      <c r="HAN100" s="84"/>
      <c r="HAO100" s="84"/>
      <c r="HAP100" s="84"/>
      <c r="HAQ100" s="84"/>
      <c r="HAR100" s="84"/>
      <c r="HAS100" s="84"/>
      <c r="HAT100" s="84"/>
      <c r="HAU100" s="84"/>
      <c r="HAV100" s="84"/>
      <c r="HAW100" s="84"/>
      <c r="HAX100" s="84"/>
      <c r="HAY100" s="84"/>
      <c r="HAZ100" s="84"/>
      <c r="HBA100" s="84"/>
      <c r="HBB100" s="84"/>
      <c r="HBC100" s="84"/>
      <c r="HBD100" s="84"/>
      <c r="HBE100" s="84"/>
      <c r="HBF100" s="84"/>
      <c r="HBG100" s="84"/>
      <c r="HBH100" s="84"/>
      <c r="HBI100" s="84"/>
      <c r="HBJ100" s="84"/>
      <c r="HBK100" s="84"/>
      <c r="HBL100" s="84"/>
      <c r="HBM100" s="84"/>
      <c r="HBN100" s="84"/>
      <c r="HBO100" s="84"/>
      <c r="HBP100" s="84"/>
      <c r="HBQ100" s="84"/>
      <c r="HBR100" s="84"/>
      <c r="HBS100" s="84"/>
      <c r="HBT100" s="84"/>
      <c r="HBU100" s="84"/>
      <c r="HBV100" s="84"/>
      <c r="HBW100" s="84"/>
      <c r="HBX100" s="84"/>
      <c r="HBY100" s="84"/>
      <c r="HBZ100" s="84"/>
      <c r="HCA100" s="84"/>
      <c r="HCB100" s="84"/>
      <c r="HCC100" s="84"/>
      <c r="HCD100" s="84"/>
      <c r="HCE100" s="84"/>
      <c r="HCF100" s="84"/>
      <c r="HCG100" s="84"/>
      <c r="HCH100" s="84"/>
      <c r="HCI100" s="84"/>
      <c r="HCJ100" s="84"/>
      <c r="HCK100" s="84"/>
      <c r="HCL100" s="84"/>
      <c r="HCM100" s="84"/>
      <c r="HCN100" s="84"/>
      <c r="HCO100" s="84"/>
      <c r="HCP100" s="84"/>
      <c r="HCQ100" s="84"/>
      <c r="HCR100" s="84"/>
      <c r="HCS100" s="84"/>
      <c r="HCT100" s="84"/>
      <c r="HCU100" s="84"/>
      <c r="HCV100" s="84"/>
      <c r="HCW100" s="84"/>
      <c r="HCX100" s="84"/>
      <c r="HCY100" s="84"/>
      <c r="HCZ100" s="84"/>
      <c r="HDA100" s="84"/>
      <c r="HDB100" s="84"/>
      <c r="HDC100" s="84"/>
      <c r="HDD100" s="84"/>
      <c r="HDE100" s="84"/>
      <c r="HDF100" s="84"/>
      <c r="HDG100" s="84"/>
      <c r="HDH100" s="84"/>
      <c r="HDI100" s="84"/>
      <c r="HDJ100" s="84"/>
      <c r="HDK100" s="84"/>
      <c r="HDL100" s="84"/>
      <c r="HDM100" s="84"/>
      <c r="HDN100" s="84"/>
      <c r="HDO100" s="84"/>
      <c r="HDP100" s="84"/>
      <c r="HDQ100" s="84"/>
      <c r="HDR100" s="84"/>
      <c r="HDS100" s="84"/>
      <c r="HDT100" s="84"/>
      <c r="HDU100" s="84"/>
      <c r="HDV100" s="84"/>
      <c r="HDW100" s="84"/>
      <c r="HDX100" s="84"/>
      <c r="HDY100" s="84"/>
      <c r="HDZ100" s="84"/>
      <c r="HEA100" s="84"/>
      <c r="HEB100" s="84"/>
      <c r="HEC100" s="84"/>
      <c r="HED100" s="84"/>
      <c r="HEE100" s="84"/>
      <c r="HEF100" s="84"/>
      <c r="HEG100" s="84"/>
      <c r="HEH100" s="84"/>
      <c r="HEI100" s="84"/>
      <c r="HEJ100" s="84"/>
      <c r="HEK100" s="84"/>
      <c r="HEL100" s="84"/>
      <c r="HEM100" s="84"/>
      <c r="HEN100" s="84"/>
      <c r="HEO100" s="84"/>
      <c r="HEP100" s="84"/>
      <c r="HEQ100" s="84"/>
      <c r="HER100" s="84"/>
      <c r="HES100" s="84"/>
      <c r="HET100" s="84"/>
      <c r="HEU100" s="84"/>
      <c r="HEV100" s="84"/>
      <c r="HEW100" s="84"/>
      <c r="HEX100" s="84"/>
      <c r="HEY100" s="84"/>
      <c r="HEZ100" s="84"/>
      <c r="HFA100" s="84"/>
      <c r="HFB100" s="84"/>
      <c r="HFC100" s="84"/>
      <c r="HFD100" s="84"/>
      <c r="HFE100" s="84"/>
      <c r="HFF100" s="84"/>
      <c r="HFG100" s="84"/>
      <c r="HFH100" s="84"/>
      <c r="HFI100" s="84"/>
      <c r="HFJ100" s="84"/>
      <c r="HFK100" s="84"/>
      <c r="HFL100" s="84"/>
      <c r="HFM100" s="84"/>
      <c r="HFN100" s="84"/>
      <c r="HFO100" s="84"/>
      <c r="HFP100" s="84"/>
      <c r="HFQ100" s="84"/>
      <c r="HFR100" s="84"/>
      <c r="HFS100" s="84"/>
      <c r="HFT100" s="84"/>
      <c r="HFU100" s="84"/>
      <c r="HFV100" s="84"/>
      <c r="HFW100" s="84"/>
      <c r="HFX100" s="84"/>
      <c r="HFY100" s="84"/>
      <c r="HFZ100" s="84"/>
      <c r="HGA100" s="84"/>
      <c r="HGB100" s="84"/>
      <c r="HGC100" s="84"/>
      <c r="HGD100" s="84"/>
      <c r="HGE100" s="84"/>
      <c r="HGF100" s="84"/>
      <c r="HGG100" s="84"/>
      <c r="HGH100" s="84"/>
      <c r="HGI100" s="84"/>
      <c r="HGJ100" s="84"/>
      <c r="HGK100" s="84"/>
      <c r="HGL100" s="84"/>
      <c r="HGM100" s="84"/>
      <c r="HGN100" s="84"/>
      <c r="HGO100" s="84"/>
      <c r="HGP100" s="84"/>
      <c r="HGQ100" s="84"/>
      <c r="HGR100" s="84"/>
      <c r="HGS100" s="84"/>
      <c r="HGT100" s="84"/>
      <c r="HGU100" s="84"/>
      <c r="HGV100" s="84"/>
      <c r="HGW100" s="84"/>
      <c r="HGX100" s="84"/>
      <c r="HGY100" s="84"/>
      <c r="HGZ100" s="84"/>
      <c r="HHA100" s="84"/>
      <c r="HHB100" s="84"/>
      <c r="HHC100" s="84"/>
      <c r="HHD100" s="84"/>
      <c r="HHE100" s="84"/>
      <c r="HHF100" s="84"/>
      <c r="HHG100" s="84"/>
      <c r="HHH100" s="84"/>
      <c r="HHI100" s="84"/>
      <c r="HHJ100" s="84"/>
      <c r="HHK100" s="84"/>
      <c r="HHL100" s="84"/>
      <c r="HHM100" s="84"/>
      <c r="HHN100" s="84"/>
      <c r="HHO100" s="84"/>
      <c r="HHP100" s="84"/>
      <c r="HHQ100" s="84"/>
      <c r="HHR100" s="84"/>
      <c r="HHS100" s="84"/>
      <c r="HHT100" s="84"/>
      <c r="HHU100" s="84"/>
      <c r="HHV100" s="84"/>
      <c r="HHW100" s="84"/>
      <c r="HHX100" s="84"/>
      <c r="HHY100" s="84"/>
      <c r="HHZ100" s="84"/>
      <c r="HIA100" s="84"/>
      <c r="HIB100" s="84"/>
      <c r="HIC100" s="84"/>
      <c r="HID100" s="84"/>
      <c r="HIE100" s="84"/>
      <c r="HIF100" s="84"/>
      <c r="HIG100" s="84"/>
      <c r="HIH100" s="84"/>
      <c r="HII100" s="84"/>
      <c r="HIJ100" s="84"/>
      <c r="HIK100" s="84"/>
      <c r="HIL100" s="84"/>
      <c r="HIM100" s="84"/>
      <c r="HIN100" s="84"/>
      <c r="HIO100" s="84"/>
      <c r="HIP100" s="84"/>
      <c r="HIQ100" s="84"/>
      <c r="HIR100" s="84"/>
      <c r="HIS100" s="84"/>
      <c r="HIT100" s="84"/>
      <c r="HIU100" s="84"/>
      <c r="HIV100" s="84"/>
      <c r="HIW100" s="84"/>
      <c r="HIX100" s="84"/>
      <c r="HIY100" s="84"/>
      <c r="HIZ100" s="84"/>
      <c r="HJA100" s="84"/>
      <c r="HJB100" s="84"/>
      <c r="HJC100" s="84"/>
      <c r="HJD100" s="84"/>
      <c r="HJE100" s="84"/>
      <c r="HJF100" s="84"/>
      <c r="HJG100" s="84"/>
      <c r="HJH100" s="84"/>
      <c r="HJI100" s="84"/>
      <c r="HJJ100" s="84"/>
      <c r="HJK100" s="84"/>
      <c r="HJL100" s="84"/>
      <c r="HJM100" s="84"/>
      <c r="HJN100" s="84"/>
      <c r="HJO100" s="84"/>
      <c r="HJP100" s="84"/>
      <c r="HJQ100" s="84"/>
      <c r="HJR100" s="84"/>
      <c r="HJS100" s="84"/>
      <c r="HJT100" s="84"/>
      <c r="HJU100" s="84"/>
      <c r="HJV100" s="84"/>
      <c r="HJW100" s="84"/>
      <c r="HJX100" s="84"/>
      <c r="HJY100" s="84"/>
      <c r="HJZ100" s="84"/>
      <c r="HKA100" s="84"/>
      <c r="HKB100" s="84"/>
      <c r="HKC100" s="84"/>
      <c r="HKD100" s="84"/>
      <c r="HKE100" s="84"/>
      <c r="HKF100" s="84"/>
      <c r="HKG100" s="84"/>
      <c r="HKH100" s="84"/>
      <c r="HKI100" s="84"/>
      <c r="HKJ100" s="84"/>
      <c r="HKK100" s="84"/>
      <c r="HKL100" s="84"/>
      <c r="HKM100" s="84"/>
      <c r="HKN100" s="84"/>
      <c r="HKO100" s="84"/>
      <c r="HKP100" s="84"/>
      <c r="HKQ100" s="84"/>
      <c r="HKR100" s="84"/>
      <c r="HKS100" s="84"/>
      <c r="HKT100" s="84"/>
      <c r="HKU100" s="84"/>
      <c r="HKV100" s="84"/>
      <c r="HKW100" s="84"/>
      <c r="HKX100" s="84"/>
      <c r="HKY100" s="84"/>
      <c r="HKZ100" s="84"/>
      <c r="HLA100" s="84"/>
      <c r="HLB100" s="84"/>
      <c r="HLC100" s="84"/>
      <c r="HLD100" s="84"/>
      <c r="HLE100" s="84"/>
      <c r="HLF100" s="84"/>
      <c r="HLG100" s="84"/>
      <c r="HLH100" s="84"/>
      <c r="HLI100" s="84"/>
      <c r="HLJ100" s="84"/>
      <c r="HLK100" s="84"/>
      <c r="HLL100" s="84"/>
      <c r="HLM100" s="84"/>
      <c r="HLN100" s="84"/>
      <c r="HLO100" s="84"/>
      <c r="HLP100" s="84"/>
      <c r="HLQ100" s="84"/>
      <c r="HLR100" s="84"/>
      <c r="HLS100" s="84"/>
      <c r="HLT100" s="84"/>
      <c r="HLU100" s="84"/>
      <c r="HLV100" s="84"/>
      <c r="HLW100" s="84"/>
      <c r="HLX100" s="84"/>
      <c r="HLY100" s="84"/>
      <c r="HLZ100" s="84"/>
      <c r="HMA100" s="84"/>
      <c r="HMB100" s="84"/>
      <c r="HMC100" s="84"/>
      <c r="HMD100" s="84"/>
      <c r="HME100" s="84"/>
      <c r="HMF100" s="84"/>
      <c r="HMG100" s="84"/>
      <c r="HMH100" s="84"/>
      <c r="HMI100" s="84"/>
      <c r="HMJ100" s="84"/>
      <c r="HMK100" s="84"/>
      <c r="HML100" s="84"/>
      <c r="HMM100" s="84"/>
      <c r="HMN100" s="84"/>
      <c r="HMO100" s="84"/>
      <c r="HMP100" s="84"/>
      <c r="HMQ100" s="84"/>
      <c r="HMR100" s="84"/>
      <c r="HMS100" s="84"/>
      <c r="HMT100" s="84"/>
      <c r="HMU100" s="84"/>
      <c r="HMV100" s="84"/>
      <c r="HMW100" s="84"/>
      <c r="HMX100" s="84"/>
      <c r="HMY100" s="84"/>
      <c r="HMZ100" s="84"/>
      <c r="HNA100" s="84"/>
      <c r="HNB100" s="84"/>
      <c r="HNC100" s="84"/>
      <c r="HND100" s="84"/>
      <c r="HNE100" s="84"/>
      <c r="HNF100" s="84"/>
      <c r="HNG100" s="84"/>
      <c r="HNH100" s="84"/>
      <c r="HNI100" s="84"/>
      <c r="HNJ100" s="84"/>
      <c r="HNK100" s="84"/>
      <c r="HNL100" s="84"/>
      <c r="HNM100" s="84"/>
      <c r="HNN100" s="84"/>
      <c r="HNO100" s="84"/>
      <c r="HNP100" s="84"/>
      <c r="HNQ100" s="84"/>
      <c r="HNR100" s="84"/>
      <c r="HNS100" s="84"/>
      <c r="HNT100" s="84"/>
      <c r="HNU100" s="84"/>
      <c r="HNV100" s="84"/>
      <c r="HNW100" s="84"/>
      <c r="HNX100" s="84"/>
      <c r="HNY100" s="84"/>
      <c r="HNZ100" s="84"/>
      <c r="HOA100" s="84"/>
      <c r="HOB100" s="84"/>
      <c r="HOC100" s="84"/>
      <c r="HOD100" s="84"/>
      <c r="HOE100" s="84"/>
      <c r="HOF100" s="84"/>
      <c r="HOG100" s="84"/>
      <c r="HOH100" s="84"/>
      <c r="HOI100" s="84"/>
      <c r="HOJ100" s="84"/>
      <c r="HOK100" s="84"/>
      <c r="HOL100" s="84"/>
      <c r="HOM100" s="84"/>
      <c r="HON100" s="84"/>
      <c r="HOO100" s="84"/>
      <c r="HOP100" s="84"/>
      <c r="HOQ100" s="84"/>
      <c r="HOR100" s="84"/>
      <c r="HOS100" s="84"/>
      <c r="HOT100" s="84"/>
      <c r="HOU100" s="84"/>
      <c r="HOV100" s="84"/>
      <c r="HOW100" s="84"/>
      <c r="HOX100" s="84"/>
      <c r="HOY100" s="84"/>
      <c r="HOZ100" s="84"/>
      <c r="HPA100" s="84"/>
      <c r="HPB100" s="84"/>
      <c r="HPC100" s="84"/>
      <c r="HPD100" s="84"/>
      <c r="HPE100" s="84"/>
      <c r="HPF100" s="84"/>
      <c r="HPG100" s="84"/>
      <c r="HPH100" s="84"/>
      <c r="HPI100" s="84"/>
      <c r="HPJ100" s="84"/>
      <c r="HPK100" s="84"/>
      <c r="HPL100" s="84"/>
      <c r="HPM100" s="84"/>
      <c r="HPN100" s="84"/>
      <c r="HPO100" s="84"/>
      <c r="HPP100" s="84"/>
      <c r="HPQ100" s="84"/>
      <c r="HPR100" s="84"/>
      <c r="HPS100" s="84"/>
      <c r="HPT100" s="84"/>
      <c r="HPU100" s="84"/>
      <c r="HPV100" s="84"/>
      <c r="HPW100" s="84"/>
      <c r="HPX100" s="84"/>
      <c r="HPY100" s="84"/>
      <c r="HPZ100" s="84"/>
      <c r="HQA100" s="84"/>
      <c r="HQB100" s="84"/>
      <c r="HQC100" s="84"/>
      <c r="HQD100" s="84"/>
      <c r="HQE100" s="84"/>
      <c r="HQF100" s="84"/>
      <c r="HQG100" s="84"/>
      <c r="HQH100" s="84"/>
      <c r="HQI100" s="84"/>
      <c r="HQJ100" s="84"/>
      <c r="HQK100" s="84"/>
      <c r="HQL100" s="84"/>
      <c r="HQM100" s="84"/>
      <c r="HQN100" s="84"/>
      <c r="HQO100" s="84"/>
      <c r="HQP100" s="84"/>
      <c r="HQQ100" s="84"/>
      <c r="HQR100" s="84"/>
      <c r="HQS100" s="84"/>
      <c r="HQT100" s="84"/>
      <c r="HQU100" s="84"/>
      <c r="HQV100" s="84"/>
      <c r="HQW100" s="84"/>
      <c r="HQX100" s="84"/>
      <c r="HQY100" s="84"/>
      <c r="HQZ100" s="84"/>
      <c r="HRA100" s="84"/>
      <c r="HRB100" s="84"/>
      <c r="HRC100" s="84"/>
      <c r="HRD100" s="84"/>
      <c r="HRE100" s="84"/>
      <c r="HRF100" s="84"/>
      <c r="HRG100" s="84"/>
      <c r="HRH100" s="84"/>
      <c r="HRI100" s="84"/>
      <c r="HRJ100" s="84"/>
      <c r="HRK100" s="84"/>
      <c r="HRL100" s="84"/>
      <c r="HRM100" s="84"/>
      <c r="HRN100" s="84"/>
      <c r="HRO100" s="84"/>
      <c r="HRP100" s="84"/>
      <c r="HRQ100" s="84"/>
      <c r="HRR100" s="84"/>
      <c r="HRS100" s="84"/>
      <c r="HRT100" s="84"/>
      <c r="HRU100" s="84"/>
      <c r="HRV100" s="84"/>
      <c r="HRW100" s="84"/>
      <c r="HRX100" s="84"/>
      <c r="HRY100" s="84"/>
      <c r="HRZ100" s="84"/>
      <c r="HSA100" s="84"/>
      <c r="HSB100" s="84"/>
      <c r="HSC100" s="84"/>
      <c r="HSD100" s="84"/>
      <c r="HSE100" s="84"/>
      <c r="HSF100" s="84"/>
      <c r="HSG100" s="84"/>
      <c r="HSH100" s="84"/>
      <c r="HSI100" s="84"/>
      <c r="HSJ100" s="84"/>
      <c r="HSK100" s="84"/>
      <c r="HSL100" s="84"/>
      <c r="HSM100" s="84"/>
      <c r="HSN100" s="84"/>
      <c r="HSO100" s="84"/>
      <c r="HSP100" s="84"/>
      <c r="HSQ100" s="84"/>
      <c r="HSR100" s="84"/>
      <c r="HSS100" s="84"/>
      <c r="HST100" s="84"/>
      <c r="HSU100" s="84"/>
      <c r="HSV100" s="84"/>
      <c r="HSW100" s="84"/>
      <c r="HSX100" s="84"/>
      <c r="HSY100" s="84"/>
      <c r="HSZ100" s="84"/>
      <c r="HTA100" s="84"/>
      <c r="HTB100" s="84"/>
      <c r="HTC100" s="84"/>
      <c r="HTD100" s="84"/>
      <c r="HTE100" s="84"/>
      <c r="HTF100" s="84"/>
      <c r="HTG100" s="84"/>
      <c r="HTH100" s="84"/>
      <c r="HTI100" s="84"/>
      <c r="HTJ100" s="84"/>
      <c r="HTK100" s="84"/>
      <c r="HTL100" s="84"/>
      <c r="HTM100" s="84"/>
      <c r="HTN100" s="84"/>
      <c r="HTO100" s="84"/>
      <c r="HTP100" s="84"/>
      <c r="HTQ100" s="84"/>
      <c r="HTR100" s="84"/>
      <c r="HTS100" s="84"/>
      <c r="HTT100" s="84"/>
      <c r="HTU100" s="84"/>
      <c r="HTV100" s="84"/>
      <c r="HTW100" s="84"/>
      <c r="HTX100" s="84"/>
      <c r="HTY100" s="84"/>
      <c r="HTZ100" s="84"/>
      <c r="HUA100" s="84"/>
      <c r="HUB100" s="84"/>
      <c r="HUC100" s="84"/>
      <c r="HUD100" s="84"/>
      <c r="HUE100" s="84"/>
      <c r="HUF100" s="84"/>
      <c r="HUG100" s="84"/>
      <c r="HUH100" s="84"/>
      <c r="HUI100" s="84"/>
      <c r="HUJ100" s="84"/>
      <c r="HUK100" s="84"/>
      <c r="HUL100" s="84"/>
      <c r="HUM100" s="84"/>
      <c r="HUN100" s="84"/>
      <c r="HUO100" s="84"/>
      <c r="HUP100" s="84"/>
      <c r="HUQ100" s="84"/>
      <c r="HUR100" s="84"/>
      <c r="HUS100" s="84"/>
      <c r="HUT100" s="84"/>
      <c r="HUU100" s="84"/>
      <c r="HUV100" s="84"/>
      <c r="HUW100" s="84"/>
      <c r="HUX100" s="84"/>
      <c r="HUY100" s="84"/>
      <c r="HUZ100" s="84"/>
      <c r="HVA100" s="84"/>
      <c r="HVB100" s="84"/>
      <c r="HVC100" s="84"/>
      <c r="HVD100" s="84"/>
      <c r="HVE100" s="84"/>
      <c r="HVF100" s="84"/>
      <c r="HVG100" s="84"/>
      <c r="HVH100" s="84"/>
      <c r="HVI100" s="84"/>
      <c r="HVJ100" s="84"/>
      <c r="HVK100" s="84"/>
      <c r="HVL100" s="84"/>
      <c r="HVM100" s="84"/>
      <c r="HVN100" s="84"/>
      <c r="HVO100" s="84"/>
      <c r="HVP100" s="84"/>
      <c r="HVQ100" s="84"/>
      <c r="HVR100" s="84"/>
      <c r="HVS100" s="84"/>
      <c r="HVT100" s="84"/>
      <c r="HVU100" s="84"/>
      <c r="HVV100" s="84"/>
      <c r="HVW100" s="84"/>
      <c r="HVX100" s="84"/>
      <c r="HVY100" s="84"/>
      <c r="HVZ100" s="84"/>
      <c r="HWA100" s="84"/>
      <c r="HWB100" s="84"/>
      <c r="HWC100" s="84"/>
      <c r="HWD100" s="84"/>
      <c r="HWE100" s="84"/>
      <c r="HWF100" s="84"/>
      <c r="HWG100" s="84"/>
      <c r="HWH100" s="84"/>
      <c r="HWI100" s="84"/>
      <c r="HWJ100" s="84"/>
      <c r="HWK100" s="84"/>
      <c r="HWL100" s="84"/>
      <c r="HWM100" s="84"/>
      <c r="HWN100" s="84"/>
      <c r="HWO100" s="84"/>
      <c r="HWP100" s="84"/>
      <c r="HWQ100" s="84"/>
      <c r="HWR100" s="84"/>
      <c r="HWS100" s="84"/>
      <c r="HWT100" s="84"/>
      <c r="HWU100" s="84"/>
      <c r="HWV100" s="84"/>
      <c r="HWW100" s="84"/>
      <c r="HWX100" s="84"/>
      <c r="HWY100" s="84"/>
      <c r="HWZ100" s="84"/>
      <c r="HXA100" s="84"/>
      <c r="HXB100" s="84"/>
      <c r="HXC100" s="84"/>
      <c r="HXD100" s="84"/>
      <c r="HXE100" s="84"/>
      <c r="HXF100" s="84"/>
      <c r="HXG100" s="84"/>
      <c r="HXH100" s="84"/>
      <c r="HXI100" s="84"/>
      <c r="HXJ100" s="84"/>
      <c r="HXK100" s="84"/>
      <c r="HXL100" s="84"/>
      <c r="HXM100" s="84"/>
      <c r="HXN100" s="84"/>
      <c r="HXO100" s="84"/>
      <c r="HXP100" s="84"/>
      <c r="HXQ100" s="84"/>
      <c r="HXR100" s="84"/>
      <c r="HXS100" s="84"/>
      <c r="HXT100" s="84"/>
      <c r="HXU100" s="84"/>
      <c r="HXV100" s="84"/>
      <c r="HXW100" s="84"/>
      <c r="HXX100" s="84"/>
      <c r="HXY100" s="84"/>
      <c r="HXZ100" s="84"/>
      <c r="HYA100" s="84"/>
      <c r="HYB100" s="84"/>
      <c r="HYC100" s="84"/>
      <c r="HYD100" s="84"/>
      <c r="HYE100" s="84"/>
      <c r="HYF100" s="84"/>
      <c r="HYG100" s="84"/>
      <c r="HYH100" s="84"/>
      <c r="HYI100" s="84"/>
      <c r="HYJ100" s="84"/>
      <c r="HYK100" s="84"/>
      <c r="HYL100" s="84"/>
      <c r="HYM100" s="84"/>
      <c r="HYN100" s="84"/>
      <c r="HYO100" s="84"/>
      <c r="HYP100" s="84"/>
      <c r="HYQ100" s="84"/>
      <c r="HYR100" s="84"/>
      <c r="HYS100" s="84"/>
      <c r="HYT100" s="84"/>
      <c r="HYU100" s="84"/>
      <c r="HYV100" s="84"/>
      <c r="HYW100" s="84"/>
      <c r="HYX100" s="84"/>
      <c r="HYY100" s="84"/>
      <c r="HYZ100" s="84"/>
      <c r="HZA100" s="84"/>
      <c r="HZB100" s="84"/>
      <c r="HZC100" s="84"/>
      <c r="HZD100" s="84"/>
      <c r="HZE100" s="84"/>
      <c r="HZF100" s="84"/>
      <c r="HZG100" s="84"/>
      <c r="HZH100" s="84"/>
      <c r="HZI100" s="84"/>
      <c r="HZJ100" s="84"/>
      <c r="HZK100" s="84"/>
      <c r="HZL100" s="84"/>
      <c r="HZM100" s="84"/>
      <c r="HZN100" s="84"/>
      <c r="HZO100" s="84"/>
      <c r="HZP100" s="84"/>
      <c r="HZQ100" s="84"/>
      <c r="HZR100" s="84"/>
      <c r="HZS100" s="84"/>
      <c r="HZT100" s="84"/>
      <c r="HZU100" s="84"/>
      <c r="HZV100" s="84"/>
      <c r="HZW100" s="84"/>
      <c r="HZX100" s="84"/>
      <c r="HZY100" s="84"/>
      <c r="HZZ100" s="84"/>
      <c r="IAA100" s="84"/>
      <c r="IAB100" s="84"/>
      <c r="IAC100" s="84"/>
      <c r="IAD100" s="84"/>
      <c r="IAE100" s="84"/>
      <c r="IAF100" s="84"/>
      <c r="IAG100" s="84"/>
      <c r="IAH100" s="84"/>
      <c r="IAI100" s="84"/>
      <c r="IAJ100" s="84"/>
      <c r="IAK100" s="84"/>
      <c r="IAL100" s="84"/>
      <c r="IAM100" s="84"/>
      <c r="IAN100" s="84"/>
      <c r="IAO100" s="84"/>
      <c r="IAP100" s="84"/>
      <c r="IAQ100" s="84"/>
      <c r="IAR100" s="84"/>
      <c r="IAS100" s="84"/>
      <c r="IAT100" s="84"/>
      <c r="IAU100" s="84"/>
      <c r="IAV100" s="84"/>
      <c r="IAW100" s="84"/>
      <c r="IAX100" s="84"/>
      <c r="IAY100" s="84"/>
      <c r="IAZ100" s="84"/>
      <c r="IBA100" s="84"/>
      <c r="IBB100" s="84"/>
      <c r="IBC100" s="84"/>
      <c r="IBD100" s="84"/>
      <c r="IBE100" s="84"/>
      <c r="IBF100" s="84"/>
      <c r="IBG100" s="84"/>
      <c r="IBH100" s="84"/>
      <c r="IBI100" s="84"/>
      <c r="IBJ100" s="84"/>
      <c r="IBK100" s="84"/>
      <c r="IBL100" s="84"/>
      <c r="IBM100" s="84"/>
      <c r="IBN100" s="84"/>
      <c r="IBO100" s="84"/>
      <c r="IBP100" s="84"/>
      <c r="IBQ100" s="84"/>
      <c r="IBR100" s="84"/>
      <c r="IBS100" s="84"/>
      <c r="IBT100" s="84"/>
      <c r="IBU100" s="84"/>
      <c r="IBV100" s="84"/>
      <c r="IBW100" s="84"/>
      <c r="IBX100" s="84"/>
      <c r="IBY100" s="84"/>
      <c r="IBZ100" s="84"/>
      <c r="ICA100" s="84"/>
      <c r="ICB100" s="84"/>
      <c r="ICC100" s="84"/>
      <c r="ICD100" s="84"/>
      <c r="ICE100" s="84"/>
      <c r="ICF100" s="84"/>
      <c r="ICG100" s="84"/>
      <c r="ICH100" s="84"/>
      <c r="ICI100" s="84"/>
      <c r="ICJ100" s="84"/>
      <c r="ICK100" s="84"/>
      <c r="ICL100" s="84"/>
      <c r="ICM100" s="84"/>
      <c r="ICN100" s="84"/>
      <c r="ICO100" s="84"/>
      <c r="ICP100" s="84"/>
      <c r="ICQ100" s="84"/>
      <c r="ICR100" s="84"/>
      <c r="ICS100" s="84"/>
      <c r="ICT100" s="84"/>
      <c r="ICU100" s="84"/>
      <c r="ICV100" s="84"/>
      <c r="ICW100" s="84"/>
      <c r="ICX100" s="84"/>
      <c r="ICY100" s="84"/>
      <c r="ICZ100" s="84"/>
      <c r="IDA100" s="84"/>
      <c r="IDB100" s="84"/>
      <c r="IDC100" s="84"/>
      <c r="IDD100" s="84"/>
      <c r="IDE100" s="84"/>
      <c r="IDF100" s="84"/>
      <c r="IDG100" s="84"/>
      <c r="IDH100" s="84"/>
      <c r="IDI100" s="84"/>
      <c r="IDJ100" s="84"/>
      <c r="IDK100" s="84"/>
      <c r="IDL100" s="84"/>
      <c r="IDM100" s="84"/>
      <c r="IDN100" s="84"/>
      <c r="IDO100" s="84"/>
      <c r="IDP100" s="84"/>
      <c r="IDQ100" s="84"/>
      <c r="IDR100" s="84"/>
      <c r="IDS100" s="84"/>
      <c r="IDT100" s="84"/>
      <c r="IDU100" s="84"/>
      <c r="IDV100" s="84"/>
      <c r="IDW100" s="84"/>
      <c r="IDX100" s="84"/>
      <c r="IDY100" s="84"/>
      <c r="IDZ100" s="84"/>
      <c r="IEA100" s="84"/>
      <c r="IEB100" s="84"/>
      <c r="IEC100" s="84"/>
      <c r="IED100" s="84"/>
      <c r="IEE100" s="84"/>
      <c r="IEF100" s="84"/>
      <c r="IEG100" s="84"/>
      <c r="IEH100" s="84"/>
      <c r="IEI100" s="84"/>
      <c r="IEJ100" s="84"/>
      <c r="IEK100" s="84"/>
      <c r="IEL100" s="84"/>
      <c r="IEM100" s="84"/>
      <c r="IEN100" s="84"/>
      <c r="IEO100" s="84"/>
      <c r="IEP100" s="84"/>
      <c r="IEQ100" s="84"/>
      <c r="IER100" s="84"/>
      <c r="IES100" s="84"/>
      <c r="IET100" s="84"/>
      <c r="IEU100" s="84"/>
      <c r="IEV100" s="84"/>
      <c r="IEW100" s="84"/>
      <c r="IEX100" s="84"/>
      <c r="IEY100" s="84"/>
      <c r="IEZ100" s="84"/>
      <c r="IFA100" s="84"/>
      <c r="IFB100" s="84"/>
      <c r="IFC100" s="84"/>
      <c r="IFD100" s="84"/>
      <c r="IFE100" s="84"/>
      <c r="IFF100" s="84"/>
      <c r="IFG100" s="84"/>
      <c r="IFH100" s="84"/>
      <c r="IFI100" s="84"/>
      <c r="IFJ100" s="84"/>
      <c r="IFK100" s="84"/>
      <c r="IFL100" s="84"/>
      <c r="IFM100" s="84"/>
      <c r="IFN100" s="84"/>
      <c r="IFO100" s="84"/>
      <c r="IFP100" s="84"/>
      <c r="IFQ100" s="84"/>
      <c r="IFR100" s="84"/>
      <c r="IFS100" s="84"/>
      <c r="IFT100" s="84"/>
      <c r="IFU100" s="84"/>
      <c r="IFV100" s="84"/>
      <c r="IFW100" s="84"/>
      <c r="IFX100" s="84"/>
      <c r="IFY100" s="84"/>
      <c r="IFZ100" s="84"/>
      <c r="IGA100" s="84"/>
      <c r="IGB100" s="84"/>
      <c r="IGC100" s="84"/>
      <c r="IGD100" s="84"/>
      <c r="IGE100" s="84"/>
      <c r="IGF100" s="84"/>
      <c r="IGG100" s="84"/>
      <c r="IGH100" s="84"/>
      <c r="IGI100" s="84"/>
      <c r="IGJ100" s="84"/>
      <c r="IGK100" s="84"/>
      <c r="IGL100" s="84"/>
      <c r="IGM100" s="84"/>
      <c r="IGN100" s="84"/>
      <c r="IGO100" s="84"/>
      <c r="IGP100" s="84"/>
      <c r="IGQ100" s="84"/>
      <c r="IGR100" s="84"/>
      <c r="IGS100" s="84"/>
      <c r="IGT100" s="84"/>
      <c r="IGU100" s="84"/>
      <c r="IGV100" s="84"/>
      <c r="IGW100" s="84"/>
      <c r="IGX100" s="84"/>
      <c r="IGY100" s="84"/>
      <c r="IGZ100" s="84"/>
      <c r="IHA100" s="84"/>
      <c r="IHB100" s="84"/>
      <c r="IHC100" s="84"/>
      <c r="IHD100" s="84"/>
      <c r="IHE100" s="84"/>
      <c r="IHF100" s="84"/>
      <c r="IHG100" s="84"/>
      <c r="IHH100" s="84"/>
      <c r="IHI100" s="84"/>
      <c r="IHJ100" s="84"/>
      <c r="IHK100" s="84"/>
      <c r="IHL100" s="84"/>
      <c r="IHM100" s="84"/>
      <c r="IHN100" s="84"/>
      <c r="IHO100" s="84"/>
      <c r="IHP100" s="84"/>
      <c r="IHQ100" s="84"/>
      <c r="IHR100" s="84"/>
      <c r="IHS100" s="84"/>
      <c r="IHT100" s="84"/>
      <c r="IHU100" s="84"/>
      <c r="IHV100" s="84"/>
      <c r="IHW100" s="84"/>
      <c r="IHX100" s="84"/>
      <c r="IHY100" s="84"/>
      <c r="IHZ100" s="84"/>
      <c r="IIA100" s="84"/>
      <c r="IIB100" s="84"/>
      <c r="IIC100" s="84"/>
      <c r="IID100" s="84"/>
      <c r="IIE100" s="84"/>
      <c r="IIF100" s="84"/>
      <c r="IIG100" s="84"/>
      <c r="IIH100" s="84"/>
      <c r="III100" s="84"/>
      <c r="IIJ100" s="84"/>
      <c r="IIK100" s="84"/>
      <c r="IIL100" s="84"/>
      <c r="IIM100" s="84"/>
      <c r="IIN100" s="84"/>
      <c r="IIO100" s="84"/>
      <c r="IIP100" s="84"/>
      <c r="IIQ100" s="84"/>
      <c r="IIR100" s="84"/>
      <c r="IIS100" s="84"/>
      <c r="IIT100" s="84"/>
      <c r="IIU100" s="84"/>
      <c r="IIV100" s="84"/>
      <c r="IIW100" s="84"/>
      <c r="IIX100" s="84"/>
      <c r="IIY100" s="84"/>
      <c r="IIZ100" s="84"/>
      <c r="IJA100" s="84"/>
      <c r="IJB100" s="84"/>
      <c r="IJC100" s="84"/>
      <c r="IJD100" s="84"/>
      <c r="IJE100" s="84"/>
      <c r="IJF100" s="84"/>
      <c r="IJG100" s="84"/>
      <c r="IJH100" s="84"/>
      <c r="IJI100" s="84"/>
      <c r="IJJ100" s="84"/>
      <c r="IJK100" s="84"/>
      <c r="IJL100" s="84"/>
      <c r="IJM100" s="84"/>
      <c r="IJN100" s="84"/>
      <c r="IJO100" s="84"/>
      <c r="IJP100" s="84"/>
      <c r="IJQ100" s="84"/>
      <c r="IJR100" s="84"/>
      <c r="IJS100" s="84"/>
      <c r="IJT100" s="84"/>
      <c r="IJU100" s="84"/>
      <c r="IJV100" s="84"/>
      <c r="IJW100" s="84"/>
      <c r="IJX100" s="84"/>
      <c r="IJY100" s="84"/>
      <c r="IJZ100" s="84"/>
      <c r="IKA100" s="84"/>
      <c r="IKB100" s="84"/>
      <c r="IKC100" s="84"/>
      <c r="IKD100" s="84"/>
      <c r="IKE100" s="84"/>
      <c r="IKF100" s="84"/>
      <c r="IKG100" s="84"/>
      <c r="IKH100" s="84"/>
      <c r="IKI100" s="84"/>
      <c r="IKJ100" s="84"/>
      <c r="IKK100" s="84"/>
      <c r="IKL100" s="84"/>
      <c r="IKM100" s="84"/>
      <c r="IKN100" s="84"/>
      <c r="IKO100" s="84"/>
      <c r="IKP100" s="84"/>
      <c r="IKQ100" s="84"/>
      <c r="IKR100" s="84"/>
      <c r="IKS100" s="84"/>
      <c r="IKT100" s="84"/>
      <c r="IKU100" s="84"/>
      <c r="IKV100" s="84"/>
      <c r="IKW100" s="84"/>
      <c r="IKX100" s="84"/>
      <c r="IKY100" s="84"/>
      <c r="IKZ100" s="84"/>
      <c r="ILA100" s="84"/>
      <c r="ILB100" s="84"/>
      <c r="ILC100" s="84"/>
      <c r="ILD100" s="84"/>
      <c r="ILE100" s="84"/>
      <c r="ILF100" s="84"/>
      <c r="ILG100" s="84"/>
      <c r="ILH100" s="84"/>
      <c r="ILI100" s="84"/>
      <c r="ILJ100" s="84"/>
      <c r="ILK100" s="84"/>
      <c r="ILL100" s="84"/>
      <c r="ILM100" s="84"/>
      <c r="ILN100" s="84"/>
      <c r="ILO100" s="84"/>
      <c r="ILP100" s="84"/>
      <c r="ILQ100" s="84"/>
      <c r="ILR100" s="84"/>
      <c r="ILS100" s="84"/>
      <c r="ILT100" s="84"/>
      <c r="ILU100" s="84"/>
      <c r="ILV100" s="84"/>
      <c r="ILW100" s="84"/>
      <c r="ILX100" s="84"/>
      <c r="ILY100" s="84"/>
      <c r="ILZ100" s="84"/>
      <c r="IMA100" s="84"/>
      <c r="IMB100" s="84"/>
      <c r="IMC100" s="84"/>
      <c r="IMD100" s="84"/>
      <c r="IME100" s="84"/>
      <c r="IMF100" s="84"/>
      <c r="IMG100" s="84"/>
      <c r="IMH100" s="84"/>
      <c r="IMI100" s="84"/>
      <c r="IMJ100" s="84"/>
      <c r="IMK100" s="84"/>
      <c r="IML100" s="84"/>
      <c r="IMM100" s="84"/>
      <c r="IMN100" s="84"/>
      <c r="IMO100" s="84"/>
      <c r="IMP100" s="84"/>
      <c r="IMQ100" s="84"/>
      <c r="IMR100" s="84"/>
      <c r="IMS100" s="84"/>
      <c r="IMT100" s="84"/>
      <c r="IMU100" s="84"/>
      <c r="IMV100" s="84"/>
      <c r="IMW100" s="84"/>
      <c r="IMX100" s="84"/>
      <c r="IMY100" s="84"/>
      <c r="IMZ100" s="84"/>
      <c r="INA100" s="84"/>
      <c r="INB100" s="84"/>
      <c r="INC100" s="84"/>
      <c r="IND100" s="84"/>
      <c r="INE100" s="84"/>
      <c r="INF100" s="84"/>
      <c r="ING100" s="84"/>
      <c r="INH100" s="84"/>
      <c r="INI100" s="84"/>
      <c r="INJ100" s="84"/>
      <c r="INK100" s="84"/>
      <c r="INL100" s="84"/>
      <c r="INM100" s="84"/>
      <c r="INN100" s="84"/>
      <c r="INO100" s="84"/>
      <c r="INP100" s="84"/>
      <c r="INQ100" s="84"/>
      <c r="INR100" s="84"/>
      <c r="INS100" s="84"/>
      <c r="INT100" s="84"/>
      <c r="INU100" s="84"/>
      <c r="INV100" s="84"/>
      <c r="INW100" s="84"/>
      <c r="INX100" s="84"/>
      <c r="INY100" s="84"/>
      <c r="INZ100" s="84"/>
      <c r="IOA100" s="84"/>
      <c r="IOB100" s="84"/>
      <c r="IOC100" s="84"/>
      <c r="IOD100" s="84"/>
      <c r="IOE100" s="84"/>
      <c r="IOF100" s="84"/>
      <c r="IOG100" s="84"/>
      <c r="IOH100" s="84"/>
      <c r="IOI100" s="84"/>
      <c r="IOJ100" s="84"/>
      <c r="IOK100" s="84"/>
      <c r="IOL100" s="84"/>
      <c r="IOM100" s="84"/>
      <c r="ION100" s="84"/>
      <c r="IOO100" s="84"/>
      <c r="IOP100" s="84"/>
      <c r="IOQ100" s="84"/>
      <c r="IOR100" s="84"/>
      <c r="IOS100" s="84"/>
      <c r="IOT100" s="84"/>
      <c r="IOU100" s="84"/>
      <c r="IOV100" s="84"/>
      <c r="IOW100" s="84"/>
      <c r="IOX100" s="84"/>
      <c r="IOY100" s="84"/>
      <c r="IOZ100" s="84"/>
      <c r="IPA100" s="84"/>
      <c r="IPB100" s="84"/>
      <c r="IPC100" s="84"/>
      <c r="IPD100" s="84"/>
      <c r="IPE100" s="84"/>
      <c r="IPF100" s="84"/>
      <c r="IPG100" s="84"/>
      <c r="IPH100" s="84"/>
      <c r="IPI100" s="84"/>
      <c r="IPJ100" s="84"/>
      <c r="IPK100" s="84"/>
      <c r="IPL100" s="84"/>
      <c r="IPM100" s="84"/>
      <c r="IPN100" s="84"/>
      <c r="IPO100" s="84"/>
      <c r="IPP100" s="84"/>
      <c r="IPQ100" s="84"/>
      <c r="IPR100" s="84"/>
      <c r="IPS100" s="84"/>
      <c r="IPT100" s="84"/>
      <c r="IPU100" s="84"/>
      <c r="IPV100" s="84"/>
      <c r="IPW100" s="84"/>
      <c r="IPX100" s="84"/>
      <c r="IPY100" s="84"/>
      <c r="IPZ100" s="84"/>
      <c r="IQA100" s="84"/>
      <c r="IQB100" s="84"/>
      <c r="IQC100" s="84"/>
      <c r="IQD100" s="84"/>
      <c r="IQE100" s="84"/>
      <c r="IQF100" s="84"/>
      <c r="IQG100" s="84"/>
      <c r="IQH100" s="84"/>
      <c r="IQI100" s="84"/>
      <c r="IQJ100" s="84"/>
      <c r="IQK100" s="84"/>
      <c r="IQL100" s="84"/>
      <c r="IQM100" s="84"/>
      <c r="IQN100" s="84"/>
      <c r="IQO100" s="84"/>
      <c r="IQP100" s="84"/>
      <c r="IQQ100" s="84"/>
      <c r="IQR100" s="84"/>
      <c r="IQS100" s="84"/>
      <c r="IQT100" s="84"/>
      <c r="IQU100" s="84"/>
      <c r="IQV100" s="84"/>
      <c r="IQW100" s="84"/>
      <c r="IQX100" s="84"/>
      <c r="IQY100" s="84"/>
      <c r="IQZ100" s="84"/>
      <c r="IRA100" s="84"/>
      <c r="IRB100" s="84"/>
      <c r="IRC100" s="84"/>
      <c r="IRD100" s="84"/>
      <c r="IRE100" s="84"/>
      <c r="IRF100" s="84"/>
      <c r="IRG100" s="84"/>
      <c r="IRH100" s="84"/>
      <c r="IRI100" s="84"/>
      <c r="IRJ100" s="84"/>
      <c r="IRK100" s="84"/>
      <c r="IRL100" s="84"/>
      <c r="IRM100" s="84"/>
      <c r="IRN100" s="84"/>
      <c r="IRO100" s="84"/>
      <c r="IRP100" s="84"/>
      <c r="IRQ100" s="84"/>
      <c r="IRR100" s="84"/>
      <c r="IRS100" s="84"/>
      <c r="IRT100" s="84"/>
      <c r="IRU100" s="84"/>
      <c r="IRV100" s="84"/>
      <c r="IRW100" s="84"/>
      <c r="IRX100" s="84"/>
      <c r="IRY100" s="84"/>
      <c r="IRZ100" s="84"/>
      <c r="ISA100" s="84"/>
      <c r="ISB100" s="84"/>
      <c r="ISC100" s="84"/>
      <c r="ISD100" s="84"/>
      <c r="ISE100" s="84"/>
      <c r="ISF100" s="84"/>
      <c r="ISG100" s="84"/>
      <c r="ISH100" s="84"/>
      <c r="ISI100" s="84"/>
      <c r="ISJ100" s="84"/>
      <c r="ISK100" s="84"/>
      <c r="ISL100" s="84"/>
      <c r="ISM100" s="84"/>
      <c r="ISN100" s="84"/>
      <c r="ISO100" s="84"/>
      <c r="ISP100" s="84"/>
      <c r="ISQ100" s="84"/>
      <c r="ISR100" s="84"/>
      <c r="ISS100" s="84"/>
      <c r="IST100" s="84"/>
      <c r="ISU100" s="84"/>
      <c r="ISV100" s="84"/>
      <c r="ISW100" s="84"/>
      <c r="ISX100" s="84"/>
      <c r="ISY100" s="84"/>
      <c r="ISZ100" s="84"/>
      <c r="ITA100" s="84"/>
      <c r="ITB100" s="84"/>
      <c r="ITC100" s="84"/>
      <c r="ITD100" s="84"/>
      <c r="ITE100" s="84"/>
      <c r="ITF100" s="84"/>
      <c r="ITG100" s="84"/>
      <c r="ITH100" s="84"/>
      <c r="ITI100" s="84"/>
      <c r="ITJ100" s="84"/>
      <c r="ITK100" s="84"/>
      <c r="ITL100" s="84"/>
      <c r="ITM100" s="84"/>
      <c r="ITN100" s="84"/>
      <c r="ITO100" s="84"/>
      <c r="ITP100" s="84"/>
      <c r="ITQ100" s="84"/>
      <c r="ITR100" s="84"/>
      <c r="ITS100" s="84"/>
      <c r="ITT100" s="84"/>
      <c r="ITU100" s="84"/>
      <c r="ITV100" s="84"/>
      <c r="ITW100" s="84"/>
      <c r="ITX100" s="84"/>
      <c r="ITY100" s="84"/>
      <c r="ITZ100" s="84"/>
      <c r="IUA100" s="84"/>
      <c r="IUB100" s="84"/>
      <c r="IUC100" s="84"/>
      <c r="IUD100" s="84"/>
      <c r="IUE100" s="84"/>
      <c r="IUF100" s="84"/>
      <c r="IUG100" s="84"/>
      <c r="IUH100" s="84"/>
      <c r="IUI100" s="84"/>
      <c r="IUJ100" s="84"/>
      <c r="IUK100" s="84"/>
      <c r="IUL100" s="84"/>
      <c r="IUM100" s="84"/>
      <c r="IUN100" s="84"/>
      <c r="IUO100" s="84"/>
      <c r="IUP100" s="84"/>
      <c r="IUQ100" s="84"/>
      <c r="IUR100" s="84"/>
      <c r="IUS100" s="84"/>
      <c r="IUT100" s="84"/>
      <c r="IUU100" s="84"/>
      <c r="IUV100" s="84"/>
      <c r="IUW100" s="84"/>
      <c r="IUX100" s="84"/>
      <c r="IUY100" s="84"/>
      <c r="IUZ100" s="84"/>
      <c r="IVA100" s="84"/>
      <c r="IVB100" s="84"/>
      <c r="IVC100" s="84"/>
      <c r="IVD100" s="84"/>
      <c r="IVE100" s="84"/>
      <c r="IVF100" s="84"/>
      <c r="IVG100" s="84"/>
      <c r="IVH100" s="84"/>
      <c r="IVI100" s="84"/>
      <c r="IVJ100" s="84"/>
      <c r="IVK100" s="84"/>
      <c r="IVL100" s="84"/>
      <c r="IVM100" s="84"/>
      <c r="IVN100" s="84"/>
      <c r="IVO100" s="84"/>
      <c r="IVP100" s="84"/>
      <c r="IVQ100" s="84"/>
      <c r="IVR100" s="84"/>
      <c r="IVS100" s="84"/>
      <c r="IVT100" s="84"/>
      <c r="IVU100" s="84"/>
      <c r="IVV100" s="84"/>
      <c r="IVW100" s="84"/>
      <c r="IVX100" s="84"/>
      <c r="IVY100" s="84"/>
      <c r="IVZ100" s="84"/>
      <c r="IWA100" s="84"/>
      <c r="IWB100" s="84"/>
      <c r="IWC100" s="84"/>
      <c r="IWD100" s="84"/>
      <c r="IWE100" s="84"/>
      <c r="IWF100" s="84"/>
      <c r="IWG100" s="84"/>
      <c r="IWH100" s="84"/>
      <c r="IWI100" s="84"/>
      <c r="IWJ100" s="84"/>
      <c r="IWK100" s="84"/>
      <c r="IWL100" s="84"/>
      <c r="IWM100" s="84"/>
      <c r="IWN100" s="84"/>
      <c r="IWO100" s="84"/>
      <c r="IWP100" s="84"/>
      <c r="IWQ100" s="84"/>
      <c r="IWR100" s="84"/>
      <c r="IWS100" s="84"/>
      <c r="IWT100" s="84"/>
      <c r="IWU100" s="84"/>
      <c r="IWV100" s="84"/>
      <c r="IWW100" s="84"/>
      <c r="IWX100" s="84"/>
      <c r="IWY100" s="84"/>
      <c r="IWZ100" s="84"/>
      <c r="IXA100" s="84"/>
      <c r="IXB100" s="84"/>
      <c r="IXC100" s="84"/>
      <c r="IXD100" s="84"/>
      <c r="IXE100" s="84"/>
      <c r="IXF100" s="84"/>
      <c r="IXG100" s="84"/>
      <c r="IXH100" s="84"/>
      <c r="IXI100" s="84"/>
      <c r="IXJ100" s="84"/>
      <c r="IXK100" s="84"/>
      <c r="IXL100" s="84"/>
      <c r="IXM100" s="84"/>
      <c r="IXN100" s="84"/>
      <c r="IXO100" s="84"/>
      <c r="IXP100" s="84"/>
      <c r="IXQ100" s="84"/>
      <c r="IXR100" s="84"/>
      <c r="IXS100" s="84"/>
      <c r="IXT100" s="84"/>
      <c r="IXU100" s="84"/>
      <c r="IXV100" s="84"/>
      <c r="IXW100" s="84"/>
      <c r="IXX100" s="84"/>
      <c r="IXY100" s="84"/>
      <c r="IXZ100" s="84"/>
      <c r="IYA100" s="84"/>
      <c r="IYB100" s="84"/>
      <c r="IYC100" s="84"/>
      <c r="IYD100" s="84"/>
      <c r="IYE100" s="84"/>
      <c r="IYF100" s="84"/>
      <c r="IYG100" s="84"/>
      <c r="IYH100" s="84"/>
      <c r="IYI100" s="84"/>
      <c r="IYJ100" s="84"/>
      <c r="IYK100" s="84"/>
      <c r="IYL100" s="84"/>
      <c r="IYM100" s="84"/>
      <c r="IYN100" s="84"/>
      <c r="IYO100" s="84"/>
      <c r="IYP100" s="84"/>
      <c r="IYQ100" s="84"/>
      <c r="IYR100" s="84"/>
      <c r="IYS100" s="84"/>
      <c r="IYT100" s="84"/>
      <c r="IYU100" s="84"/>
      <c r="IYV100" s="84"/>
      <c r="IYW100" s="84"/>
      <c r="IYX100" s="84"/>
      <c r="IYY100" s="84"/>
      <c r="IYZ100" s="84"/>
      <c r="IZA100" s="84"/>
      <c r="IZB100" s="84"/>
      <c r="IZC100" s="84"/>
      <c r="IZD100" s="84"/>
      <c r="IZE100" s="84"/>
      <c r="IZF100" s="84"/>
      <c r="IZG100" s="84"/>
      <c r="IZH100" s="84"/>
      <c r="IZI100" s="84"/>
      <c r="IZJ100" s="84"/>
      <c r="IZK100" s="84"/>
      <c r="IZL100" s="84"/>
      <c r="IZM100" s="84"/>
      <c r="IZN100" s="84"/>
      <c r="IZO100" s="84"/>
      <c r="IZP100" s="84"/>
      <c r="IZQ100" s="84"/>
      <c r="IZR100" s="84"/>
      <c r="IZS100" s="84"/>
      <c r="IZT100" s="84"/>
      <c r="IZU100" s="84"/>
      <c r="IZV100" s="84"/>
      <c r="IZW100" s="84"/>
      <c r="IZX100" s="84"/>
      <c r="IZY100" s="84"/>
      <c r="IZZ100" s="84"/>
      <c r="JAA100" s="84"/>
      <c r="JAB100" s="84"/>
      <c r="JAC100" s="84"/>
      <c r="JAD100" s="84"/>
      <c r="JAE100" s="84"/>
      <c r="JAF100" s="84"/>
      <c r="JAG100" s="84"/>
      <c r="JAH100" s="84"/>
      <c r="JAI100" s="84"/>
      <c r="JAJ100" s="84"/>
      <c r="JAK100" s="84"/>
      <c r="JAL100" s="84"/>
      <c r="JAM100" s="84"/>
      <c r="JAN100" s="84"/>
      <c r="JAO100" s="84"/>
      <c r="JAP100" s="84"/>
      <c r="JAQ100" s="84"/>
      <c r="JAR100" s="84"/>
      <c r="JAS100" s="84"/>
      <c r="JAT100" s="84"/>
      <c r="JAU100" s="84"/>
      <c r="JAV100" s="84"/>
      <c r="JAW100" s="84"/>
      <c r="JAX100" s="84"/>
      <c r="JAY100" s="84"/>
      <c r="JAZ100" s="84"/>
      <c r="JBA100" s="84"/>
      <c r="JBB100" s="84"/>
      <c r="JBC100" s="84"/>
      <c r="JBD100" s="84"/>
      <c r="JBE100" s="84"/>
      <c r="JBF100" s="84"/>
      <c r="JBG100" s="84"/>
      <c r="JBH100" s="84"/>
      <c r="JBI100" s="84"/>
      <c r="JBJ100" s="84"/>
      <c r="JBK100" s="84"/>
      <c r="JBL100" s="84"/>
      <c r="JBM100" s="84"/>
      <c r="JBN100" s="84"/>
      <c r="JBO100" s="84"/>
      <c r="JBP100" s="84"/>
      <c r="JBQ100" s="84"/>
      <c r="JBR100" s="84"/>
      <c r="JBS100" s="84"/>
      <c r="JBT100" s="84"/>
      <c r="JBU100" s="84"/>
      <c r="JBV100" s="84"/>
      <c r="JBW100" s="84"/>
      <c r="JBX100" s="84"/>
      <c r="JBY100" s="84"/>
      <c r="JBZ100" s="84"/>
      <c r="JCA100" s="84"/>
      <c r="JCB100" s="84"/>
      <c r="JCC100" s="84"/>
      <c r="JCD100" s="84"/>
      <c r="JCE100" s="84"/>
      <c r="JCF100" s="84"/>
      <c r="JCG100" s="84"/>
      <c r="JCH100" s="84"/>
      <c r="JCI100" s="84"/>
      <c r="JCJ100" s="84"/>
      <c r="JCK100" s="84"/>
      <c r="JCL100" s="84"/>
      <c r="JCM100" s="84"/>
      <c r="JCN100" s="84"/>
      <c r="JCO100" s="84"/>
      <c r="JCP100" s="84"/>
      <c r="JCQ100" s="84"/>
      <c r="JCR100" s="84"/>
      <c r="JCS100" s="84"/>
      <c r="JCT100" s="84"/>
      <c r="JCU100" s="84"/>
      <c r="JCV100" s="84"/>
      <c r="JCW100" s="84"/>
      <c r="JCX100" s="84"/>
      <c r="JCY100" s="84"/>
      <c r="JCZ100" s="84"/>
      <c r="JDA100" s="84"/>
      <c r="JDB100" s="84"/>
      <c r="JDC100" s="84"/>
      <c r="JDD100" s="84"/>
      <c r="JDE100" s="84"/>
      <c r="JDF100" s="84"/>
      <c r="JDG100" s="84"/>
      <c r="JDH100" s="84"/>
      <c r="JDI100" s="84"/>
      <c r="JDJ100" s="84"/>
      <c r="JDK100" s="84"/>
      <c r="JDL100" s="84"/>
      <c r="JDM100" s="84"/>
      <c r="JDN100" s="84"/>
      <c r="JDO100" s="84"/>
      <c r="JDP100" s="84"/>
      <c r="JDQ100" s="84"/>
      <c r="JDR100" s="84"/>
      <c r="JDS100" s="84"/>
      <c r="JDT100" s="84"/>
      <c r="JDU100" s="84"/>
      <c r="JDV100" s="84"/>
      <c r="JDW100" s="84"/>
      <c r="JDX100" s="84"/>
      <c r="JDY100" s="84"/>
      <c r="JDZ100" s="84"/>
      <c r="JEA100" s="84"/>
      <c r="JEB100" s="84"/>
      <c r="JEC100" s="84"/>
      <c r="JED100" s="84"/>
      <c r="JEE100" s="84"/>
      <c r="JEF100" s="84"/>
      <c r="JEG100" s="84"/>
      <c r="JEH100" s="84"/>
      <c r="JEI100" s="84"/>
      <c r="JEJ100" s="84"/>
      <c r="JEK100" s="84"/>
      <c r="JEL100" s="84"/>
      <c r="JEM100" s="84"/>
      <c r="JEN100" s="84"/>
      <c r="JEO100" s="84"/>
      <c r="JEP100" s="84"/>
      <c r="JEQ100" s="84"/>
      <c r="JER100" s="84"/>
      <c r="JES100" s="84"/>
      <c r="JET100" s="84"/>
      <c r="JEU100" s="84"/>
      <c r="JEV100" s="84"/>
      <c r="JEW100" s="84"/>
      <c r="JEX100" s="84"/>
      <c r="JEY100" s="84"/>
      <c r="JEZ100" s="84"/>
      <c r="JFA100" s="84"/>
      <c r="JFB100" s="84"/>
      <c r="JFC100" s="84"/>
      <c r="JFD100" s="84"/>
      <c r="JFE100" s="84"/>
      <c r="JFF100" s="84"/>
      <c r="JFG100" s="84"/>
      <c r="JFH100" s="84"/>
      <c r="JFI100" s="84"/>
      <c r="JFJ100" s="84"/>
      <c r="JFK100" s="84"/>
      <c r="JFL100" s="84"/>
      <c r="JFM100" s="84"/>
      <c r="JFN100" s="84"/>
      <c r="JFO100" s="84"/>
      <c r="JFP100" s="84"/>
      <c r="JFQ100" s="84"/>
      <c r="JFR100" s="84"/>
      <c r="JFS100" s="84"/>
      <c r="JFT100" s="84"/>
      <c r="JFU100" s="84"/>
      <c r="JFV100" s="84"/>
      <c r="JFW100" s="84"/>
      <c r="JFX100" s="84"/>
      <c r="JFY100" s="84"/>
      <c r="JFZ100" s="84"/>
      <c r="JGA100" s="84"/>
      <c r="JGB100" s="84"/>
      <c r="JGC100" s="84"/>
      <c r="JGD100" s="84"/>
      <c r="JGE100" s="84"/>
      <c r="JGF100" s="84"/>
      <c r="JGG100" s="84"/>
      <c r="JGH100" s="84"/>
      <c r="JGI100" s="84"/>
      <c r="JGJ100" s="84"/>
      <c r="JGK100" s="84"/>
      <c r="JGL100" s="84"/>
      <c r="JGM100" s="84"/>
      <c r="JGN100" s="84"/>
      <c r="JGO100" s="84"/>
      <c r="JGP100" s="84"/>
      <c r="JGQ100" s="84"/>
      <c r="JGR100" s="84"/>
      <c r="JGS100" s="84"/>
      <c r="JGT100" s="84"/>
      <c r="JGU100" s="84"/>
      <c r="JGV100" s="84"/>
      <c r="JGW100" s="84"/>
      <c r="JGX100" s="84"/>
      <c r="JGY100" s="84"/>
      <c r="JGZ100" s="84"/>
      <c r="JHA100" s="84"/>
      <c r="JHB100" s="84"/>
      <c r="JHC100" s="84"/>
      <c r="JHD100" s="84"/>
      <c r="JHE100" s="84"/>
      <c r="JHF100" s="84"/>
      <c r="JHG100" s="84"/>
      <c r="JHH100" s="84"/>
      <c r="JHI100" s="84"/>
      <c r="JHJ100" s="84"/>
      <c r="JHK100" s="84"/>
      <c r="JHL100" s="84"/>
      <c r="JHM100" s="84"/>
      <c r="JHN100" s="84"/>
      <c r="JHO100" s="84"/>
      <c r="JHP100" s="84"/>
      <c r="JHQ100" s="84"/>
      <c r="JHR100" s="84"/>
      <c r="JHS100" s="84"/>
      <c r="JHT100" s="84"/>
      <c r="JHU100" s="84"/>
      <c r="JHV100" s="84"/>
      <c r="JHW100" s="84"/>
      <c r="JHX100" s="84"/>
      <c r="JHY100" s="84"/>
      <c r="JHZ100" s="84"/>
      <c r="JIA100" s="84"/>
      <c r="JIB100" s="84"/>
      <c r="JIC100" s="84"/>
      <c r="JID100" s="84"/>
      <c r="JIE100" s="84"/>
      <c r="JIF100" s="84"/>
      <c r="JIG100" s="84"/>
      <c r="JIH100" s="84"/>
      <c r="JII100" s="84"/>
      <c r="JIJ100" s="84"/>
      <c r="JIK100" s="84"/>
      <c r="JIL100" s="84"/>
      <c r="JIM100" s="84"/>
      <c r="JIN100" s="84"/>
      <c r="JIO100" s="84"/>
      <c r="JIP100" s="84"/>
      <c r="JIQ100" s="84"/>
      <c r="JIR100" s="84"/>
      <c r="JIS100" s="84"/>
      <c r="JIT100" s="84"/>
      <c r="JIU100" s="84"/>
      <c r="JIV100" s="84"/>
      <c r="JIW100" s="84"/>
      <c r="JIX100" s="84"/>
      <c r="JIY100" s="84"/>
      <c r="JIZ100" s="84"/>
      <c r="JJA100" s="84"/>
      <c r="JJB100" s="84"/>
      <c r="JJC100" s="84"/>
      <c r="JJD100" s="84"/>
      <c r="JJE100" s="84"/>
      <c r="JJF100" s="84"/>
      <c r="JJG100" s="84"/>
      <c r="JJH100" s="84"/>
      <c r="JJI100" s="84"/>
      <c r="JJJ100" s="84"/>
      <c r="JJK100" s="84"/>
      <c r="JJL100" s="84"/>
      <c r="JJM100" s="84"/>
      <c r="JJN100" s="84"/>
      <c r="JJO100" s="84"/>
      <c r="JJP100" s="84"/>
      <c r="JJQ100" s="84"/>
      <c r="JJR100" s="84"/>
      <c r="JJS100" s="84"/>
      <c r="JJT100" s="84"/>
      <c r="JJU100" s="84"/>
      <c r="JJV100" s="84"/>
      <c r="JJW100" s="84"/>
      <c r="JJX100" s="84"/>
      <c r="JJY100" s="84"/>
      <c r="JJZ100" s="84"/>
      <c r="JKA100" s="84"/>
      <c r="JKB100" s="84"/>
      <c r="JKC100" s="84"/>
      <c r="JKD100" s="84"/>
      <c r="JKE100" s="84"/>
      <c r="JKF100" s="84"/>
      <c r="JKG100" s="84"/>
      <c r="JKH100" s="84"/>
      <c r="JKI100" s="84"/>
      <c r="JKJ100" s="84"/>
      <c r="JKK100" s="84"/>
      <c r="JKL100" s="84"/>
      <c r="JKM100" s="84"/>
      <c r="JKN100" s="84"/>
      <c r="JKO100" s="84"/>
      <c r="JKP100" s="84"/>
      <c r="JKQ100" s="84"/>
      <c r="JKR100" s="84"/>
      <c r="JKS100" s="84"/>
      <c r="JKT100" s="84"/>
      <c r="JKU100" s="84"/>
      <c r="JKV100" s="84"/>
      <c r="JKW100" s="84"/>
      <c r="JKX100" s="84"/>
      <c r="JKY100" s="84"/>
      <c r="JKZ100" s="84"/>
      <c r="JLA100" s="84"/>
      <c r="JLB100" s="84"/>
      <c r="JLC100" s="84"/>
      <c r="JLD100" s="84"/>
      <c r="JLE100" s="84"/>
      <c r="JLF100" s="84"/>
      <c r="JLG100" s="84"/>
      <c r="JLH100" s="84"/>
      <c r="JLI100" s="84"/>
      <c r="JLJ100" s="84"/>
      <c r="JLK100" s="84"/>
      <c r="JLL100" s="84"/>
      <c r="JLM100" s="84"/>
      <c r="JLN100" s="84"/>
      <c r="JLO100" s="84"/>
      <c r="JLP100" s="84"/>
      <c r="JLQ100" s="84"/>
      <c r="JLR100" s="84"/>
      <c r="JLS100" s="84"/>
      <c r="JLT100" s="84"/>
      <c r="JLU100" s="84"/>
      <c r="JLV100" s="84"/>
      <c r="JLW100" s="84"/>
      <c r="JLX100" s="84"/>
      <c r="JLY100" s="84"/>
      <c r="JLZ100" s="84"/>
      <c r="JMA100" s="84"/>
      <c r="JMB100" s="84"/>
      <c r="JMC100" s="84"/>
      <c r="JMD100" s="84"/>
      <c r="JME100" s="84"/>
      <c r="JMF100" s="84"/>
      <c r="JMG100" s="84"/>
      <c r="JMH100" s="84"/>
      <c r="JMI100" s="84"/>
      <c r="JMJ100" s="84"/>
      <c r="JMK100" s="84"/>
      <c r="JML100" s="84"/>
      <c r="JMM100" s="84"/>
      <c r="JMN100" s="84"/>
      <c r="JMO100" s="84"/>
      <c r="JMP100" s="84"/>
      <c r="JMQ100" s="84"/>
      <c r="JMR100" s="84"/>
      <c r="JMS100" s="84"/>
      <c r="JMT100" s="84"/>
      <c r="JMU100" s="84"/>
      <c r="JMV100" s="84"/>
      <c r="JMW100" s="84"/>
      <c r="JMX100" s="84"/>
      <c r="JMY100" s="84"/>
      <c r="JMZ100" s="84"/>
      <c r="JNA100" s="84"/>
      <c r="JNB100" s="84"/>
      <c r="JNC100" s="84"/>
      <c r="JND100" s="84"/>
      <c r="JNE100" s="84"/>
      <c r="JNF100" s="84"/>
      <c r="JNG100" s="84"/>
      <c r="JNH100" s="84"/>
      <c r="JNI100" s="84"/>
      <c r="JNJ100" s="84"/>
      <c r="JNK100" s="84"/>
      <c r="JNL100" s="84"/>
      <c r="JNM100" s="84"/>
      <c r="JNN100" s="84"/>
      <c r="JNO100" s="84"/>
      <c r="JNP100" s="84"/>
      <c r="JNQ100" s="84"/>
      <c r="JNR100" s="84"/>
      <c r="JNS100" s="84"/>
      <c r="JNT100" s="84"/>
      <c r="JNU100" s="84"/>
      <c r="JNV100" s="84"/>
      <c r="JNW100" s="84"/>
      <c r="JNX100" s="84"/>
      <c r="JNY100" s="84"/>
      <c r="JNZ100" s="84"/>
      <c r="JOA100" s="84"/>
      <c r="JOB100" s="84"/>
      <c r="JOC100" s="84"/>
      <c r="JOD100" s="84"/>
      <c r="JOE100" s="84"/>
      <c r="JOF100" s="84"/>
      <c r="JOG100" s="84"/>
      <c r="JOH100" s="84"/>
      <c r="JOI100" s="84"/>
      <c r="JOJ100" s="84"/>
      <c r="JOK100" s="84"/>
      <c r="JOL100" s="84"/>
      <c r="JOM100" s="84"/>
      <c r="JON100" s="84"/>
      <c r="JOO100" s="84"/>
      <c r="JOP100" s="84"/>
      <c r="JOQ100" s="84"/>
      <c r="JOR100" s="84"/>
      <c r="JOS100" s="84"/>
      <c r="JOT100" s="84"/>
      <c r="JOU100" s="84"/>
      <c r="JOV100" s="84"/>
      <c r="JOW100" s="84"/>
      <c r="JOX100" s="84"/>
      <c r="JOY100" s="84"/>
      <c r="JOZ100" s="84"/>
      <c r="JPA100" s="84"/>
      <c r="JPB100" s="84"/>
      <c r="JPC100" s="84"/>
      <c r="JPD100" s="84"/>
      <c r="JPE100" s="84"/>
      <c r="JPF100" s="84"/>
      <c r="JPG100" s="84"/>
      <c r="JPH100" s="84"/>
      <c r="JPI100" s="84"/>
      <c r="JPJ100" s="84"/>
      <c r="JPK100" s="84"/>
      <c r="JPL100" s="84"/>
      <c r="JPM100" s="84"/>
      <c r="JPN100" s="84"/>
      <c r="JPO100" s="84"/>
      <c r="JPP100" s="84"/>
      <c r="JPQ100" s="84"/>
      <c r="JPR100" s="84"/>
      <c r="JPS100" s="84"/>
      <c r="JPT100" s="84"/>
      <c r="JPU100" s="84"/>
      <c r="JPV100" s="84"/>
      <c r="JPW100" s="84"/>
      <c r="JPX100" s="84"/>
      <c r="JPY100" s="84"/>
      <c r="JPZ100" s="84"/>
      <c r="JQA100" s="84"/>
      <c r="JQB100" s="84"/>
      <c r="JQC100" s="84"/>
      <c r="JQD100" s="84"/>
      <c r="JQE100" s="84"/>
      <c r="JQF100" s="84"/>
      <c r="JQG100" s="84"/>
      <c r="JQH100" s="84"/>
      <c r="JQI100" s="84"/>
      <c r="JQJ100" s="84"/>
      <c r="JQK100" s="84"/>
      <c r="JQL100" s="84"/>
      <c r="JQM100" s="84"/>
      <c r="JQN100" s="84"/>
      <c r="JQO100" s="84"/>
      <c r="JQP100" s="84"/>
      <c r="JQQ100" s="84"/>
      <c r="JQR100" s="84"/>
      <c r="JQS100" s="84"/>
      <c r="JQT100" s="84"/>
      <c r="JQU100" s="84"/>
      <c r="JQV100" s="84"/>
      <c r="JQW100" s="84"/>
      <c r="JQX100" s="84"/>
      <c r="JQY100" s="84"/>
      <c r="JQZ100" s="84"/>
      <c r="JRA100" s="84"/>
      <c r="JRB100" s="84"/>
      <c r="JRC100" s="84"/>
      <c r="JRD100" s="84"/>
      <c r="JRE100" s="84"/>
      <c r="JRF100" s="84"/>
      <c r="JRG100" s="84"/>
      <c r="JRH100" s="84"/>
      <c r="JRI100" s="84"/>
      <c r="JRJ100" s="84"/>
      <c r="JRK100" s="84"/>
      <c r="JRL100" s="84"/>
      <c r="JRM100" s="84"/>
      <c r="JRN100" s="84"/>
      <c r="JRO100" s="84"/>
      <c r="JRP100" s="84"/>
      <c r="JRQ100" s="84"/>
      <c r="JRR100" s="84"/>
      <c r="JRS100" s="84"/>
      <c r="JRT100" s="84"/>
      <c r="JRU100" s="84"/>
      <c r="JRV100" s="84"/>
      <c r="JRW100" s="84"/>
      <c r="JRX100" s="84"/>
      <c r="JRY100" s="84"/>
      <c r="JRZ100" s="84"/>
      <c r="JSA100" s="84"/>
      <c r="JSB100" s="84"/>
      <c r="JSC100" s="84"/>
      <c r="JSD100" s="84"/>
      <c r="JSE100" s="84"/>
      <c r="JSF100" s="84"/>
      <c r="JSG100" s="84"/>
      <c r="JSH100" s="84"/>
      <c r="JSI100" s="84"/>
      <c r="JSJ100" s="84"/>
      <c r="JSK100" s="84"/>
      <c r="JSL100" s="84"/>
      <c r="JSM100" s="84"/>
      <c r="JSN100" s="84"/>
      <c r="JSO100" s="84"/>
      <c r="JSP100" s="84"/>
      <c r="JSQ100" s="84"/>
      <c r="JSR100" s="84"/>
      <c r="JSS100" s="84"/>
      <c r="JST100" s="84"/>
      <c r="JSU100" s="84"/>
      <c r="JSV100" s="84"/>
      <c r="JSW100" s="84"/>
      <c r="JSX100" s="84"/>
      <c r="JSY100" s="84"/>
      <c r="JSZ100" s="84"/>
      <c r="JTA100" s="84"/>
      <c r="JTB100" s="84"/>
      <c r="JTC100" s="84"/>
      <c r="JTD100" s="84"/>
      <c r="JTE100" s="84"/>
      <c r="JTF100" s="84"/>
      <c r="JTG100" s="84"/>
      <c r="JTH100" s="84"/>
      <c r="JTI100" s="84"/>
      <c r="JTJ100" s="84"/>
      <c r="JTK100" s="84"/>
      <c r="JTL100" s="84"/>
      <c r="JTM100" s="84"/>
      <c r="JTN100" s="84"/>
      <c r="JTO100" s="84"/>
      <c r="JTP100" s="84"/>
      <c r="JTQ100" s="84"/>
      <c r="JTR100" s="84"/>
      <c r="JTS100" s="84"/>
      <c r="JTT100" s="84"/>
      <c r="JTU100" s="84"/>
      <c r="JTV100" s="84"/>
      <c r="JTW100" s="84"/>
      <c r="JTX100" s="84"/>
      <c r="JTY100" s="84"/>
      <c r="JTZ100" s="84"/>
      <c r="JUA100" s="84"/>
      <c r="JUB100" s="84"/>
      <c r="JUC100" s="84"/>
      <c r="JUD100" s="84"/>
      <c r="JUE100" s="84"/>
      <c r="JUF100" s="84"/>
      <c r="JUG100" s="84"/>
      <c r="JUH100" s="84"/>
      <c r="JUI100" s="84"/>
      <c r="JUJ100" s="84"/>
      <c r="JUK100" s="84"/>
      <c r="JUL100" s="84"/>
      <c r="JUM100" s="84"/>
      <c r="JUN100" s="84"/>
      <c r="JUO100" s="84"/>
      <c r="JUP100" s="84"/>
      <c r="JUQ100" s="84"/>
      <c r="JUR100" s="84"/>
      <c r="JUS100" s="84"/>
      <c r="JUT100" s="84"/>
      <c r="JUU100" s="84"/>
      <c r="JUV100" s="84"/>
      <c r="JUW100" s="84"/>
      <c r="JUX100" s="84"/>
      <c r="JUY100" s="84"/>
      <c r="JUZ100" s="84"/>
      <c r="JVA100" s="84"/>
      <c r="JVB100" s="84"/>
      <c r="JVC100" s="84"/>
      <c r="JVD100" s="84"/>
      <c r="JVE100" s="84"/>
      <c r="JVF100" s="84"/>
      <c r="JVG100" s="84"/>
      <c r="JVH100" s="84"/>
      <c r="JVI100" s="84"/>
      <c r="JVJ100" s="84"/>
      <c r="JVK100" s="84"/>
      <c r="JVL100" s="84"/>
      <c r="JVM100" s="84"/>
      <c r="JVN100" s="84"/>
      <c r="JVO100" s="84"/>
      <c r="JVP100" s="84"/>
      <c r="JVQ100" s="84"/>
      <c r="JVR100" s="84"/>
      <c r="JVS100" s="84"/>
      <c r="JVT100" s="84"/>
      <c r="JVU100" s="84"/>
      <c r="JVV100" s="84"/>
      <c r="JVW100" s="84"/>
      <c r="JVX100" s="84"/>
      <c r="JVY100" s="84"/>
      <c r="JVZ100" s="84"/>
      <c r="JWA100" s="84"/>
      <c r="JWB100" s="84"/>
      <c r="JWC100" s="84"/>
      <c r="JWD100" s="84"/>
      <c r="JWE100" s="84"/>
      <c r="JWF100" s="84"/>
      <c r="JWG100" s="84"/>
      <c r="JWH100" s="84"/>
      <c r="JWI100" s="84"/>
      <c r="JWJ100" s="84"/>
      <c r="JWK100" s="84"/>
      <c r="JWL100" s="84"/>
      <c r="JWM100" s="84"/>
      <c r="JWN100" s="84"/>
      <c r="JWO100" s="84"/>
      <c r="JWP100" s="84"/>
      <c r="JWQ100" s="84"/>
      <c r="JWR100" s="84"/>
      <c r="JWS100" s="84"/>
      <c r="JWT100" s="84"/>
      <c r="JWU100" s="84"/>
      <c r="JWV100" s="84"/>
      <c r="JWW100" s="84"/>
      <c r="JWX100" s="84"/>
      <c r="JWY100" s="84"/>
      <c r="JWZ100" s="84"/>
      <c r="JXA100" s="84"/>
      <c r="JXB100" s="84"/>
      <c r="JXC100" s="84"/>
      <c r="JXD100" s="84"/>
      <c r="JXE100" s="84"/>
      <c r="JXF100" s="84"/>
      <c r="JXG100" s="84"/>
      <c r="JXH100" s="84"/>
      <c r="JXI100" s="84"/>
      <c r="JXJ100" s="84"/>
      <c r="JXK100" s="84"/>
      <c r="JXL100" s="84"/>
      <c r="JXM100" s="84"/>
      <c r="JXN100" s="84"/>
      <c r="JXO100" s="84"/>
      <c r="JXP100" s="84"/>
      <c r="JXQ100" s="84"/>
      <c r="JXR100" s="84"/>
      <c r="JXS100" s="84"/>
      <c r="JXT100" s="84"/>
      <c r="JXU100" s="84"/>
      <c r="JXV100" s="84"/>
      <c r="JXW100" s="84"/>
      <c r="JXX100" s="84"/>
      <c r="JXY100" s="84"/>
      <c r="JXZ100" s="84"/>
      <c r="JYA100" s="84"/>
      <c r="JYB100" s="84"/>
      <c r="JYC100" s="84"/>
      <c r="JYD100" s="84"/>
      <c r="JYE100" s="84"/>
      <c r="JYF100" s="84"/>
      <c r="JYG100" s="84"/>
      <c r="JYH100" s="84"/>
      <c r="JYI100" s="84"/>
      <c r="JYJ100" s="84"/>
      <c r="JYK100" s="84"/>
      <c r="JYL100" s="84"/>
      <c r="JYM100" s="84"/>
      <c r="JYN100" s="84"/>
      <c r="JYO100" s="84"/>
      <c r="JYP100" s="84"/>
      <c r="JYQ100" s="84"/>
      <c r="JYR100" s="84"/>
      <c r="JYS100" s="84"/>
      <c r="JYT100" s="84"/>
      <c r="JYU100" s="84"/>
      <c r="JYV100" s="84"/>
      <c r="JYW100" s="84"/>
      <c r="JYX100" s="84"/>
      <c r="JYY100" s="84"/>
      <c r="JYZ100" s="84"/>
      <c r="JZA100" s="84"/>
      <c r="JZB100" s="84"/>
      <c r="JZC100" s="84"/>
      <c r="JZD100" s="84"/>
      <c r="JZE100" s="84"/>
      <c r="JZF100" s="84"/>
      <c r="JZG100" s="84"/>
      <c r="JZH100" s="84"/>
      <c r="JZI100" s="84"/>
      <c r="JZJ100" s="84"/>
      <c r="JZK100" s="84"/>
      <c r="JZL100" s="84"/>
      <c r="JZM100" s="84"/>
      <c r="JZN100" s="84"/>
      <c r="JZO100" s="84"/>
      <c r="JZP100" s="84"/>
      <c r="JZQ100" s="84"/>
      <c r="JZR100" s="84"/>
      <c r="JZS100" s="84"/>
      <c r="JZT100" s="84"/>
      <c r="JZU100" s="84"/>
      <c r="JZV100" s="84"/>
      <c r="JZW100" s="84"/>
      <c r="JZX100" s="84"/>
      <c r="JZY100" s="84"/>
      <c r="JZZ100" s="84"/>
      <c r="KAA100" s="84"/>
      <c r="KAB100" s="84"/>
      <c r="KAC100" s="84"/>
      <c r="KAD100" s="84"/>
      <c r="KAE100" s="84"/>
      <c r="KAF100" s="84"/>
      <c r="KAG100" s="84"/>
      <c r="KAH100" s="84"/>
      <c r="KAI100" s="84"/>
      <c r="KAJ100" s="84"/>
      <c r="KAK100" s="84"/>
      <c r="KAL100" s="84"/>
      <c r="KAM100" s="84"/>
      <c r="KAN100" s="84"/>
      <c r="KAO100" s="84"/>
      <c r="KAP100" s="84"/>
      <c r="KAQ100" s="84"/>
      <c r="KAR100" s="84"/>
      <c r="KAS100" s="84"/>
      <c r="KAT100" s="84"/>
      <c r="KAU100" s="84"/>
      <c r="KAV100" s="84"/>
      <c r="KAW100" s="84"/>
      <c r="KAX100" s="84"/>
      <c r="KAY100" s="84"/>
      <c r="KAZ100" s="84"/>
      <c r="KBA100" s="84"/>
      <c r="KBB100" s="84"/>
      <c r="KBC100" s="84"/>
      <c r="KBD100" s="84"/>
      <c r="KBE100" s="84"/>
      <c r="KBF100" s="84"/>
      <c r="KBG100" s="84"/>
      <c r="KBH100" s="84"/>
      <c r="KBI100" s="84"/>
      <c r="KBJ100" s="84"/>
      <c r="KBK100" s="84"/>
      <c r="KBL100" s="84"/>
      <c r="KBM100" s="84"/>
      <c r="KBN100" s="84"/>
      <c r="KBO100" s="84"/>
      <c r="KBP100" s="84"/>
      <c r="KBQ100" s="84"/>
      <c r="KBR100" s="84"/>
      <c r="KBS100" s="84"/>
      <c r="KBT100" s="84"/>
      <c r="KBU100" s="84"/>
      <c r="KBV100" s="84"/>
      <c r="KBW100" s="84"/>
      <c r="KBX100" s="84"/>
      <c r="KBY100" s="84"/>
      <c r="KBZ100" s="84"/>
      <c r="KCA100" s="84"/>
      <c r="KCB100" s="84"/>
      <c r="KCC100" s="84"/>
      <c r="KCD100" s="84"/>
      <c r="KCE100" s="84"/>
      <c r="KCF100" s="84"/>
      <c r="KCG100" s="84"/>
      <c r="KCH100" s="84"/>
      <c r="KCI100" s="84"/>
      <c r="KCJ100" s="84"/>
      <c r="KCK100" s="84"/>
      <c r="KCL100" s="84"/>
      <c r="KCM100" s="84"/>
      <c r="KCN100" s="84"/>
      <c r="KCO100" s="84"/>
      <c r="KCP100" s="84"/>
      <c r="KCQ100" s="84"/>
      <c r="KCR100" s="84"/>
      <c r="KCS100" s="84"/>
      <c r="KCT100" s="84"/>
      <c r="KCU100" s="84"/>
      <c r="KCV100" s="84"/>
      <c r="KCW100" s="84"/>
      <c r="KCX100" s="84"/>
      <c r="KCY100" s="84"/>
      <c r="KCZ100" s="84"/>
      <c r="KDA100" s="84"/>
      <c r="KDB100" s="84"/>
      <c r="KDC100" s="84"/>
      <c r="KDD100" s="84"/>
      <c r="KDE100" s="84"/>
      <c r="KDF100" s="84"/>
      <c r="KDG100" s="84"/>
      <c r="KDH100" s="84"/>
      <c r="KDI100" s="84"/>
      <c r="KDJ100" s="84"/>
      <c r="KDK100" s="84"/>
      <c r="KDL100" s="84"/>
      <c r="KDM100" s="84"/>
      <c r="KDN100" s="84"/>
      <c r="KDO100" s="84"/>
      <c r="KDP100" s="84"/>
      <c r="KDQ100" s="84"/>
      <c r="KDR100" s="84"/>
      <c r="KDS100" s="84"/>
      <c r="KDT100" s="84"/>
      <c r="KDU100" s="84"/>
      <c r="KDV100" s="84"/>
      <c r="KDW100" s="84"/>
      <c r="KDX100" s="84"/>
      <c r="KDY100" s="84"/>
      <c r="KDZ100" s="84"/>
      <c r="KEA100" s="84"/>
      <c r="KEB100" s="84"/>
      <c r="KEC100" s="84"/>
      <c r="KED100" s="84"/>
      <c r="KEE100" s="84"/>
      <c r="KEF100" s="84"/>
      <c r="KEG100" s="84"/>
      <c r="KEH100" s="84"/>
      <c r="KEI100" s="84"/>
      <c r="KEJ100" s="84"/>
      <c r="KEK100" s="84"/>
      <c r="KEL100" s="84"/>
      <c r="KEM100" s="84"/>
      <c r="KEN100" s="84"/>
      <c r="KEO100" s="84"/>
      <c r="KEP100" s="84"/>
      <c r="KEQ100" s="84"/>
      <c r="KER100" s="84"/>
      <c r="KES100" s="84"/>
      <c r="KET100" s="84"/>
      <c r="KEU100" s="84"/>
      <c r="KEV100" s="84"/>
      <c r="KEW100" s="84"/>
      <c r="KEX100" s="84"/>
      <c r="KEY100" s="84"/>
      <c r="KEZ100" s="84"/>
      <c r="KFA100" s="84"/>
      <c r="KFB100" s="84"/>
      <c r="KFC100" s="84"/>
      <c r="KFD100" s="84"/>
      <c r="KFE100" s="84"/>
      <c r="KFF100" s="84"/>
      <c r="KFG100" s="84"/>
      <c r="KFH100" s="84"/>
      <c r="KFI100" s="84"/>
      <c r="KFJ100" s="84"/>
      <c r="KFK100" s="84"/>
      <c r="KFL100" s="84"/>
      <c r="KFM100" s="84"/>
      <c r="KFN100" s="84"/>
      <c r="KFO100" s="84"/>
      <c r="KFP100" s="84"/>
      <c r="KFQ100" s="84"/>
      <c r="KFR100" s="84"/>
      <c r="KFS100" s="84"/>
      <c r="KFT100" s="84"/>
      <c r="KFU100" s="84"/>
      <c r="KFV100" s="84"/>
      <c r="KFW100" s="84"/>
      <c r="KFX100" s="84"/>
      <c r="KFY100" s="84"/>
      <c r="KFZ100" s="84"/>
      <c r="KGA100" s="84"/>
      <c r="KGB100" s="84"/>
      <c r="KGC100" s="84"/>
      <c r="KGD100" s="84"/>
      <c r="KGE100" s="84"/>
      <c r="KGF100" s="84"/>
      <c r="KGG100" s="84"/>
      <c r="KGH100" s="84"/>
      <c r="KGI100" s="84"/>
      <c r="KGJ100" s="84"/>
      <c r="KGK100" s="84"/>
      <c r="KGL100" s="84"/>
      <c r="KGM100" s="84"/>
      <c r="KGN100" s="84"/>
      <c r="KGO100" s="84"/>
      <c r="KGP100" s="84"/>
      <c r="KGQ100" s="84"/>
      <c r="KGR100" s="84"/>
      <c r="KGS100" s="84"/>
      <c r="KGT100" s="84"/>
      <c r="KGU100" s="84"/>
      <c r="KGV100" s="84"/>
      <c r="KGW100" s="84"/>
      <c r="KGX100" s="84"/>
      <c r="KGY100" s="84"/>
      <c r="KGZ100" s="84"/>
      <c r="KHA100" s="84"/>
      <c r="KHB100" s="84"/>
      <c r="KHC100" s="84"/>
      <c r="KHD100" s="84"/>
      <c r="KHE100" s="84"/>
      <c r="KHF100" s="84"/>
      <c r="KHG100" s="84"/>
      <c r="KHH100" s="84"/>
      <c r="KHI100" s="84"/>
      <c r="KHJ100" s="84"/>
      <c r="KHK100" s="84"/>
      <c r="KHL100" s="84"/>
      <c r="KHM100" s="84"/>
      <c r="KHN100" s="84"/>
      <c r="KHO100" s="84"/>
      <c r="KHP100" s="84"/>
      <c r="KHQ100" s="84"/>
      <c r="KHR100" s="84"/>
      <c r="KHS100" s="84"/>
      <c r="KHT100" s="84"/>
      <c r="KHU100" s="84"/>
      <c r="KHV100" s="84"/>
      <c r="KHW100" s="84"/>
      <c r="KHX100" s="84"/>
      <c r="KHY100" s="84"/>
      <c r="KHZ100" s="84"/>
      <c r="KIA100" s="84"/>
      <c r="KIB100" s="84"/>
      <c r="KIC100" s="84"/>
      <c r="KID100" s="84"/>
      <c r="KIE100" s="84"/>
      <c r="KIF100" s="84"/>
      <c r="KIG100" s="84"/>
      <c r="KIH100" s="84"/>
      <c r="KII100" s="84"/>
      <c r="KIJ100" s="84"/>
      <c r="KIK100" s="84"/>
      <c r="KIL100" s="84"/>
      <c r="KIM100" s="84"/>
      <c r="KIN100" s="84"/>
      <c r="KIO100" s="84"/>
      <c r="KIP100" s="84"/>
      <c r="KIQ100" s="84"/>
      <c r="KIR100" s="84"/>
      <c r="KIS100" s="84"/>
      <c r="KIT100" s="84"/>
      <c r="KIU100" s="84"/>
      <c r="KIV100" s="84"/>
      <c r="KIW100" s="84"/>
      <c r="KIX100" s="84"/>
      <c r="KIY100" s="84"/>
      <c r="KIZ100" s="84"/>
      <c r="KJA100" s="84"/>
      <c r="KJB100" s="84"/>
      <c r="KJC100" s="84"/>
      <c r="KJD100" s="84"/>
      <c r="KJE100" s="84"/>
      <c r="KJF100" s="84"/>
      <c r="KJG100" s="84"/>
      <c r="KJH100" s="84"/>
      <c r="KJI100" s="84"/>
      <c r="KJJ100" s="84"/>
      <c r="KJK100" s="84"/>
      <c r="KJL100" s="84"/>
      <c r="KJM100" s="84"/>
      <c r="KJN100" s="84"/>
      <c r="KJO100" s="84"/>
      <c r="KJP100" s="84"/>
      <c r="KJQ100" s="84"/>
      <c r="KJR100" s="84"/>
      <c r="KJS100" s="84"/>
      <c r="KJT100" s="84"/>
      <c r="KJU100" s="84"/>
      <c r="KJV100" s="84"/>
      <c r="KJW100" s="84"/>
      <c r="KJX100" s="84"/>
      <c r="KJY100" s="84"/>
      <c r="KJZ100" s="84"/>
      <c r="KKA100" s="84"/>
      <c r="KKB100" s="84"/>
      <c r="KKC100" s="84"/>
      <c r="KKD100" s="84"/>
      <c r="KKE100" s="84"/>
      <c r="KKF100" s="84"/>
      <c r="KKG100" s="84"/>
      <c r="KKH100" s="84"/>
      <c r="KKI100" s="84"/>
      <c r="KKJ100" s="84"/>
      <c r="KKK100" s="84"/>
      <c r="KKL100" s="84"/>
      <c r="KKM100" s="84"/>
      <c r="KKN100" s="84"/>
      <c r="KKO100" s="84"/>
      <c r="KKP100" s="84"/>
      <c r="KKQ100" s="84"/>
      <c r="KKR100" s="84"/>
      <c r="KKS100" s="84"/>
      <c r="KKT100" s="84"/>
      <c r="KKU100" s="84"/>
      <c r="KKV100" s="84"/>
      <c r="KKW100" s="84"/>
      <c r="KKX100" s="84"/>
      <c r="KKY100" s="84"/>
      <c r="KKZ100" s="84"/>
      <c r="KLA100" s="84"/>
      <c r="KLB100" s="84"/>
      <c r="KLC100" s="84"/>
      <c r="KLD100" s="84"/>
      <c r="KLE100" s="84"/>
      <c r="KLF100" s="84"/>
      <c r="KLG100" s="84"/>
      <c r="KLH100" s="84"/>
      <c r="KLI100" s="84"/>
      <c r="KLJ100" s="84"/>
      <c r="KLK100" s="84"/>
      <c r="KLL100" s="84"/>
      <c r="KLM100" s="84"/>
      <c r="KLN100" s="84"/>
      <c r="KLO100" s="84"/>
      <c r="KLP100" s="84"/>
      <c r="KLQ100" s="84"/>
      <c r="KLR100" s="84"/>
      <c r="KLS100" s="84"/>
      <c r="KLT100" s="84"/>
      <c r="KLU100" s="84"/>
      <c r="KLV100" s="84"/>
      <c r="KLW100" s="84"/>
      <c r="KLX100" s="84"/>
      <c r="KLY100" s="84"/>
      <c r="KLZ100" s="84"/>
      <c r="KMA100" s="84"/>
      <c r="KMB100" s="84"/>
      <c r="KMC100" s="84"/>
      <c r="KMD100" s="84"/>
      <c r="KME100" s="84"/>
      <c r="KMF100" s="84"/>
      <c r="KMG100" s="84"/>
      <c r="KMH100" s="84"/>
      <c r="KMI100" s="84"/>
      <c r="KMJ100" s="84"/>
      <c r="KMK100" s="84"/>
      <c r="KML100" s="84"/>
      <c r="KMM100" s="84"/>
      <c r="KMN100" s="84"/>
      <c r="KMO100" s="84"/>
      <c r="KMP100" s="84"/>
      <c r="KMQ100" s="84"/>
      <c r="KMR100" s="84"/>
      <c r="KMS100" s="84"/>
      <c r="KMT100" s="84"/>
      <c r="KMU100" s="84"/>
      <c r="KMV100" s="84"/>
      <c r="KMW100" s="84"/>
      <c r="KMX100" s="84"/>
      <c r="KMY100" s="84"/>
      <c r="KMZ100" s="84"/>
      <c r="KNA100" s="84"/>
      <c r="KNB100" s="84"/>
      <c r="KNC100" s="84"/>
      <c r="KND100" s="84"/>
      <c r="KNE100" s="84"/>
      <c r="KNF100" s="84"/>
      <c r="KNG100" s="84"/>
      <c r="KNH100" s="84"/>
      <c r="KNI100" s="84"/>
      <c r="KNJ100" s="84"/>
      <c r="KNK100" s="84"/>
      <c r="KNL100" s="84"/>
      <c r="KNM100" s="84"/>
      <c r="KNN100" s="84"/>
      <c r="KNO100" s="84"/>
      <c r="KNP100" s="84"/>
      <c r="KNQ100" s="84"/>
      <c r="KNR100" s="84"/>
      <c r="KNS100" s="84"/>
      <c r="KNT100" s="84"/>
      <c r="KNU100" s="84"/>
      <c r="KNV100" s="84"/>
      <c r="KNW100" s="84"/>
      <c r="KNX100" s="84"/>
      <c r="KNY100" s="84"/>
      <c r="KNZ100" s="84"/>
      <c r="KOA100" s="84"/>
      <c r="KOB100" s="84"/>
      <c r="KOC100" s="84"/>
      <c r="KOD100" s="84"/>
      <c r="KOE100" s="84"/>
      <c r="KOF100" s="84"/>
      <c r="KOG100" s="84"/>
      <c r="KOH100" s="84"/>
      <c r="KOI100" s="84"/>
      <c r="KOJ100" s="84"/>
      <c r="KOK100" s="84"/>
      <c r="KOL100" s="84"/>
      <c r="KOM100" s="84"/>
      <c r="KON100" s="84"/>
      <c r="KOO100" s="84"/>
      <c r="KOP100" s="84"/>
      <c r="KOQ100" s="84"/>
      <c r="KOR100" s="84"/>
      <c r="KOS100" s="84"/>
      <c r="KOT100" s="84"/>
      <c r="KOU100" s="84"/>
      <c r="KOV100" s="84"/>
      <c r="KOW100" s="84"/>
      <c r="KOX100" s="84"/>
      <c r="KOY100" s="84"/>
      <c r="KOZ100" s="84"/>
      <c r="KPA100" s="84"/>
      <c r="KPB100" s="84"/>
      <c r="KPC100" s="84"/>
      <c r="KPD100" s="84"/>
      <c r="KPE100" s="84"/>
      <c r="KPF100" s="84"/>
      <c r="KPG100" s="84"/>
      <c r="KPH100" s="84"/>
      <c r="KPI100" s="84"/>
      <c r="KPJ100" s="84"/>
      <c r="KPK100" s="84"/>
      <c r="KPL100" s="84"/>
      <c r="KPM100" s="84"/>
      <c r="KPN100" s="84"/>
      <c r="KPO100" s="84"/>
      <c r="KPP100" s="84"/>
      <c r="KPQ100" s="84"/>
      <c r="KPR100" s="84"/>
      <c r="KPS100" s="84"/>
      <c r="KPT100" s="84"/>
      <c r="KPU100" s="84"/>
      <c r="KPV100" s="84"/>
      <c r="KPW100" s="84"/>
      <c r="KPX100" s="84"/>
      <c r="KPY100" s="84"/>
      <c r="KPZ100" s="84"/>
      <c r="KQA100" s="84"/>
      <c r="KQB100" s="84"/>
      <c r="KQC100" s="84"/>
      <c r="KQD100" s="84"/>
      <c r="KQE100" s="84"/>
      <c r="KQF100" s="84"/>
      <c r="KQG100" s="84"/>
      <c r="KQH100" s="84"/>
      <c r="KQI100" s="84"/>
      <c r="KQJ100" s="84"/>
      <c r="KQK100" s="84"/>
      <c r="KQL100" s="84"/>
      <c r="KQM100" s="84"/>
      <c r="KQN100" s="84"/>
      <c r="KQO100" s="84"/>
      <c r="KQP100" s="84"/>
      <c r="KQQ100" s="84"/>
      <c r="KQR100" s="84"/>
      <c r="KQS100" s="84"/>
      <c r="KQT100" s="84"/>
      <c r="KQU100" s="84"/>
      <c r="KQV100" s="84"/>
      <c r="KQW100" s="84"/>
      <c r="KQX100" s="84"/>
      <c r="KQY100" s="84"/>
      <c r="KQZ100" s="84"/>
      <c r="KRA100" s="84"/>
      <c r="KRB100" s="84"/>
      <c r="KRC100" s="84"/>
      <c r="KRD100" s="84"/>
      <c r="KRE100" s="84"/>
      <c r="KRF100" s="84"/>
      <c r="KRG100" s="84"/>
      <c r="KRH100" s="84"/>
      <c r="KRI100" s="84"/>
      <c r="KRJ100" s="84"/>
      <c r="KRK100" s="84"/>
      <c r="KRL100" s="84"/>
      <c r="KRM100" s="84"/>
      <c r="KRN100" s="84"/>
      <c r="KRO100" s="84"/>
      <c r="KRP100" s="84"/>
      <c r="KRQ100" s="84"/>
      <c r="KRR100" s="84"/>
      <c r="KRS100" s="84"/>
      <c r="KRT100" s="84"/>
      <c r="KRU100" s="84"/>
      <c r="KRV100" s="84"/>
      <c r="KRW100" s="84"/>
      <c r="KRX100" s="84"/>
      <c r="KRY100" s="84"/>
      <c r="KRZ100" s="84"/>
      <c r="KSA100" s="84"/>
      <c r="KSB100" s="84"/>
      <c r="KSC100" s="84"/>
      <c r="KSD100" s="84"/>
      <c r="KSE100" s="84"/>
      <c r="KSF100" s="84"/>
      <c r="KSG100" s="84"/>
      <c r="KSH100" s="84"/>
      <c r="KSI100" s="84"/>
      <c r="KSJ100" s="84"/>
      <c r="KSK100" s="84"/>
      <c r="KSL100" s="84"/>
      <c r="KSM100" s="84"/>
      <c r="KSN100" s="84"/>
      <c r="KSO100" s="84"/>
      <c r="KSP100" s="84"/>
      <c r="KSQ100" s="84"/>
      <c r="KSR100" s="84"/>
      <c r="KSS100" s="84"/>
      <c r="KST100" s="84"/>
      <c r="KSU100" s="84"/>
      <c r="KSV100" s="84"/>
      <c r="KSW100" s="84"/>
      <c r="KSX100" s="84"/>
      <c r="KSY100" s="84"/>
      <c r="KSZ100" s="84"/>
      <c r="KTA100" s="84"/>
      <c r="KTB100" s="84"/>
      <c r="KTC100" s="84"/>
      <c r="KTD100" s="84"/>
      <c r="KTE100" s="84"/>
      <c r="KTF100" s="84"/>
      <c r="KTG100" s="84"/>
      <c r="KTH100" s="84"/>
      <c r="KTI100" s="84"/>
      <c r="KTJ100" s="84"/>
      <c r="KTK100" s="84"/>
      <c r="KTL100" s="84"/>
      <c r="KTM100" s="84"/>
      <c r="KTN100" s="84"/>
      <c r="KTO100" s="84"/>
      <c r="KTP100" s="84"/>
      <c r="KTQ100" s="84"/>
      <c r="KTR100" s="84"/>
      <c r="KTS100" s="84"/>
      <c r="KTT100" s="84"/>
      <c r="KTU100" s="84"/>
      <c r="KTV100" s="84"/>
      <c r="KTW100" s="84"/>
      <c r="KTX100" s="84"/>
      <c r="KTY100" s="84"/>
      <c r="KTZ100" s="84"/>
      <c r="KUA100" s="84"/>
      <c r="KUB100" s="84"/>
      <c r="KUC100" s="84"/>
      <c r="KUD100" s="84"/>
      <c r="KUE100" s="84"/>
      <c r="KUF100" s="84"/>
      <c r="KUG100" s="84"/>
      <c r="KUH100" s="84"/>
      <c r="KUI100" s="84"/>
      <c r="KUJ100" s="84"/>
      <c r="KUK100" s="84"/>
      <c r="KUL100" s="84"/>
      <c r="KUM100" s="84"/>
      <c r="KUN100" s="84"/>
      <c r="KUO100" s="84"/>
      <c r="KUP100" s="84"/>
      <c r="KUQ100" s="84"/>
      <c r="KUR100" s="84"/>
      <c r="KUS100" s="84"/>
      <c r="KUT100" s="84"/>
      <c r="KUU100" s="84"/>
      <c r="KUV100" s="84"/>
      <c r="KUW100" s="84"/>
      <c r="KUX100" s="84"/>
      <c r="KUY100" s="84"/>
      <c r="KUZ100" s="84"/>
      <c r="KVA100" s="84"/>
      <c r="KVB100" s="84"/>
      <c r="KVC100" s="84"/>
      <c r="KVD100" s="84"/>
      <c r="KVE100" s="84"/>
      <c r="KVF100" s="84"/>
      <c r="KVG100" s="84"/>
      <c r="KVH100" s="84"/>
      <c r="KVI100" s="84"/>
      <c r="KVJ100" s="84"/>
      <c r="KVK100" s="84"/>
      <c r="KVL100" s="84"/>
      <c r="KVM100" s="84"/>
      <c r="KVN100" s="84"/>
      <c r="KVO100" s="84"/>
      <c r="KVP100" s="84"/>
      <c r="KVQ100" s="84"/>
      <c r="KVR100" s="84"/>
      <c r="KVS100" s="84"/>
      <c r="KVT100" s="84"/>
      <c r="KVU100" s="84"/>
      <c r="KVV100" s="84"/>
      <c r="KVW100" s="84"/>
      <c r="KVX100" s="84"/>
      <c r="KVY100" s="84"/>
      <c r="KVZ100" s="84"/>
      <c r="KWA100" s="84"/>
      <c r="KWB100" s="84"/>
      <c r="KWC100" s="84"/>
      <c r="KWD100" s="84"/>
      <c r="KWE100" s="84"/>
      <c r="KWF100" s="84"/>
      <c r="KWG100" s="84"/>
      <c r="KWH100" s="84"/>
      <c r="KWI100" s="84"/>
      <c r="KWJ100" s="84"/>
      <c r="KWK100" s="84"/>
      <c r="KWL100" s="84"/>
      <c r="KWM100" s="84"/>
      <c r="KWN100" s="84"/>
      <c r="KWO100" s="84"/>
      <c r="KWP100" s="84"/>
      <c r="KWQ100" s="84"/>
      <c r="KWR100" s="84"/>
      <c r="KWS100" s="84"/>
      <c r="KWT100" s="84"/>
      <c r="KWU100" s="84"/>
      <c r="KWV100" s="84"/>
      <c r="KWW100" s="84"/>
      <c r="KWX100" s="84"/>
      <c r="KWY100" s="84"/>
      <c r="KWZ100" s="84"/>
      <c r="KXA100" s="84"/>
      <c r="KXB100" s="84"/>
      <c r="KXC100" s="84"/>
      <c r="KXD100" s="84"/>
      <c r="KXE100" s="84"/>
      <c r="KXF100" s="84"/>
      <c r="KXG100" s="84"/>
      <c r="KXH100" s="84"/>
      <c r="KXI100" s="84"/>
      <c r="KXJ100" s="84"/>
      <c r="KXK100" s="84"/>
      <c r="KXL100" s="84"/>
      <c r="KXM100" s="84"/>
      <c r="KXN100" s="84"/>
      <c r="KXO100" s="84"/>
      <c r="KXP100" s="84"/>
      <c r="KXQ100" s="84"/>
      <c r="KXR100" s="84"/>
      <c r="KXS100" s="84"/>
      <c r="KXT100" s="84"/>
      <c r="KXU100" s="84"/>
      <c r="KXV100" s="84"/>
      <c r="KXW100" s="84"/>
      <c r="KXX100" s="84"/>
      <c r="KXY100" s="84"/>
      <c r="KXZ100" s="84"/>
      <c r="KYA100" s="84"/>
      <c r="KYB100" s="84"/>
      <c r="KYC100" s="84"/>
      <c r="KYD100" s="84"/>
      <c r="KYE100" s="84"/>
      <c r="KYF100" s="84"/>
      <c r="KYG100" s="84"/>
      <c r="KYH100" s="84"/>
      <c r="KYI100" s="84"/>
      <c r="KYJ100" s="84"/>
      <c r="KYK100" s="84"/>
      <c r="KYL100" s="84"/>
      <c r="KYM100" s="84"/>
      <c r="KYN100" s="84"/>
      <c r="KYO100" s="84"/>
      <c r="KYP100" s="84"/>
      <c r="KYQ100" s="84"/>
      <c r="KYR100" s="84"/>
      <c r="KYS100" s="84"/>
      <c r="KYT100" s="84"/>
      <c r="KYU100" s="84"/>
      <c r="KYV100" s="84"/>
      <c r="KYW100" s="84"/>
      <c r="KYX100" s="84"/>
      <c r="KYY100" s="84"/>
      <c r="KYZ100" s="84"/>
      <c r="KZA100" s="84"/>
      <c r="KZB100" s="84"/>
      <c r="KZC100" s="84"/>
      <c r="KZD100" s="84"/>
      <c r="KZE100" s="84"/>
      <c r="KZF100" s="84"/>
      <c r="KZG100" s="84"/>
      <c r="KZH100" s="84"/>
      <c r="KZI100" s="84"/>
      <c r="KZJ100" s="84"/>
      <c r="KZK100" s="84"/>
      <c r="KZL100" s="84"/>
      <c r="KZM100" s="84"/>
      <c r="KZN100" s="84"/>
      <c r="KZO100" s="84"/>
      <c r="KZP100" s="84"/>
      <c r="KZQ100" s="84"/>
      <c r="KZR100" s="84"/>
      <c r="KZS100" s="84"/>
      <c r="KZT100" s="84"/>
      <c r="KZU100" s="84"/>
      <c r="KZV100" s="84"/>
      <c r="KZW100" s="84"/>
      <c r="KZX100" s="84"/>
      <c r="KZY100" s="84"/>
      <c r="KZZ100" s="84"/>
      <c r="LAA100" s="84"/>
      <c r="LAB100" s="84"/>
      <c r="LAC100" s="84"/>
      <c r="LAD100" s="84"/>
      <c r="LAE100" s="84"/>
      <c r="LAF100" s="84"/>
      <c r="LAG100" s="84"/>
      <c r="LAH100" s="84"/>
      <c r="LAI100" s="84"/>
      <c r="LAJ100" s="84"/>
      <c r="LAK100" s="84"/>
      <c r="LAL100" s="84"/>
      <c r="LAM100" s="84"/>
      <c r="LAN100" s="84"/>
      <c r="LAO100" s="84"/>
      <c r="LAP100" s="84"/>
      <c r="LAQ100" s="84"/>
      <c r="LAR100" s="84"/>
      <c r="LAS100" s="84"/>
      <c r="LAT100" s="84"/>
      <c r="LAU100" s="84"/>
      <c r="LAV100" s="84"/>
      <c r="LAW100" s="84"/>
      <c r="LAX100" s="84"/>
      <c r="LAY100" s="84"/>
      <c r="LAZ100" s="84"/>
      <c r="LBA100" s="84"/>
      <c r="LBB100" s="84"/>
      <c r="LBC100" s="84"/>
      <c r="LBD100" s="84"/>
      <c r="LBE100" s="84"/>
      <c r="LBF100" s="84"/>
      <c r="LBG100" s="84"/>
      <c r="LBH100" s="84"/>
      <c r="LBI100" s="84"/>
      <c r="LBJ100" s="84"/>
      <c r="LBK100" s="84"/>
      <c r="LBL100" s="84"/>
      <c r="LBM100" s="84"/>
      <c r="LBN100" s="84"/>
      <c r="LBO100" s="84"/>
      <c r="LBP100" s="84"/>
      <c r="LBQ100" s="84"/>
      <c r="LBR100" s="84"/>
      <c r="LBS100" s="84"/>
      <c r="LBT100" s="84"/>
      <c r="LBU100" s="84"/>
      <c r="LBV100" s="84"/>
      <c r="LBW100" s="84"/>
      <c r="LBX100" s="84"/>
      <c r="LBY100" s="84"/>
      <c r="LBZ100" s="84"/>
      <c r="LCA100" s="84"/>
      <c r="LCB100" s="84"/>
      <c r="LCC100" s="84"/>
      <c r="LCD100" s="84"/>
      <c r="LCE100" s="84"/>
      <c r="LCF100" s="84"/>
      <c r="LCG100" s="84"/>
      <c r="LCH100" s="84"/>
      <c r="LCI100" s="84"/>
      <c r="LCJ100" s="84"/>
      <c r="LCK100" s="84"/>
      <c r="LCL100" s="84"/>
      <c r="LCM100" s="84"/>
      <c r="LCN100" s="84"/>
      <c r="LCO100" s="84"/>
      <c r="LCP100" s="84"/>
      <c r="LCQ100" s="84"/>
      <c r="LCR100" s="84"/>
      <c r="LCS100" s="84"/>
      <c r="LCT100" s="84"/>
      <c r="LCU100" s="84"/>
      <c r="LCV100" s="84"/>
      <c r="LCW100" s="84"/>
      <c r="LCX100" s="84"/>
      <c r="LCY100" s="84"/>
      <c r="LCZ100" s="84"/>
      <c r="LDA100" s="84"/>
      <c r="LDB100" s="84"/>
      <c r="LDC100" s="84"/>
      <c r="LDD100" s="84"/>
      <c r="LDE100" s="84"/>
      <c r="LDF100" s="84"/>
      <c r="LDG100" s="84"/>
      <c r="LDH100" s="84"/>
      <c r="LDI100" s="84"/>
      <c r="LDJ100" s="84"/>
      <c r="LDK100" s="84"/>
      <c r="LDL100" s="84"/>
      <c r="LDM100" s="84"/>
      <c r="LDN100" s="84"/>
      <c r="LDO100" s="84"/>
      <c r="LDP100" s="84"/>
      <c r="LDQ100" s="84"/>
      <c r="LDR100" s="84"/>
      <c r="LDS100" s="84"/>
      <c r="LDT100" s="84"/>
      <c r="LDU100" s="84"/>
      <c r="LDV100" s="84"/>
      <c r="LDW100" s="84"/>
      <c r="LDX100" s="84"/>
      <c r="LDY100" s="84"/>
      <c r="LDZ100" s="84"/>
      <c r="LEA100" s="84"/>
      <c r="LEB100" s="84"/>
      <c r="LEC100" s="84"/>
      <c r="LED100" s="84"/>
      <c r="LEE100" s="84"/>
      <c r="LEF100" s="84"/>
      <c r="LEG100" s="84"/>
      <c r="LEH100" s="84"/>
      <c r="LEI100" s="84"/>
      <c r="LEJ100" s="84"/>
      <c r="LEK100" s="84"/>
      <c r="LEL100" s="84"/>
      <c r="LEM100" s="84"/>
      <c r="LEN100" s="84"/>
      <c r="LEO100" s="84"/>
      <c r="LEP100" s="84"/>
      <c r="LEQ100" s="84"/>
      <c r="LER100" s="84"/>
      <c r="LES100" s="84"/>
      <c r="LET100" s="84"/>
      <c r="LEU100" s="84"/>
      <c r="LEV100" s="84"/>
      <c r="LEW100" s="84"/>
      <c r="LEX100" s="84"/>
      <c r="LEY100" s="84"/>
      <c r="LEZ100" s="84"/>
      <c r="LFA100" s="84"/>
      <c r="LFB100" s="84"/>
      <c r="LFC100" s="84"/>
      <c r="LFD100" s="84"/>
      <c r="LFE100" s="84"/>
      <c r="LFF100" s="84"/>
      <c r="LFG100" s="84"/>
      <c r="LFH100" s="84"/>
      <c r="LFI100" s="84"/>
      <c r="LFJ100" s="84"/>
      <c r="LFK100" s="84"/>
      <c r="LFL100" s="84"/>
      <c r="LFM100" s="84"/>
      <c r="LFN100" s="84"/>
      <c r="LFO100" s="84"/>
      <c r="LFP100" s="84"/>
      <c r="LFQ100" s="84"/>
      <c r="LFR100" s="84"/>
      <c r="LFS100" s="84"/>
      <c r="LFT100" s="84"/>
      <c r="LFU100" s="84"/>
      <c r="LFV100" s="84"/>
      <c r="LFW100" s="84"/>
      <c r="LFX100" s="84"/>
      <c r="LFY100" s="84"/>
      <c r="LFZ100" s="84"/>
      <c r="LGA100" s="84"/>
      <c r="LGB100" s="84"/>
      <c r="LGC100" s="84"/>
      <c r="LGD100" s="84"/>
      <c r="LGE100" s="84"/>
      <c r="LGF100" s="84"/>
      <c r="LGG100" s="84"/>
      <c r="LGH100" s="84"/>
      <c r="LGI100" s="84"/>
      <c r="LGJ100" s="84"/>
      <c r="LGK100" s="84"/>
      <c r="LGL100" s="84"/>
      <c r="LGM100" s="84"/>
      <c r="LGN100" s="84"/>
      <c r="LGO100" s="84"/>
      <c r="LGP100" s="84"/>
      <c r="LGQ100" s="84"/>
      <c r="LGR100" s="84"/>
      <c r="LGS100" s="84"/>
      <c r="LGT100" s="84"/>
      <c r="LGU100" s="84"/>
      <c r="LGV100" s="84"/>
      <c r="LGW100" s="84"/>
      <c r="LGX100" s="84"/>
      <c r="LGY100" s="84"/>
      <c r="LGZ100" s="84"/>
      <c r="LHA100" s="84"/>
      <c r="LHB100" s="84"/>
      <c r="LHC100" s="84"/>
      <c r="LHD100" s="84"/>
      <c r="LHE100" s="84"/>
      <c r="LHF100" s="84"/>
      <c r="LHG100" s="84"/>
      <c r="LHH100" s="84"/>
      <c r="LHI100" s="84"/>
      <c r="LHJ100" s="84"/>
      <c r="LHK100" s="84"/>
      <c r="LHL100" s="84"/>
      <c r="LHM100" s="84"/>
      <c r="LHN100" s="84"/>
      <c r="LHO100" s="84"/>
      <c r="LHP100" s="84"/>
      <c r="LHQ100" s="84"/>
      <c r="LHR100" s="84"/>
      <c r="LHS100" s="84"/>
      <c r="LHT100" s="84"/>
      <c r="LHU100" s="84"/>
      <c r="LHV100" s="84"/>
      <c r="LHW100" s="84"/>
      <c r="LHX100" s="84"/>
      <c r="LHY100" s="84"/>
      <c r="LHZ100" s="84"/>
      <c r="LIA100" s="84"/>
      <c r="LIB100" s="84"/>
      <c r="LIC100" s="84"/>
      <c r="LID100" s="84"/>
      <c r="LIE100" s="84"/>
      <c r="LIF100" s="84"/>
      <c r="LIG100" s="84"/>
      <c r="LIH100" s="84"/>
      <c r="LII100" s="84"/>
      <c r="LIJ100" s="84"/>
      <c r="LIK100" s="84"/>
      <c r="LIL100" s="84"/>
      <c r="LIM100" s="84"/>
      <c r="LIN100" s="84"/>
      <c r="LIO100" s="84"/>
      <c r="LIP100" s="84"/>
      <c r="LIQ100" s="84"/>
      <c r="LIR100" s="84"/>
      <c r="LIS100" s="84"/>
      <c r="LIT100" s="84"/>
      <c r="LIU100" s="84"/>
      <c r="LIV100" s="84"/>
      <c r="LIW100" s="84"/>
      <c r="LIX100" s="84"/>
      <c r="LIY100" s="84"/>
      <c r="LIZ100" s="84"/>
      <c r="LJA100" s="84"/>
      <c r="LJB100" s="84"/>
      <c r="LJC100" s="84"/>
      <c r="LJD100" s="84"/>
      <c r="LJE100" s="84"/>
      <c r="LJF100" s="84"/>
      <c r="LJG100" s="84"/>
      <c r="LJH100" s="84"/>
      <c r="LJI100" s="84"/>
      <c r="LJJ100" s="84"/>
      <c r="LJK100" s="84"/>
      <c r="LJL100" s="84"/>
      <c r="LJM100" s="84"/>
      <c r="LJN100" s="84"/>
      <c r="LJO100" s="84"/>
      <c r="LJP100" s="84"/>
      <c r="LJQ100" s="84"/>
      <c r="LJR100" s="84"/>
      <c r="LJS100" s="84"/>
      <c r="LJT100" s="84"/>
      <c r="LJU100" s="84"/>
      <c r="LJV100" s="84"/>
      <c r="LJW100" s="84"/>
      <c r="LJX100" s="84"/>
      <c r="LJY100" s="84"/>
      <c r="LJZ100" s="84"/>
      <c r="LKA100" s="84"/>
      <c r="LKB100" s="84"/>
      <c r="LKC100" s="84"/>
      <c r="LKD100" s="84"/>
      <c r="LKE100" s="84"/>
      <c r="LKF100" s="84"/>
      <c r="LKG100" s="84"/>
      <c r="LKH100" s="84"/>
      <c r="LKI100" s="84"/>
      <c r="LKJ100" s="84"/>
      <c r="LKK100" s="84"/>
      <c r="LKL100" s="84"/>
      <c r="LKM100" s="84"/>
      <c r="LKN100" s="84"/>
      <c r="LKO100" s="84"/>
      <c r="LKP100" s="84"/>
      <c r="LKQ100" s="84"/>
      <c r="LKR100" s="84"/>
      <c r="LKS100" s="84"/>
      <c r="LKT100" s="84"/>
      <c r="LKU100" s="84"/>
      <c r="LKV100" s="84"/>
      <c r="LKW100" s="84"/>
      <c r="LKX100" s="84"/>
      <c r="LKY100" s="84"/>
      <c r="LKZ100" s="84"/>
      <c r="LLA100" s="84"/>
      <c r="LLB100" s="84"/>
      <c r="LLC100" s="84"/>
      <c r="LLD100" s="84"/>
      <c r="LLE100" s="84"/>
      <c r="LLF100" s="84"/>
      <c r="LLG100" s="84"/>
      <c r="LLH100" s="84"/>
      <c r="LLI100" s="84"/>
      <c r="LLJ100" s="84"/>
      <c r="LLK100" s="84"/>
      <c r="LLL100" s="84"/>
      <c r="LLM100" s="84"/>
      <c r="LLN100" s="84"/>
      <c r="LLO100" s="84"/>
      <c r="LLP100" s="84"/>
      <c r="LLQ100" s="84"/>
      <c r="LLR100" s="84"/>
      <c r="LLS100" s="84"/>
      <c r="LLT100" s="84"/>
      <c r="LLU100" s="84"/>
      <c r="LLV100" s="84"/>
      <c r="LLW100" s="84"/>
      <c r="LLX100" s="84"/>
      <c r="LLY100" s="84"/>
      <c r="LLZ100" s="84"/>
      <c r="LMA100" s="84"/>
      <c r="LMB100" s="84"/>
      <c r="LMC100" s="84"/>
      <c r="LMD100" s="84"/>
      <c r="LME100" s="84"/>
      <c r="LMF100" s="84"/>
      <c r="LMG100" s="84"/>
      <c r="LMH100" s="84"/>
      <c r="LMI100" s="84"/>
      <c r="LMJ100" s="84"/>
      <c r="LMK100" s="84"/>
      <c r="LML100" s="84"/>
      <c r="LMM100" s="84"/>
      <c r="LMN100" s="84"/>
      <c r="LMO100" s="84"/>
      <c r="LMP100" s="84"/>
      <c r="LMQ100" s="84"/>
      <c r="LMR100" s="84"/>
      <c r="LMS100" s="84"/>
      <c r="LMT100" s="84"/>
      <c r="LMU100" s="84"/>
      <c r="LMV100" s="84"/>
      <c r="LMW100" s="84"/>
      <c r="LMX100" s="84"/>
      <c r="LMY100" s="84"/>
      <c r="LMZ100" s="84"/>
      <c r="LNA100" s="84"/>
      <c r="LNB100" s="84"/>
      <c r="LNC100" s="84"/>
      <c r="LND100" s="84"/>
      <c r="LNE100" s="84"/>
      <c r="LNF100" s="84"/>
      <c r="LNG100" s="84"/>
      <c r="LNH100" s="84"/>
      <c r="LNI100" s="84"/>
      <c r="LNJ100" s="84"/>
      <c r="LNK100" s="84"/>
      <c r="LNL100" s="84"/>
      <c r="LNM100" s="84"/>
      <c r="LNN100" s="84"/>
      <c r="LNO100" s="84"/>
      <c r="LNP100" s="84"/>
      <c r="LNQ100" s="84"/>
      <c r="LNR100" s="84"/>
      <c r="LNS100" s="84"/>
      <c r="LNT100" s="84"/>
      <c r="LNU100" s="84"/>
      <c r="LNV100" s="84"/>
      <c r="LNW100" s="84"/>
      <c r="LNX100" s="84"/>
      <c r="LNY100" s="84"/>
      <c r="LNZ100" s="84"/>
      <c r="LOA100" s="84"/>
      <c r="LOB100" s="84"/>
      <c r="LOC100" s="84"/>
      <c r="LOD100" s="84"/>
      <c r="LOE100" s="84"/>
      <c r="LOF100" s="84"/>
      <c r="LOG100" s="84"/>
      <c r="LOH100" s="84"/>
      <c r="LOI100" s="84"/>
      <c r="LOJ100" s="84"/>
      <c r="LOK100" s="84"/>
      <c r="LOL100" s="84"/>
      <c r="LOM100" s="84"/>
      <c r="LON100" s="84"/>
      <c r="LOO100" s="84"/>
      <c r="LOP100" s="84"/>
      <c r="LOQ100" s="84"/>
      <c r="LOR100" s="84"/>
      <c r="LOS100" s="84"/>
      <c r="LOT100" s="84"/>
      <c r="LOU100" s="84"/>
      <c r="LOV100" s="84"/>
      <c r="LOW100" s="84"/>
      <c r="LOX100" s="84"/>
      <c r="LOY100" s="84"/>
      <c r="LOZ100" s="84"/>
      <c r="LPA100" s="84"/>
      <c r="LPB100" s="84"/>
      <c r="LPC100" s="84"/>
      <c r="LPD100" s="84"/>
      <c r="LPE100" s="84"/>
      <c r="LPF100" s="84"/>
      <c r="LPG100" s="84"/>
      <c r="LPH100" s="84"/>
      <c r="LPI100" s="84"/>
      <c r="LPJ100" s="84"/>
      <c r="LPK100" s="84"/>
      <c r="LPL100" s="84"/>
      <c r="LPM100" s="84"/>
      <c r="LPN100" s="84"/>
      <c r="LPO100" s="84"/>
      <c r="LPP100" s="84"/>
      <c r="LPQ100" s="84"/>
      <c r="LPR100" s="84"/>
      <c r="LPS100" s="84"/>
      <c r="LPT100" s="84"/>
      <c r="LPU100" s="84"/>
      <c r="LPV100" s="84"/>
      <c r="LPW100" s="84"/>
      <c r="LPX100" s="84"/>
      <c r="LPY100" s="84"/>
      <c r="LPZ100" s="84"/>
      <c r="LQA100" s="84"/>
      <c r="LQB100" s="84"/>
      <c r="LQC100" s="84"/>
      <c r="LQD100" s="84"/>
      <c r="LQE100" s="84"/>
      <c r="LQF100" s="84"/>
      <c r="LQG100" s="84"/>
      <c r="LQH100" s="84"/>
      <c r="LQI100" s="84"/>
      <c r="LQJ100" s="84"/>
      <c r="LQK100" s="84"/>
      <c r="LQL100" s="84"/>
      <c r="LQM100" s="84"/>
      <c r="LQN100" s="84"/>
      <c r="LQO100" s="84"/>
      <c r="LQP100" s="84"/>
      <c r="LQQ100" s="84"/>
      <c r="LQR100" s="84"/>
      <c r="LQS100" s="84"/>
      <c r="LQT100" s="84"/>
      <c r="LQU100" s="84"/>
      <c r="LQV100" s="84"/>
      <c r="LQW100" s="84"/>
      <c r="LQX100" s="84"/>
      <c r="LQY100" s="84"/>
      <c r="LQZ100" s="84"/>
      <c r="LRA100" s="84"/>
      <c r="LRB100" s="84"/>
      <c r="LRC100" s="84"/>
      <c r="LRD100" s="84"/>
      <c r="LRE100" s="84"/>
      <c r="LRF100" s="84"/>
      <c r="LRG100" s="84"/>
      <c r="LRH100" s="84"/>
      <c r="LRI100" s="84"/>
      <c r="LRJ100" s="84"/>
      <c r="LRK100" s="84"/>
      <c r="LRL100" s="84"/>
      <c r="LRM100" s="84"/>
      <c r="LRN100" s="84"/>
      <c r="LRO100" s="84"/>
      <c r="LRP100" s="84"/>
      <c r="LRQ100" s="84"/>
      <c r="LRR100" s="84"/>
      <c r="LRS100" s="84"/>
      <c r="LRT100" s="84"/>
      <c r="LRU100" s="84"/>
      <c r="LRV100" s="84"/>
      <c r="LRW100" s="84"/>
      <c r="LRX100" s="84"/>
      <c r="LRY100" s="84"/>
      <c r="LRZ100" s="84"/>
      <c r="LSA100" s="84"/>
      <c r="LSB100" s="84"/>
      <c r="LSC100" s="84"/>
      <c r="LSD100" s="84"/>
      <c r="LSE100" s="84"/>
      <c r="LSF100" s="84"/>
      <c r="LSG100" s="84"/>
      <c r="LSH100" s="84"/>
      <c r="LSI100" s="84"/>
      <c r="LSJ100" s="84"/>
      <c r="LSK100" s="84"/>
      <c r="LSL100" s="84"/>
      <c r="LSM100" s="84"/>
      <c r="LSN100" s="84"/>
      <c r="LSO100" s="84"/>
      <c r="LSP100" s="84"/>
      <c r="LSQ100" s="84"/>
      <c r="LSR100" s="84"/>
      <c r="LSS100" s="84"/>
      <c r="LST100" s="84"/>
      <c r="LSU100" s="84"/>
      <c r="LSV100" s="84"/>
      <c r="LSW100" s="84"/>
      <c r="LSX100" s="84"/>
      <c r="LSY100" s="84"/>
      <c r="LSZ100" s="84"/>
      <c r="LTA100" s="84"/>
      <c r="LTB100" s="84"/>
      <c r="LTC100" s="84"/>
      <c r="LTD100" s="84"/>
      <c r="LTE100" s="84"/>
      <c r="LTF100" s="84"/>
      <c r="LTG100" s="84"/>
      <c r="LTH100" s="84"/>
      <c r="LTI100" s="84"/>
      <c r="LTJ100" s="84"/>
      <c r="LTK100" s="84"/>
      <c r="LTL100" s="84"/>
      <c r="LTM100" s="84"/>
      <c r="LTN100" s="84"/>
      <c r="LTO100" s="84"/>
      <c r="LTP100" s="84"/>
      <c r="LTQ100" s="84"/>
      <c r="LTR100" s="84"/>
      <c r="LTS100" s="84"/>
      <c r="LTT100" s="84"/>
      <c r="LTU100" s="84"/>
      <c r="LTV100" s="84"/>
      <c r="LTW100" s="84"/>
      <c r="LTX100" s="84"/>
      <c r="LTY100" s="84"/>
      <c r="LTZ100" s="84"/>
      <c r="LUA100" s="84"/>
      <c r="LUB100" s="84"/>
      <c r="LUC100" s="84"/>
      <c r="LUD100" s="84"/>
      <c r="LUE100" s="84"/>
      <c r="LUF100" s="84"/>
      <c r="LUG100" s="84"/>
      <c r="LUH100" s="84"/>
      <c r="LUI100" s="84"/>
      <c r="LUJ100" s="84"/>
      <c r="LUK100" s="84"/>
      <c r="LUL100" s="84"/>
      <c r="LUM100" s="84"/>
      <c r="LUN100" s="84"/>
      <c r="LUO100" s="84"/>
      <c r="LUP100" s="84"/>
      <c r="LUQ100" s="84"/>
      <c r="LUR100" s="84"/>
      <c r="LUS100" s="84"/>
      <c r="LUT100" s="84"/>
      <c r="LUU100" s="84"/>
      <c r="LUV100" s="84"/>
      <c r="LUW100" s="84"/>
      <c r="LUX100" s="84"/>
      <c r="LUY100" s="84"/>
      <c r="LUZ100" s="84"/>
      <c r="LVA100" s="84"/>
      <c r="LVB100" s="84"/>
      <c r="LVC100" s="84"/>
      <c r="LVD100" s="84"/>
      <c r="LVE100" s="84"/>
      <c r="LVF100" s="84"/>
      <c r="LVG100" s="84"/>
      <c r="LVH100" s="84"/>
      <c r="LVI100" s="84"/>
      <c r="LVJ100" s="84"/>
      <c r="LVK100" s="84"/>
      <c r="LVL100" s="84"/>
      <c r="LVM100" s="84"/>
      <c r="LVN100" s="84"/>
      <c r="LVO100" s="84"/>
      <c r="LVP100" s="84"/>
      <c r="LVQ100" s="84"/>
      <c r="LVR100" s="84"/>
      <c r="LVS100" s="84"/>
      <c r="LVT100" s="84"/>
      <c r="LVU100" s="84"/>
      <c r="LVV100" s="84"/>
      <c r="LVW100" s="84"/>
      <c r="LVX100" s="84"/>
      <c r="LVY100" s="84"/>
      <c r="LVZ100" s="84"/>
      <c r="LWA100" s="84"/>
      <c r="LWB100" s="84"/>
      <c r="LWC100" s="84"/>
      <c r="LWD100" s="84"/>
      <c r="LWE100" s="84"/>
      <c r="LWF100" s="84"/>
      <c r="LWG100" s="84"/>
      <c r="LWH100" s="84"/>
      <c r="LWI100" s="84"/>
      <c r="LWJ100" s="84"/>
      <c r="LWK100" s="84"/>
      <c r="LWL100" s="84"/>
      <c r="LWM100" s="84"/>
      <c r="LWN100" s="84"/>
      <c r="LWO100" s="84"/>
      <c r="LWP100" s="84"/>
      <c r="LWQ100" s="84"/>
      <c r="LWR100" s="84"/>
      <c r="LWS100" s="84"/>
      <c r="LWT100" s="84"/>
      <c r="LWU100" s="84"/>
      <c r="LWV100" s="84"/>
      <c r="LWW100" s="84"/>
      <c r="LWX100" s="84"/>
      <c r="LWY100" s="84"/>
      <c r="LWZ100" s="84"/>
      <c r="LXA100" s="84"/>
      <c r="LXB100" s="84"/>
      <c r="LXC100" s="84"/>
      <c r="LXD100" s="84"/>
      <c r="LXE100" s="84"/>
      <c r="LXF100" s="84"/>
      <c r="LXG100" s="84"/>
      <c r="LXH100" s="84"/>
      <c r="LXI100" s="84"/>
      <c r="LXJ100" s="84"/>
      <c r="LXK100" s="84"/>
      <c r="LXL100" s="84"/>
      <c r="LXM100" s="84"/>
      <c r="LXN100" s="84"/>
      <c r="LXO100" s="84"/>
      <c r="LXP100" s="84"/>
      <c r="LXQ100" s="84"/>
      <c r="LXR100" s="84"/>
      <c r="LXS100" s="84"/>
      <c r="LXT100" s="84"/>
      <c r="LXU100" s="84"/>
      <c r="LXV100" s="84"/>
      <c r="LXW100" s="84"/>
      <c r="LXX100" s="84"/>
      <c r="LXY100" s="84"/>
      <c r="LXZ100" s="84"/>
      <c r="LYA100" s="84"/>
      <c r="LYB100" s="84"/>
      <c r="LYC100" s="84"/>
      <c r="LYD100" s="84"/>
      <c r="LYE100" s="84"/>
      <c r="LYF100" s="84"/>
      <c r="LYG100" s="84"/>
      <c r="LYH100" s="84"/>
      <c r="LYI100" s="84"/>
      <c r="LYJ100" s="84"/>
      <c r="LYK100" s="84"/>
      <c r="LYL100" s="84"/>
      <c r="LYM100" s="84"/>
      <c r="LYN100" s="84"/>
      <c r="LYO100" s="84"/>
      <c r="LYP100" s="84"/>
      <c r="LYQ100" s="84"/>
      <c r="LYR100" s="84"/>
      <c r="LYS100" s="84"/>
      <c r="LYT100" s="84"/>
      <c r="LYU100" s="84"/>
      <c r="LYV100" s="84"/>
      <c r="LYW100" s="84"/>
      <c r="LYX100" s="84"/>
      <c r="LYY100" s="84"/>
      <c r="LYZ100" s="84"/>
      <c r="LZA100" s="84"/>
      <c r="LZB100" s="84"/>
      <c r="LZC100" s="84"/>
      <c r="LZD100" s="84"/>
      <c r="LZE100" s="84"/>
      <c r="LZF100" s="84"/>
      <c r="LZG100" s="84"/>
      <c r="LZH100" s="84"/>
      <c r="LZI100" s="84"/>
      <c r="LZJ100" s="84"/>
      <c r="LZK100" s="84"/>
      <c r="LZL100" s="84"/>
      <c r="LZM100" s="84"/>
      <c r="LZN100" s="84"/>
      <c r="LZO100" s="84"/>
      <c r="LZP100" s="84"/>
      <c r="LZQ100" s="84"/>
      <c r="LZR100" s="84"/>
      <c r="LZS100" s="84"/>
      <c r="LZT100" s="84"/>
      <c r="LZU100" s="84"/>
      <c r="LZV100" s="84"/>
      <c r="LZW100" s="84"/>
      <c r="LZX100" s="84"/>
      <c r="LZY100" s="84"/>
      <c r="LZZ100" s="84"/>
      <c r="MAA100" s="84"/>
      <c r="MAB100" s="84"/>
      <c r="MAC100" s="84"/>
      <c r="MAD100" s="84"/>
      <c r="MAE100" s="84"/>
      <c r="MAF100" s="84"/>
      <c r="MAG100" s="84"/>
      <c r="MAH100" s="84"/>
      <c r="MAI100" s="84"/>
      <c r="MAJ100" s="84"/>
      <c r="MAK100" s="84"/>
      <c r="MAL100" s="84"/>
      <c r="MAM100" s="84"/>
      <c r="MAN100" s="84"/>
      <c r="MAO100" s="84"/>
      <c r="MAP100" s="84"/>
      <c r="MAQ100" s="84"/>
      <c r="MAR100" s="84"/>
      <c r="MAS100" s="84"/>
      <c r="MAT100" s="84"/>
      <c r="MAU100" s="84"/>
      <c r="MAV100" s="84"/>
      <c r="MAW100" s="84"/>
      <c r="MAX100" s="84"/>
      <c r="MAY100" s="84"/>
      <c r="MAZ100" s="84"/>
      <c r="MBA100" s="84"/>
      <c r="MBB100" s="84"/>
      <c r="MBC100" s="84"/>
      <c r="MBD100" s="84"/>
      <c r="MBE100" s="84"/>
      <c r="MBF100" s="84"/>
      <c r="MBG100" s="84"/>
      <c r="MBH100" s="84"/>
      <c r="MBI100" s="84"/>
      <c r="MBJ100" s="84"/>
      <c r="MBK100" s="84"/>
      <c r="MBL100" s="84"/>
      <c r="MBM100" s="84"/>
      <c r="MBN100" s="84"/>
      <c r="MBO100" s="84"/>
      <c r="MBP100" s="84"/>
      <c r="MBQ100" s="84"/>
      <c r="MBR100" s="84"/>
      <c r="MBS100" s="84"/>
      <c r="MBT100" s="84"/>
      <c r="MBU100" s="84"/>
      <c r="MBV100" s="84"/>
      <c r="MBW100" s="84"/>
      <c r="MBX100" s="84"/>
      <c r="MBY100" s="84"/>
      <c r="MBZ100" s="84"/>
      <c r="MCA100" s="84"/>
      <c r="MCB100" s="84"/>
      <c r="MCC100" s="84"/>
      <c r="MCD100" s="84"/>
      <c r="MCE100" s="84"/>
      <c r="MCF100" s="84"/>
      <c r="MCG100" s="84"/>
      <c r="MCH100" s="84"/>
      <c r="MCI100" s="84"/>
      <c r="MCJ100" s="84"/>
      <c r="MCK100" s="84"/>
      <c r="MCL100" s="84"/>
      <c r="MCM100" s="84"/>
      <c r="MCN100" s="84"/>
      <c r="MCO100" s="84"/>
      <c r="MCP100" s="84"/>
      <c r="MCQ100" s="84"/>
      <c r="MCR100" s="84"/>
      <c r="MCS100" s="84"/>
      <c r="MCT100" s="84"/>
      <c r="MCU100" s="84"/>
      <c r="MCV100" s="84"/>
      <c r="MCW100" s="84"/>
      <c r="MCX100" s="84"/>
      <c r="MCY100" s="84"/>
      <c r="MCZ100" s="84"/>
      <c r="MDA100" s="84"/>
      <c r="MDB100" s="84"/>
      <c r="MDC100" s="84"/>
      <c r="MDD100" s="84"/>
      <c r="MDE100" s="84"/>
      <c r="MDF100" s="84"/>
      <c r="MDG100" s="84"/>
      <c r="MDH100" s="84"/>
      <c r="MDI100" s="84"/>
      <c r="MDJ100" s="84"/>
      <c r="MDK100" s="84"/>
      <c r="MDL100" s="84"/>
      <c r="MDM100" s="84"/>
      <c r="MDN100" s="84"/>
      <c r="MDO100" s="84"/>
      <c r="MDP100" s="84"/>
      <c r="MDQ100" s="84"/>
      <c r="MDR100" s="84"/>
      <c r="MDS100" s="84"/>
      <c r="MDT100" s="84"/>
      <c r="MDU100" s="84"/>
      <c r="MDV100" s="84"/>
      <c r="MDW100" s="84"/>
      <c r="MDX100" s="84"/>
      <c r="MDY100" s="84"/>
      <c r="MDZ100" s="84"/>
      <c r="MEA100" s="84"/>
      <c r="MEB100" s="84"/>
      <c r="MEC100" s="84"/>
      <c r="MED100" s="84"/>
      <c r="MEE100" s="84"/>
      <c r="MEF100" s="84"/>
      <c r="MEG100" s="84"/>
      <c r="MEH100" s="84"/>
      <c r="MEI100" s="84"/>
      <c r="MEJ100" s="84"/>
      <c r="MEK100" s="84"/>
      <c r="MEL100" s="84"/>
      <c r="MEM100" s="84"/>
      <c r="MEN100" s="84"/>
      <c r="MEO100" s="84"/>
      <c r="MEP100" s="84"/>
      <c r="MEQ100" s="84"/>
      <c r="MER100" s="84"/>
      <c r="MES100" s="84"/>
      <c r="MET100" s="84"/>
      <c r="MEU100" s="84"/>
      <c r="MEV100" s="84"/>
      <c r="MEW100" s="84"/>
      <c r="MEX100" s="84"/>
      <c r="MEY100" s="84"/>
      <c r="MEZ100" s="84"/>
      <c r="MFA100" s="84"/>
      <c r="MFB100" s="84"/>
      <c r="MFC100" s="84"/>
      <c r="MFD100" s="84"/>
      <c r="MFE100" s="84"/>
      <c r="MFF100" s="84"/>
      <c r="MFG100" s="84"/>
      <c r="MFH100" s="84"/>
      <c r="MFI100" s="84"/>
      <c r="MFJ100" s="84"/>
      <c r="MFK100" s="84"/>
      <c r="MFL100" s="84"/>
      <c r="MFM100" s="84"/>
      <c r="MFN100" s="84"/>
      <c r="MFO100" s="84"/>
      <c r="MFP100" s="84"/>
      <c r="MFQ100" s="84"/>
      <c r="MFR100" s="84"/>
      <c r="MFS100" s="84"/>
      <c r="MFT100" s="84"/>
      <c r="MFU100" s="84"/>
      <c r="MFV100" s="84"/>
      <c r="MFW100" s="84"/>
      <c r="MFX100" s="84"/>
      <c r="MFY100" s="84"/>
      <c r="MFZ100" s="84"/>
      <c r="MGA100" s="84"/>
      <c r="MGB100" s="84"/>
      <c r="MGC100" s="84"/>
      <c r="MGD100" s="84"/>
      <c r="MGE100" s="84"/>
      <c r="MGF100" s="84"/>
      <c r="MGG100" s="84"/>
      <c r="MGH100" s="84"/>
      <c r="MGI100" s="84"/>
      <c r="MGJ100" s="84"/>
      <c r="MGK100" s="84"/>
      <c r="MGL100" s="84"/>
      <c r="MGM100" s="84"/>
      <c r="MGN100" s="84"/>
      <c r="MGO100" s="84"/>
      <c r="MGP100" s="84"/>
      <c r="MGQ100" s="84"/>
      <c r="MGR100" s="84"/>
      <c r="MGS100" s="84"/>
      <c r="MGT100" s="84"/>
      <c r="MGU100" s="84"/>
      <c r="MGV100" s="84"/>
      <c r="MGW100" s="84"/>
      <c r="MGX100" s="84"/>
      <c r="MGY100" s="84"/>
      <c r="MGZ100" s="84"/>
      <c r="MHA100" s="84"/>
      <c r="MHB100" s="84"/>
      <c r="MHC100" s="84"/>
      <c r="MHD100" s="84"/>
      <c r="MHE100" s="84"/>
      <c r="MHF100" s="84"/>
      <c r="MHG100" s="84"/>
      <c r="MHH100" s="84"/>
      <c r="MHI100" s="84"/>
      <c r="MHJ100" s="84"/>
      <c r="MHK100" s="84"/>
      <c r="MHL100" s="84"/>
      <c r="MHM100" s="84"/>
      <c r="MHN100" s="84"/>
      <c r="MHO100" s="84"/>
      <c r="MHP100" s="84"/>
      <c r="MHQ100" s="84"/>
      <c r="MHR100" s="84"/>
      <c r="MHS100" s="84"/>
      <c r="MHT100" s="84"/>
      <c r="MHU100" s="84"/>
      <c r="MHV100" s="84"/>
      <c r="MHW100" s="84"/>
      <c r="MHX100" s="84"/>
      <c r="MHY100" s="84"/>
      <c r="MHZ100" s="84"/>
      <c r="MIA100" s="84"/>
      <c r="MIB100" s="84"/>
      <c r="MIC100" s="84"/>
      <c r="MID100" s="84"/>
      <c r="MIE100" s="84"/>
      <c r="MIF100" s="84"/>
      <c r="MIG100" s="84"/>
      <c r="MIH100" s="84"/>
      <c r="MII100" s="84"/>
      <c r="MIJ100" s="84"/>
      <c r="MIK100" s="84"/>
      <c r="MIL100" s="84"/>
      <c r="MIM100" s="84"/>
      <c r="MIN100" s="84"/>
      <c r="MIO100" s="84"/>
      <c r="MIP100" s="84"/>
      <c r="MIQ100" s="84"/>
      <c r="MIR100" s="84"/>
      <c r="MIS100" s="84"/>
      <c r="MIT100" s="84"/>
      <c r="MIU100" s="84"/>
      <c r="MIV100" s="84"/>
      <c r="MIW100" s="84"/>
      <c r="MIX100" s="84"/>
      <c r="MIY100" s="84"/>
      <c r="MIZ100" s="84"/>
      <c r="MJA100" s="84"/>
      <c r="MJB100" s="84"/>
      <c r="MJC100" s="84"/>
      <c r="MJD100" s="84"/>
      <c r="MJE100" s="84"/>
      <c r="MJF100" s="84"/>
      <c r="MJG100" s="84"/>
      <c r="MJH100" s="84"/>
      <c r="MJI100" s="84"/>
      <c r="MJJ100" s="84"/>
      <c r="MJK100" s="84"/>
      <c r="MJL100" s="84"/>
      <c r="MJM100" s="84"/>
      <c r="MJN100" s="84"/>
      <c r="MJO100" s="84"/>
      <c r="MJP100" s="84"/>
      <c r="MJQ100" s="84"/>
      <c r="MJR100" s="84"/>
      <c r="MJS100" s="84"/>
      <c r="MJT100" s="84"/>
      <c r="MJU100" s="84"/>
      <c r="MJV100" s="84"/>
      <c r="MJW100" s="84"/>
      <c r="MJX100" s="84"/>
      <c r="MJY100" s="84"/>
      <c r="MJZ100" s="84"/>
      <c r="MKA100" s="84"/>
      <c r="MKB100" s="84"/>
      <c r="MKC100" s="84"/>
      <c r="MKD100" s="84"/>
      <c r="MKE100" s="84"/>
      <c r="MKF100" s="84"/>
      <c r="MKG100" s="84"/>
      <c r="MKH100" s="84"/>
      <c r="MKI100" s="84"/>
      <c r="MKJ100" s="84"/>
      <c r="MKK100" s="84"/>
      <c r="MKL100" s="84"/>
      <c r="MKM100" s="84"/>
      <c r="MKN100" s="84"/>
      <c r="MKO100" s="84"/>
      <c r="MKP100" s="84"/>
      <c r="MKQ100" s="84"/>
      <c r="MKR100" s="84"/>
      <c r="MKS100" s="84"/>
      <c r="MKT100" s="84"/>
      <c r="MKU100" s="84"/>
      <c r="MKV100" s="84"/>
      <c r="MKW100" s="84"/>
      <c r="MKX100" s="84"/>
      <c r="MKY100" s="84"/>
      <c r="MKZ100" s="84"/>
      <c r="MLA100" s="84"/>
      <c r="MLB100" s="84"/>
      <c r="MLC100" s="84"/>
      <c r="MLD100" s="84"/>
      <c r="MLE100" s="84"/>
      <c r="MLF100" s="84"/>
      <c r="MLG100" s="84"/>
      <c r="MLH100" s="84"/>
      <c r="MLI100" s="84"/>
      <c r="MLJ100" s="84"/>
      <c r="MLK100" s="84"/>
      <c r="MLL100" s="84"/>
      <c r="MLM100" s="84"/>
      <c r="MLN100" s="84"/>
      <c r="MLO100" s="84"/>
      <c r="MLP100" s="84"/>
      <c r="MLQ100" s="84"/>
      <c r="MLR100" s="84"/>
      <c r="MLS100" s="84"/>
      <c r="MLT100" s="84"/>
      <c r="MLU100" s="84"/>
      <c r="MLV100" s="84"/>
      <c r="MLW100" s="84"/>
      <c r="MLX100" s="84"/>
      <c r="MLY100" s="84"/>
      <c r="MLZ100" s="84"/>
      <c r="MMA100" s="84"/>
      <c r="MMB100" s="84"/>
      <c r="MMC100" s="84"/>
      <c r="MMD100" s="84"/>
      <c r="MME100" s="84"/>
      <c r="MMF100" s="84"/>
      <c r="MMG100" s="84"/>
      <c r="MMH100" s="84"/>
      <c r="MMI100" s="84"/>
      <c r="MMJ100" s="84"/>
      <c r="MMK100" s="84"/>
      <c r="MML100" s="84"/>
      <c r="MMM100" s="84"/>
      <c r="MMN100" s="84"/>
      <c r="MMO100" s="84"/>
      <c r="MMP100" s="84"/>
      <c r="MMQ100" s="84"/>
      <c r="MMR100" s="84"/>
      <c r="MMS100" s="84"/>
      <c r="MMT100" s="84"/>
      <c r="MMU100" s="84"/>
      <c r="MMV100" s="84"/>
      <c r="MMW100" s="84"/>
      <c r="MMX100" s="84"/>
      <c r="MMY100" s="84"/>
      <c r="MMZ100" s="84"/>
      <c r="MNA100" s="84"/>
      <c r="MNB100" s="84"/>
      <c r="MNC100" s="84"/>
      <c r="MND100" s="84"/>
      <c r="MNE100" s="84"/>
      <c r="MNF100" s="84"/>
      <c r="MNG100" s="84"/>
      <c r="MNH100" s="84"/>
      <c r="MNI100" s="84"/>
      <c r="MNJ100" s="84"/>
      <c r="MNK100" s="84"/>
      <c r="MNL100" s="84"/>
      <c r="MNM100" s="84"/>
      <c r="MNN100" s="84"/>
      <c r="MNO100" s="84"/>
      <c r="MNP100" s="84"/>
      <c r="MNQ100" s="84"/>
      <c r="MNR100" s="84"/>
      <c r="MNS100" s="84"/>
      <c r="MNT100" s="84"/>
      <c r="MNU100" s="84"/>
      <c r="MNV100" s="84"/>
      <c r="MNW100" s="84"/>
      <c r="MNX100" s="84"/>
      <c r="MNY100" s="84"/>
      <c r="MNZ100" s="84"/>
      <c r="MOA100" s="84"/>
      <c r="MOB100" s="84"/>
      <c r="MOC100" s="84"/>
      <c r="MOD100" s="84"/>
      <c r="MOE100" s="84"/>
      <c r="MOF100" s="84"/>
      <c r="MOG100" s="84"/>
      <c r="MOH100" s="84"/>
      <c r="MOI100" s="84"/>
      <c r="MOJ100" s="84"/>
      <c r="MOK100" s="84"/>
      <c r="MOL100" s="84"/>
      <c r="MOM100" s="84"/>
      <c r="MON100" s="84"/>
      <c r="MOO100" s="84"/>
      <c r="MOP100" s="84"/>
      <c r="MOQ100" s="84"/>
      <c r="MOR100" s="84"/>
      <c r="MOS100" s="84"/>
      <c r="MOT100" s="84"/>
      <c r="MOU100" s="84"/>
      <c r="MOV100" s="84"/>
      <c r="MOW100" s="84"/>
      <c r="MOX100" s="84"/>
      <c r="MOY100" s="84"/>
      <c r="MOZ100" s="84"/>
      <c r="MPA100" s="84"/>
      <c r="MPB100" s="84"/>
      <c r="MPC100" s="84"/>
      <c r="MPD100" s="84"/>
      <c r="MPE100" s="84"/>
      <c r="MPF100" s="84"/>
      <c r="MPG100" s="84"/>
      <c r="MPH100" s="84"/>
      <c r="MPI100" s="84"/>
      <c r="MPJ100" s="84"/>
      <c r="MPK100" s="84"/>
      <c r="MPL100" s="84"/>
      <c r="MPM100" s="84"/>
      <c r="MPN100" s="84"/>
      <c r="MPO100" s="84"/>
      <c r="MPP100" s="84"/>
      <c r="MPQ100" s="84"/>
      <c r="MPR100" s="84"/>
      <c r="MPS100" s="84"/>
      <c r="MPT100" s="84"/>
      <c r="MPU100" s="84"/>
      <c r="MPV100" s="84"/>
      <c r="MPW100" s="84"/>
      <c r="MPX100" s="84"/>
      <c r="MPY100" s="84"/>
      <c r="MPZ100" s="84"/>
      <c r="MQA100" s="84"/>
      <c r="MQB100" s="84"/>
      <c r="MQC100" s="84"/>
      <c r="MQD100" s="84"/>
      <c r="MQE100" s="84"/>
      <c r="MQF100" s="84"/>
      <c r="MQG100" s="84"/>
      <c r="MQH100" s="84"/>
      <c r="MQI100" s="84"/>
      <c r="MQJ100" s="84"/>
      <c r="MQK100" s="84"/>
      <c r="MQL100" s="84"/>
      <c r="MQM100" s="84"/>
      <c r="MQN100" s="84"/>
      <c r="MQO100" s="84"/>
      <c r="MQP100" s="84"/>
      <c r="MQQ100" s="84"/>
      <c r="MQR100" s="84"/>
      <c r="MQS100" s="84"/>
      <c r="MQT100" s="84"/>
      <c r="MQU100" s="84"/>
      <c r="MQV100" s="84"/>
      <c r="MQW100" s="84"/>
      <c r="MQX100" s="84"/>
      <c r="MQY100" s="84"/>
      <c r="MQZ100" s="84"/>
      <c r="MRA100" s="84"/>
      <c r="MRB100" s="84"/>
      <c r="MRC100" s="84"/>
      <c r="MRD100" s="84"/>
      <c r="MRE100" s="84"/>
      <c r="MRF100" s="84"/>
      <c r="MRG100" s="84"/>
      <c r="MRH100" s="84"/>
      <c r="MRI100" s="84"/>
      <c r="MRJ100" s="84"/>
      <c r="MRK100" s="84"/>
      <c r="MRL100" s="84"/>
      <c r="MRM100" s="84"/>
      <c r="MRN100" s="84"/>
      <c r="MRO100" s="84"/>
      <c r="MRP100" s="84"/>
      <c r="MRQ100" s="84"/>
      <c r="MRR100" s="84"/>
      <c r="MRS100" s="84"/>
      <c r="MRT100" s="84"/>
      <c r="MRU100" s="84"/>
      <c r="MRV100" s="84"/>
      <c r="MRW100" s="84"/>
      <c r="MRX100" s="84"/>
      <c r="MRY100" s="84"/>
      <c r="MRZ100" s="84"/>
      <c r="MSA100" s="84"/>
      <c r="MSB100" s="84"/>
      <c r="MSC100" s="84"/>
      <c r="MSD100" s="84"/>
      <c r="MSE100" s="84"/>
      <c r="MSF100" s="84"/>
      <c r="MSG100" s="84"/>
      <c r="MSH100" s="84"/>
      <c r="MSI100" s="84"/>
      <c r="MSJ100" s="84"/>
      <c r="MSK100" s="84"/>
      <c r="MSL100" s="84"/>
      <c r="MSM100" s="84"/>
      <c r="MSN100" s="84"/>
      <c r="MSO100" s="84"/>
      <c r="MSP100" s="84"/>
      <c r="MSQ100" s="84"/>
      <c r="MSR100" s="84"/>
      <c r="MSS100" s="84"/>
      <c r="MST100" s="84"/>
      <c r="MSU100" s="84"/>
      <c r="MSV100" s="84"/>
      <c r="MSW100" s="84"/>
      <c r="MSX100" s="84"/>
      <c r="MSY100" s="84"/>
      <c r="MSZ100" s="84"/>
      <c r="MTA100" s="84"/>
      <c r="MTB100" s="84"/>
      <c r="MTC100" s="84"/>
      <c r="MTD100" s="84"/>
      <c r="MTE100" s="84"/>
      <c r="MTF100" s="84"/>
      <c r="MTG100" s="84"/>
      <c r="MTH100" s="84"/>
      <c r="MTI100" s="84"/>
      <c r="MTJ100" s="84"/>
      <c r="MTK100" s="84"/>
      <c r="MTL100" s="84"/>
      <c r="MTM100" s="84"/>
      <c r="MTN100" s="84"/>
      <c r="MTO100" s="84"/>
      <c r="MTP100" s="84"/>
      <c r="MTQ100" s="84"/>
      <c r="MTR100" s="84"/>
      <c r="MTS100" s="84"/>
      <c r="MTT100" s="84"/>
      <c r="MTU100" s="84"/>
      <c r="MTV100" s="84"/>
      <c r="MTW100" s="84"/>
      <c r="MTX100" s="84"/>
      <c r="MTY100" s="84"/>
      <c r="MTZ100" s="84"/>
      <c r="MUA100" s="84"/>
      <c r="MUB100" s="84"/>
      <c r="MUC100" s="84"/>
      <c r="MUD100" s="84"/>
      <c r="MUE100" s="84"/>
      <c r="MUF100" s="84"/>
      <c r="MUG100" s="84"/>
      <c r="MUH100" s="84"/>
      <c r="MUI100" s="84"/>
      <c r="MUJ100" s="84"/>
      <c r="MUK100" s="84"/>
      <c r="MUL100" s="84"/>
      <c r="MUM100" s="84"/>
      <c r="MUN100" s="84"/>
      <c r="MUO100" s="84"/>
      <c r="MUP100" s="84"/>
      <c r="MUQ100" s="84"/>
      <c r="MUR100" s="84"/>
      <c r="MUS100" s="84"/>
      <c r="MUT100" s="84"/>
      <c r="MUU100" s="84"/>
      <c r="MUV100" s="84"/>
      <c r="MUW100" s="84"/>
      <c r="MUX100" s="84"/>
      <c r="MUY100" s="84"/>
      <c r="MUZ100" s="84"/>
      <c r="MVA100" s="84"/>
      <c r="MVB100" s="84"/>
      <c r="MVC100" s="84"/>
      <c r="MVD100" s="84"/>
      <c r="MVE100" s="84"/>
      <c r="MVF100" s="84"/>
      <c r="MVG100" s="84"/>
      <c r="MVH100" s="84"/>
      <c r="MVI100" s="84"/>
      <c r="MVJ100" s="84"/>
      <c r="MVK100" s="84"/>
      <c r="MVL100" s="84"/>
      <c r="MVM100" s="84"/>
      <c r="MVN100" s="84"/>
      <c r="MVO100" s="84"/>
      <c r="MVP100" s="84"/>
      <c r="MVQ100" s="84"/>
      <c r="MVR100" s="84"/>
      <c r="MVS100" s="84"/>
      <c r="MVT100" s="84"/>
      <c r="MVU100" s="84"/>
      <c r="MVV100" s="84"/>
      <c r="MVW100" s="84"/>
      <c r="MVX100" s="84"/>
      <c r="MVY100" s="84"/>
      <c r="MVZ100" s="84"/>
      <c r="MWA100" s="84"/>
      <c r="MWB100" s="84"/>
      <c r="MWC100" s="84"/>
      <c r="MWD100" s="84"/>
      <c r="MWE100" s="84"/>
      <c r="MWF100" s="84"/>
      <c r="MWG100" s="84"/>
      <c r="MWH100" s="84"/>
      <c r="MWI100" s="84"/>
      <c r="MWJ100" s="84"/>
      <c r="MWK100" s="84"/>
      <c r="MWL100" s="84"/>
      <c r="MWM100" s="84"/>
      <c r="MWN100" s="84"/>
      <c r="MWO100" s="84"/>
      <c r="MWP100" s="84"/>
      <c r="MWQ100" s="84"/>
      <c r="MWR100" s="84"/>
      <c r="MWS100" s="84"/>
      <c r="MWT100" s="84"/>
      <c r="MWU100" s="84"/>
      <c r="MWV100" s="84"/>
      <c r="MWW100" s="84"/>
      <c r="MWX100" s="84"/>
      <c r="MWY100" s="84"/>
      <c r="MWZ100" s="84"/>
      <c r="MXA100" s="84"/>
      <c r="MXB100" s="84"/>
      <c r="MXC100" s="84"/>
      <c r="MXD100" s="84"/>
      <c r="MXE100" s="84"/>
      <c r="MXF100" s="84"/>
      <c r="MXG100" s="84"/>
      <c r="MXH100" s="84"/>
      <c r="MXI100" s="84"/>
      <c r="MXJ100" s="84"/>
      <c r="MXK100" s="84"/>
      <c r="MXL100" s="84"/>
      <c r="MXM100" s="84"/>
      <c r="MXN100" s="84"/>
      <c r="MXO100" s="84"/>
      <c r="MXP100" s="84"/>
      <c r="MXQ100" s="84"/>
      <c r="MXR100" s="84"/>
      <c r="MXS100" s="84"/>
      <c r="MXT100" s="84"/>
      <c r="MXU100" s="84"/>
      <c r="MXV100" s="84"/>
      <c r="MXW100" s="84"/>
      <c r="MXX100" s="84"/>
      <c r="MXY100" s="84"/>
      <c r="MXZ100" s="84"/>
      <c r="MYA100" s="84"/>
      <c r="MYB100" s="84"/>
      <c r="MYC100" s="84"/>
      <c r="MYD100" s="84"/>
      <c r="MYE100" s="84"/>
      <c r="MYF100" s="84"/>
      <c r="MYG100" s="84"/>
      <c r="MYH100" s="84"/>
      <c r="MYI100" s="84"/>
      <c r="MYJ100" s="84"/>
      <c r="MYK100" s="84"/>
      <c r="MYL100" s="84"/>
      <c r="MYM100" s="84"/>
      <c r="MYN100" s="84"/>
      <c r="MYO100" s="84"/>
      <c r="MYP100" s="84"/>
      <c r="MYQ100" s="84"/>
      <c r="MYR100" s="84"/>
      <c r="MYS100" s="84"/>
      <c r="MYT100" s="84"/>
      <c r="MYU100" s="84"/>
      <c r="MYV100" s="84"/>
      <c r="MYW100" s="84"/>
      <c r="MYX100" s="84"/>
      <c r="MYY100" s="84"/>
      <c r="MYZ100" s="84"/>
      <c r="MZA100" s="84"/>
      <c r="MZB100" s="84"/>
      <c r="MZC100" s="84"/>
      <c r="MZD100" s="84"/>
      <c r="MZE100" s="84"/>
      <c r="MZF100" s="84"/>
      <c r="MZG100" s="84"/>
      <c r="MZH100" s="84"/>
      <c r="MZI100" s="84"/>
      <c r="MZJ100" s="84"/>
      <c r="MZK100" s="84"/>
      <c r="MZL100" s="84"/>
      <c r="MZM100" s="84"/>
      <c r="MZN100" s="84"/>
      <c r="MZO100" s="84"/>
      <c r="MZP100" s="84"/>
      <c r="MZQ100" s="84"/>
      <c r="MZR100" s="84"/>
      <c r="MZS100" s="84"/>
      <c r="MZT100" s="84"/>
      <c r="MZU100" s="84"/>
      <c r="MZV100" s="84"/>
      <c r="MZW100" s="84"/>
      <c r="MZX100" s="84"/>
      <c r="MZY100" s="84"/>
      <c r="MZZ100" s="84"/>
      <c r="NAA100" s="84"/>
      <c r="NAB100" s="84"/>
      <c r="NAC100" s="84"/>
      <c r="NAD100" s="84"/>
      <c r="NAE100" s="84"/>
      <c r="NAF100" s="84"/>
      <c r="NAG100" s="84"/>
      <c r="NAH100" s="84"/>
      <c r="NAI100" s="84"/>
      <c r="NAJ100" s="84"/>
      <c r="NAK100" s="84"/>
      <c r="NAL100" s="84"/>
      <c r="NAM100" s="84"/>
      <c r="NAN100" s="84"/>
      <c r="NAO100" s="84"/>
      <c r="NAP100" s="84"/>
      <c r="NAQ100" s="84"/>
      <c r="NAR100" s="84"/>
      <c r="NAS100" s="84"/>
      <c r="NAT100" s="84"/>
      <c r="NAU100" s="84"/>
      <c r="NAV100" s="84"/>
      <c r="NAW100" s="84"/>
      <c r="NAX100" s="84"/>
      <c r="NAY100" s="84"/>
      <c r="NAZ100" s="84"/>
      <c r="NBA100" s="84"/>
      <c r="NBB100" s="84"/>
      <c r="NBC100" s="84"/>
      <c r="NBD100" s="84"/>
      <c r="NBE100" s="84"/>
      <c r="NBF100" s="84"/>
      <c r="NBG100" s="84"/>
      <c r="NBH100" s="84"/>
      <c r="NBI100" s="84"/>
      <c r="NBJ100" s="84"/>
      <c r="NBK100" s="84"/>
      <c r="NBL100" s="84"/>
      <c r="NBM100" s="84"/>
      <c r="NBN100" s="84"/>
      <c r="NBO100" s="84"/>
      <c r="NBP100" s="84"/>
      <c r="NBQ100" s="84"/>
      <c r="NBR100" s="84"/>
      <c r="NBS100" s="84"/>
      <c r="NBT100" s="84"/>
      <c r="NBU100" s="84"/>
      <c r="NBV100" s="84"/>
      <c r="NBW100" s="84"/>
      <c r="NBX100" s="84"/>
      <c r="NBY100" s="84"/>
      <c r="NBZ100" s="84"/>
      <c r="NCA100" s="84"/>
      <c r="NCB100" s="84"/>
      <c r="NCC100" s="84"/>
      <c r="NCD100" s="84"/>
      <c r="NCE100" s="84"/>
      <c r="NCF100" s="84"/>
      <c r="NCG100" s="84"/>
      <c r="NCH100" s="84"/>
      <c r="NCI100" s="84"/>
      <c r="NCJ100" s="84"/>
      <c r="NCK100" s="84"/>
      <c r="NCL100" s="84"/>
      <c r="NCM100" s="84"/>
      <c r="NCN100" s="84"/>
      <c r="NCO100" s="84"/>
      <c r="NCP100" s="84"/>
      <c r="NCQ100" s="84"/>
      <c r="NCR100" s="84"/>
      <c r="NCS100" s="84"/>
      <c r="NCT100" s="84"/>
      <c r="NCU100" s="84"/>
      <c r="NCV100" s="84"/>
      <c r="NCW100" s="84"/>
      <c r="NCX100" s="84"/>
      <c r="NCY100" s="84"/>
      <c r="NCZ100" s="84"/>
      <c r="NDA100" s="84"/>
      <c r="NDB100" s="84"/>
      <c r="NDC100" s="84"/>
      <c r="NDD100" s="84"/>
      <c r="NDE100" s="84"/>
      <c r="NDF100" s="84"/>
      <c r="NDG100" s="84"/>
      <c r="NDH100" s="84"/>
      <c r="NDI100" s="84"/>
      <c r="NDJ100" s="84"/>
      <c r="NDK100" s="84"/>
      <c r="NDL100" s="84"/>
      <c r="NDM100" s="84"/>
      <c r="NDN100" s="84"/>
      <c r="NDO100" s="84"/>
      <c r="NDP100" s="84"/>
      <c r="NDQ100" s="84"/>
      <c r="NDR100" s="84"/>
      <c r="NDS100" s="84"/>
      <c r="NDT100" s="84"/>
      <c r="NDU100" s="84"/>
      <c r="NDV100" s="84"/>
      <c r="NDW100" s="84"/>
      <c r="NDX100" s="84"/>
      <c r="NDY100" s="84"/>
      <c r="NDZ100" s="84"/>
      <c r="NEA100" s="84"/>
      <c r="NEB100" s="84"/>
      <c r="NEC100" s="84"/>
      <c r="NED100" s="84"/>
      <c r="NEE100" s="84"/>
      <c r="NEF100" s="84"/>
      <c r="NEG100" s="84"/>
      <c r="NEH100" s="84"/>
      <c r="NEI100" s="84"/>
      <c r="NEJ100" s="84"/>
      <c r="NEK100" s="84"/>
      <c r="NEL100" s="84"/>
      <c r="NEM100" s="84"/>
      <c r="NEN100" s="84"/>
      <c r="NEO100" s="84"/>
      <c r="NEP100" s="84"/>
      <c r="NEQ100" s="84"/>
      <c r="NER100" s="84"/>
      <c r="NES100" s="84"/>
      <c r="NET100" s="84"/>
      <c r="NEU100" s="84"/>
      <c r="NEV100" s="84"/>
      <c r="NEW100" s="84"/>
      <c r="NEX100" s="84"/>
      <c r="NEY100" s="84"/>
      <c r="NEZ100" s="84"/>
      <c r="NFA100" s="84"/>
      <c r="NFB100" s="84"/>
      <c r="NFC100" s="84"/>
      <c r="NFD100" s="84"/>
      <c r="NFE100" s="84"/>
      <c r="NFF100" s="84"/>
      <c r="NFG100" s="84"/>
      <c r="NFH100" s="84"/>
      <c r="NFI100" s="84"/>
      <c r="NFJ100" s="84"/>
      <c r="NFK100" s="84"/>
      <c r="NFL100" s="84"/>
      <c r="NFM100" s="84"/>
      <c r="NFN100" s="84"/>
      <c r="NFO100" s="84"/>
      <c r="NFP100" s="84"/>
      <c r="NFQ100" s="84"/>
      <c r="NFR100" s="84"/>
      <c r="NFS100" s="84"/>
      <c r="NFT100" s="84"/>
      <c r="NFU100" s="84"/>
      <c r="NFV100" s="84"/>
      <c r="NFW100" s="84"/>
      <c r="NFX100" s="84"/>
      <c r="NFY100" s="84"/>
      <c r="NFZ100" s="84"/>
      <c r="NGA100" s="84"/>
      <c r="NGB100" s="84"/>
      <c r="NGC100" s="84"/>
      <c r="NGD100" s="84"/>
      <c r="NGE100" s="84"/>
      <c r="NGF100" s="84"/>
      <c r="NGG100" s="84"/>
      <c r="NGH100" s="84"/>
      <c r="NGI100" s="84"/>
      <c r="NGJ100" s="84"/>
      <c r="NGK100" s="84"/>
      <c r="NGL100" s="84"/>
      <c r="NGM100" s="84"/>
      <c r="NGN100" s="84"/>
      <c r="NGO100" s="84"/>
      <c r="NGP100" s="84"/>
      <c r="NGQ100" s="84"/>
      <c r="NGR100" s="84"/>
      <c r="NGS100" s="84"/>
      <c r="NGT100" s="84"/>
      <c r="NGU100" s="84"/>
      <c r="NGV100" s="84"/>
      <c r="NGW100" s="84"/>
      <c r="NGX100" s="84"/>
      <c r="NGY100" s="84"/>
      <c r="NGZ100" s="84"/>
      <c r="NHA100" s="84"/>
      <c r="NHB100" s="84"/>
      <c r="NHC100" s="84"/>
      <c r="NHD100" s="84"/>
      <c r="NHE100" s="84"/>
      <c r="NHF100" s="84"/>
      <c r="NHG100" s="84"/>
      <c r="NHH100" s="84"/>
      <c r="NHI100" s="84"/>
      <c r="NHJ100" s="84"/>
      <c r="NHK100" s="84"/>
      <c r="NHL100" s="84"/>
      <c r="NHM100" s="84"/>
      <c r="NHN100" s="84"/>
      <c r="NHO100" s="84"/>
      <c r="NHP100" s="84"/>
      <c r="NHQ100" s="84"/>
      <c r="NHR100" s="84"/>
      <c r="NHS100" s="84"/>
      <c r="NHT100" s="84"/>
      <c r="NHU100" s="84"/>
      <c r="NHV100" s="84"/>
      <c r="NHW100" s="84"/>
      <c r="NHX100" s="84"/>
      <c r="NHY100" s="84"/>
      <c r="NHZ100" s="84"/>
      <c r="NIA100" s="84"/>
      <c r="NIB100" s="84"/>
      <c r="NIC100" s="84"/>
      <c r="NID100" s="84"/>
      <c r="NIE100" s="84"/>
      <c r="NIF100" s="84"/>
      <c r="NIG100" s="84"/>
      <c r="NIH100" s="84"/>
      <c r="NII100" s="84"/>
      <c r="NIJ100" s="84"/>
      <c r="NIK100" s="84"/>
      <c r="NIL100" s="84"/>
      <c r="NIM100" s="84"/>
      <c r="NIN100" s="84"/>
      <c r="NIO100" s="84"/>
      <c r="NIP100" s="84"/>
      <c r="NIQ100" s="84"/>
      <c r="NIR100" s="84"/>
      <c r="NIS100" s="84"/>
      <c r="NIT100" s="84"/>
      <c r="NIU100" s="84"/>
      <c r="NIV100" s="84"/>
      <c r="NIW100" s="84"/>
      <c r="NIX100" s="84"/>
      <c r="NIY100" s="84"/>
      <c r="NIZ100" s="84"/>
      <c r="NJA100" s="84"/>
      <c r="NJB100" s="84"/>
      <c r="NJC100" s="84"/>
      <c r="NJD100" s="84"/>
      <c r="NJE100" s="84"/>
      <c r="NJF100" s="84"/>
      <c r="NJG100" s="84"/>
      <c r="NJH100" s="84"/>
      <c r="NJI100" s="84"/>
      <c r="NJJ100" s="84"/>
      <c r="NJK100" s="84"/>
      <c r="NJL100" s="84"/>
      <c r="NJM100" s="84"/>
      <c r="NJN100" s="84"/>
      <c r="NJO100" s="84"/>
      <c r="NJP100" s="84"/>
      <c r="NJQ100" s="84"/>
      <c r="NJR100" s="84"/>
      <c r="NJS100" s="84"/>
      <c r="NJT100" s="84"/>
      <c r="NJU100" s="84"/>
      <c r="NJV100" s="84"/>
      <c r="NJW100" s="84"/>
      <c r="NJX100" s="84"/>
      <c r="NJY100" s="84"/>
      <c r="NJZ100" s="84"/>
      <c r="NKA100" s="84"/>
      <c r="NKB100" s="84"/>
      <c r="NKC100" s="84"/>
      <c r="NKD100" s="84"/>
      <c r="NKE100" s="84"/>
      <c r="NKF100" s="84"/>
      <c r="NKG100" s="84"/>
      <c r="NKH100" s="84"/>
      <c r="NKI100" s="84"/>
      <c r="NKJ100" s="84"/>
      <c r="NKK100" s="84"/>
      <c r="NKL100" s="84"/>
      <c r="NKM100" s="84"/>
      <c r="NKN100" s="84"/>
      <c r="NKO100" s="84"/>
      <c r="NKP100" s="84"/>
      <c r="NKQ100" s="84"/>
      <c r="NKR100" s="84"/>
      <c r="NKS100" s="84"/>
      <c r="NKT100" s="84"/>
      <c r="NKU100" s="84"/>
      <c r="NKV100" s="84"/>
      <c r="NKW100" s="84"/>
      <c r="NKX100" s="84"/>
      <c r="NKY100" s="84"/>
      <c r="NKZ100" s="84"/>
      <c r="NLA100" s="84"/>
      <c r="NLB100" s="84"/>
      <c r="NLC100" s="84"/>
      <c r="NLD100" s="84"/>
      <c r="NLE100" s="84"/>
      <c r="NLF100" s="84"/>
      <c r="NLG100" s="84"/>
      <c r="NLH100" s="84"/>
      <c r="NLI100" s="84"/>
      <c r="NLJ100" s="84"/>
      <c r="NLK100" s="84"/>
      <c r="NLL100" s="84"/>
      <c r="NLM100" s="84"/>
      <c r="NLN100" s="84"/>
      <c r="NLO100" s="84"/>
      <c r="NLP100" s="84"/>
      <c r="NLQ100" s="84"/>
      <c r="NLR100" s="84"/>
      <c r="NLS100" s="84"/>
      <c r="NLT100" s="84"/>
      <c r="NLU100" s="84"/>
      <c r="NLV100" s="84"/>
      <c r="NLW100" s="84"/>
      <c r="NLX100" s="84"/>
      <c r="NLY100" s="84"/>
      <c r="NLZ100" s="84"/>
      <c r="NMA100" s="84"/>
      <c r="NMB100" s="84"/>
      <c r="NMC100" s="84"/>
      <c r="NMD100" s="84"/>
      <c r="NME100" s="84"/>
      <c r="NMF100" s="84"/>
      <c r="NMG100" s="84"/>
      <c r="NMH100" s="84"/>
      <c r="NMI100" s="84"/>
      <c r="NMJ100" s="84"/>
      <c r="NMK100" s="84"/>
      <c r="NML100" s="84"/>
      <c r="NMM100" s="84"/>
      <c r="NMN100" s="84"/>
      <c r="NMO100" s="84"/>
      <c r="NMP100" s="84"/>
      <c r="NMQ100" s="84"/>
      <c r="NMR100" s="84"/>
      <c r="NMS100" s="84"/>
      <c r="NMT100" s="84"/>
      <c r="NMU100" s="84"/>
      <c r="NMV100" s="84"/>
      <c r="NMW100" s="84"/>
      <c r="NMX100" s="84"/>
      <c r="NMY100" s="84"/>
      <c r="NMZ100" s="84"/>
      <c r="NNA100" s="84"/>
      <c r="NNB100" s="84"/>
      <c r="NNC100" s="84"/>
      <c r="NND100" s="84"/>
      <c r="NNE100" s="84"/>
      <c r="NNF100" s="84"/>
      <c r="NNG100" s="84"/>
      <c r="NNH100" s="84"/>
      <c r="NNI100" s="84"/>
      <c r="NNJ100" s="84"/>
      <c r="NNK100" s="84"/>
      <c r="NNL100" s="84"/>
      <c r="NNM100" s="84"/>
      <c r="NNN100" s="84"/>
      <c r="NNO100" s="84"/>
      <c r="NNP100" s="84"/>
      <c r="NNQ100" s="84"/>
      <c r="NNR100" s="84"/>
      <c r="NNS100" s="84"/>
      <c r="NNT100" s="84"/>
      <c r="NNU100" s="84"/>
      <c r="NNV100" s="84"/>
      <c r="NNW100" s="84"/>
      <c r="NNX100" s="84"/>
      <c r="NNY100" s="84"/>
      <c r="NNZ100" s="84"/>
      <c r="NOA100" s="84"/>
      <c r="NOB100" s="84"/>
      <c r="NOC100" s="84"/>
      <c r="NOD100" s="84"/>
      <c r="NOE100" s="84"/>
      <c r="NOF100" s="84"/>
      <c r="NOG100" s="84"/>
      <c r="NOH100" s="84"/>
      <c r="NOI100" s="84"/>
      <c r="NOJ100" s="84"/>
      <c r="NOK100" s="84"/>
      <c r="NOL100" s="84"/>
      <c r="NOM100" s="84"/>
      <c r="NON100" s="84"/>
      <c r="NOO100" s="84"/>
      <c r="NOP100" s="84"/>
      <c r="NOQ100" s="84"/>
      <c r="NOR100" s="84"/>
      <c r="NOS100" s="84"/>
      <c r="NOT100" s="84"/>
      <c r="NOU100" s="84"/>
      <c r="NOV100" s="84"/>
      <c r="NOW100" s="84"/>
      <c r="NOX100" s="84"/>
      <c r="NOY100" s="84"/>
      <c r="NOZ100" s="84"/>
      <c r="NPA100" s="84"/>
      <c r="NPB100" s="84"/>
      <c r="NPC100" s="84"/>
      <c r="NPD100" s="84"/>
      <c r="NPE100" s="84"/>
      <c r="NPF100" s="84"/>
      <c r="NPG100" s="84"/>
      <c r="NPH100" s="84"/>
      <c r="NPI100" s="84"/>
      <c r="NPJ100" s="84"/>
      <c r="NPK100" s="84"/>
      <c r="NPL100" s="84"/>
      <c r="NPM100" s="84"/>
      <c r="NPN100" s="84"/>
      <c r="NPO100" s="84"/>
      <c r="NPP100" s="84"/>
      <c r="NPQ100" s="84"/>
      <c r="NPR100" s="84"/>
      <c r="NPS100" s="84"/>
      <c r="NPT100" s="84"/>
      <c r="NPU100" s="84"/>
      <c r="NPV100" s="84"/>
      <c r="NPW100" s="84"/>
      <c r="NPX100" s="84"/>
      <c r="NPY100" s="84"/>
      <c r="NPZ100" s="84"/>
      <c r="NQA100" s="84"/>
      <c r="NQB100" s="84"/>
      <c r="NQC100" s="84"/>
      <c r="NQD100" s="84"/>
      <c r="NQE100" s="84"/>
      <c r="NQF100" s="84"/>
      <c r="NQG100" s="84"/>
      <c r="NQH100" s="84"/>
      <c r="NQI100" s="84"/>
      <c r="NQJ100" s="84"/>
      <c r="NQK100" s="84"/>
      <c r="NQL100" s="84"/>
      <c r="NQM100" s="84"/>
      <c r="NQN100" s="84"/>
      <c r="NQO100" s="84"/>
      <c r="NQP100" s="84"/>
      <c r="NQQ100" s="84"/>
      <c r="NQR100" s="84"/>
      <c r="NQS100" s="84"/>
      <c r="NQT100" s="84"/>
      <c r="NQU100" s="84"/>
      <c r="NQV100" s="84"/>
      <c r="NQW100" s="84"/>
      <c r="NQX100" s="84"/>
      <c r="NQY100" s="84"/>
      <c r="NQZ100" s="84"/>
      <c r="NRA100" s="84"/>
      <c r="NRB100" s="84"/>
      <c r="NRC100" s="84"/>
      <c r="NRD100" s="84"/>
      <c r="NRE100" s="84"/>
      <c r="NRF100" s="84"/>
      <c r="NRG100" s="84"/>
      <c r="NRH100" s="84"/>
      <c r="NRI100" s="84"/>
      <c r="NRJ100" s="84"/>
      <c r="NRK100" s="84"/>
      <c r="NRL100" s="84"/>
      <c r="NRM100" s="84"/>
      <c r="NRN100" s="84"/>
      <c r="NRO100" s="84"/>
      <c r="NRP100" s="84"/>
      <c r="NRQ100" s="84"/>
      <c r="NRR100" s="84"/>
      <c r="NRS100" s="84"/>
      <c r="NRT100" s="84"/>
      <c r="NRU100" s="84"/>
      <c r="NRV100" s="84"/>
      <c r="NRW100" s="84"/>
      <c r="NRX100" s="84"/>
      <c r="NRY100" s="84"/>
      <c r="NRZ100" s="84"/>
      <c r="NSA100" s="84"/>
      <c r="NSB100" s="84"/>
      <c r="NSC100" s="84"/>
      <c r="NSD100" s="84"/>
      <c r="NSE100" s="84"/>
      <c r="NSF100" s="84"/>
      <c r="NSG100" s="84"/>
      <c r="NSH100" s="84"/>
      <c r="NSI100" s="84"/>
      <c r="NSJ100" s="84"/>
      <c r="NSK100" s="84"/>
      <c r="NSL100" s="84"/>
      <c r="NSM100" s="84"/>
      <c r="NSN100" s="84"/>
      <c r="NSO100" s="84"/>
      <c r="NSP100" s="84"/>
      <c r="NSQ100" s="84"/>
      <c r="NSR100" s="84"/>
      <c r="NSS100" s="84"/>
      <c r="NST100" s="84"/>
      <c r="NSU100" s="84"/>
      <c r="NSV100" s="84"/>
      <c r="NSW100" s="84"/>
      <c r="NSX100" s="84"/>
      <c r="NSY100" s="84"/>
      <c r="NSZ100" s="84"/>
      <c r="NTA100" s="84"/>
      <c r="NTB100" s="84"/>
      <c r="NTC100" s="84"/>
      <c r="NTD100" s="84"/>
      <c r="NTE100" s="84"/>
      <c r="NTF100" s="84"/>
      <c r="NTG100" s="84"/>
      <c r="NTH100" s="84"/>
      <c r="NTI100" s="84"/>
      <c r="NTJ100" s="84"/>
      <c r="NTK100" s="84"/>
      <c r="NTL100" s="84"/>
      <c r="NTM100" s="84"/>
      <c r="NTN100" s="84"/>
      <c r="NTO100" s="84"/>
      <c r="NTP100" s="84"/>
      <c r="NTQ100" s="84"/>
      <c r="NTR100" s="84"/>
      <c r="NTS100" s="84"/>
      <c r="NTT100" s="84"/>
      <c r="NTU100" s="84"/>
      <c r="NTV100" s="84"/>
      <c r="NTW100" s="84"/>
      <c r="NTX100" s="84"/>
      <c r="NTY100" s="84"/>
      <c r="NTZ100" s="84"/>
      <c r="NUA100" s="84"/>
      <c r="NUB100" s="84"/>
      <c r="NUC100" s="84"/>
      <c r="NUD100" s="84"/>
      <c r="NUE100" s="84"/>
      <c r="NUF100" s="84"/>
      <c r="NUG100" s="84"/>
      <c r="NUH100" s="84"/>
      <c r="NUI100" s="84"/>
      <c r="NUJ100" s="84"/>
      <c r="NUK100" s="84"/>
      <c r="NUL100" s="84"/>
      <c r="NUM100" s="84"/>
      <c r="NUN100" s="84"/>
      <c r="NUO100" s="84"/>
      <c r="NUP100" s="84"/>
      <c r="NUQ100" s="84"/>
      <c r="NUR100" s="84"/>
      <c r="NUS100" s="84"/>
      <c r="NUT100" s="84"/>
      <c r="NUU100" s="84"/>
      <c r="NUV100" s="84"/>
      <c r="NUW100" s="84"/>
      <c r="NUX100" s="84"/>
      <c r="NUY100" s="84"/>
      <c r="NUZ100" s="84"/>
      <c r="NVA100" s="84"/>
      <c r="NVB100" s="84"/>
      <c r="NVC100" s="84"/>
      <c r="NVD100" s="84"/>
      <c r="NVE100" s="84"/>
      <c r="NVF100" s="84"/>
      <c r="NVG100" s="84"/>
      <c r="NVH100" s="84"/>
      <c r="NVI100" s="84"/>
      <c r="NVJ100" s="84"/>
      <c r="NVK100" s="84"/>
      <c r="NVL100" s="84"/>
      <c r="NVM100" s="84"/>
      <c r="NVN100" s="84"/>
      <c r="NVO100" s="84"/>
      <c r="NVP100" s="84"/>
      <c r="NVQ100" s="84"/>
      <c r="NVR100" s="84"/>
      <c r="NVS100" s="84"/>
      <c r="NVT100" s="84"/>
      <c r="NVU100" s="84"/>
      <c r="NVV100" s="84"/>
      <c r="NVW100" s="84"/>
      <c r="NVX100" s="84"/>
      <c r="NVY100" s="84"/>
      <c r="NVZ100" s="84"/>
      <c r="NWA100" s="84"/>
      <c r="NWB100" s="84"/>
      <c r="NWC100" s="84"/>
      <c r="NWD100" s="84"/>
      <c r="NWE100" s="84"/>
      <c r="NWF100" s="84"/>
      <c r="NWG100" s="84"/>
      <c r="NWH100" s="84"/>
      <c r="NWI100" s="84"/>
      <c r="NWJ100" s="84"/>
      <c r="NWK100" s="84"/>
      <c r="NWL100" s="84"/>
      <c r="NWM100" s="84"/>
      <c r="NWN100" s="84"/>
      <c r="NWO100" s="84"/>
      <c r="NWP100" s="84"/>
      <c r="NWQ100" s="84"/>
      <c r="NWR100" s="84"/>
      <c r="NWS100" s="84"/>
      <c r="NWT100" s="84"/>
      <c r="NWU100" s="84"/>
      <c r="NWV100" s="84"/>
      <c r="NWW100" s="84"/>
      <c r="NWX100" s="84"/>
      <c r="NWY100" s="84"/>
      <c r="NWZ100" s="84"/>
      <c r="NXA100" s="84"/>
      <c r="NXB100" s="84"/>
      <c r="NXC100" s="84"/>
      <c r="NXD100" s="84"/>
      <c r="NXE100" s="84"/>
      <c r="NXF100" s="84"/>
      <c r="NXG100" s="84"/>
      <c r="NXH100" s="84"/>
      <c r="NXI100" s="84"/>
      <c r="NXJ100" s="84"/>
      <c r="NXK100" s="84"/>
      <c r="NXL100" s="84"/>
      <c r="NXM100" s="84"/>
      <c r="NXN100" s="84"/>
      <c r="NXO100" s="84"/>
      <c r="NXP100" s="84"/>
      <c r="NXQ100" s="84"/>
      <c r="NXR100" s="84"/>
      <c r="NXS100" s="84"/>
      <c r="NXT100" s="84"/>
      <c r="NXU100" s="84"/>
      <c r="NXV100" s="84"/>
      <c r="NXW100" s="84"/>
      <c r="NXX100" s="84"/>
      <c r="NXY100" s="84"/>
      <c r="NXZ100" s="84"/>
      <c r="NYA100" s="84"/>
      <c r="NYB100" s="84"/>
      <c r="NYC100" s="84"/>
      <c r="NYD100" s="84"/>
      <c r="NYE100" s="84"/>
      <c r="NYF100" s="84"/>
      <c r="NYG100" s="84"/>
      <c r="NYH100" s="84"/>
      <c r="NYI100" s="84"/>
      <c r="NYJ100" s="84"/>
      <c r="NYK100" s="84"/>
      <c r="NYL100" s="84"/>
      <c r="NYM100" s="84"/>
      <c r="NYN100" s="84"/>
      <c r="NYO100" s="84"/>
      <c r="NYP100" s="84"/>
      <c r="NYQ100" s="84"/>
      <c r="NYR100" s="84"/>
      <c r="NYS100" s="84"/>
      <c r="NYT100" s="84"/>
      <c r="NYU100" s="84"/>
      <c r="NYV100" s="84"/>
      <c r="NYW100" s="84"/>
      <c r="NYX100" s="84"/>
      <c r="NYY100" s="84"/>
      <c r="NYZ100" s="84"/>
      <c r="NZA100" s="84"/>
      <c r="NZB100" s="84"/>
      <c r="NZC100" s="84"/>
      <c r="NZD100" s="84"/>
      <c r="NZE100" s="84"/>
      <c r="NZF100" s="84"/>
      <c r="NZG100" s="84"/>
      <c r="NZH100" s="84"/>
      <c r="NZI100" s="84"/>
      <c r="NZJ100" s="84"/>
      <c r="NZK100" s="84"/>
      <c r="NZL100" s="84"/>
      <c r="NZM100" s="84"/>
      <c r="NZN100" s="84"/>
      <c r="NZO100" s="84"/>
      <c r="NZP100" s="84"/>
      <c r="NZQ100" s="84"/>
      <c r="NZR100" s="84"/>
      <c r="NZS100" s="84"/>
      <c r="NZT100" s="84"/>
      <c r="NZU100" s="84"/>
      <c r="NZV100" s="84"/>
      <c r="NZW100" s="84"/>
      <c r="NZX100" s="84"/>
      <c r="NZY100" s="84"/>
      <c r="NZZ100" s="84"/>
      <c r="OAA100" s="84"/>
      <c r="OAB100" s="84"/>
      <c r="OAC100" s="84"/>
      <c r="OAD100" s="84"/>
      <c r="OAE100" s="84"/>
      <c r="OAF100" s="84"/>
      <c r="OAG100" s="84"/>
      <c r="OAH100" s="84"/>
      <c r="OAI100" s="84"/>
      <c r="OAJ100" s="84"/>
      <c r="OAK100" s="84"/>
      <c r="OAL100" s="84"/>
      <c r="OAM100" s="84"/>
      <c r="OAN100" s="84"/>
      <c r="OAO100" s="84"/>
      <c r="OAP100" s="84"/>
      <c r="OAQ100" s="84"/>
      <c r="OAR100" s="84"/>
      <c r="OAS100" s="84"/>
      <c r="OAT100" s="84"/>
      <c r="OAU100" s="84"/>
      <c r="OAV100" s="84"/>
      <c r="OAW100" s="84"/>
      <c r="OAX100" s="84"/>
      <c r="OAY100" s="84"/>
      <c r="OAZ100" s="84"/>
      <c r="OBA100" s="84"/>
      <c r="OBB100" s="84"/>
      <c r="OBC100" s="84"/>
      <c r="OBD100" s="84"/>
      <c r="OBE100" s="84"/>
      <c r="OBF100" s="84"/>
      <c r="OBG100" s="84"/>
      <c r="OBH100" s="84"/>
      <c r="OBI100" s="84"/>
      <c r="OBJ100" s="84"/>
      <c r="OBK100" s="84"/>
      <c r="OBL100" s="84"/>
      <c r="OBM100" s="84"/>
      <c r="OBN100" s="84"/>
      <c r="OBO100" s="84"/>
      <c r="OBP100" s="84"/>
      <c r="OBQ100" s="84"/>
      <c r="OBR100" s="84"/>
      <c r="OBS100" s="84"/>
      <c r="OBT100" s="84"/>
      <c r="OBU100" s="84"/>
      <c r="OBV100" s="84"/>
      <c r="OBW100" s="84"/>
      <c r="OBX100" s="84"/>
      <c r="OBY100" s="84"/>
      <c r="OBZ100" s="84"/>
      <c r="OCA100" s="84"/>
      <c r="OCB100" s="84"/>
      <c r="OCC100" s="84"/>
      <c r="OCD100" s="84"/>
      <c r="OCE100" s="84"/>
      <c r="OCF100" s="84"/>
      <c r="OCG100" s="84"/>
      <c r="OCH100" s="84"/>
      <c r="OCI100" s="84"/>
      <c r="OCJ100" s="84"/>
      <c r="OCK100" s="84"/>
      <c r="OCL100" s="84"/>
      <c r="OCM100" s="84"/>
      <c r="OCN100" s="84"/>
      <c r="OCO100" s="84"/>
      <c r="OCP100" s="84"/>
      <c r="OCQ100" s="84"/>
      <c r="OCR100" s="84"/>
      <c r="OCS100" s="84"/>
      <c r="OCT100" s="84"/>
      <c r="OCU100" s="84"/>
      <c r="OCV100" s="84"/>
      <c r="OCW100" s="84"/>
      <c r="OCX100" s="84"/>
      <c r="OCY100" s="84"/>
      <c r="OCZ100" s="84"/>
      <c r="ODA100" s="84"/>
      <c r="ODB100" s="84"/>
      <c r="ODC100" s="84"/>
      <c r="ODD100" s="84"/>
      <c r="ODE100" s="84"/>
      <c r="ODF100" s="84"/>
      <c r="ODG100" s="84"/>
      <c r="ODH100" s="84"/>
      <c r="ODI100" s="84"/>
      <c r="ODJ100" s="84"/>
      <c r="ODK100" s="84"/>
      <c r="ODL100" s="84"/>
      <c r="ODM100" s="84"/>
      <c r="ODN100" s="84"/>
      <c r="ODO100" s="84"/>
      <c r="ODP100" s="84"/>
      <c r="ODQ100" s="84"/>
      <c r="ODR100" s="84"/>
      <c r="ODS100" s="84"/>
      <c r="ODT100" s="84"/>
      <c r="ODU100" s="84"/>
      <c r="ODV100" s="84"/>
      <c r="ODW100" s="84"/>
      <c r="ODX100" s="84"/>
      <c r="ODY100" s="84"/>
      <c r="ODZ100" s="84"/>
      <c r="OEA100" s="84"/>
      <c r="OEB100" s="84"/>
      <c r="OEC100" s="84"/>
      <c r="OED100" s="84"/>
      <c r="OEE100" s="84"/>
      <c r="OEF100" s="84"/>
      <c r="OEG100" s="84"/>
      <c r="OEH100" s="84"/>
      <c r="OEI100" s="84"/>
      <c r="OEJ100" s="84"/>
      <c r="OEK100" s="84"/>
      <c r="OEL100" s="84"/>
      <c r="OEM100" s="84"/>
      <c r="OEN100" s="84"/>
      <c r="OEO100" s="84"/>
      <c r="OEP100" s="84"/>
      <c r="OEQ100" s="84"/>
      <c r="OER100" s="84"/>
      <c r="OES100" s="84"/>
      <c r="OET100" s="84"/>
      <c r="OEU100" s="84"/>
      <c r="OEV100" s="84"/>
      <c r="OEW100" s="84"/>
      <c r="OEX100" s="84"/>
      <c r="OEY100" s="84"/>
      <c r="OEZ100" s="84"/>
      <c r="OFA100" s="84"/>
      <c r="OFB100" s="84"/>
      <c r="OFC100" s="84"/>
      <c r="OFD100" s="84"/>
      <c r="OFE100" s="84"/>
      <c r="OFF100" s="84"/>
      <c r="OFG100" s="84"/>
      <c r="OFH100" s="84"/>
      <c r="OFI100" s="84"/>
      <c r="OFJ100" s="84"/>
      <c r="OFK100" s="84"/>
      <c r="OFL100" s="84"/>
      <c r="OFM100" s="84"/>
      <c r="OFN100" s="84"/>
      <c r="OFO100" s="84"/>
      <c r="OFP100" s="84"/>
      <c r="OFQ100" s="84"/>
      <c r="OFR100" s="84"/>
      <c r="OFS100" s="84"/>
      <c r="OFT100" s="84"/>
      <c r="OFU100" s="84"/>
      <c r="OFV100" s="84"/>
      <c r="OFW100" s="84"/>
      <c r="OFX100" s="84"/>
      <c r="OFY100" s="84"/>
      <c r="OFZ100" s="84"/>
      <c r="OGA100" s="84"/>
      <c r="OGB100" s="84"/>
      <c r="OGC100" s="84"/>
      <c r="OGD100" s="84"/>
      <c r="OGE100" s="84"/>
      <c r="OGF100" s="84"/>
      <c r="OGG100" s="84"/>
      <c r="OGH100" s="84"/>
      <c r="OGI100" s="84"/>
      <c r="OGJ100" s="84"/>
      <c r="OGK100" s="84"/>
      <c r="OGL100" s="84"/>
      <c r="OGM100" s="84"/>
      <c r="OGN100" s="84"/>
      <c r="OGO100" s="84"/>
      <c r="OGP100" s="84"/>
      <c r="OGQ100" s="84"/>
      <c r="OGR100" s="84"/>
      <c r="OGS100" s="84"/>
      <c r="OGT100" s="84"/>
      <c r="OGU100" s="84"/>
      <c r="OGV100" s="84"/>
      <c r="OGW100" s="84"/>
      <c r="OGX100" s="84"/>
      <c r="OGY100" s="84"/>
      <c r="OGZ100" s="84"/>
      <c r="OHA100" s="84"/>
      <c r="OHB100" s="84"/>
      <c r="OHC100" s="84"/>
      <c r="OHD100" s="84"/>
      <c r="OHE100" s="84"/>
      <c r="OHF100" s="84"/>
      <c r="OHG100" s="84"/>
      <c r="OHH100" s="84"/>
      <c r="OHI100" s="84"/>
      <c r="OHJ100" s="84"/>
      <c r="OHK100" s="84"/>
      <c r="OHL100" s="84"/>
      <c r="OHM100" s="84"/>
      <c r="OHN100" s="84"/>
      <c r="OHO100" s="84"/>
      <c r="OHP100" s="84"/>
      <c r="OHQ100" s="84"/>
      <c r="OHR100" s="84"/>
      <c r="OHS100" s="84"/>
      <c r="OHT100" s="84"/>
      <c r="OHU100" s="84"/>
      <c r="OHV100" s="84"/>
      <c r="OHW100" s="84"/>
      <c r="OHX100" s="84"/>
      <c r="OHY100" s="84"/>
      <c r="OHZ100" s="84"/>
      <c r="OIA100" s="84"/>
      <c r="OIB100" s="84"/>
      <c r="OIC100" s="84"/>
      <c r="OID100" s="84"/>
      <c r="OIE100" s="84"/>
      <c r="OIF100" s="84"/>
      <c r="OIG100" s="84"/>
      <c r="OIH100" s="84"/>
      <c r="OII100" s="84"/>
      <c r="OIJ100" s="84"/>
      <c r="OIK100" s="84"/>
      <c r="OIL100" s="84"/>
      <c r="OIM100" s="84"/>
      <c r="OIN100" s="84"/>
      <c r="OIO100" s="84"/>
      <c r="OIP100" s="84"/>
      <c r="OIQ100" s="84"/>
      <c r="OIR100" s="84"/>
      <c r="OIS100" s="84"/>
      <c r="OIT100" s="84"/>
      <c r="OIU100" s="84"/>
      <c r="OIV100" s="84"/>
      <c r="OIW100" s="84"/>
      <c r="OIX100" s="84"/>
      <c r="OIY100" s="84"/>
      <c r="OIZ100" s="84"/>
      <c r="OJA100" s="84"/>
      <c r="OJB100" s="84"/>
      <c r="OJC100" s="84"/>
      <c r="OJD100" s="84"/>
      <c r="OJE100" s="84"/>
      <c r="OJF100" s="84"/>
      <c r="OJG100" s="84"/>
      <c r="OJH100" s="84"/>
      <c r="OJI100" s="84"/>
      <c r="OJJ100" s="84"/>
      <c r="OJK100" s="84"/>
      <c r="OJL100" s="84"/>
      <c r="OJM100" s="84"/>
      <c r="OJN100" s="84"/>
      <c r="OJO100" s="84"/>
      <c r="OJP100" s="84"/>
      <c r="OJQ100" s="84"/>
      <c r="OJR100" s="84"/>
      <c r="OJS100" s="84"/>
      <c r="OJT100" s="84"/>
      <c r="OJU100" s="84"/>
      <c r="OJV100" s="84"/>
      <c r="OJW100" s="84"/>
      <c r="OJX100" s="84"/>
      <c r="OJY100" s="84"/>
      <c r="OJZ100" s="84"/>
      <c r="OKA100" s="84"/>
      <c r="OKB100" s="84"/>
      <c r="OKC100" s="84"/>
      <c r="OKD100" s="84"/>
      <c r="OKE100" s="84"/>
      <c r="OKF100" s="84"/>
      <c r="OKG100" s="84"/>
      <c r="OKH100" s="84"/>
      <c r="OKI100" s="84"/>
      <c r="OKJ100" s="84"/>
      <c r="OKK100" s="84"/>
      <c r="OKL100" s="84"/>
      <c r="OKM100" s="84"/>
      <c r="OKN100" s="84"/>
      <c r="OKO100" s="84"/>
      <c r="OKP100" s="84"/>
      <c r="OKQ100" s="84"/>
      <c r="OKR100" s="84"/>
      <c r="OKS100" s="84"/>
      <c r="OKT100" s="84"/>
      <c r="OKU100" s="84"/>
      <c r="OKV100" s="84"/>
      <c r="OKW100" s="84"/>
      <c r="OKX100" s="84"/>
      <c r="OKY100" s="84"/>
      <c r="OKZ100" s="84"/>
      <c r="OLA100" s="84"/>
      <c r="OLB100" s="84"/>
      <c r="OLC100" s="84"/>
      <c r="OLD100" s="84"/>
      <c r="OLE100" s="84"/>
      <c r="OLF100" s="84"/>
      <c r="OLG100" s="84"/>
      <c r="OLH100" s="84"/>
      <c r="OLI100" s="84"/>
      <c r="OLJ100" s="84"/>
      <c r="OLK100" s="84"/>
      <c r="OLL100" s="84"/>
      <c r="OLM100" s="84"/>
      <c r="OLN100" s="84"/>
      <c r="OLO100" s="84"/>
      <c r="OLP100" s="84"/>
      <c r="OLQ100" s="84"/>
      <c r="OLR100" s="84"/>
      <c r="OLS100" s="84"/>
      <c r="OLT100" s="84"/>
      <c r="OLU100" s="84"/>
      <c r="OLV100" s="84"/>
      <c r="OLW100" s="84"/>
      <c r="OLX100" s="84"/>
      <c r="OLY100" s="84"/>
      <c r="OLZ100" s="84"/>
      <c r="OMA100" s="84"/>
      <c r="OMB100" s="84"/>
      <c r="OMC100" s="84"/>
      <c r="OMD100" s="84"/>
      <c r="OME100" s="84"/>
      <c r="OMF100" s="84"/>
      <c r="OMG100" s="84"/>
      <c r="OMH100" s="84"/>
      <c r="OMI100" s="84"/>
      <c r="OMJ100" s="84"/>
      <c r="OMK100" s="84"/>
      <c r="OML100" s="84"/>
      <c r="OMM100" s="84"/>
      <c r="OMN100" s="84"/>
      <c r="OMO100" s="84"/>
      <c r="OMP100" s="84"/>
      <c r="OMQ100" s="84"/>
      <c r="OMR100" s="84"/>
      <c r="OMS100" s="84"/>
      <c r="OMT100" s="84"/>
      <c r="OMU100" s="84"/>
      <c r="OMV100" s="84"/>
      <c r="OMW100" s="84"/>
      <c r="OMX100" s="84"/>
      <c r="OMY100" s="84"/>
      <c r="OMZ100" s="84"/>
      <c r="ONA100" s="84"/>
      <c r="ONB100" s="84"/>
      <c r="ONC100" s="84"/>
      <c r="OND100" s="84"/>
      <c r="ONE100" s="84"/>
      <c r="ONF100" s="84"/>
      <c r="ONG100" s="84"/>
      <c r="ONH100" s="84"/>
      <c r="ONI100" s="84"/>
      <c r="ONJ100" s="84"/>
      <c r="ONK100" s="84"/>
      <c r="ONL100" s="84"/>
      <c r="ONM100" s="84"/>
      <c r="ONN100" s="84"/>
      <c r="ONO100" s="84"/>
      <c r="ONP100" s="84"/>
      <c r="ONQ100" s="84"/>
      <c r="ONR100" s="84"/>
      <c r="ONS100" s="84"/>
      <c r="ONT100" s="84"/>
      <c r="ONU100" s="84"/>
      <c r="ONV100" s="84"/>
      <c r="ONW100" s="84"/>
      <c r="ONX100" s="84"/>
      <c r="ONY100" s="84"/>
      <c r="ONZ100" s="84"/>
      <c r="OOA100" s="84"/>
      <c r="OOB100" s="84"/>
      <c r="OOC100" s="84"/>
      <c r="OOD100" s="84"/>
      <c r="OOE100" s="84"/>
      <c r="OOF100" s="84"/>
      <c r="OOG100" s="84"/>
      <c r="OOH100" s="84"/>
      <c r="OOI100" s="84"/>
      <c r="OOJ100" s="84"/>
      <c r="OOK100" s="84"/>
      <c r="OOL100" s="84"/>
      <c r="OOM100" s="84"/>
      <c r="OON100" s="84"/>
      <c r="OOO100" s="84"/>
      <c r="OOP100" s="84"/>
      <c r="OOQ100" s="84"/>
      <c r="OOR100" s="84"/>
      <c r="OOS100" s="84"/>
      <c r="OOT100" s="84"/>
      <c r="OOU100" s="84"/>
      <c r="OOV100" s="84"/>
      <c r="OOW100" s="84"/>
      <c r="OOX100" s="84"/>
      <c r="OOY100" s="84"/>
      <c r="OOZ100" s="84"/>
      <c r="OPA100" s="84"/>
      <c r="OPB100" s="84"/>
      <c r="OPC100" s="84"/>
      <c r="OPD100" s="84"/>
      <c r="OPE100" s="84"/>
      <c r="OPF100" s="84"/>
      <c r="OPG100" s="84"/>
      <c r="OPH100" s="84"/>
      <c r="OPI100" s="84"/>
      <c r="OPJ100" s="84"/>
      <c r="OPK100" s="84"/>
      <c r="OPL100" s="84"/>
      <c r="OPM100" s="84"/>
      <c r="OPN100" s="84"/>
      <c r="OPO100" s="84"/>
      <c r="OPP100" s="84"/>
      <c r="OPQ100" s="84"/>
      <c r="OPR100" s="84"/>
      <c r="OPS100" s="84"/>
      <c r="OPT100" s="84"/>
      <c r="OPU100" s="84"/>
      <c r="OPV100" s="84"/>
      <c r="OPW100" s="84"/>
      <c r="OPX100" s="84"/>
      <c r="OPY100" s="84"/>
      <c r="OPZ100" s="84"/>
      <c r="OQA100" s="84"/>
      <c r="OQB100" s="84"/>
      <c r="OQC100" s="84"/>
      <c r="OQD100" s="84"/>
      <c r="OQE100" s="84"/>
      <c r="OQF100" s="84"/>
      <c r="OQG100" s="84"/>
      <c r="OQH100" s="84"/>
      <c r="OQI100" s="84"/>
      <c r="OQJ100" s="84"/>
      <c r="OQK100" s="84"/>
      <c r="OQL100" s="84"/>
      <c r="OQM100" s="84"/>
      <c r="OQN100" s="84"/>
      <c r="OQO100" s="84"/>
      <c r="OQP100" s="84"/>
      <c r="OQQ100" s="84"/>
      <c r="OQR100" s="84"/>
      <c r="OQS100" s="84"/>
      <c r="OQT100" s="84"/>
      <c r="OQU100" s="84"/>
      <c r="OQV100" s="84"/>
      <c r="OQW100" s="84"/>
      <c r="OQX100" s="84"/>
      <c r="OQY100" s="84"/>
      <c r="OQZ100" s="84"/>
      <c r="ORA100" s="84"/>
      <c r="ORB100" s="84"/>
      <c r="ORC100" s="84"/>
      <c r="ORD100" s="84"/>
      <c r="ORE100" s="84"/>
      <c r="ORF100" s="84"/>
      <c r="ORG100" s="84"/>
      <c r="ORH100" s="84"/>
      <c r="ORI100" s="84"/>
      <c r="ORJ100" s="84"/>
      <c r="ORK100" s="84"/>
      <c r="ORL100" s="84"/>
      <c r="ORM100" s="84"/>
      <c r="ORN100" s="84"/>
      <c r="ORO100" s="84"/>
      <c r="ORP100" s="84"/>
      <c r="ORQ100" s="84"/>
      <c r="ORR100" s="84"/>
      <c r="ORS100" s="84"/>
      <c r="ORT100" s="84"/>
      <c r="ORU100" s="84"/>
      <c r="ORV100" s="84"/>
      <c r="ORW100" s="84"/>
      <c r="ORX100" s="84"/>
      <c r="ORY100" s="84"/>
      <c r="ORZ100" s="84"/>
      <c r="OSA100" s="84"/>
      <c r="OSB100" s="84"/>
      <c r="OSC100" s="84"/>
      <c r="OSD100" s="84"/>
      <c r="OSE100" s="84"/>
      <c r="OSF100" s="84"/>
      <c r="OSG100" s="84"/>
      <c r="OSH100" s="84"/>
      <c r="OSI100" s="84"/>
      <c r="OSJ100" s="84"/>
      <c r="OSK100" s="84"/>
      <c r="OSL100" s="84"/>
      <c r="OSM100" s="84"/>
      <c r="OSN100" s="84"/>
      <c r="OSO100" s="84"/>
      <c r="OSP100" s="84"/>
      <c r="OSQ100" s="84"/>
      <c r="OSR100" s="84"/>
      <c r="OSS100" s="84"/>
      <c r="OST100" s="84"/>
      <c r="OSU100" s="84"/>
      <c r="OSV100" s="84"/>
      <c r="OSW100" s="84"/>
      <c r="OSX100" s="84"/>
      <c r="OSY100" s="84"/>
      <c r="OSZ100" s="84"/>
      <c r="OTA100" s="84"/>
      <c r="OTB100" s="84"/>
      <c r="OTC100" s="84"/>
      <c r="OTD100" s="84"/>
      <c r="OTE100" s="84"/>
      <c r="OTF100" s="84"/>
      <c r="OTG100" s="84"/>
      <c r="OTH100" s="84"/>
      <c r="OTI100" s="84"/>
      <c r="OTJ100" s="84"/>
      <c r="OTK100" s="84"/>
      <c r="OTL100" s="84"/>
      <c r="OTM100" s="84"/>
      <c r="OTN100" s="84"/>
      <c r="OTO100" s="84"/>
      <c r="OTP100" s="84"/>
      <c r="OTQ100" s="84"/>
      <c r="OTR100" s="84"/>
      <c r="OTS100" s="84"/>
      <c r="OTT100" s="84"/>
      <c r="OTU100" s="84"/>
      <c r="OTV100" s="84"/>
      <c r="OTW100" s="84"/>
      <c r="OTX100" s="84"/>
      <c r="OTY100" s="84"/>
      <c r="OTZ100" s="84"/>
      <c r="OUA100" s="84"/>
      <c r="OUB100" s="84"/>
      <c r="OUC100" s="84"/>
      <c r="OUD100" s="84"/>
      <c r="OUE100" s="84"/>
      <c r="OUF100" s="84"/>
      <c r="OUG100" s="84"/>
      <c r="OUH100" s="84"/>
      <c r="OUI100" s="84"/>
      <c r="OUJ100" s="84"/>
      <c r="OUK100" s="84"/>
      <c r="OUL100" s="84"/>
      <c r="OUM100" s="84"/>
      <c r="OUN100" s="84"/>
      <c r="OUO100" s="84"/>
      <c r="OUP100" s="84"/>
      <c r="OUQ100" s="84"/>
      <c r="OUR100" s="84"/>
      <c r="OUS100" s="84"/>
      <c r="OUT100" s="84"/>
      <c r="OUU100" s="84"/>
      <c r="OUV100" s="84"/>
      <c r="OUW100" s="84"/>
      <c r="OUX100" s="84"/>
      <c r="OUY100" s="84"/>
      <c r="OUZ100" s="84"/>
      <c r="OVA100" s="84"/>
      <c r="OVB100" s="84"/>
      <c r="OVC100" s="84"/>
      <c r="OVD100" s="84"/>
      <c r="OVE100" s="84"/>
      <c r="OVF100" s="84"/>
      <c r="OVG100" s="84"/>
      <c r="OVH100" s="84"/>
      <c r="OVI100" s="84"/>
      <c r="OVJ100" s="84"/>
      <c r="OVK100" s="84"/>
      <c r="OVL100" s="84"/>
      <c r="OVM100" s="84"/>
      <c r="OVN100" s="84"/>
      <c r="OVO100" s="84"/>
      <c r="OVP100" s="84"/>
      <c r="OVQ100" s="84"/>
      <c r="OVR100" s="84"/>
      <c r="OVS100" s="84"/>
      <c r="OVT100" s="84"/>
      <c r="OVU100" s="84"/>
      <c r="OVV100" s="84"/>
      <c r="OVW100" s="84"/>
      <c r="OVX100" s="84"/>
      <c r="OVY100" s="84"/>
      <c r="OVZ100" s="84"/>
      <c r="OWA100" s="84"/>
      <c r="OWB100" s="84"/>
      <c r="OWC100" s="84"/>
      <c r="OWD100" s="84"/>
      <c r="OWE100" s="84"/>
      <c r="OWF100" s="84"/>
      <c r="OWG100" s="84"/>
      <c r="OWH100" s="84"/>
      <c r="OWI100" s="84"/>
      <c r="OWJ100" s="84"/>
      <c r="OWK100" s="84"/>
      <c r="OWL100" s="84"/>
      <c r="OWM100" s="84"/>
      <c r="OWN100" s="84"/>
      <c r="OWO100" s="84"/>
      <c r="OWP100" s="84"/>
      <c r="OWQ100" s="84"/>
      <c r="OWR100" s="84"/>
      <c r="OWS100" s="84"/>
      <c r="OWT100" s="84"/>
      <c r="OWU100" s="84"/>
      <c r="OWV100" s="84"/>
      <c r="OWW100" s="84"/>
      <c r="OWX100" s="84"/>
      <c r="OWY100" s="84"/>
      <c r="OWZ100" s="84"/>
      <c r="OXA100" s="84"/>
      <c r="OXB100" s="84"/>
      <c r="OXC100" s="84"/>
      <c r="OXD100" s="84"/>
      <c r="OXE100" s="84"/>
      <c r="OXF100" s="84"/>
      <c r="OXG100" s="84"/>
      <c r="OXH100" s="84"/>
      <c r="OXI100" s="84"/>
      <c r="OXJ100" s="84"/>
      <c r="OXK100" s="84"/>
      <c r="OXL100" s="84"/>
      <c r="OXM100" s="84"/>
      <c r="OXN100" s="84"/>
      <c r="OXO100" s="84"/>
      <c r="OXP100" s="84"/>
      <c r="OXQ100" s="84"/>
      <c r="OXR100" s="84"/>
      <c r="OXS100" s="84"/>
      <c r="OXT100" s="84"/>
      <c r="OXU100" s="84"/>
      <c r="OXV100" s="84"/>
      <c r="OXW100" s="84"/>
      <c r="OXX100" s="84"/>
      <c r="OXY100" s="84"/>
      <c r="OXZ100" s="84"/>
      <c r="OYA100" s="84"/>
      <c r="OYB100" s="84"/>
      <c r="OYC100" s="84"/>
      <c r="OYD100" s="84"/>
      <c r="OYE100" s="84"/>
      <c r="OYF100" s="84"/>
      <c r="OYG100" s="84"/>
      <c r="OYH100" s="84"/>
      <c r="OYI100" s="84"/>
      <c r="OYJ100" s="84"/>
      <c r="OYK100" s="84"/>
      <c r="OYL100" s="84"/>
      <c r="OYM100" s="84"/>
      <c r="OYN100" s="84"/>
      <c r="OYO100" s="84"/>
      <c r="OYP100" s="84"/>
      <c r="OYQ100" s="84"/>
      <c r="OYR100" s="84"/>
      <c r="OYS100" s="84"/>
      <c r="OYT100" s="84"/>
      <c r="OYU100" s="84"/>
      <c r="OYV100" s="84"/>
      <c r="OYW100" s="84"/>
      <c r="OYX100" s="84"/>
      <c r="OYY100" s="84"/>
      <c r="OYZ100" s="84"/>
      <c r="OZA100" s="84"/>
      <c r="OZB100" s="84"/>
      <c r="OZC100" s="84"/>
      <c r="OZD100" s="84"/>
      <c r="OZE100" s="84"/>
      <c r="OZF100" s="84"/>
      <c r="OZG100" s="84"/>
      <c r="OZH100" s="84"/>
      <c r="OZI100" s="84"/>
      <c r="OZJ100" s="84"/>
      <c r="OZK100" s="84"/>
      <c r="OZL100" s="84"/>
      <c r="OZM100" s="84"/>
      <c r="OZN100" s="84"/>
      <c r="OZO100" s="84"/>
      <c r="OZP100" s="84"/>
      <c r="OZQ100" s="84"/>
      <c r="OZR100" s="84"/>
      <c r="OZS100" s="84"/>
      <c r="OZT100" s="84"/>
      <c r="OZU100" s="84"/>
      <c r="OZV100" s="84"/>
      <c r="OZW100" s="84"/>
      <c r="OZX100" s="84"/>
      <c r="OZY100" s="84"/>
      <c r="OZZ100" s="84"/>
      <c r="PAA100" s="84"/>
      <c r="PAB100" s="84"/>
      <c r="PAC100" s="84"/>
      <c r="PAD100" s="84"/>
      <c r="PAE100" s="84"/>
      <c r="PAF100" s="84"/>
      <c r="PAG100" s="84"/>
      <c r="PAH100" s="84"/>
      <c r="PAI100" s="84"/>
      <c r="PAJ100" s="84"/>
      <c r="PAK100" s="84"/>
      <c r="PAL100" s="84"/>
      <c r="PAM100" s="84"/>
      <c r="PAN100" s="84"/>
      <c r="PAO100" s="84"/>
      <c r="PAP100" s="84"/>
      <c r="PAQ100" s="84"/>
      <c r="PAR100" s="84"/>
      <c r="PAS100" s="84"/>
      <c r="PAT100" s="84"/>
      <c r="PAU100" s="84"/>
      <c r="PAV100" s="84"/>
      <c r="PAW100" s="84"/>
      <c r="PAX100" s="84"/>
      <c r="PAY100" s="84"/>
      <c r="PAZ100" s="84"/>
      <c r="PBA100" s="84"/>
      <c r="PBB100" s="84"/>
      <c r="PBC100" s="84"/>
      <c r="PBD100" s="84"/>
      <c r="PBE100" s="84"/>
      <c r="PBF100" s="84"/>
      <c r="PBG100" s="84"/>
      <c r="PBH100" s="84"/>
      <c r="PBI100" s="84"/>
      <c r="PBJ100" s="84"/>
      <c r="PBK100" s="84"/>
      <c r="PBL100" s="84"/>
      <c r="PBM100" s="84"/>
      <c r="PBN100" s="84"/>
      <c r="PBO100" s="84"/>
      <c r="PBP100" s="84"/>
      <c r="PBQ100" s="84"/>
      <c r="PBR100" s="84"/>
      <c r="PBS100" s="84"/>
      <c r="PBT100" s="84"/>
      <c r="PBU100" s="84"/>
      <c r="PBV100" s="84"/>
      <c r="PBW100" s="84"/>
      <c r="PBX100" s="84"/>
      <c r="PBY100" s="84"/>
      <c r="PBZ100" s="84"/>
      <c r="PCA100" s="84"/>
      <c r="PCB100" s="84"/>
      <c r="PCC100" s="84"/>
      <c r="PCD100" s="84"/>
      <c r="PCE100" s="84"/>
      <c r="PCF100" s="84"/>
      <c r="PCG100" s="84"/>
      <c r="PCH100" s="84"/>
      <c r="PCI100" s="84"/>
      <c r="PCJ100" s="84"/>
      <c r="PCK100" s="84"/>
      <c r="PCL100" s="84"/>
      <c r="PCM100" s="84"/>
      <c r="PCN100" s="84"/>
      <c r="PCO100" s="84"/>
      <c r="PCP100" s="84"/>
      <c r="PCQ100" s="84"/>
      <c r="PCR100" s="84"/>
      <c r="PCS100" s="84"/>
      <c r="PCT100" s="84"/>
      <c r="PCU100" s="84"/>
      <c r="PCV100" s="84"/>
      <c r="PCW100" s="84"/>
      <c r="PCX100" s="84"/>
      <c r="PCY100" s="84"/>
      <c r="PCZ100" s="84"/>
      <c r="PDA100" s="84"/>
      <c r="PDB100" s="84"/>
      <c r="PDC100" s="84"/>
      <c r="PDD100" s="84"/>
      <c r="PDE100" s="84"/>
      <c r="PDF100" s="84"/>
      <c r="PDG100" s="84"/>
      <c r="PDH100" s="84"/>
      <c r="PDI100" s="84"/>
      <c r="PDJ100" s="84"/>
      <c r="PDK100" s="84"/>
      <c r="PDL100" s="84"/>
      <c r="PDM100" s="84"/>
      <c r="PDN100" s="84"/>
      <c r="PDO100" s="84"/>
      <c r="PDP100" s="84"/>
      <c r="PDQ100" s="84"/>
      <c r="PDR100" s="84"/>
      <c r="PDS100" s="84"/>
      <c r="PDT100" s="84"/>
      <c r="PDU100" s="84"/>
      <c r="PDV100" s="84"/>
      <c r="PDW100" s="84"/>
      <c r="PDX100" s="84"/>
      <c r="PDY100" s="84"/>
      <c r="PDZ100" s="84"/>
      <c r="PEA100" s="84"/>
      <c r="PEB100" s="84"/>
      <c r="PEC100" s="84"/>
      <c r="PED100" s="84"/>
      <c r="PEE100" s="84"/>
      <c r="PEF100" s="84"/>
      <c r="PEG100" s="84"/>
      <c r="PEH100" s="84"/>
      <c r="PEI100" s="84"/>
      <c r="PEJ100" s="84"/>
      <c r="PEK100" s="84"/>
      <c r="PEL100" s="84"/>
      <c r="PEM100" s="84"/>
      <c r="PEN100" s="84"/>
      <c r="PEO100" s="84"/>
      <c r="PEP100" s="84"/>
      <c r="PEQ100" s="84"/>
      <c r="PER100" s="84"/>
      <c r="PES100" s="84"/>
      <c r="PET100" s="84"/>
      <c r="PEU100" s="84"/>
      <c r="PEV100" s="84"/>
      <c r="PEW100" s="84"/>
      <c r="PEX100" s="84"/>
      <c r="PEY100" s="84"/>
      <c r="PEZ100" s="84"/>
      <c r="PFA100" s="84"/>
      <c r="PFB100" s="84"/>
      <c r="PFC100" s="84"/>
      <c r="PFD100" s="84"/>
      <c r="PFE100" s="84"/>
      <c r="PFF100" s="84"/>
      <c r="PFG100" s="84"/>
      <c r="PFH100" s="84"/>
      <c r="PFI100" s="84"/>
      <c r="PFJ100" s="84"/>
      <c r="PFK100" s="84"/>
      <c r="PFL100" s="84"/>
      <c r="PFM100" s="84"/>
      <c r="PFN100" s="84"/>
      <c r="PFO100" s="84"/>
      <c r="PFP100" s="84"/>
      <c r="PFQ100" s="84"/>
      <c r="PFR100" s="84"/>
      <c r="PFS100" s="84"/>
      <c r="PFT100" s="84"/>
      <c r="PFU100" s="84"/>
      <c r="PFV100" s="84"/>
      <c r="PFW100" s="84"/>
      <c r="PFX100" s="84"/>
      <c r="PFY100" s="84"/>
      <c r="PFZ100" s="84"/>
      <c r="PGA100" s="84"/>
      <c r="PGB100" s="84"/>
      <c r="PGC100" s="84"/>
      <c r="PGD100" s="84"/>
      <c r="PGE100" s="84"/>
      <c r="PGF100" s="84"/>
      <c r="PGG100" s="84"/>
      <c r="PGH100" s="84"/>
      <c r="PGI100" s="84"/>
      <c r="PGJ100" s="84"/>
      <c r="PGK100" s="84"/>
      <c r="PGL100" s="84"/>
      <c r="PGM100" s="84"/>
      <c r="PGN100" s="84"/>
      <c r="PGO100" s="84"/>
      <c r="PGP100" s="84"/>
      <c r="PGQ100" s="84"/>
      <c r="PGR100" s="84"/>
      <c r="PGS100" s="84"/>
      <c r="PGT100" s="84"/>
      <c r="PGU100" s="84"/>
      <c r="PGV100" s="84"/>
      <c r="PGW100" s="84"/>
      <c r="PGX100" s="84"/>
      <c r="PGY100" s="84"/>
      <c r="PGZ100" s="84"/>
      <c r="PHA100" s="84"/>
      <c r="PHB100" s="84"/>
      <c r="PHC100" s="84"/>
      <c r="PHD100" s="84"/>
      <c r="PHE100" s="84"/>
      <c r="PHF100" s="84"/>
      <c r="PHG100" s="84"/>
      <c r="PHH100" s="84"/>
      <c r="PHI100" s="84"/>
      <c r="PHJ100" s="84"/>
      <c r="PHK100" s="84"/>
      <c r="PHL100" s="84"/>
      <c r="PHM100" s="84"/>
      <c r="PHN100" s="84"/>
      <c r="PHO100" s="84"/>
      <c r="PHP100" s="84"/>
      <c r="PHQ100" s="84"/>
      <c r="PHR100" s="84"/>
      <c r="PHS100" s="84"/>
      <c r="PHT100" s="84"/>
      <c r="PHU100" s="84"/>
      <c r="PHV100" s="84"/>
      <c r="PHW100" s="84"/>
      <c r="PHX100" s="84"/>
      <c r="PHY100" s="84"/>
      <c r="PHZ100" s="84"/>
      <c r="PIA100" s="84"/>
      <c r="PIB100" s="84"/>
      <c r="PIC100" s="84"/>
      <c r="PID100" s="84"/>
      <c r="PIE100" s="84"/>
      <c r="PIF100" s="84"/>
      <c r="PIG100" s="84"/>
      <c r="PIH100" s="84"/>
      <c r="PII100" s="84"/>
      <c r="PIJ100" s="84"/>
      <c r="PIK100" s="84"/>
      <c r="PIL100" s="84"/>
      <c r="PIM100" s="84"/>
      <c r="PIN100" s="84"/>
      <c r="PIO100" s="84"/>
      <c r="PIP100" s="84"/>
      <c r="PIQ100" s="84"/>
      <c r="PIR100" s="84"/>
      <c r="PIS100" s="84"/>
      <c r="PIT100" s="84"/>
      <c r="PIU100" s="84"/>
      <c r="PIV100" s="84"/>
      <c r="PIW100" s="84"/>
      <c r="PIX100" s="84"/>
      <c r="PIY100" s="84"/>
      <c r="PIZ100" s="84"/>
      <c r="PJA100" s="84"/>
      <c r="PJB100" s="84"/>
      <c r="PJC100" s="84"/>
      <c r="PJD100" s="84"/>
      <c r="PJE100" s="84"/>
      <c r="PJF100" s="84"/>
      <c r="PJG100" s="84"/>
      <c r="PJH100" s="84"/>
      <c r="PJI100" s="84"/>
      <c r="PJJ100" s="84"/>
      <c r="PJK100" s="84"/>
      <c r="PJL100" s="84"/>
      <c r="PJM100" s="84"/>
      <c r="PJN100" s="84"/>
      <c r="PJO100" s="84"/>
      <c r="PJP100" s="84"/>
      <c r="PJQ100" s="84"/>
      <c r="PJR100" s="84"/>
      <c r="PJS100" s="84"/>
      <c r="PJT100" s="84"/>
      <c r="PJU100" s="84"/>
      <c r="PJV100" s="84"/>
      <c r="PJW100" s="84"/>
      <c r="PJX100" s="84"/>
      <c r="PJY100" s="84"/>
      <c r="PJZ100" s="84"/>
      <c r="PKA100" s="84"/>
      <c r="PKB100" s="84"/>
      <c r="PKC100" s="84"/>
      <c r="PKD100" s="84"/>
      <c r="PKE100" s="84"/>
      <c r="PKF100" s="84"/>
      <c r="PKG100" s="84"/>
      <c r="PKH100" s="84"/>
      <c r="PKI100" s="84"/>
      <c r="PKJ100" s="84"/>
      <c r="PKK100" s="84"/>
      <c r="PKL100" s="84"/>
      <c r="PKM100" s="84"/>
      <c r="PKN100" s="84"/>
      <c r="PKO100" s="84"/>
      <c r="PKP100" s="84"/>
      <c r="PKQ100" s="84"/>
      <c r="PKR100" s="84"/>
      <c r="PKS100" s="84"/>
      <c r="PKT100" s="84"/>
      <c r="PKU100" s="84"/>
      <c r="PKV100" s="84"/>
      <c r="PKW100" s="84"/>
      <c r="PKX100" s="84"/>
      <c r="PKY100" s="84"/>
      <c r="PKZ100" s="84"/>
      <c r="PLA100" s="84"/>
      <c r="PLB100" s="84"/>
      <c r="PLC100" s="84"/>
      <c r="PLD100" s="84"/>
      <c r="PLE100" s="84"/>
      <c r="PLF100" s="84"/>
      <c r="PLG100" s="84"/>
      <c r="PLH100" s="84"/>
      <c r="PLI100" s="84"/>
      <c r="PLJ100" s="84"/>
      <c r="PLK100" s="84"/>
      <c r="PLL100" s="84"/>
      <c r="PLM100" s="84"/>
      <c r="PLN100" s="84"/>
      <c r="PLO100" s="84"/>
      <c r="PLP100" s="84"/>
      <c r="PLQ100" s="84"/>
      <c r="PLR100" s="84"/>
      <c r="PLS100" s="84"/>
      <c r="PLT100" s="84"/>
      <c r="PLU100" s="84"/>
      <c r="PLV100" s="84"/>
      <c r="PLW100" s="84"/>
      <c r="PLX100" s="84"/>
      <c r="PLY100" s="84"/>
      <c r="PLZ100" s="84"/>
      <c r="PMA100" s="84"/>
      <c r="PMB100" s="84"/>
      <c r="PMC100" s="84"/>
      <c r="PMD100" s="84"/>
      <c r="PME100" s="84"/>
      <c r="PMF100" s="84"/>
      <c r="PMG100" s="84"/>
      <c r="PMH100" s="84"/>
      <c r="PMI100" s="84"/>
      <c r="PMJ100" s="84"/>
      <c r="PMK100" s="84"/>
      <c r="PML100" s="84"/>
      <c r="PMM100" s="84"/>
      <c r="PMN100" s="84"/>
      <c r="PMO100" s="84"/>
      <c r="PMP100" s="84"/>
      <c r="PMQ100" s="84"/>
      <c r="PMR100" s="84"/>
      <c r="PMS100" s="84"/>
      <c r="PMT100" s="84"/>
      <c r="PMU100" s="84"/>
      <c r="PMV100" s="84"/>
      <c r="PMW100" s="84"/>
      <c r="PMX100" s="84"/>
      <c r="PMY100" s="84"/>
      <c r="PMZ100" s="84"/>
      <c r="PNA100" s="84"/>
      <c r="PNB100" s="84"/>
      <c r="PNC100" s="84"/>
      <c r="PND100" s="84"/>
      <c r="PNE100" s="84"/>
      <c r="PNF100" s="84"/>
      <c r="PNG100" s="84"/>
      <c r="PNH100" s="84"/>
      <c r="PNI100" s="84"/>
      <c r="PNJ100" s="84"/>
      <c r="PNK100" s="84"/>
      <c r="PNL100" s="84"/>
      <c r="PNM100" s="84"/>
      <c r="PNN100" s="84"/>
      <c r="PNO100" s="84"/>
      <c r="PNP100" s="84"/>
      <c r="PNQ100" s="84"/>
      <c r="PNR100" s="84"/>
      <c r="PNS100" s="84"/>
      <c r="PNT100" s="84"/>
      <c r="PNU100" s="84"/>
      <c r="PNV100" s="84"/>
      <c r="PNW100" s="84"/>
      <c r="PNX100" s="84"/>
      <c r="PNY100" s="84"/>
      <c r="PNZ100" s="84"/>
      <c r="POA100" s="84"/>
      <c r="POB100" s="84"/>
      <c r="POC100" s="84"/>
      <c r="POD100" s="84"/>
      <c r="POE100" s="84"/>
      <c r="POF100" s="84"/>
      <c r="POG100" s="84"/>
      <c r="POH100" s="84"/>
      <c r="POI100" s="84"/>
      <c r="POJ100" s="84"/>
      <c r="POK100" s="84"/>
      <c r="POL100" s="84"/>
      <c r="POM100" s="84"/>
      <c r="PON100" s="84"/>
      <c r="POO100" s="84"/>
      <c r="POP100" s="84"/>
      <c r="POQ100" s="84"/>
      <c r="POR100" s="84"/>
      <c r="POS100" s="84"/>
      <c r="POT100" s="84"/>
      <c r="POU100" s="84"/>
      <c r="POV100" s="84"/>
      <c r="POW100" s="84"/>
      <c r="POX100" s="84"/>
      <c r="POY100" s="84"/>
      <c r="POZ100" s="84"/>
      <c r="PPA100" s="84"/>
      <c r="PPB100" s="84"/>
      <c r="PPC100" s="84"/>
      <c r="PPD100" s="84"/>
      <c r="PPE100" s="84"/>
      <c r="PPF100" s="84"/>
      <c r="PPG100" s="84"/>
      <c r="PPH100" s="84"/>
      <c r="PPI100" s="84"/>
      <c r="PPJ100" s="84"/>
      <c r="PPK100" s="84"/>
      <c r="PPL100" s="84"/>
      <c r="PPM100" s="84"/>
      <c r="PPN100" s="84"/>
      <c r="PPO100" s="84"/>
      <c r="PPP100" s="84"/>
      <c r="PPQ100" s="84"/>
      <c r="PPR100" s="84"/>
      <c r="PPS100" s="84"/>
      <c r="PPT100" s="84"/>
      <c r="PPU100" s="84"/>
      <c r="PPV100" s="84"/>
      <c r="PPW100" s="84"/>
      <c r="PPX100" s="84"/>
      <c r="PPY100" s="84"/>
      <c r="PPZ100" s="84"/>
      <c r="PQA100" s="84"/>
      <c r="PQB100" s="84"/>
      <c r="PQC100" s="84"/>
      <c r="PQD100" s="84"/>
      <c r="PQE100" s="84"/>
      <c r="PQF100" s="84"/>
      <c r="PQG100" s="84"/>
      <c r="PQH100" s="84"/>
      <c r="PQI100" s="84"/>
      <c r="PQJ100" s="84"/>
      <c r="PQK100" s="84"/>
      <c r="PQL100" s="84"/>
      <c r="PQM100" s="84"/>
      <c r="PQN100" s="84"/>
      <c r="PQO100" s="84"/>
      <c r="PQP100" s="84"/>
      <c r="PQQ100" s="84"/>
      <c r="PQR100" s="84"/>
      <c r="PQS100" s="84"/>
      <c r="PQT100" s="84"/>
      <c r="PQU100" s="84"/>
      <c r="PQV100" s="84"/>
      <c r="PQW100" s="84"/>
      <c r="PQX100" s="84"/>
      <c r="PQY100" s="84"/>
      <c r="PQZ100" s="84"/>
      <c r="PRA100" s="84"/>
      <c r="PRB100" s="84"/>
      <c r="PRC100" s="84"/>
      <c r="PRD100" s="84"/>
      <c r="PRE100" s="84"/>
      <c r="PRF100" s="84"/>
      <c r="PRG100" s="84"/>
      <c r="PRH100" s="84"/>
      <c r="PRI100" s="84"/>
      <c r="PRJ100" s="84"/>
      <c r="PRK100" s="84"/>
      <c r="PRL100" s="84"/>
      <c r="PRM100" s="84"/>
      <c r="PRN100" s="84"/>
      <c r="PRO100" s="84"/>
      <c r="PRP100" s="84"/>
      <c r="PRQ100" s="84"/>
      <c r="PRR100" s="84"/>
      <c r="PRS100" s="84"/>
      <c r="PRT100" s="84"/>
      <c r="PRU100" s="84"/>
      <c r="PRV100" s="84"/>
      <c r="PRW100" s="84"/>
      <c r="PRX100" s="84"/>
      <c r="PRY100" s="84"/>
      <c r="PRZ100" s="84"/>
      <c r="PSA100" s="84"/>
      <c r="PSB100" s="84"/>
      <c r="PSC100" s="84"/>
      <c r="PSD100" s="84"/>
      <c r="PSE100" s="84"/>
      <c r="PSF100" s="84"/>
      <c r="PSG100" s="84"/>
      <c r="PSH100" s="84"/>
      <c r="PSI100" s="84"/>
      <c r="PSJ100" s="84"/>
      <c r="PSK100" s="84"/>
      <c r="PSL100" s="84"/>
      <c r="PSM100" s="84"/>
      <c r="PSN100" s="84"/>
      <c r="PSO100" s="84"/>
      <c r="PSP100" s="84"/>
      <c r="PSQ100" s="84"/>
      <c r="PSR100" s="84"/>
      <c r="PSS100" s="84"/>
      <c r="PST100" s="84"/>
      <c r="PSU100" s="84"/>
      <c r="PSV100" s="84"/>
      <c r="PSW100" s="84"/>
      <c r="PSX100" s="84"/>
      <c r="PSY100" s="84"/>
      <c r="PSZ100" s="84"/>
      <c r="PTA100" s="84"/>
      <c r="PTB100" s="84"/>
      <c r="PTC100" s="84"/>
      <c r="PTD100" s="84"/>
      <c r="PTE100" s="84"/>
      <c r="PTF100" s="84"/>
      <c r="PTG100" s="84"/>
      <c r="PTH100" s="84"/>
      <c r="PTI100" s="84"/>
      <c r="PTJ100" s="84"/>
      <c r="PTK100" s="84"/>
      <c r="PTL100" s="84"/>
      <c r="PTM100" s="84"/>
      <c r="PTN100" s="84"/>
      <c r="PTO100" s="84"/>
      <c r="PTP100" s="84"/>
      <c r="PTQ100" s="84"/>
      <c r="PTR100" s="84"/>
      <c r="PTS100" s="84"/>
      <c r="PTT100" s="84"/>
      <c r="PTU100" s="84"/>
      <c r="PTV100" s="84"/>
      <c r="PTW100" s="84"/>
      <c r="PTX100" s="84"/>
      <c r="PTY100" s="84"/>
      <c r="PTZ100" s="84"/>
      <c r="PUA100" s="84"/>
      <c r="PUB100" s="84"/>
      <c r="PUC100" s="84"/>
      <c r="PUD100" s="84"/>
      <c r="PUE100" s="84"/>
      <c r="PUF100" s="84"/>
      <c r="PUG100" s="84"/>
      <c r="PUH100" s="84"/>
      <c r="PUI100" s="84"/>
      <c r="PUJ100" s="84"/>
      <c r="PUK100" s="84"/>
      <c r="PUL100" s="84"/>
      <c r="PUM100" s="84"/>
      <c r="PUN100" s="84"/>
      <c r="PUO100" s="84"/>
      <c r="PUP100" s="84"/>
      <c r="PUQ100" s="84"/>
      <c r="PUR100" s="84"/>
      <c r="PUS100" s="84"/>
      <c r="PUT100" s="84"/>
      <c r="PUU100" s="84"/>
      <c r="PUV100" s="84"/>
      <c r="PUW100" s="84"/>
      <c r="PUX100" s="84"/>
      <c r="PUY100" s="84"/>
      <c r="PUZ100" s="84"/>
      <c r="PVA100" s="84"/>
      <c r="PVB100" s="84"/>
      <c r="PVC100" s="84"/>
      <c r="PVD100" s="84"/>
      <c r="PVE100" s="84"/>
      <c r="PVF100" s="84"/>
      <c r="PVG100" s="84"/>
      <c r="PVH100" s="84"/>
      <c r="PVI100" s="84"/>
      <c r="PVJ100" s="84"/>
      <c r="PVK100" s="84"/>
      <c r="PVL100" s="84"/>
      <c r="PVM100" s="84"/>
      <c r="PVN100" s="84"/>
      <c r="PVO100" s="84"/>
      <c r="PVP100" s="84"/>
      <c r="PVQ100" s="84"/>
      <c r="PVR100" s="84"/>
      <c r="PVS100" s="84"/>
      <c r="PVT100" s="84"/>
      <c r="PVU100" s="84"/>
      <c r="PVV100" s="84"/>
      <c r="PVW100" s="84"/>
      <c r="PVX100" s="84"/>
      <c r="PVY100" s="84"/>
      <c r="PVZ100" s="84"/>
      <c r="PWA100" s="84"/>
      <c r="PWB100" s="84"/>
      <c r="PWC100" s="84"/>
      <c r="PWD100" s="84"/>
      <c r="PWE100" s="84"/>
      <c r="PWF100" s="84"/>
      <c r="PWG100" s="84"/>
      <c r="PWH100" s="84"/>
      <c r="PWI100" s="84"/>
      <c r="PWJ100" s="84"/>
      <c r="PWK100" s="84"/>
      <c r="PWL100" s="84"/>
      <c r="PWM100" s="84"/>
      <c r="PWN100" s="84"/>
      <c r="PWO100" s="84"/>
      <c r="PWP100" s="84"/>
      <c r="PWQ100" s="84"/>
      <c r="PWR100" s="84"/>
      <c r="PWS100" s="84"/>
      <c r="PWT100" s="84"/>
      <c r="PWU100" s="84"/>
      <c r="PWV100" s="84"/>
      <c r="PWW100" s="84"/>
      <c r="PWX100" s="84"/>
      <c r="PWY100" s="84"/>
      <c r="PWZ100" s="84"/>
      <c r="PXA100" s="84"/>
      <c r="PXB100" s="84"/>
      <c r="PXC100" s="84"/>
      <c r="PXD100" s="84"/>
      <c r="PXE100" s="84"/>
      <c r="PXF100" s="84"/>
      <c r="PXG100" s="84"/>
      <c r="PXH100" s="84"/>
      <c r="PXI100" s="84"/>
      <c r="PXJ100" s="84"/>
      <c r="PXK100" s="84"/>
      <c r="PXL100" s="84"/>
      <c r="PXM100" s="84"/>
      <c r="PXN100" s="84"/>
      <c r="PXO100" s="84"/>
      <c r="PXP100" s="84"/>
      <c r="PXQ100" s="84"/>
      <c r="PXR100" s="84"/>
      <c r="PXS100" s="84"/>
      <c r="PXT100" s="84"/>
      <c r="PXU100" s="84"/>
      <c r="PXV100" s="84"/>
      <c r="PXW100" s="84"/>
      <c r="PXX100" s="84"/>
      <c r="PXY100" s="84"/>
      <c r="PXZ100" s="84"/>
      <c r="PYA100" s="84"/>
      <c r="PYB100" s="84"/>
      <c r="PYC100" s="84"/>
      <c r="PYD100" s="84"/>
      <c r="PYE100" s="84"/>
      <c r="PYF100" s="84"/>
      <c r="PYG100" s="84"/>
      <c r="PYH100" s="84"/>
      <c r="PYI100" s="84"/>
      <c r="PYJ100" s="84"/>
      <c r="PYK100" s="84"/>
      <c r="PYL100" s="84"/>
      <c r="PYM100" s="84"/>
      <c r="PYN100" s="84"/>
      <c r="PYO100" s="84"/>
      <c r="PYP100" s="84"/>
      <c r="PYQ100" s="84"/>
      <c r="PYR100" s="84"/>
      <c r="PYS100" s="84"/>
      <c r="PYT100" s="84"/>
      <c r="PYU100" s="84"/>
      <c r="PYV100" s="84"/>
      <c r="PYW100" s="84"/>
      <c r="PYX100" s="84"/>
      <c r="PYY100" s="84"/>
      <c r="PYZ100" s="84"/>
      <c r="PZA100" s="84"/>
      <c r="PZB100" s="84"/>
      <c r="PZC100" s="84"/>
      <c r="PZD100" s="84"/>
      <c r="PZE100" s="84"/>
      <c r="PZF100" s="84"/>
      <c r="PZG100" s="84"/>
      <c r="PZH100" s="84"/>
      <c r="PZI100" s="84"/>
      <c r="PZJ100" s="84"/>
      <c r="PZK100" s="84"/>
      <c r="PZL100" s="84"/>
      <c r="PZM100" s="84"/>
      <c r="PZN100" s="84"/>
      <c r="PZO100" s="84"/>
      <c r="PZP100" s="84"/>
      <c r="PZQ100" s="84"/>
      <c r="PZR100" s="84"/>
      <c r="PZS100" s="84"/>
      <c r="PZT100" s="84"/>
      <c r="PZU100" s="84"/>
      <c r="PZV100" s="84"/>
      <c r="PZW100" s="84"/>
      <c r="PZX100" s="84"/>
      <c r="PZY100" s="84"/>
      <c r="PZZ100" s="84"/>
      <c r="QAA100" s="84"/>
      <c r="QAB100" s="84"/>
      <c r="QAC100" s="84"/>
      <c r="QAD100" s="84"/>
      <c r="QAE100" s="84"/>
      <c r="QAF100" s="84"/>
      <c r="QAG100" s="84"/>
      <c r="QAH100" s="84"/>
      <c r="QAI100" s="84"/>
      <c r="QAJ100" s="84"/>
      <c r="QAK100" s="84"/>
      <c r="QAL100" s="84"/>
      <c r="QAM100" s="84"/>
      <c r="QAN100" s="84"/>
      <c r="QAO100" s="84"/>
      <c r="QAP100" s="84"/>
      <c r="QAQ100" s="84"/>
      <c r="QAR100" s="84"/>
      <c r="QAS100" s="84"/>
      <c r="QAT100" s="84"/>
      <c r="QAU100" s="84"/>
      <c r="QAV100" s="84"/>
      <c r="QAW100" s="84"/>
      <c r="QAX100" s="84"/>
      <c r="QAY100" s="84"/>
      <c r="QAZ100" s="84"/>
      <c r="QBA100" s="84"/>
      <c r="QBB100" s="84"/>
      <c r="QBC100" s="84"/>
      <c r="QBD100" s="84"/>
      <c r="QBE100" s="84"/>
      <c r="QBF100" s="84"/>
      <c r="QBG100" s="84"/>
      <c r="QBH100" s="84"/>
      <c r="QBI100" s="84"/>
      <c r="QBJ100" s="84"/>
      <c r="QBK100" s="84"/>
      <c r="QBL100" s="84"/>
      <c r="QBM100" s="84"/>
      <c r="QBN100" s="84"/>
      <c r="QBO100" s="84"/>
      <c r="QBP100" s="84"/>
      <c r="QBQ100" s="84"/>
      <c r="QBR100" s="84"/>
      <c r="QBS100" s="84"/>
      <c r="QBT100" s="84"/>
      <c r="QBU100" s="84"/>
      <c r="QBV100" s="84"/>
      <c r="QBW100" s="84"/>
      <c r="QBX100" s="84"/>
      <c r="QBY100" s="84"/>
      <c r="QBZ100" s="84"/>
      <c r="QCA100" s="84"/>
      <c r="QCB100" s="84"/>
      <c r="QCC100" s="84"/>
      <c r="QCD100" s="84"/>
      <c r="QCE100" s="84"/>
      <c r="QCF100" s="84"/>
      <c r="QCG100" s="84"/>
      <c r="QCH100" s="84"/>
      <c r="QCI100" s="84"/>
      <c r="QCJ100" s="84"/>
      <c r="QCK100" s="84"/>
      <c r="QCL100" s="84"/>
      <c r="QCM100" s="84"/>
      <c r="QCN100" s="84"/>
      <c r="QCO100" s="84"/>
      <c r="QCP100" s="84"/>
      <c r="QCQ100" s="84"/>
      <c r="QCR100" s="84"/>
      <c r="QCS100" s="84"/>
      <c r="QCT100" s="84"/>
      <c r="QCU100" s="84"/>
      <c r="QCV100" s="84"/>
      <c r="QCW100" s="84"/>
      <c r="QCX100" s="84"/>
      <c r="QCY100" s="84"/>
      <c r="QCZ100" s="84"/>
      <c r="QDA100" s="84"/>
      <c r="QDB100" s="84"/>
      <c r="QDC100" s="84"/>
      <c r="QDD100" s="84"/>
      <c r="QDE100" s="84"/>
      <c r="QDF100" s="84"/>
      <c r="QDG100" s="84"/>
      <c r="QDH100" s="84"/>
      <c r="QDI100" s="84"/>
      <c r="QDJ100" s="84"/>
      <c r="QDK100" s="84"/>
      <c r="QDL100" s="84"/>
      <c r="QDM100" s="84"/>
      <c r="QDN100" s="84"/>
      <c r="QDO100" s="84"/>
      <c r="QDP100" s="84"/>
      <c r="QDQ100" s="84"/>
      <c r="QDR100" s="84"/>
      <c r="QDS100" s="84"/>
      <c r="QDT100" s="84"/>
      <c r="QDU100" s="84"/>
      <c r="QDV100" s="84"/>
      <c r="QDW100" s="84"/>
      <c r="QDX100" s="84"/>
      <c r="QDY100" s="84"/>
      <c r="QDZ100" s="84"/>
      <c r="QEA100" s="84"/>
      <c r="QEB100" s="84"/>
      <c r="QEC100" s="84"/>
      <c r="QED100" s="84"/>
      <c r="QEE100" s="84"/>
      <c r="QEF100" s="84"/>
      <c r="QEG100" s="84"/>
      <c r="QEH100" s="84"/>
      <c r="QEI100" s="84"/>
      <c r="QEJ100" s="84"/>
      <c r="QEK100" s="84"/>
      <c r="QEL100" s="84"/>
      <c r="QEM100" s="84"/>
      <c r="QEN100" s="84"/>
      <c r="QEO100" s="84"/>
      <c r="QEP100" s="84"/>
      <c r="QEQ100" s="84"/>
      <c r="QER100" s="84"/>
      <c r="QES100" s="84"/>
      <c r="QET100" s="84"/>
      <c r="QEU100" s="84"/>
      <c r="QEV100" s="84"/>
      <c r="QEW100" s="84"/>
      <c r="QEX100" s="84"/>
      <c r="QEY100" s="84"/>
      <c r="QEZ100" s="84"/>
      <c r="QFA100" s="84"/>
      <c r="QFB100" s="84"/>
      <c r="QFC100" s="84"/>
      <c r="QFD100" s="84"/>
      <c r="QFE100" s="84"/>
      <c r="QFF100" s="84"/>
      <c r="QFG100" s="84"/>
      <c r="QFH100" s="84"/>
      <c r="QFI100" s="84"/>
      <c r="QFJ100" s="84"/>
      <c r="QFK100" s="84"/>
      <c r="QFL100" s="84"/>
      <c r="QFM100" s="84"/>
      <c r="QFN100" s="84"/>
      <c r="QFO100" s="84"/>
      <c r="QFP100" s="84"/>
      <c r="QFQ100" s="84"/>
      <c r="QFR100" s="84"/>
      <c r="QFS100" s="84"/>
      <c r="QFT100" s="84"/>
      <c r="QFU100" s="84"/>
      <c r="QFV100" s="84"/>
      <c r="QFW100" s="84"/>
      <c r="QFX100" s="84"/>
      <c r="QFY100" s="84"/>
      <c r="QFZ100" s="84"/>
      <c r="QGA100" s="84"/>
      <c r="QGB100" s="84"/>
      <c r="QGC100" s="84"/>
      <c r="QGD100" s="84"/>
      <c r="QGE100" s="84"/>
      <c r="QGF100" s="84"/>
      <c r="QGG100" s="84"/>
      <c r="QGH100" s="84"/>
      <c r="QGI100" s="84"/>
      <c r="QGJ100" s="84"/>
      <c r="QGK100" s="84"/>
      <c r="QGL100" s="84"/>
      <c r="QGM100" s="84"/>
      <c r="QGN100" s="84"/>
      <c r="QGO100" s="84"/>
      <c r="QGP100" s="84"/>
      <c r="QGQ100" s="84"/>
      <c r="QGR100" s="84"/>
      <c r="QGS100" s="84"/>
      <c r="QGT100" s="84"/>
      <c r="QGU100" s="84"/>
      <c r="QGV100" s="84"/>
      <c r="QGW100" s="84"/>
      <c r="QGX100" s="84"/>
      <c r="QGY100" s="84"/>
      <c r="QGZ100" s="84"/>
      <c r="QHA100" s="84"/>
      <c r="QHB100" s="84"/>
      <c r="QHC100" s="84"/>
      <c r="QHD100" s="84"/>
      <c r="QHE100" s="84"/>
      <c r="QHF100" s="84"/>
      <c r="QHG100" s="84"/>
      <c r="QHH100" s="84"/>
      <c r="QHI100" s="84"/>
      <c r="QHJ100" s="84"/>
      <c r="QHK100" s="84"/>
      <c r="QHL100" s="84"/>
      <c r="QHM100" s="84"/>
      <c r="QHN100" s="84"/>
      <c r="QHO100" s="84"/>
      <c r="QHP100" s="84"/>
      <c r="QHQ100" s="84"/>
      <c r="QHR100" s="84"/>
      <c r="QHS100" s="84"/>
      <c r="QHT100" s="84"/>
      <c r="QHU100" s="84"/>
      <c r="QHV100" s="84"/>
      <c r="QHW100" s="84"/>
      <c r="QHX100" s="84"/>
      <c r="QHY100" s="84"/>
      <c r="QHZ100" s="84"/>
      <c r="QIA100" s="84"/>
      <c r="QIB100" s="84"/>
      <c r="QIC100" s="84"/>
      <c r="QID100" s="84"/>
      <c r="QIE100" s="84"/>
      <c r="QIF100" s="84"/>
      <c r="QIG100" s="84"/>
      <c r="QIH100" s="84"/>
      <c r="QII100" s="84"/>
      <c r="QIJ100" s="84"/>
      <c r="QIK100" s="84"/>
      <c r="QIL100" s="84"/>
      <c r="QIM100" s="84"/>
      <c r="QIN100" s="84"/>
      <c r="QIO100" s="84"/>
      <c r="QIP100" s="84"/>
      <c r="QIQ100" s="84"/>
      <c r="QIR100" s="84"/>
      <c r="QIS100" s="84"/>
      <c r="QIT100" s="84"/>
      <c r="QIU100" s="84"/>
      <c r="QIV100" s="84"/>
      <c r="QIW100" s="84"/>
      <c r="QIX100" s="84"/>
      <c r="QIY100" s="84"/>
      <c r="QIZ100" s="84"/>
      <c r="QJA100" s="84"/>
      <c r="QJB100" s="84"/>
      <c r="QJC100" s="84"/>
      <c r="QJD100" s="84"/>
      <c r="QJE100" s="84"/>
      <c r="QJF100" s="84"/>
      <c r="QJG100" s="84"/>
      <c r="QJH100" s="84"/>
      <c r="QJI100" s="84"/>
      <c r="QJJ100" s="84"/>
      <c r="QJK100" s="84"/>
      <c r="QJL100" s="84"/>
      <c r="QJM100" s="84"/>
      <c r="QJN100" s="84"/>
      <c r="QJO100" s="84"/>
      <c r="QJP100" s="84"/>
      <c r="QJQ100" s="84"/>
      <c r="QJR100" s="84"/>
      <c r="QJS100" s="84"/>
      <c r="QJT100" s="84"/>
      <c r="QJU100" s="84"/>
      <c r="QJV100" s="84"/>
      <c r="QJW100" s="84"/>
      <c r="QJX100" s="84"/>
      <c r="QJY100" s="84"/>
      <c r="QJZ100" s="84"/>
      <c r="QKA100" s="84"/>
      <c r="QKB100" s="84"/>
      <c r="QKC100" s="84"/>
      <c r="QKD100" s="84"/>
      <c r="QKE100" s="84"/>
      <c r="QKF100" s="84"/>
      <c r="QKG100" s="84"/>
      <c r="QKH100" s="84"/>
      <c r="QKI100" s="84"/>
      <c r="QKJ100" s="84"/>
      <c r="QKK100" s="84"/>
      <c r="QKL100" s="84"/>
      <c r="QKM100" s="84"/>
      <c r="QKN100" s="84"/>
      <c r="QKO100" s="84"/>
      <c r="QKP100" s="84"/>
      <c r="QKQ100" s="84"/>
      <c r="QKR100" s="84"/>
      <c r="QKS100" s="84"/>
      <c r="QKT100" s="84"/>
      <c r="QKU100" s="84"/>
      <c r="QKV100" s="84"/>
      <c r="QKW100" s="84"/>
      <c r="QKX100" s="84"/>
      <c r="QKY100" s="84"/>
      <c r="QKZ100" s="84"/>
      <c r="QLA100" s="84"/>
      <c r="QLB100" s="84"/>
      <c r="QLC100" s="84"/>
      <c r="QLD100" s="84"/>
      <c r="QLE100" s="84"/>
      <c r="QLF100" s="84"/>
      <c r="QLG100" s="84"/>
      <c r="QLH100" s="84"/>
      <c r="QLI100" s="84"/>
      <c r="QLJ100" s="84"/>
      <c r="QLK100" s="84"/>
      <c r="QLL100" s="84"/>
      <c r="QLM100" s="84"/>
      <c r="QLN100" s="84"/>
      <c r="QLO100" s="84"/>
      <c r="QLP100" s="84"/>
      <c r="QLQ100" s="84"/>
      <c r="QLR100" s="84"/>
      <c r="QLS100" s="84"/>
      <c r="QLT100" s="84"/>
      <c r="QLU100" s="84"/>
      <c r="QLV100" s="84"/>
      <c r="QLW100" s="84"/>
      <c r="QLX100" s="84"/>
      <c r="QLY100" s="84"/>
      <c r="QLZ100" s="84"/>
      <c r="QMA100" s="84"/>
      <c r="QMB100" s="84"/>
      <c r="QMC100" s="84"/>
      <c r="QMD100" s="84"/>
      <c r="QME100" s="84"/>
      <c r="QMF100" s="84"/>
      <c r="QMG100" s="84"/>
      <c r="QMH100" s="84"/>
      <c r="QMI100" s="84"/>
      <c r="QMJ100" s="84"/>
      <c r="QMK100" s="84"/>
      <c r="QML100" s="84"/>
      <c r="QMM100" s="84"/>
      <c r="QMN100" s="84"/>
      <c r="QMO100" s="84"/>
      <c r="QMP100" s="84"/>
      <c r="QMQ100" s="84"/>
      <c r="QMR100" s="84"/>
      <c r="QMS100" s="84"/>
      <c r="QMT100" s="84"/>
      <c r="QMU100" s="84"/>
      <c r="QMV100" s="84"/>
      <c r="QMW100" s="84"/>
      <c r="QMX100" s="84"/>
      <c r="QMY100" s="84"/>
      <c r="QMZ100" s="84"/>
      <c r="QNA100" s="84"/>
      <c r="QNB100" s="84"/>
      <c r="QNC100" s="84"/>
      <c r="QND100" s="84"/>
      <c r="QNE100" s="84"/>
      <c r="QNF100" s="84"/>
      <c r="QNG100" s="84"/>
      <c r="QNH100" s="84"/>
      <c r="QNI100" s="84"/>
      <c r="QNJ100" s="84"/>
      <c r="QNK100" s="84"/>
      <c r="QNL100" s="84"/>
      <c r="QNM100" s="84"/>
      <c r="QNN100" s="84"/>
      <c r="QNO100" s="84"/>
      <c r="QNP100" s="84"/>
      <c r="QNQ100" s="84"/>
      <c r="QNR100" s="84"/>
      <c r="QNS100" s="84"/>
      <c r="QNT100" s="84"/>
      <c r="QNU100" s="84"/>
      <c r="QNV100" s="84"/>
      <c r="QNW100" s="84"/>
      <c r="QNX100" s="84"/>
      <c r="QNY100" s="84"/>
      <c r="QNZ100" s="84"/>
      <c r="QOA100" s="84"/>
      <c r="QOB100" s="84"/>
      <c r="QOC100" s="84"/>
      <c r="QOD100" s="84"/>
      <c r="QOE100" s="84"/>
      <c r="QOF100" s="84"/>
      <c r="QOG100" s="84"/>
      <c r="QOH100" s="84"/>
      <c r="QOI100" s="84"/>
      <c r="QOJ100" s="84"/>
      <c r="QOK100" s="84"/>
      <c r="QOL100" s="84"/>
      <c r="QOM100" s="84"/>
      <c r="QON100" s="84"/>
      <c r="QOO100" s="84"/>
      <c r="QOP100" s="84"/>
      <c r="QOQ100" s="84"/>
      <c r="QOR100" s="84"/>
      <c r="QOS100" s="84"/>
      <c r="QOT100" s="84"/>
      <c r="QOU100" s="84"/>
      <c r="QOV100" s="84"/>
      <c r="QOW100" s="84"/>
      <c r="QOX100" s="84"/>
      <c r="QOY100" s="84"/>
      <c r="QOZ100" s="84"/>
      <c r="QPA100" s="84"/>
      <c r="QPB100" s="84"/>
      <c r="QPC100" s="84"/>
      <c r="QPD100" s="84"/>
      <c r="QPE100" s="84"/>
      <c r="QPF100" s="84"/>
      <c r="QPG100" s="84"/>
      <c r="QPH100" s="84"/>
      <c r="QPI100" s="84"/>
      <c r="QPJ100" s="84"/>
      <c r="QPK100" s="84"/>
      <c r="QPL100" s="84"/>
      <c r="QPM100" s="84"/>
      <c r="QPN100" s="84"/>
      <c r="QPO100" s="84"/>
      <c r="QPP100" s="84"/>
      <c r="QPQ100" s="84"/>
      <c r="QPR100" s="84"/>
      <c r="QPS100" s="84"/>
      <c r="QPT100" s="84"/>
      <c r="QPU100" s="84"/>
      <c r="QPV100" s="84"/>
      <c r="QPW100" s="84"/>
      <c r="QPX100" s="84"/>
      <c r="QPY100" s="84"/>
      <c r="QPZ100" s="84"/>
      <c r="QQA100" s="84"/>
      <c r="QQB100" s="84"/>
      <c r="QQC100" s="84"/>
      <c r="QQD100" s="84"/>
      <c r="QQE100" s="84"/>
      <c r="QQF100" s="84"/>
      <c r="QQG100" s="84"/>
      <c r="QQH100" s="84"/>
      <c r="QQI100" s="84"/>
      <c r="QQJ100" s="84"/>
      <c r="QQK100" s="84"/>
      <c r="QQL100" s="84"/>
      <c r="QQM100" s="84"/>
      <c r="QQN100" s="84"/>
      <c r="QQO100" s="84"/>
      <c r="QQP100" s="84"/>
      <c r="QQQ100" s="84"/>
      <c r="QQR100" s="84"/>
      <c r="QQS100" s="84"/>
      <c r="QQT100" s="84"/>
      <c r="QQU100" s="84"/>
      <c r="QQV100" s="84"/>
      <c r="QQW100" s="84"/>
      <c r="QQX100" s="84"/>
      <c r="QQY100" s="84"/>
      <c r="QQZ100" s="84"/>
      <c r="QRA100" s="84"/>
      <c r="QRB100" s="84"/>
      <c r="QRC100" s="84"/>
      <c r="QRD100" s="84"/>
      <c r="QRE100" s="84"/>
      <c r="QRF100" s="84"/>
      <c r="QRG100" s="84"/>
      <c r="QRH100" s="84"/>
      <c r="QRI100" s="84"/>
      <c r="QRJ100" s="84"/>
      <c r="QRK100" s="84"/>
      <c r="QRL100" s="84"/>
      <c r="QRM100" s="84"/>
      <c r="QRN100" s="84"/>
      <c r="QRO100" s="84"/>
      <c r="QRP100" s="84"/>
      <c r="QRQ100" s="84"/>
      <c r="QRR100" s="84"/>
      <c r="QRS100" s="84"/>
      <c r="QRT100" s="84"/>
      <c r="QRU100" s="84"/>
      <c r="QRV100" s="84"/>
      <c r="QRW100" s="84"/>
      <c r="QRX100" s="84"/>
      <c r="QRY100" s="84"/>
      <c r="QRZ100" s="84"/>
      <c r="QSA100" s="84"/>
      <c r="QSB100" s="84"/>
      <c r="QSC100" s="84"/>
      <c r="QSD100" s="84"/>
      <c r="QSE100" s="84"/>
      <c r="QSF100" s="84"/>
      <c r="QSG100" s="84"/>
      <c r="QSH100" s="84"/>
      <c r="QSI100" s="84"/>
      <c r="QSJ100" s="84"/>
      <c r="QSK100" s="84"/>
      <c r="QSL100" s="84"/>
      <c r="QSM100" s="84"/>
      <c r="QSN100" s="84"/>
      <c r="QSO100" s="84"/>
      <c r="QSP100" s="84"/>
      <c r="QSQ100" s="84"/>
      <c r="QSR100" s="84"/>
      <c r="QSS100" s="84"/>
      <c r="QST100" s="84"/>
      <c r="QSU100" s="84"/>
      <c r="QSV100" s="84"/>
      <c r="QSW100" s="84"/>
      <c r="QSX100" s="84"/>
      <c r="QSY100" s="84"/>
      <c r="QSZ100" s="84"/>
      <c r="QTA100" s="84"/>
      <c r="QTB100" s="84"/>
      <c r="QTC100" s="84"/>
      <c r="QTD100" s="84"/>
      <c r="QTE100" s="84"/>
      <c r="QTF100" s="84"/>
      <c r="QTG100" s="84"/>
      <c r="QTH100" s="84"/>
      <c r="QTI100" s="84"/>
      <c r="QTJ100" s="84"/>
      <c r="QTK100" s="84"/>
      <c r="QTL100" s="84"/>
      <c r="QTM100" s="84"/>
      <c r="QTN100" s="84"/>
      <c r="QTO100" s="84"/>
      <c r="QTP100" s="84"/>
      <c r="QTQ100" s="84"/>
      <c r="QTR100" s="84"/>
      <c r="QTS100" s="84"/>
      <c r="QTT100" s="84"/>
      <c r="QTU100" s="84"/>
      <c r="QTV100" s="84"/>
      <c r="QTW100" s="84"/>
      <c r="QTX100" s="84"/>
      <c r="QTY100" s="84"/>
      <c r="QTZ100" s="84"/>
      <c r="QUA100" s="84"/>
      <c r="QUB100" s="84"/>
      <c r="QUC100" s="84"/>
      <c r="QUD100" s="84"/>
      <c r="QUE100" s="84"/>
      <c r="QUF100" s="84"/>
      <c r="QUG100" s="84"/>
      <c r="QUH100" s="84"/>
      <c r="QUI100" s="84"/>
      <c r="QUJ100" s="84"/>
      <c r="QUK100" s="84"/>
      <c r="QUL100" s="84"/>
      <c r="QUM100" s="84"/>
      <c r="QUN100" s="84"/>
      <c r="QUO100" s="84"/>
      <c r="QUP100" s="84"/>
      <c r="QUQ100" s="84"/>
      <c r="QUR100" s="84"/>
      <c r="QUS100" s="84"/>
      <c r="QUT100" s="84"/>
      <c r="QUU100" s="84"/>
      <c r="QUV100" s="84"/>
      <c r="QUW100" s="84"/>
      <c r="QUX100" s="84"/>
      <c r="QUY100" s="84"/>
      <c r="QUZ100" s="84"/>
      <c r="QVA100" s="84"/>
      <c r="QVB100" s="84"/>
      <c r="QVC100" s="84"/>
      <c r="QVD100" s="84"/>
      <c r="QVE100" s="84"/>
      <c r="QVF100" s="84"/>
      <c r="QVG100" s="84"/>
      <c r="QVH100" s="84"/>
      <c r="QVI100" s="84"/>
      <c r="QVJ100" s="84"/>
      <c r="QVK100" s="84"/>
      <c r="QVL100" s="84"/>
      <c r="QVM100" s="84"/>
      <c r="QVN100" s="84"/>
      <c r="QVO100" s="84"/>
      <c r="QVP100" s="84"/>
      <c r="QVQ100" s="84"/>
      <c r="QVR100" s="84"/>
      <c r="QVS100" s="84"/>
      <c r="QVT100" s="84"/>
      <c r="QVU100" s="84"/>
      <c r="QVV100" s="84"/>
      <c r="QVW100" s="84"/>
      <c r="QVX100" s="84"/>
      <c r="QVY100" s="84"/>
      <c r="QVZ100" s="84"/>
      <c r="QWA100" s="84"/>
      <c r="QWB100" s="84"/>
      <c r="QWC100" s="84"/>
      <c r="QWD100" s="84"/>
      <c r="QWE100" s="84"/>
      <c r="QWF100" s="84"/>
      <c r="QWG100" s="84"/>
      <c r="QWH100" s="84"/>
      <c r="QWI100" s="84"/>
      <c r="QWJ100" s="84"/>
      <c r="QWK100" s="84"/>
      <c r="QWL100" s="84"/>
      <c r="QWM100" s="84"/>
      <c r="QWN100" s="84"/>
      <c r="QWO100" s="84"/>
      <c r="QWP100" s="84"/>
      <c r="QWQ100" s="84"/>
      <c r="QWR100" s="84"/>
      <c r="QWS100" s="84"/>
      <c r="QWT100" s="84"/>
      <c r="QWU100" s="84"/>
      <c r="QWV100" s="84"/>
      <c r="QWW100" s="84"/>
      <c r="QWX100" s="84"/>
      <c r="QWY100" s="84"/>
      <c r="QWZ100" s="84"/>
      <c r="QXA100" s="84"/>
      <c r="QXB100" s="84"/>
      <c r="QXC100" s="84"/>
      <c r="QXD100" s="84"/>
      <c r="QXE100" s="84"/>
      <c r="QXF100" s="84"/>
      <c r="QXG100" s="84"/>
      <c r="QXH100" s="84"/>
      <c r="QXI100" s="84"/>
      <c r="QXJ100" s="84"/>
      <c r="QXK100" s="84"/>
      <c r="QXL100" s="84"/>
      <c r="QXM100" s="84"/>
      <c r="QXN100" s="84"/>
      <c r="QXO100" s="84"/>
      <c r="QXP100" s="84"/>
      <c r="QXQ100" s="84"/>
      <c r="QXR100" s="84"/>
      <c r="QXS100" s="84"/>
      <c r="QXT100" s="84"/>
      <c r="QXU100" s="84"/>
      <c r="QXV100" s="84"/>
      <c r="QXW100" s="84"/>
      <c r="QXX100" s="84"/>
      <c r="QXY100" s="84"/>
      <c r="QXZ100" s="84"/>
      <c r="QYA100" s="84"/>
      <c r="QYB100" s="84"/>
      <c r="QYC100" s="84"/>
      <c r="QYD100" s="84"/>
      <c r="QYE100" s="84"/>
      <c r="QYF100" s="84"/>
      <c r="QYG100" s="84"/>
      <c r="QYH100" s="84"/>
      <c r="QYI100" s="84"/>
      <c r="QYJ100" s="84"/>
      <c r="QYK100" s="84"/>
      <c r="QYL100" s="84"/>
      <c r="QYM100" s="84"/>
      <c r="QYN100" s="84"/>
      <c r="QYO100" s="84"/>
      <c r="QYP100" s="84"/>
      <c r="QYQ100" s="84"/>
      <c r="QYR100" s="84"/>
      <c r="QYS100" s="84"/>
      <c r="QYT100" s="84"/>
      <c r="QYU100" s="84"/>
      <c r="QYV100" s="84"/>
      <c r="QYW100" s="84"/>
      <c r="QYX100" s="84"/>
      <c r="QYY100" s="84"/>
      <c r="QYZ100" s="84"/>
      <c r="QZA100" s="84"/>
      <c r="QZB100" s="84"/>
      <c r="QZC100" s="84"/>
      <c r="QZD100" s="84"/>
      <c r="QZE100" s="84"/>
      <c r="QZF100" s="84"/>
      <c r="QZG100" s="84"/>
      <c r="QZH100" s="84"/>
      <c r="QZI100" s="84"/>
      <c r="QZJ100" s="84"/>
      <c r="QZK100" s="84"/>
      <c r="QZL100" s="84"/>
      <c r="QZM100" s="84"/>
      <c r="QZN100" s="84"/>
      <c r="QZO100" s="84"/>
      <c r="QZP100" s="84"/>
      <c r="QZQ100" s="84"/>
      <c r="QZR100" s="84"/>
      <c r="QZS100" s="84"/>
      <c r="QZT100" s="84"/>
      <c r="QZU100" s="84"/>
      <c r="QZV100" s="84"/>
      <c r="QZW100" s="84"/>
      <c r="QZX100" s="84"/>
      <c r="QZY100" s="84"/>
      <c r="QZZ100" s="84"/>
      <c r="RAA100" s="84"/>
      <c r="RAB100" s="84"/>
      <c r="RAC100" s="84"/>
      <c r="RAD100" s="84"/>
      <c r="RAE100" s="84"/>
      <c r="RAF100" s="84"/>
      <c r="RAG100" s="84"/>
      <c r="RAH100" s="84"/>
      <c r="RAI100" s="84"/>
      <c r="RAJ100" s="84"/>
      <c r="RAK100" s="84"/>
      <c r="RAL100" s="84"/>
      <c r="RAM100" s="84"/>
      <c r="RAN100" s="84"/>
      <c r="RAO100" s="84"/>
      <c r="RAP100" s="84"/>
      <c r="RAQ100" s="84"/>
      <c r="RAR100" s="84"/>
      <c r="RAS100" s="84"/>
      <c r="RAT100" s="84"/>
      <c r="RAU100" s="84"/>
      <c r="RAV100" s="84"/>
      <c r="RAW100" s="84"/>
      <c r="RAX100" s="84"/>
      <c r="RAY100" s="84"/>
      <c r="RAZ100" s="84"/>
      <c r="RBA100" s="84"/>
      <c r="RBB100" s="84"/>
      <c r="RBC100" s="84"/>
      <c r="RBD100" s="84"/>
      <c r="RBE100" s="84"/>
      <c r="RBF100" s="84"/>
      <c r="RBG100" s="84"/>
      <c r="RBH100" s="84"/>
      <c r="RBI100" s="84"/>
      <c r="RBJ100" s="84"/>
      <c r="RBK100" s="84"/>
      <c r="RBL100" s="84"/>
      <c r="RBM100" s="84"/>
      <c r="RBN100" s="84"/>
      <c r="RBO100" s="84"/>
      <c r="RBP100" s="84"/>
      <c r="RBQ100" s="84"/>
      <c r="RBR100" s="84"/>
      <c r="RBS100" s="84"/>
      <c r="RBT100" s="84"/>
      <c r="RBU100" s="84"/>
      <c r="RBV100" s="84"/>
      <c r="RBW100" s="84"/>
      <c r="RBX100" s="84"/>
      <c r="RBY100" s="84"/>
      <c r="RBZ100" s="84"/>
      <c r="RCA100" s="84"/>
      <c r="RCB100" s="84"/>
      <c r="RCC100" s="84"/>
      <c r="RCD100" s="84"/>
      <c r="RCE100" s="84"/>
      <c r="RCF100" s="84"/>
      <c r="RCG100" s="84"/>
      <c r="RCH100" s="84"/>
      <c r="RCI100" s="84"/>
      <c r="RCJ100" s="84"/>
      <c r="RCK100" s="84"/>
      <c r="RCL100" s="84"/>
      <c r="RCM100" s="84"/>
      <c r="RCN100" s="84"/>
      <c r="RCO100" s="84"/>
      <c r="RCP100" s="84"/>
      <c r="RCQ100" s="84"/>
      <c r="RCR100" s="84"/>
      <c r="RCS100" s="84"/>
      <c r="RCT100" s="84"/>
      <c r="RCU100" s="84"/>
      <c r="RCV100" s="84"/>
      <c r="RCW100" s="84"/>
      <c r="RCX100" s="84"/>
      <c r="RCY100" s="84"/>
      <c r="RCZ100" s="84"/>
      <c r="RDA100" s="84"/>
      <c r="RDB100" s="84"/>
      <c r="RDC100" s="84"/>
      <c r="RDD100" s="84"/>
      <c r="RDE100" s="84"/>
      <c r="RDF100" s="84"/>
      <c r="RDG100" s="84"/>
      <c r="RDH100" s="84"/>
      <c r="RDI100" s="84"/>
      <c r="RDJ100" s="84"/>
      <c r="RDK100" s="84"/>
      <c r="RDL100" s="84"/>
      <c r="RDM100" s="84"/>
      <c r="RDN100" s="84"/>
      <c r="RDO100" s="84"/>
      <c r="RDP100" s="84"/>
      <c r="RDQ100" s="84"/>
      <c r="RDR100" s="84"/>
      <c r="RDS100" s="84"/>
      <c r="RDT100" s="84"/>
      <c r="RDU100" s="84"/>
      <c r="RDV100" s="84"/>
      <c r="RDW100" s="84"/>
      <c r="RDX100" s="84"/>
      <c r="RDY100" s="84"/>
      <c r="RDZ100" s="84"/>
      <c r="REA100" s="84"/>
      <c r="REB100" s="84"/>
      <c r="REC100" s="84"/>
      <c r="RED100" s="84"/>
      <c r="REE100" s="84"/>
      <c r="REF100" s="84"/>
      <c r="REG100" s="84"/>
      <c r="REH100" s="84"/>
      <c r="REI100" s="84"/>
      <c r="REJ100" s="84"/>
      <c r="REK100" s="84"/>
      <c r="REL100" s="84"/>
      <c r="REM100" s="84"/>
      <c r="REN100" s="84"/>
      <c r="REO100" s="84"/>
      <c r="REP100" s="84"/>
      <c r="REQ100" s="84"/>
      <c r="RER100" s="84"/>
      <c r="RES100" s="84"/>
      <c r="RET100" s="84"/>
      <c r="REU100" s="84"/>
      <c r="REV100" s="84"/>
      <c r="REW100" s="84"/>
      <c r="REX100" s="84"/>
      <c r="REY100" s="84"/>
      <c r="REZ100" s="84"/>
      <c r="RFA100" s="84"/>
      <c r="RFB100" s="84"/>
      <c r="RFC100" s="84"/>
      <c r="RFD100" s="84"/>
      <c r="RFE100" s="84"/>
      <c r="RFF100" s="84"/>
      <c r="RFG100" s="84"/>
      <c r="RFH100" s="84"/>
      <c r="RFI100" s="84"/>
      <c r="RFJ100" s="84"/>
      <c r="RFK100" s="84"/>
      <c r="RFL100" s="84"/>
      <c r="RFM100" s="84"/>
      <c r="RFN100" s="84"/>
      <c r="RFO100" s="84"/>
      <c r="RFP100" s="84"/>
      <c r="RFQ100" s="84"/>
      <c r="RFR100" s="84"/>
      <c r="RFS100" s="84"/>
      <c r="RFT100" s="84"/>
      <c r="RFU100" s="84"/>
      <c r="RFV100" s="84"/>
      <c r="RFW100" s="84"/>
      <c r="RFX100" s="84"/>
      <c r="RFY100" s="84"/>
      <c r="RFZ100" s="84"/>
      <c r="RGA100" s="84"/>
      <c r="RGB100" s="84"/>
      <c r="RGC100" s="84"/>
      <c r="RGD100" s="84"/>
      <c r="RGE100" s="84"/>
      <c r="RGF100" s="84"/>
      <c r="RGG100" s="84"/>
      <c r="RGH100" s="84"/>
      <c r="RGI100" s="84"/>
      <c r="RGJ100" s="84"/>
      <c r="RGK100" s="84"/>
      <c r="RGL100" s="84"/>
      <c r="RGM100" s="84"/>
      <c r="RGN100" s="84"/>
      <c r="RGO100" s="84"/>
      <c r="RGP100" s="84"/>
      <c r="RGQ100" s="84"/>
      <c r="RGR100" s="84"/>
      <c r="RGS100" s="84"/>
      <c r="RGT100" s="84"/>
      <c r="RGU100" s="84"/>
      <c r="RGV100" s="84"/>
      <c r="RGW100" s="84"/>
      <c r="RGX100" s="84"/>
      <c r="RGY100" s="84"/>
      <c r="RGZ100" s="84"/>
      <c r="RHA100" s="84"/>
      <c r="RHB100" s="84"/>
      <c r="RHC100" s="84"/>
      <c r="RHD100" s="84"/>
      <c r="RHE100" s="84"/>
      <c r="RHF100" s="84"/>
      <c r="RHG100" s="84"/>
      <c r="RHH100" s="84"/>
      <c r="RHI100" s="84"/>
      <c r="RHJ100" s="84"/>
      <c r="RHK100" s="84"/>
      <c r="RHL100" s="84"/>
      <c r="RHM100" s="84"/>
      <c r="RHN100" s="84"/>
      <c r="RHO100" s="84"/>
      <c r="RHP100" s="84"/>
      <c r="RHQ100" s="84"/>
      <c r="RHR100" s="84"/>
      <c r="RHS100" s="84"/>
      <c r="RHT100" s="84"/>
      <c r="RHU100" s="84"/>
      <c r="RHV100" s="84"/>
      <c r="RHW100" s="84"/>
      <c r="RHX100" s="84"/>
      <c r="RHY100" s="84"/>
      <c r="RHZ100" s="84"/>
      <c r="RIA100" s="84"/>
      <c r="RIB100" s="84"/>
      <c r="RIC100" s="84"/>
      <c r="RID100" s="84"/>
      <c r="RIE100" s="84"/>
      <c r="RIF100" s="84"/>
      <c r="RIG100" s="84"/>
      <c r="RIH100" s="84"/>
      <c r="RII100" s="84"/>
      <c r="RIJ100" s="84"/>
      <c r="RIK100" s="84"/>
      <c r="RIL100" s="84"/>
      <c r="RIM100" s="84"/>
      <c r="RIN100" s="84"/>
      <c r="RIO100" s="84"/>
      <c r="RIP100" s="84"/>
      <c r="RIQ100" s="84"/>
      <c r="RIR100" s="84"/>
      <c r="RIS100" s="84"/>
      <c r="RIT100" s="84"/>
      <c r="RIU100" s="84"/>
      <c r="RIV100" s="84"/>
      <c r="RIW100" s="84"/>
      <c r="RIX100" s="84"/>
      <c r="RIY100" s="84"/>
      <c r="RIZ100" s="84"/>
      <c r="RJA100" s="84"/>
      <c r="RJB100" s="84"/>
      <c r="RJC100" s="84"/>
      <c r="RJD100" s="84"/>
      <c r="RJE100" s="84"/>
      <c r="RJF100" s="84"/>
      <c r="RJG100" s="84"/>
      <c r="RJH100" s="84"/>
      <c r="RJI100" s="84"/>
      <c r="RJJ100" s="84"/>
      <c r="RJK100" s="84"/>
      <c r="RJL100" s="84"/>
      <c r="RJM100" s="84"/>
      <c r="RJN100" s="84"/>
      <c r="RJO100" s="84"/>
      <c r="RJP100" s="84"/>
      <c r="RJQ100" s="84"/>
      <c r="RJR100" s="84"/>
      <c r="RJS100" s="84"/>
      <c r="RJT100" s="84"/>
      <c r="RJU100" s="84"/>
      <c r="RJV100" s="84"/>
      <c r="RJW100" s="84"/>
      <c r="RJX100" s="84"/>
      <c r="RJY100" s="84"/>
      <c r="RJZ100" s="84"/>
      <c r="RKA100" s="84"/>
      <c r="RKB100" s="84"/>
      <c r="RKC100" s="84"/>
      <c r="RKD100" s="84"/>
      <c r="RKE100" s="84"/>
      <c r="RKF100" s="84"/>
      <c r="RKG100" s="84"/>
      <c r="RKH100" s="84"/>
      <c r="RKI100" s="84"/>
      <c r="RKJ100" s="84"/>
      <c r="RKK100" s="84"/>
      <c r="RKL100" s="84"/>
      <c r="RKM100" s="84"/>
      <c r="RKN100" s="84"/>
      <c r="RKO100" s="84"/>
      <c r="RKP100" s="84"/>
      <c r="RKQ100" s="84"/>
      <c r="RKR100" s="84"/>
      <c r="RKS100" s="84"/>
      <c r="RKT100" s="84"/>
      <c r="RKU100" s="84"/>
      <c r="RKV100" s="84"/>
      <c r="RKW100" s="84"/>
      <c r="RKX100" s="84"/>
      <c r="RKY100" s="84"/>
      <c r="RKZ100" s="84"/>
      <c r="RLA100" s="84"/>
      <c r="RLB100" s="84"/>
      <c r="RLC100" s="84"/>
      <c r="RLD100" s="84"/>
      <c r="RLE100" s="84"/>
      <c r="RLF100" s="84"/>
      <c r="RLG100" s="84"/>
      <c r="RLH100" s="84"/>
      <c r="RLI100" s="84"/>
      <c r="RLJ100" s="84"/>
      <c r="RLK100" s="84"/>
      <c r="RLL100" s="84"/>
      <c r="RLM100" s="84"/>
      <c r="RLN100" s="84"/>
      <c r="RLO100" s="84"/>
      <c r="RLP100" s="84"/>
      <c r="RLQ100" s="84"/>
      <c r="RLR100" s="84"/>
      <c r="RLS100" s="84"/>
      <c r="RLT100" s="84"/>
      <c r="RLU100" s="84"/>
      <c r="RLV100" s="84"/>
      <c r="RLW100" s="84"/>
      <c r="RLX100" s="84"/>
      <c r="RLY100" s="84"/>
      <c r="RLZ100" s="84"/>
      <c r="RMA100" s="84"/>
      <c r="RMB100" s="84"/>
      <c r="RMC100" s="84"/>
      <c r="RMD100" s="84"/>
      <c r="RME100" s="84"/>
      <c r="RMF100" s="84"/>
      <c r="RMG100" s="84"/>
      <c r="RMH100" s="84"/>
      <c r="RMI100" s="84"/>
      <c r="RMJ100" s="84"/>
      <c r="RMK100" s="84"/>
      <c r="RML100" s="84"/>
      <c r="RMM100" s="84"/>
      <c r="RMN100" s="84"/>
      <c r="RMO100" s="84"/>
      <c r="RMP100" s="84"/>
      <c r="RMQ100" s="84"/>
      <c r="RMR100" s="84"/>
      <c r="RMS100" s="84"/>
      <c r="RMT100" s="84"/>
      <c r="RMU100" s="84"/>
      <c r="RMV100" s="84"/>
      <c r="RMW100" s="84"/>
      <c r="RMX100" s="84"/>
      <c r="RMY100" s="84"/>
      <c r="RMZ100" s="84"/>
      <c r="RNA100" s="84"/>
      <c r="RNB100" s="84"/>
      <c r="RNC100" s="84"/>
      <c r="RND100" s="84"/>
      <c r="RNE100" s="84"/>
      <c r="RNF100" s="84"/>
      <c r="RNG100" s="84"/>
      <c r="RNH100" s="84"/>
      <c r="RNI100" s="84"/>
      <c r="RNJ100" s="84"/>
      <c r="RNK100" s="84"/>
      <c r="RNL100" s="84"/>
      <c r="RNM100" s="84"/>
      <c r="RNN100" s="84"/>
      <c r="RNO100" s="84"/>
      <c r="RNP100" s="84"/>
      <c r="RNQ100" s="84"/>
      <c r="RNR100" s="84"/>
      <c r="RNS100" s="84"/>
      <c r="RNT100" s="84"/>
      <c r="RNU100" s="84"/>
      <c r="RNV100" s="84"/>
      <c r="RNW100" s="84"/>
      <c r="RNX100" s="84"/>
      <c r="RNY100" s="84"/>
      <c r="RNZ100" s="84"/>
      <c r="ROA100" s="84"/>
      <c r="ROB100" s="84"/>
      <c r="ROC100" s="84"/>
      <c r="ROD100" s="84"/>
      <c r="ROE100" s="84"/>
      <c r="ROF100" s="84"/>
      <c r="ROG100" s="84"/>
      <c r="ROH100" s="84"/>
      <c r="ROI100" s="84"/>
      <c r="ROJ100" s="84"/>
      <c r="ROK100" s="84"/>
      <c r="ROL100" s="84"/>
      <c r="ROM100" s="84"/>
      <c r="RON100" s="84"/>
      <c r="ROO100" s="84"/>
      <c r="ROP100" s="84"/>
      <c r="ROQ100" s="84"/>
      <c r="ROR100" s="84"/>
      <c r="ROS100" s="84"/>
      <c r="ROT100" s="84"/>
      <c r="ROU100" s="84"/>
      <c r="ROV100" s="84"/>
      <c r="ROW100" s="84"/>
      <c r="ROX100" s="84"/>
      <c r="ROY100" s="84"/>
      <c r="ROZ100" s="84"/>
      <c r="RPA100" s="84"/>
      <c r="RPB100" s="84"/>
      <c r="RPC100" s="84"/>
      <c r="RPD100" s="84"/>
      <c r="RPE100" s="84"/>
      <c r="RPF100" s="84"/>
      <c r="RPG100" s="84"/>
      <c r="RPH100" s="84"/>
      <c r="RPI100" s="84"/>
      <c r="RPJ100" s="84"/>
      <c r="RPK100" s="84"/>
      <c r="RPL100" s="84"/>
      <c r="RPM100" s="84"/>
      <c r="RPN100" s="84"/>
      <c r="RPO100" s="84"/>
      <c r="RPP100" s="84"/>
      <c r="RPQ100" s="84"/>
      <c r="RPR100" s="84"/>
      <c r="RPS100" s="84"/>
      <c r="RPT100" s="84"/>
      <c r="RPU100" s="84"/>
      <c r="RPV100" s="84"/>
      <c r="RPW100" s="84"/>
      <c r="RPX100" s="84"/>
      <c r="RPY100" s="84"/>
      <c r="RPZ100" s="84"/>
      <c r="RQA100" s="84"/>
      <c r="RQB100" s="84"/>
      <c r="RQC100" s="84"/>
      <c r="RQD100" s="84"/>
      <c r="RQE100" s="84"/>
      <c r="RQF100" s="84"/>
      <c r="RQG100" s="84"/>
      <c r="RQH100" s="84"/>
      <c r="RQI100" s="84"/>
      <c r="RQJ100" s="84"/>
      <c r="RQK100" s="84"/>
      <c r="RQL100" s="84"/>
      <c r="RQM100" s="84"/>
      <c r="RQN100" s="84"/>
      <c r="RQO100" s="84"/>
      <c r="RQP100" s="84"/>
      <c r="RQQ100" s="84"/>
      <c r="RQR100" s="84"/>
      <c r="RQS100" s="84"/>
      <c r="RQT100" s="84"/>
      <c r="RQU100" s="84"/>
      <c r="RQV100" s="84"/>
      <c r="RQW100" s="84"/>
      <c r="RQX100" s="84"/>
      <c r="RQY100" s="84"/>
      <c r="RQZ100" s="84"/>
      <c r="RRA100" s="84"/>
      <c r="RRB100" s="84"/>
      <c r="RRC100" s="84"/>
      <c r="RRD100" s="84"/>
      <c r="RRE100" s="84"/>
      <c r="RRF100" s="84"/>
      <c r="RRG100" s="84"/>
      <c r="RRH100" s="84"/>
      <c r="RRI100" s="84"/>
      <c r="RRJ100" s="84"/>
      <c r="RRK100" s="84"/>
      <c r="RRL100" s="84"/>
      <c r="RRM100" s="84"/>
      <c r="RRN100" s="84"/>
      <c r="RRO100" s="84"/>
      <c r="RRP100" s="84"/>
      <c r="RRQ100" s="84"/>
      <c r="RRR100" s="84"/>
      <c r="RRS100" s="84"/>
      <c r="RRT100" s="84"/>
      <c r="RRU100" s="84"/>
      <c r="RRV100" s="84"/>
      <c r="RRW100" s="84"/>
      <c r="RRX100" s="84"/>
      <c r="RRY100" s="84"/>
      <c r="RRZ100" s="84"/>
      <c r="RSA100" s="84"/>
      <c r="RSB100" s="84"/>
      <c r="RSC100" s="84"/>
      <c r="RSD100" s="84"/>
      <c r="RSE100" s="84"/>
      <c r="RSF100" s="84"/>
      <c r="RSG100" s="84"/>
      <c r="RSH100" s="84"/>
      <c r="RSI100" s="84"/>
      <c r="RSJ100" s="84"/>
      <c r="RSK100" s="84"/>
      <c r="RSL100" s="84"/>
      <c r="RSM100" s="84"/>
      <c r="RSN100" s="84"/>
      <c r="RSO100" s="84"/>
      <c r="RSP100" s="84"/>
      <c r="RSQ100" s="84"/>
      <c r="RSR100" s="84"/>
      <c r="RSS100" s="84"/>
      <c r="RST100" s="84"/>
      <c r="RSU100" s="84"/>
      <c r="RSV100" s="84"/>
      <c r="RSW100" s="84"/>
      <c r="RSX100" s="84"/>
      <c r="RSY100" s="84"/>
      <c r="RSZ100" s="84"/>
      <c r="RTA100" s="84"/>
      <c r="RTB100" s="84"/>
      <c r="RTC100" s="84"/>
      <c r="RTD100" s="84"/>
      <c r="RTE100" s="84"/>
      <c r="RTF100" s="84"/>
      <c r="RTG100" s="84"/>
      <c r="RTH100" s="84"/>
      <c r="RTI100" s="84"/>
      <c r="RTJ100" s="84"/>
      <c r="RTK100" s="84"/>
      <c r="RTL100" s="84"/>
      <c r="RTM100" s="84"/>
      <c r="RTN100" s="84"/>
      <c r="RTO100" s="84"/>
      <c r="RTP100" s="84"/>
      <c r="RTQ100" s="84"/>
      <c r="RTR100" s="84"/>
      <c r="RTS100" s="84"/>
      <c r="RTT100" s="84"/>
      <c r="RTU100" s="84"/>
      <c r="RTV100" s="84"/>
      <c r="RTW100" s="84"/>
      <c r="RTX100" s="84"/>
      <c r="RTY100" s="84"/>
      <c r="RTZ100" s="84"/>
      <c r="RUA100" s="84"/>
      <c r="RUB100" s="84"/>
      <c r="RUC100" s="84"/>
      <c r="RUD100" s="84"/>
      <c r="RUE100" s="84"/>
      <c r="RUF100" s="84"/>
      <c r="RUG100" s="84"/>
      <c r="RUH100" s="84"/>
      <c r="RUI100" s="84"/>
      <c r="RUJ100" s="84"/>
      <c r="RUK100" s="84"/>
      <c r="RUL100" s="84"/>
      <c r="RUM100" s="84"/>
      <c r="RUN100" s="84"/>
      <c r="RUO100" s="84"/>
      <c r="RUP100" s="84"/>
      <c r="RUQ100" s="84"/>
      <c r="RUR100" s="84"/>
      <c r="RUS100" s="84"/>
      <c r="RUT100" s="84"/>
      <c r="RUU100" s="84"/>
      <c r="RUV100" s="84"/>
      <c r="RUW100" s="84"/>
      <c r="RUX100" s="84"/>
      <c r="RUY100" s="84"/>
      <c r="RUZ100" s="84"/>
      <c r="RVA100" s="84"/>
      <c r="RVB100" s="84"/>
      <c r="RVC100" s="84"/>
      <c r="RVD100" s="84"/>
      <c r="RVE100" s="84"/>
      <c r="RVF100" s="84"/>
      <c r="RVG100" s="84"/>
      <c r="RVH100" s="84"/>
      <c r="RVI100" s="84"/>
      <c r="RVJ100" s="84"/>
      <c r="RVK100" s="84"/>
      <c r="RVL100" s="84"/>
      <c r="RVM100" s="84"/>
      <c r="RVN100" s="84"/>
      <c r="RVO100" s="84"/>
      <c r="RVP100" s="84"/>
      <c r="RVQ100" s="84"/>
      <c r="RVR100" s="84"/>
      <c r="RVS100" s="84"/>
      <c r="RVT100" s="84"/>
      <c r="RVU100" s="84"/>
      <c r="RVV100" s="84"/>
      <c r="RVW100" s="84"/>
      <c r="RVX100" s="84"/>
      <c r="RVY100" s="84"/>
      <c r="RVZ100" s="84"/>
      <c r="RWA100" s="84"/>
      <c r="RWB100" s="84"/>
      <c r="RWC100" s="84"/>
      <c r="RWD100" s="84"/>
      <c r="RWE100" s="84"/>
      <c r="RWF100" s="84"/>
      <c r="RWG100" s="84"/>
      <c r="RWH100" s="84"/>
      <c r="RWI100" s="84"/>
      <c r="RWJ100" s="84"/>
      <c r="RWK100" s="84"/>
      <c r="RWL100" s="84"/>
      <c r="RWM100" s="84"/>
      <c r="RWN100" s="84"/>
      <c r="RWO100" s="84"/>
      <c r="RWP100" s="84"/>
      <c r="RWQ100" s="84"/>
      <c r="RWR100" s="84"/>
      <c r="RWS100" s="84"/>
      <c r="RWT100" s="84"/>
      <c r="RWU100" s="84"/>
      <c r="RWV100" s="84"/>
      <c r="RWW100" s="84"/>
      <c r="RWX100" s="84"/>
      <c r="RWY100" s="84"/>
      <c r="RWZ100" s="84"/>
      <c r="RXA100" s="84"/>
      <c r="RXB100" s="84"/>
      <c r="RXC100" s="84"/>
      <c r="RXD100" s="84"/>
      <c r="RXE100" s="84"/>
      <c r="RXF100" s="84"/>
      <c r="RXG100" s="84"/>
      <c r="RXH100" s="84"/>
      <c r="RXI100" s="84"/>
      <c r="RXJ100" s="84"/>
      <c r="RXK100" s="84"/>
      <c r="RXL100" s="84"/>
      <c r="RXM100" s="84"/>
      <c r="RXN100" s="84"/>
      <c r="RXO100" s="84"/>
      <c r="RXP100" s="84"/>
      <c r="RXQ100" s="84"/>
      <c r="RXR100" s="84"/>
      <c r="RXS100" s="84"/>
      <c r="RXT100" s="84"/>
      <c r="RXU100" s="84"/>
      <c r="RXV100" s="84"/>
      <c r="RXW100" s="84"/>
      <c r="RXX100" s="84"/>
      <c r="RXY100" s="84"/>
      <c r="RXZ100" s="84"/>
      <c r="RYA100" s="84"/>
      <c r="RYB100" s="84"/>
      <c r="RYC100" s="84"/>
      <c r="RYD100" s="84"/>
      <c r="RYE100" s="84"/>
      <c r="RYF100" s="84"/>
      <c r="RYG100" s="84"/>
      <c r="RYH100" s="84"/>
      <c r="RYI100" s="84"/>
      <c r="RYJ100" s="84"/>
      <c r="RYK100" s="84"/>
      <c r="RYL100" s="84"/>
      <c r="RYM100" s="84"/>
      <c r="RYN100" s="84"/>
      <c r="RYO100" s="84"/>
      <c r="RYP100" s="84"/>
      <c r="RYQ100" s="84"/>
      <c r="RYR100" s="84"/>
      <c r="RYS100" s="84"/>
      <c r="RYT100" s="84"/>
      <c r="RYU100" s="84"/>
      <c r="RYV100" s="84"/>
      <c r="RYW100" s="84"/>
      <c r="RYX100" s="84"/>
      <c r="RYY100" s="84"/>
      <c r="RYZ100" s="84"/>
      <c r="RZA100" s="84"/>
      <c r="RZB100" s="84"/>
      <c r="RZC100" s="84"/>
      <c r="RZD100" s="84"/>
      <c r="RZE100" s="84"/>
      <c r="RZF100" s="84"/>
      <c r="RZG100" s="84"/>
      <c r="RZH100" s="84"/>
      <c r="RZI100" s="84"/>
      <c r="RZJ100" s="84"/>
      <c r="RZK100" s="84"/>
      <c r="RZL100" s="84"/>
      <c r="RZM100" s="84"/>
      <c r="RZN100" s="84"/>
      <c r="RZO100" s="84"/>
      <c r="RZP100" s="84"/>
      <c r="RZQ100" s="84"/>
      <c r="RZR100" s="84"/>
      <c r="RZS100" s="84"/>
      <c r="RZT100" s="84"/>
      <c r="RZU100" s="84"/>
      <c r="RZV100" s="84"/>
      <c r="RZW100" s="84"/>
      <c r="RZX100" s="84"/>
      <c r="RZY100" s="84"/>
      <c r="RZZ100" s="84"/>
      <c r="SAA100" s="84"/>
      <c r="SAB100" s="84"/>
      <c r="SAC100" s="84"/>
      <c r="SAD100" s="84"/>
      <c r="SAE100" s="84"/>
      <c r="SAF100" s="84"/>
      <c r="SAG100" s="84"/>
      <c r="SAH100" s="84"/>
      <c r="SAI100" s="84"/>
      <c r="SAJ100" s="84"/>
      <c r="SAK100" s="84"/>
      <c r="SAL100" s="84"/>
      <c r="SAM100" s="84"/>
      <c r="SAN100" s="84"/>
      <c r="SAO100" s="84"/>
      <c r="SAP100" s="84"/>
      <c r="SAQ100" s="84"/>
      <c r="SAR100" s="84"/>
      <c r="SAS100" s="84"/>
      <c r="SAT100" s="84"/>
      <c r="SAU100" s="84"/>
      <c r="SAV100" s="84"/>
      <c r="SAW100" s="84"/>
      <c r="SAX100" s="84"/>
      <c r="SAY100" s="84"/>
      <c r="SAZ100" s="84"/>
      <c r="SBA100" s="84"/>
      <c r="SBB100" s="84"/>
      <c r="SBC100" s="84"/>
      <c r="SBD100" s="84"/>
      <c r="SBE100" s="84"/>
      <c r="SBF100" s="84"/>
      <c r="SBG100" s="84"/>
      <c r="SBH100" s="84"/>
      <c r="SBI100" s="84"/>
      <c r="SBJ100" s="84"/>
      <c r="SBK100" s="84"/>
      <c r="SBL100" s="84"/>
      <c r="SBM100" s="84"/>
      <c r="SBN100" s="84"/>
      <c r="SBO100" s="84"/>
      <c r="SBP100" s="84"/>
      <c r="SBQ100" s="84"/>
      <c r="SBR100" s="84"/>
      <c r="SBS100" s="84"/>
      <c r="SBT100" s="84"/>
      <c r="SBU100" s="84"/>
      <c r="SBV100" s="84"/>
      <c r="SBW100" s="84"/>
      <c r="SBX100" s="84"/>
      <c r="SBY100" s="84"/>
      <c r="SBZ100" s="84"/>
      <c r="SCA100" s="84"/>
      <c r="SCB100" s="84"/>
      <c r="SCC100" s="84"/>
      <c r="SCD100" s="84"/>
      <c r="SCE100" s="84"/>
      <c r="SCF100" s="84"/>
      <c r="SCG100" s="84"/>
      <c r="SCH100" s="84"/>
      <c r="SCI100" s="84"/>
      <c r="SCJ100" s="84"/>
      <c r="SCK100" s="84"/>
      <c r="SCL100" s="84"/>
      <c r="SCM100" s="84"/>
      <c r="SCN100" s="84"/>
      <c r="SCO100" s="84"/>
      <c r="SCP100" s="84"/>
      <c r="SCQ100" s="84"/>
      <c r="SCR100" s="84"/>
      <c r="SCS100" s="84"/>
      <c r="SCT100" s="84"/>
      <c r="SCU100" s="84"/>
      <c r="SCV100" s="84"/>
      <c r="SCW100" s="84"/>
      <c r="SCX100" s="84"/>
      <c r="SCY100" s="84"/>
      <c r="SCZ100" s="84"/>
      <c r="SDA100" s="84"/>
      <c r="SDB100" s="84"/>
      <c r="SDC100" s="84"/>
      <c r="SDD100" s="84"/>
      <c r="SDE100" s="84"/>
      <c r="SDF100" s="84"/>
      <c r="SDG100" s="84"/>
      <c r="SDH100" s="84"/>
      <c r="SDI100" s="84"/>
      <c r="SDJ100" s="84"/>
      <c r="SDK100" s="84"/>
      <c r="SDL100" s="84"/>
      <c r="SDM100" s="84"/>
      <c r="SDN100" s="84"/>
      <c r="SDO100" s="84"/>
      <c r="SDP100" s="84"/>
      <c r="SDQ100" s="84"/>
      <c r="SDR100" s="84"/>
      <c r="SDS100" s="84"/>
      <c r="SDT100" s="84"/>
      <c r="SDU100" s="84"/>
      <c r="SDV100" s="84"/>
      <c r="SDW100" s="84"/>
      <c r="SDX100" s="84"/>
      <c r="SDY100" s="84"/>
      <c r="SDZ100" s="84"/>
      <c r="SEA100" s="84"/>
      <c r="SEB100" s="84"/>
      <c r="SEC100" s="84"/>
      <c r="SED100" s="84"/>
      <c r="SEE100" s="84"/>
      <c r="SEF100" s="84"/>
      <c r="SEG100" s="84"/>
      <c r="SEH100" s="84"/>
      <c r="SEI100" s="84"/>
      <c r="SEJ100" s="84"/>
      <c r="SEK100" s="84"/>
      <c r="SEL100" s="84"/>
      <c r="SEM100" s="84"/>
      <c r="SEN100" s="84"/>
      <c r="SEO100" s="84"/>
      <c r="SEP100" s="84"/>
      <c r="SEQ100" s="84"/>
      <c r="SER100" s="84"/>
      <c r="SES100" s="84"/>
      <c r="SET100" s="84"/>
      <c r="SEU100" s="84"/>
      <c r="SEV100" s="84"/>
      <c r="SEW100" s="84"/>
      <c r="SEX100" s="84"/>
      <c r="SEY100" s="84"/>
      <c r="SEZ100" s="84"/>
      <c r="SFA100" s="84"/>
      <c r="SFB100" s="84"/>
      <c r="SFC100" s="84"/>
      <c r="SFD100" s="84"/>
      <c r="SFE100" s="84"/>
      <c r="SFF100" s="84"/>
      <c r="SFG100" s="84"/>
      <c r="SFH100" s="84"/>
      <c r="SFI100" s="84"/>
      <c r="SFJ100" s="84"/>
      <c r="SFK100" s="84"/>
      <c r="SFL100" s="84"/>
      <c r="SFM100" s="84"/>
      <c r="SFN100" s="84"/>
      <c r="SFO100" s="84"/>
      <c r="SFP100" s="84"/>
      <c r="SFQ100" s="84"/>
      <c r="SFR100" s="84"/>
      <c r="SFS100" s="84"/>
      <c r="SFT100" s="84"/>
      <c r="SFU100" s="84"/>
      <c r="SFV100" s="84"/>
      <c r="SFW100" s="84"/>
      <c r="SFX100" s="84"/>
      <c r="SFY100" s="84"/>
      <c r="SFZ100" s="84"/>
      <c r="SGA100" s="84"/>
      <c r="SGB100" s="84"/>
      <c r="SGC100" s="84"/>
      <c r="SGD100" s="84"/>
      <c r="SGE100" s="84"/>
      <c r="SGF100" s="84"/>
      <c r="SGG100" s="84"/>
      <c r="SGH100" s="84"/>
      <c r="SGI100" s="84"/>
      <c r="SGJ100" s="84"/>
      <c r="SGK100" s="84"/>
      <c r="SGL100" s="84"/>
      <c r="SGM100" s="84"/>
      <c r="SGN100" s="84"/>
      <c r="SGO100" s="84"/>
      <c r="SGP100" s="84"/>
      <c r="SGQ100" s="84"/>
      <c r="SGR100" s="84"/>
      <c r="SGS100" s="84"/>
      <c r="SGT100" s="84"/>
      <c r="SGU100" s="84"/>
      <c r="SGV100" s="84"/>
      <c r="SGW100" s="84"/>
      <c r="SGX100" s="84"/>
      <c r="SGY100" s="84"/>
      <c r="SGZ100" s="84"/>
      <c r="SHA100" s="84"/>
      <c r="SHB100" s="84"/>
      <c r="SHC100" s="84"/>
      <c r="SHD100" s="84"/>
      <c r="SHE100" s="84"/>
      <c r="SHF100" s="84"/>
      <c r="SHG100" s="84"/>
      <c r="SHH100" s="84"/>
      <c r="SHI100" s="84"/>
      <c r="SHJ100" s="84"/>
      <c r="SHK100" s="84"/>
      <c r="SHL100" s="84"/>
      <c r="SHM100" s="84"/>
      <c r="SHN100" s="84"/>
      <c r="SHO100" s="84"/>
      <c r="SHP100" s="84"/>
      <c r="SHQ100" s="84"/>
      <c r="SHR100" s="84"/>
      <c r="SHS100" s="84"/>
      <c r="SHT100" s="84"/>
      <c r="SHU100" s="84"/>
      <c r="SHV100" s="84"/>
      <c r="SHW100" s="84"/>
      <c r="SHX100" s="84"/>
      <c r="SHY100" s="84"/>
      <c r="SHZ100" s="84"/>
      <c r="SIA100" s="84"/>
      <c r="SIB100" s="84"/>
      <c r="SIC100" s="84"/>
      <c r="SID100" s="84"/>
      <c r="SIE100" s="84"/>
      <c r="SIF100" s="84"/>
      <c r="SIG100" s="84"/>
      <c r="SIH100" s="84"/>
      <c r="SII100" s="84"/>
      <c r="SIJ100" s="84"/>
      <c r="SIK100" s="84"/>
      <c r="SIL100" s="84"/>
      <c r="SIM100" s="84"/>
      <c r="SIN100" s="84"/>
      <c r="SIO100" s="84"/>
      <c r="SIP100" s="84"/>
      <c r="SIQ100" s="84"/>
      <c r="SIR100" s="84"/>
      <c r="SIS100" s="84"/>
      <c r="SIT100" s="84"/>
      <c r="SIU100" s="84"/>
      <c r="SIV100" s="84"/>
      <c r="SIW100" s="84"/>
      <c r="SIX100" s="84"/>
      <c r="SIY100" s="84"/>
      <c r="SIZ100" s="84"/>
      <c r="SJA100" s="84"/>
      <c r="SJB100" s="84"/>
      <c r="SJC100" s="84"/>
      <c r="SJD100" s="84"/>
      <c r="SJE100" s="84"/>
      <c r="SJF100" s="84"/>
      <c r="SJG100" s="84"/>
      <c r="SJH100" s="84"/>
      <c r="SJI100" s="84"/>
      <c r="SJJ100" s="84"/>
      <c r="SJK100" s="84"/>
      <c r="SJL100" s="84"/>
      <c r="SJM100" s="84"/>
      <c r="SJN100" s="84"/>
      <c r="SJO100" s="84"/>
      <c r="SJP100" s="84"/>
      <c r="SJQ100" s="84"/>
      <c r="SJR100" s="84"/>
      <c r="SJS100" s="84"/>
      <c r="SJT100" s="84"/>
      <c r="SJU100" s="84"/>
      <c r="SJV100" s="84"/>
      <c r="SJW100" s="84"/>
      <c r="SJX100" s="84"/>
      <c r="SJY100" s="84"/>
      <c r="SJZ100" s="84"/>
      <c r="SKA100" s="84"/>
      <c r="SKB100" s="84"/>
      <c r="SKC100" s="84"/>
      <c r="SKD100" s="84"/>
      <c r="SKE100" s="84"/>
      <c r="SKF100" s="84"/>
      <c r="SKG100" s="84"/>
      <c r="SKH100" s="84"/>
      <c r="SKI100" s="84"/>
      <c r="SKJ100" s="84"/>
      <c r="SKK100" s="84"/>
      <c r="SKL100" s="84"/>
      <c r="SKM100" s="84"/>
      <c r="SKN100" s="84"/>
      <c r="SKO100" s="84"/>
      <c r="SKP100" s="84"/>
      <c r="SKQ100" s="84"/>
      <c r="SKR100" s="84"/>
      <c r="SKS100" s="84"/>
      <c r="SKT100" s="84"/>
      <c r="SKU100" s="84"/>
      <c r="SKV100" s="84"/>
      <c r="SKW100" s="84"/>
      <c r="SKX100" s="84"/>
      <c r="SKY100" s="84"/>
      <c r="SKZ100" s="84"/>
      <c r="SLA100" s="84"/>
      <c r="SLB100" s="84"/>
      <c r="SLC100" s="84"/>
      <c r="SLD100" s="84"/>
      <c r="SLE100" s="84"/>
      <c r="SLF100" s="84"/>
      <c r="SLG100" s="84"/>
      <c r="SLH100" s="84"/>
      <c r="SLI100" s="84"/>
      <c r="SLJ100" s="84"/>
      <c r="SLK100" s="84"/>
      <c r="SLL100" s="84"/>
      <c r="SLM100" s="84"/>
      <c r="SLN100" s="84"/>
      <c r="SLO100" s="84"/>
      <c r="SLP100" s="84"/>
      <c r="SLQ100" s="84"/>
      <c r="SLR100" s="84"/>
      <c r="SLS100" s="84"/>
      <c r="SLT100" s="84"/>
      <c r="SLU100" s="84"/>
      <c r="SLV100" s="84"/>
      <c r="SLW100" s="84"/>
      <c r="SLX100" s="84"/>
      <c r="SLY100" s="84"/>
      <c r="SLZ100" s="84"/>
      <c r="SMA100" s="84"/>
      <c r="SMB100" s="84"/>
      <c r="SMC100" s="84"/>
      <c r="SMD100" s="84"/>
      <c r="SME100" s="84"/>
      <c r="SMF100" s="84"/>
      <c r="SMG100" s="84"/>
      <c r="SMH100" s="84"/>
      <c r="SMI100" s="84"/>
      <c r="SMJ100" s="84"/>
      <c r="SMK100" s="84"/>
      <c r="SML100" s="84"/>
      <c r="SMM100" s="84"/>
      <c r="SMN100" s="84"/>
      <c r="SMO100" s="84"/>
      <c r="SMP100" s="84"/>
      <c r="SMQ100" s="84"/>
      <c r="SMR100" s="84"/>
      <c r="SMS100" s="84"/>
      <c r="SMT100" s="84"/>
      <c r="SMU100" s="84"/>
      <c r="SMV100" s="84"/>
      <c r="SMW100" s="84"/>
      <c r="SMX100" s="84"/>
      <c r="SMY100" s="84"/>
      <c r="SMZ100" s="84"/>
      <c r="SNA100" s="84"/>
      <c r="SNB100" s="84"/>
      <c r="SNC100" s="84"/>
      <c r="SND100" s="84"/>
      <c r="SNE100" s="84"/>
      <c r="SNF100" s="84"/>
      <c r="SNG100" s="84"/>
      <c r="SNH100" s="84"/>
      <c r="SNI100" s="84"/>
      <c r="SNJ100" s="84"/>
      <c r="SNK100" s="84"/>
      <c r="SNL100" s="84"/>
      <c r="SNM100" s="84"/>
      <c r="SNN100" s="84"/>
      <c r="SNO100" s="84"/>
      <c r="SNP100" s="84"/>
      <c r="SNQ100" s="84"/>
      <c r="SNR100" s="84"/>
      <c r="SNS100" s="84"/>
      <c r="SNT100" s="84"/>
      <c r="SNU100" s="84"/>
      <c r="SNV100" s="84"/>
      <c r="SNW100" s="84"/>
      <c r="SNX100" s="84"/>
      <c r="SNY100" s="84"/>
      <c r="SNZ100" s="84"/>
      <c r="SOA100" s="84"/>
      <c r="SOB100" s="84"/>
      <c r="SOC100" s="84"/>
      <c r="SOD100" s="84"/>
      <c r="SOE100" s="84"/>
      <c r="SOF100" s="84"/>
      <c r="SOG100" s="84"/>
      <c r="SOH100" s="84"/>
      <c r="SOI100" s="84"/>
      <c r="SOJ100" s="84"/>
      <c r="SOK100" s="84"/>
      <c r="SOL100" s="84"/>
      <c r="SOM100" s="84"/>
      <c r="SON100" s="84"/>
      <c r="SOO100" s="84"/>
      <c r="SOP100" s="84"/>
      <c r="SOQ100" s="84"/>
      <c r="SOR100" s="84"/>
      <c r="SOS100" s="84"/>
      <c r="SOT100" s="84"/>
      <c r="SOU100" s="84"/>
      <c r="SOV100" s="84"/>
      <c r="SOW100" s="84"/>
      <c r="SOX100" s="84"/>
      <c r="SOY100" s="84"/>
      <c r="SOZ100" s="84"/>
      <c r="SPA100" s="84"/>
      <c r="SPB100" s="84"/>
      <c r="SPC100" s="84"/>
      <c r="SPD100" s="84"/>
      <c r="SPE100" s="84"/>
      <c r="SPF100" s="84"/>
      <c r="SPG100" s="84"/>
      <c r="SPH100" s="84"/>
      <c r="SPI100" s="84"/>
      <c r="SPJ100" s="84"/>
      <c r="SPK100" s="84"/>
      <c r="SPL100" s="84"/>
      <c r="SPM100" s="84"/>
      <c r="SPN100" s="84"/>
      <c r="SPO100" s="84"/>
      <c r="SPP100" s="84"/>
      <c r="SPQ100" s="84"/>
      <c r="SPR100" s="84"/>
      <c r="SPS100" s="84"/>
      <c r="SPT100" s="84"/>
      <c r="SPU100" s="84"/>
      <c r="SPV100" s="84"/>
      <c r="SPW100" s="84"/>
      <c r="SPX100" s="84"/>
      <c r="SPY100" s="84"/>
      <c r="SPZ100" s="84"/>
      <c r="SQA100" s="84"/>
      <c r="SQB100" s="84"/>
      <c r="SQC100" s="84"/>
      <c r="SQD100" s="84"/>
      <c r="SQE100" s="84"/>
      <c r="SQF100" s="84"/>
      <c r="SQG100" s="84"/>
      <c r="SQH100" s="84"/>
      <c r="SQI100" s="84"/>
      <c r="SQJ100" s="84"/>
      <c r="SQK100" s="84"/>
      <c r="SQL100" s="84"/>
      <c r="SQM100" s="84"/>
      <c r="SQN100" s="84"/>
      <c r="SQO100" s="84"/>
      <c r="SQP100" s="84"/>
      <c r="SQQ100" s="84"/>
      <c r="SQR100" s="84"/>
      <c r="SQS100" s="84"/>
      <c r="SQT100" s="84"/>
      <c r="SQU100" s="84"/>
      <c r="SQV100" s="84"/>
      <c r="SQW100" s="84"/>
      <c r="SQX100" s="84"/>
      <c r="SQY100" s="84"/>
      <c r="SQZ100" s="84"/>
      <c r="SRA100" s="84"/>
      <c r="SRB100" s="84"/>
      <c r="SRC100" s="84"/>
      <c r="SRD100" s="84"/>
      <c r="SRE100" s="84"/>
      <c r="SRF100" s="84"/>
      <c r="SRG100" s="84"/>
      <c r="SRH100" s="84"/>
      <c r="SRI100" s="84"/>
      <c r="SRJ100" s="84"/>
      <c r="SRK100" s="84"/>
      <c r="SRL100" s="84"/>
      <c r="SRM100" s="84"/>
      <c r="SRN100" s="84"/>
      <c r="SRO100" s="84"/>
      <c r="SRP100" s="84"/>
      <c r="SRQ100" s="84"/>
      <c r="SRR100" s="84"/>
      <c r="SRS100" s="84"/>
      <c r="SRT100" s="84"/>
      <c r="SRU100" s="84"/>
      <c r="SRV100" s="84"/>
      <c r="SRW100" s="84"/>
      <c r="SRX100" s="84"/>
      <c r="SRY100" s="84"/>
      <c r="SRZ100" s="84"/>
      <c r="SSA100" s="84"/>
      <c r="SSB100" s="84"/>
      <c r="SSC100" s="84"/>
      <c r="SSD100" s="84"/>
      <c r="SSE100" s="84"/>
      <c r="SSF100" s="84"/>
      <c r="SSG100" s="84"/>
      <c r="SSH100" s="84"/>
      <c r="SSI100" s="84"/>
      <c r="SSJ100" s="84"/>
      <c r="SSK100" s="84"/>
      <c r="SSL100" s="84"/>
      <c r="SSM100" s="84"/>
      <c r="SSN100" s="84"/>
      <c r="SSO100" s="84"/>
      <c r="SSP100" s="84"/>
      <c r="SSQ100" s="84"/>
      <c r="SSR100" s="84"/>
      <c r="SSS100" s="84"/>
      <c r="SST100" s="84"/>
      <c r="SSU100" s="84"/>
      <c r="SSV100" s="84"/>
      <c r="SSW100" s="84"/>
      <c r="SSX100" s="84"/>
      <c r="SSY100" s="84"/>
      <c r="SSZ100" s="84"/>
      <c r="STA100" s="84"/>
      <c r="STB100" s="84"/>
      <c r="STC100" s="84"/>
      <c r="STD100" s="84"/>
      <c r="STE100" s="84"/>
      <c r="STF100" s="84"/>
      <c r="STG100" s="84"/>
      <c r="STH100" s="84"/>
      <c r="STI100" s="84"/>
      <c r="STJ100" s="84"/>
      <c r="STK100" s="84"/>
      <c r="STL100" s="84"/>
      <c r="STM100" s="84"/>
      <c r="STN100" s="84"/>
      <c r="STO100" s="84"/>
      <c r="STP100" s="84"/>
      <c r="STQ100" s="84"/>
      <c r="STR100" s="84"/>
      <c r="STS100" s="84"/>
      <c r="STT100" s="84"/>
      <c r="STU100" s="84"/>
      <c r="STV100" s="84"/>
      <c r="STW100" s="84"/>
      <c r="STX100" s="84"/>
      <c r="STY100" s="84"/>
      <c r="STZ100" s="84"/>
      <c r="SUA100" s="84"/>
      <c r="SUB100" s="84"/>
      <c r="SUC100" s="84"/>
      <c r="SUD100" s="84"/>
      <c r="SUE100" s="84"/>
      <c r="SUF100" s="84"/>
      <c r="SUG100" s="84"/>
      <c r="SUH100" s="84"/>
      <c r="SUI100" s="84"/>
      <c r="SUJ100" s="84"/>
      <c r="SUK100" s="84"/>
      <c r="SUL100" s="84"/>
      <c r="SUM100" s="84"/>
      <c r="SUN100" s="84"/>
      <c r="SUO100" s="84"/>
      <c r="SUP100" s="84"/>
      <c r="SUQ100" s="84"/>
      <c r="SUR100" s="84"/>
      <c r="SUS100" s="84"/>
      <c r="SUT100" s="84"/>
      <c r="SUU100" s="84"/>
      <c r="SUV100" s="84"/>
      <c r="SUW100" s="84"/>
      <c r="SUX100" s="84"/>
      <c r="SUY100" s="84"/>
      <c r="SUZ100" s="84"/>
      <c r="SVA100" s="84"/>
      <c r="SVB100" s="84"/>
      <c r="SVC100" s="84"/>
      <c r="SVD100" s="84"/>
      <c r="SVE100" s="84"/>
      <c r="SVF100" s="84"/>
      <c r="SVG100" s="84"/>
      <c r="SVH100" s="84"/>
      <c r="SVI100" s="84"/>
      <c r="SVJ100" s="84"/>
      <c r="SVK100" s="84"/>
      <c r="SVL100" s="84"/>
      <c r="SVM100" s="84"/>
      <c r="SVN100" s="84"/>
      <c r="SVO100" s="84"/>
      <c r="SVP100" s="84"/>
      <c r="SVQ100" s="84"/>
      <c r="SVR100" s="84"/>
      <c r="SVS100" s="84"/>
      <c r="SVT100" s="84"/>
      <c r="SVU100" s="84"/>
      <c r="SVV100" s="84"/>
      <c r="SVW100" s="84"/>
      <c r="SVX100" s="84"/>
      <c r="SVY100" s="84"/>
      <c r="SVZ100" s="84"/>
      <c r="SWA100" s="84"/>
      <c r="SWB100" s="84"/>
      <c r="SWC100" s="84"/>
      <c r="SWD100" s="84"/>
      <c r="SWE100" s="84"/>
      <c r="SWF100" s="84"/>
      <c r="SWG100" s="84"/>
      <c r="SWH100" s="84"/>
      <c r="SWI100" s="84"/>
      <c r="SWJ100" s="84"/>
      <c r="SWK100" s="84"/>
      <c r="SWL100" s="84"/>
      <c r="SWM100" s="84"/>
      <c r="SWN100" s="84"/>
      <c r="SWO100" s="84"/>
      <c r="SWP100" s="84"/>
      <c r="SWQ100" s="84"/>
      <c r="SWR100" s="84"/>
      <c r="SWS100" s="84"/>
      <c r="SWT100" s="84"/>
      <c r="SWU100" s="84"/>
      <c r="SWV100" s="84"/>
      <c r="SWW100" s="84"/>
      <c r="SWX100" s="84"/>
      <c r="SWY100" s="84"/>
      <c r="SWZ100" s="84"/>
      <c r="SXA100" s="84"/>
      <c r="SXB100" s="84"/>
      <c r="SXC100" s="84"/>
      <c r="SXD100" s="84"/>
      <c r="SXE100" s="84"/>
      <c r="SXF100" s="84"/>
      <c r="SXG100" s="84"/>
      <c r="SXH100" s="84"/>
      <c r="SXI100" s="84"/>
      <c r="SXJ100" s="84"/>
      <c r="SXK100" s="84"/>
      <c r="SXL100" s="84"/>
      <c r="SXM100" s="84"/>
      <c r="SXN100" s="84"/>
      <c r="SXO100" s="84"/>
      <c r="SXP100" s="84"/>
      <c r="SXQ100" s="84"/>
      <c r="SXR100" s="84"/>
      <c r="SXS100" s="84"/>
      <c r="SXT100" s="84"/>
      <c r="SXU100" s="84"/>
      <c r="SXV100" s="84"/>
      <c r="SXW100" s="84"/>
      <c r="SXX100" s="84"/>
      <c r="SXY100" s="84"/>
      <c r="SXZ100" s="84"/>
      <c r="SYA100" s="84"/>
      <c r="SYB100" s="84"/>
      <c r="SYC100" s="84"/>
      <c r="SYD100" s="84"/>
      <c r="SYE100" s="84"/>
      <c r="SYF100" s="84"/>
      <c r="SYG100" s="84"/>
      <c r="SYH100" s="84"/>
      <c r="SYI100" s="84"/>
      <c r="SYJ100" s="84"/>
      <c r="SYK100" s="84"/>
      <c r="SYL100" s="84"/>
      <c r="SYM100" s="84"/>
      <c r="SYN100" s="84"/>
      <c r="SYO100" s="84"/>
      <c r="SYP100" s="84"/>
      <c r="SYQ100" s="84"/>
      <c r="SYR100" s="84"/>
      <c r="SYS100" s="84"/>
      <c r="SYT100" s="84"/>
      <c r="SYU100" s="84"/>
      <c r="SYV100" s="84"/>
      <c r="SYW100" s="84"/>
      <c r="SYX100" s="84"/>
      <c r="SYY100" s="84"/>
      <c r="SYZ100" s="84"/>
      <c r="SZA100" s="84"/>
      <c r="SZB100" s="84"/>
      <c r="SZC100" s="84"/>
      <c r="SZD100" s="84"/>
      <c r="SZE100" s="84"/>
      <c r="SZF100" s="84"/>
      <c r="SZG100" s="84"/>
      <c r="SZH100" s="84"/>
      <c r="SZI100" s="84"/>
      <c r="SZJ100" s="84"/>
      <c r="SZK100" s="84"/>
      <c r="SZL100" s="84"/>
      <c r="SZM100" s="84"/>
      <c r="SZN100" s="84"/>
      <c r="SZO100" s="84"/>
      <c r="SZP100" s="84"/>
      <c r="SZQ100" s="84"/>
      <c r="SZR100" s="84"/>
      <c r="SZS100" s="84"/>
      <c r="SZT100" s="84"/>
      <c r="SZU100" s="84"/>
      <c r="SZV100" s="84"/>
      <c r="SZW100" s="84"/>
      <c r="SZX100" s="84"/>
      <c r="SZY100" s="84"/>
      <c r="SZZ100" s="84"/>
      <c r="TAA100" s="84"/>
      <c r="TAB100" s="84"/>
      <c r="TAC100" s="84"/>
      <c r="TAD100" s="84"/>
      <c r="TAE100" s="84"/>
      <c r="TAF100" s="84"/>
      <c r="TAG100" s="84"/>
      <c r="TAH100" s="84"/>
      <c r="TAI100" s="84"/>
      <c r="TAJ100" s="84"/>
      <c r="TAK100" s="84"/>
      <c r="TAL100" s="84"/>
      <c r="TAM100" s="84"/>
      <c r="TAN100" s="84"/>
      <c r="TAO100" s="84"/>
      <c r="TAP100" s="84"/>
      <c r="TAQ100" s="84"/>
      <c r="TAR100" s="84"/>
      <c r="TAS100" s="84"/>
      <c r="TAT100" s="84"/>
      <c r="TAU100" s="84"/>
      <c r="TAV100" s="84"/>
      <c r="TAW100" s="84"/>
      <c r="TAX100" s="84"/>
      <c r="TAY100" s="84"/>
      <c r="TAZ100" s="84"/>
      <c r="TBA100" s="84"/>
      <c r="TBB100" s="84"/>
      <c r="TBC100" s="84"/>
      <c r="TBD100" s="84"/>
      <c r="TBE100" s="84"/>
      <c r="TBF100" s="84"/>
      <c r="TBG100" s="84"/>
      <c r="TBH100" s="84"/>
      <c r="TBI100" s="84"/>
      <c r="TBJ100" s="84"/>
      <c r="TBK100" s="84"/>
      <c r="TBL100" s="84"/>
      <c r="TBM100" s="84"/>
      <c r="TBN100" s="84"/>
      <c r="TBO100" s="84"/>
      <c r="TBP100" s="84"/>
      <c r="TBQ100" s="84"/>
      <c r="TBR100" s="84"/>
      <c r="TBS100" s="84"/>
      <c r="TBT100" s="84"/>
      <c r="TBU100" s="84"/>
      <c r="TBV100" s="84"/>
      <c r="TBW100" s="84"/>
      <c r="TBX100" s="84"/>
      <c r="TBY100" s="84"/>
      <c r="TBZ100" s="84"/>
      <c r="TCA100" s="84"/>
      <c r="TCB100" s="84"/>
      <c r="TCC100" s="84"/>
      <c r="TCD100" s="84"/>
      <c r="TCE100" s="84"/>
      <c r="TCF100" s="84"/>
      <c r="TCG100" s="84"/>
      <c r="TCH100" s="84"/>
      <c r="TCI100" s="84"/>
      <c r="TCJ100" s="84"/>
      <c r="TCK100" s="84"/>
      <c r="TCL100" s="84"/>
      <c r="TCM100" s="84"/>
      <c r="TCN100" s="84"/>
      <c r="TCO100" s="84"/>
      <c r="TCP100" s="84"/>
      <c r="TCQ100" s="84"/>
      <c r="TCR100" s="84"/>
      <c r="TCS100" s="84"/>
      <c r="TCT100" s="84"/>
      <c r="TCU100" s="84"/>
      <c r="TCV100" s="84"/>
      <c r="TCW100" s="84"/>
      <c r="TCX100" s="84"/>
      <c r="TCY100" s="84"/>
      <c r="TCZ100" s="84"/>
      <c r="TDA100" s="84"/>
      <c r="TDB100" s="84"/>
      <c r="TDC100" s="84"/>
      <c r="TDD100" s="84"/>
      <c r="TDE100" s="84"/>
      <c r="TDF100" s="84"/>
      <c r="TDG100" s="84"/>
      <c r="TDH100" s="84"/>
      <c r="TDI100" s="84"/>
      <c r="TDJ100" s="84"/>
      <c r="TDK100" s="84"/>
      <c r="TDL100" s="84"/>
      <c r="TDM100" s="84"/>
      <c r="TDN100" s="84"/>
      <c r="TDO100" s="84"/>
      <c r="TDP100" s="84"/>
      <c r="TDQ100" s="84"/>
      <c r="TDR100" s="84"/>
      <c r="TDS100" s="84"/>
      <c r="TDT100" s="84"/>
      <c r="TDU100" s="84"/>
      <c r="TDV100" s="84"/>
      <c r="TDW100" s="84"/>
      <c r="TDX100" s="84"/>
      <c r="TDY100" s="84"/>
      <c r="TDZ100" s="84"/>
      <c r="TEA100" s="84"/>
      <c r="TEB100" s="84"/>
      <c r="TEC100" s="84"/>
      <c r="TED100" s="84"/>
      <c r="TEE100" s="84"/>
      <c r="TEF100" s="84"/>
      <c r="TEG100" s="84"/>
      <c r="TEH100" s="84"/>
      <c r="TEI100" s="84"/>
      <c r="TEJ100" s="84"/>
      <c r="TEK100" s="84"/>
      <c r="TEL100" s="84"/>
      <c r="TEM100" s="84"/>
      <c r="TEN100" s="84"/>
      <c r="TEO100" s="84"/>
      <c r="TEP100" s="84"/>
      <c r="TEQ100" s="84"/>
      <c r="TER100" s="84"/>
      <c r="TES100" s="84"/>
      <c r="TET100" s="84"/>
      <c r="TEU100" s="84"/>
      <c r="TEV100" s="84"/>
      <c r="TEW100" s="84"/>
      <c r="TEX100" s="84"/>
      <c r="TEY100" s="84"/>
      <c r="TEZ100" s="84"/>
      <c r="TFA100" s="84"/>
      <c r="TFB100" s="84"/>
      <c r="TFC100" s="84"/>
      <c r="TFD100" s="84"/>
      <c r="TFE100" s="84"/>
      <c r="TFF100" s="84"/>
      <c r="TFG100" s="84"/>
      <c r="TFH100" s="84"/>
      <c r="TFI100" s="84"/>
      <c r="TFJ100" s="84"/>
      <c r="TFK100" s="84"/>
      <c r="TFL100" s="84"/>
      <c r="TFM100" s="84"/>
      <c r="TFN100" s="84"/>
      <c r="TFO100" s="84"/>
      <c r="TFP100" s="84"/>
      <c r="TFQ100" s="84"/>
      <c r="TFR100" s="84"/>
      <c r="TFS100" s="84"/>
      <c r="TFT100" s="84"/>
      <c r="TFU100" s="84"/>
      <c r="TFV100" s="84"/>
      <c r="TFW100" s="84"/>
      <c r="TFX100" s="84"/>
      <c r="TFY100" s="84"/>
      <c r="TFZ100" s="84"/>
      <c r="TGA100" s="84"/>
      <c r="TGB100" s="84"/>
      <c r="TGC100" s="84"/>
      <c r="TGD100" s="84"/>
      <c r="TGE100" s="84"/>
      <c r="TGF100" s="84"/>
      <c r="TGG100" s="84"/>
      <c r="TGH100" s="84"/>
      <c r="TGI100" s="84"/>
      <c r="TGJ100" s="84"/>
      <c r="TGK100" s="84"/>
      <c r="TGL100" s="84"/>
      <c r="TGM100" s="84"/>
      <c r="TGN100" s="84"/>
      <c r="TGO100" s="84"/>
      <c r="TGP100" s="84"/>
      <c r="TGQ100" s="84"/>
      <c r="TGR100" s="84"/>
      <c r="TGS100" s="84"/>
      <c r="TGT100" s="84"/>
      <c r="TGU100" s="84"/>
      <c r="TGV100" s="84"/>
      <c r="TGW100" s="84"/>
      <c r="TGX100" s="84"/>
      <c r="TGY100" s="84"/>
      <c r="TGZ100" s="84"/>
      <c r="THA100" s="84"/>
      <c r="THB100" s="84"/>
      <c r="THC100" s="84"/>
      <c r="THD100" s="84"/>
      <c r="THE100" s="84"/>
      <c r="THF100" s="84"/>
      <c r="THG100" s="84"/>
      <c r="THH100" s="84"/>
      <c r="THI100" s="84"/>
      <c r="THJ100" s="84"/>
      <c r="THK100" s="84"/>
      <c r="THL100" s="84"/>
      <c r="THM100" s="84"/>
      <c r="THN100" s="84"/>
      <c r="THO100" s="84"/>
      <c r="THP100" s="84"/>
      <c r="THQ100" s="84"/>
      <c r="THR100" s="84"/>
      <c r="THS100" s="84"/>
      <c r="THT100" s="84"/>
      <c r="THU100" s="84"/>
      <c r="THV100" s="84"/>
      <c r="THW100" s="84"/>
      <c r="THX100" s="84"/>
      <c r="THY100" s="84"/>
      <c r="THZ100" s="84"/>
      <c r="TIA100" s="84"/>
      <c r="TIB100" s="84"/>
      <c r="TIC100" s="84"/>
      <c r="TID100" s="84"/>
      <c r="TIE100" s="84"/>
      <c r="TIF100" s="84"/>
      <c r="TIG100" s="84"/>
      <c r="TIH100" s="84"/>
      <c r="TII100" s="84"/>
      <c r="TIJ100" s="84"/>
      <c r="TIK100" s="84"/>
      <c r="TIL100" s="84"/>
      <c r="TIM100" s="84"/>
      <c r="TIN100" s="84"/>
      <c r="TIO100" s="84"/>
      <c r="TIP100" s="84"/>
      <c r="TIQ100" s="84"/>
      <c r="TIR100" s="84"/>
      <c r="TIS100" s="84"/>
      <c r="TIT100" s="84"/>
      <c r="TIU100" s="84"/>
      <c r="TIV100" s="84"/>
      <c r="TIW100" s="84"/>
      <c r="TIX100" s="84"/>
      <c r="TIY100" s="84"/>
      <c r="TIZ100" s="84"/>
      <c r="TJA100" s="84"/>
      <c r="TJB100" s="84"/>
      <c r="TJC100" s="84"/>
      <c r="TJD100" s="84"/>
      <c r="TJE100" s="84"/>
      <c r="TJF100" s="84"/>
      <c r="TJG100" s="84"/>
      <c r="TJH100" s="84"/>
      <c r="TJI100" s="84"/>
      <c r="TJJ100" s="84"/>
      <c r="TJK100" s="84"/>
      <c r="TJL100" s="84"/>
      <c r="TJM100" s="84"/>
      <c r="TJN100" s="84"/>
      <c r="TJO100" s="84"/>
      <c r="TJP100" s="84"/>
      <c r="TJQ100" s="84"/>
      <c r="TJR100" s="84"/>
      <c r="TJS100" s="84"/>
      <c r="TJT100" s="84"/>
      <c r="TJU100" s="84"/>
      <c r="TJV100" s="84"/>
      <c r="TJW100" s="84"/>
      <c r="TJX100" s="84"/>
      <c r="TJY100" s="84"/>
      <c r="TJZ100" s="84"/>
      <c r="TKA100" s="84"/>
      <c r="TKB100" s="84"/>
      <c r="TKC100" s="84"/>
      <c r="TKD100" s="84"/>
      <c r="TKE100" s="84"/>
      <c r="TKF100" s="84"/>
      <c r="TKG100" s="84"/>
      <c r="TKH100" s="84"/>
      <c r="TKI100" s="84"/>
      <c r="TKJ100" s="84"/>
      <c r="TKK100" s="84"/>
      <c r="TKL100" s="84"/>
      <c r="TKM100" s="84"/>
      <c r="TKN100" s="84"/>
      <c r="TKO100" s="84"/>
      <c r="TKP100" s="84"/>
      <c r="TKQ100" s="84"/>
      <c r="TKR100" s="84"/>
      <c r="TKS100" s="84"/>
      <c r="TKT100" s="84"/>
      <c r="TKU100" s="84"/>
      <c r="TKV100" s="84"/>
      <c r="TKW100" s="84"/>
      <c r="TKX100" s="84"/>
      <c r="TKY100" s="84"/>
      <c r="TKZ100" s="84"/>
      <c r="TLA100" s="84"/>
      <c r="TLB100" s="84"/>
      <c r="TLC100" s="84"/>
      <c r="TLD100" s="84"/>
      <c r="TLE100" s="84"/>
      <c r="TLF100" s="84"/>
      <c r="TLG100" s="84"/>
      <c r="TLH100" s="84"/>
      <c r="TLI100" s="84"/>
      <c r="TLJ100" s="84"/>
      <c r="TLK100" s="84"/>
      <c r="TLL100" s="84"/>
      <c r="TLM100" s="84"/>
      <c r="TLN100" s="84"/>
      <c r="TLO100" s="84"/>
      <c r="TLP100" s="84"/>
      <c r="TLQ100" s="84"/>
      <c r="TLR100" s="84"/>
      <c r="TLS100" s="84"/>
      <c r="TLT100" s="84"/>
      <c r="TLU100" s="84"/>
      <c r="TLV100" s="84"/>
      <c r="TLW100" s="84"/>
      <c r="TLX100" s="84"/>
      <c r="TLY100" s="84"/>
      <c r="TLZ100" s="84"/>
      <c r="TMA100" s="84"/>
      <c r="TMB100" s="84"/>
      <c r="TMC100" s="84"/>
      <c r="TMD100" s="84"/>
      <c r="TME100" s="84"/>
      <c r="TMF100" s="84"/>
      <c r="TMG100" s="84"/>
      <c r="TMH100" s="84"/>
      <c r="TMI100" s="84"/>
      <c r="TMJ100" s="84"/>
      <c r="TMK100" s="84"/>
      <c r="TML100" s="84"/>
      <c r="TMM100" s="84"/>
      <c r="TMN100" s="84"/>
      <c r="TMO100" s="84"/>
      <c r="TMP100" s="84"/>
      <c r="TMQ100" s="84"/>
      <c r="TMR100" s="84"/>
      <c r="TMS100" s="84"/>
      <c r="TMT100" s="84"/>
      <c r="TMU100" s="84"/>
      <c r="TMV100" s="84"/>
      <c r="TMW100" s="84"/>
      <c r="TMX100" s="84"/>
      <c r="TMY100" s="84"/>
      <c r="TMZ100" s="84"/>
      <c r="TNA100" s="84"/>
      <c r="TNB100" s="84"/>
      <c r="TNC100" s="84"/>
      <c r="TND100" s="84"/>
      <c r="TNE100" s="84"/>
      <c r="TNF100" s="84"/>
      <c r="TNG100" s="84"/>
      <c r="TNH100" s="84"/>
      <c r="TNI100" s="84"/>
      <c r="TNJ100" s="84"/>
      <c r="TNK100" s="84"/>
      <c r="TNL100" s="84"/>
      <c r="TNM100" s="84"/>
      <c r="TNN100" s="84"/>
      <c r="TNO100" s="84"/>
      <c r="TNP100" s="84"/>
      <c r="TNQ100" s="84"/>
      <c r="TNR100" s="84"/>
      <c r="TNS100" s="84"/>
      <c r="TNT100" s="84"/>
      <c r="TNU100" s="84"/>
      <c r="TNV100" s="84"/>
      <c r="TNW100" s="84"/>
      <c r="TNX100" s="84"/>
      <c r="TNY100" s="84"/>
      <c r="TNZ100" s="84"/>
      <c r="TOA100" s="84"/>
      <c r="TOB100" s="84"/>
      <c r="TOC100" s="84"/>
      <c r="TOD100" s="84"/>
      <c r="TOE100" s="84"/>
      <c r="TOF100" s="84"/>
      <c r="TOG100" s="84"/>
      <c r="TOH100" s="84"/>
      <c r="TOI100" s="84"/>
      <c r="TOJ100" s="84"/>
      <c r="TOK100" s="84"/>
      <c r="TOL100" s="84"/>
      <c r="TOM100" s="84"/>
      <c r="TON100" s="84"/>
      <c r="TOO100" s="84"/>
      <c r="TOP100" s="84"/>
      <c r="TOQ100" s="84"/>
      <c r="TOR100" s="84"/>
      <c r="TOS100" s="84"/>
      <c r="TOT100" s="84"/>
      <c r="TOU100" s="84"/>
      <c r="TOV100" s="84"/>
      <c r="TOW100" s="84"/>
      <c r="TOX100" s="84"/>
      <c r="TOY100" s="84"/>
      <c r="TOZ100" s="84"/>
      <c r="TPA100" s="84"/>
      <c r="TPB100" s="84"/>
      <c r="TPC100" s="84"/>
      <c r="TPD100" s="84"/>
      <c r="TPE100" s="84"/>
      <c r="TPF100" s="84"/>
      <c r="TPG100" s="84"/>
      <c r="TPH100" s="84"/>
      <c r="TPI100" s="84"/>
      <c r="TPJ100" s="84"/>
      <c r="TPK100" s="84"/>
      <c r="TPL100" s="84"/>
      <c r="TPM100" s="84"/>
      <c r="TPN100" s="84"/>
      <c r="TPO100" s="84"/>
      <c r="TPP100" s="84"/>
      <c r="TPQ100" s="84"/>
      <c r="TPR100" s="84"/>
      <c r="TPS100" s="84"/>
      <c r="TPT100" s="84"/>
      <c r="TPU100" s="84"/>
      <c r="TPV100" s="84"/>
      <c r="TPW100" s="84"/>
      <c r="TPX100" s="84"/>
      <c r="TPY100" s="84"/>
      <c r="TPZ100" s="84"/>
      <c r="TQA100" s="84"/>
      <c r="TQB100" s="84"/>
      <c r="TQC100" s="84"/>
      <c r="TQD100" s="84"/>
      <c r="TQE100" s="84"/>
      <c r="TQF100" s="84"/>
      <c r="TQG100" s="84"/>
      <c r="TQH100" s="84"/>
      <c r="TQI100" s="84"/>
      <c r="TQJ100" s="84"/>
      <c r="TQK100" s="84"/>
      <c r="TQL100" s="84"/>
      <c r="TQM100" s="84"/>
      <c r="TQN100" s="84"/>
      <c r="TQO100" s="84"/>
      <c r="TQP100" s="84"/>
      <c r="TQQ100" s="84"/>
      <c r="TQR100" s="84"/>
      <c r="TQS100" s="84"/>
      <c r="TQT100" s="84"/>
      <c r="TQU100" s="84"/>
      <c r="TQV100" s="84"/>
      <c r="TQW100" s="84"/>
      <c r="TQX100" s="84"/>
      <c r="TQY100" s="84"/>
      <c r="TQZ100" s="84"/>
      <c r="TRA100" s="84"/>
      <c r="TRB100" s="84"/>
      <c r="TRC100" s="84"/>
      <c r="TRD100" s="84"/>
      <c r="TRE100" s="84"/>
      <c r="TRF100" s="84"/>
      <c r="TRG100" s="84"/>
      <c r="TRH100" s="84"/>
      <c r="TRI100" s="84"/>
      <c r="TRJ100" s="84"/>
      <c r="TRK100" s="84"/>
      <c r="TRL100" s="84"/>
      <c r="TRM100" s="84"/>
      <c r="TRN100" s="84"/>
      <c r="TRO100" s="84"/>
      <c r="TRP100" s="84"/>
      <c r="TRQ100" s="84"/>
      <c r="TRR100" s="84"/>
      <c r="TRS100" s="84"/>
      <c r="TRT100" s="84"/>
      <c r="TRU100" s="84"/>
      <c r="TRV100" s="84"/>
      <c r="TRW100" s="84"/>
      <c r="TRX100" s="84"/>
      <c r="TRY100" s="84"/>
      <c r="TRZ100" s="84"/>
      <c r="TSA100" s="84"/>
      <c r="TSB100" s="84"/>
      <c r="TSC100" s="84"/>
      <c r="TSD100" s="84"/>
      <c r="TSE100" s="84"/>
      <c r="TSF100" s="84"/>
      <c r="TSG100" s="84"/>
      <c r="TSH100" s="84"/>
      <c r="TSI100" s="84"/>
      <c r="TSJ100" s="84"/>
      <c r="TSK100" s="84"/>
      <c r="TSL100" s="84"/>
      <c r="TSM100" s="84"/>
      <c r="TSN100" s="84"/>
      <c r="TSO100" s="84"/>
      <c r="TSP100" s="84"/>
      <c r="TSQ100" s="84"/>
      <c r="TSR100" s="84"/>
      <c r="TSS100" s="84"/>
      <c r="TST100" s="84"/>
      <c r="TSU100" s="84"/>
      <c r="TSV100" s="84"/>
      <c r="TSW100" s="84"/>
      <c r="TSX100" s="84"/>
      <c r="TSY100" s="84"/>
      <c r="TSZ100" s="84"/>
      <c r="TTA100" s="84"/>
      <c r="TTB100" s="84"/>
      <c r="TTC100" s="84"/>
      <c r="TTD100" s="84"/>
      <c r="TTE100" s="84"/>
      <c r="TTF100" s="84"/>
      <c r="TTG100" s="84"/>
      <c r="TTH100" s="84"/>
      <c r="TTI100" s="84"/>
      <c r="TTJ100" s="84"/>
      <c r="TTK100" s="84"/>
      <c r="TTL100" s="84"/>
      <c r="TTM100" s="84"/>
      <c r="TTN100" s="84"/>
      <c r="TTO100" s="84"/>
      <c r="TTP100" s="84"/>
      <c r="TTQ100" s="84"/>
      <c r="TTR100" s="84"/>
      <c r="TTS100" s="84"/>
      <c r="TTT100" s="84"/>
      <c r="TTU100" s="84"/>
      <c r="TTV100" s="84"/>
      <c r="TTW100" s="84"/>
      <c r="TTX100" s="84"/>
      <c r="TTY100" s="84"/>
      <c r="TTZ100" s="84"/>
      <c r="TUA100" s="84"/>
      <c r="TUB100" s="84"/>
      <c r="TUC100" s="84"/>
      <c r="TUD100" s="84"/>
      <c r="TUE100" s="84"/>
      <c r="TUF100" s="84"/>
      <c r="TUG100" s="84"/>
      <c r="TUH100" s="84"/>
      <c r="TUI100" s="84"/>
      <c r="TUJ100" s="84"/>
      <c r="TUK100" s="84"/>
      <c r="TUL100" s="84"/>
      <c r="TUM100" s="84"/>
      <c r="TUN100" s="84"/>
      <c r="TUO100" s="84"/>
      <c r="TUP100" s="84"/>
      <c r="TUQ100" s="84"/>
      <c r="TUR100" s="84"/>
      <c r="TUS100" s="84"/>
      <c r="TUT100" s="84"/>
      <c r="TUU100" s="84"/>
      <c r="TUV100" s="84"/>
      <c r="TUW100" s="84"/>
      <c r="TUX100" s="84"/>
      <c r="TUY100" s="84"/>
      <c r="TUZ100" s="84"/>
      <c r="TVA100" s="84"/>
      <c r="TVB100" s="84"/>
      <c r="TVC100" s="84"/>
      <c r="TVD100" s="84"/>
      <c r="TVE100" s="84"/>
      <c r="TVF100" s="84"/>
      <c r="TVG100" s="84"/>
      <c r="TVH100" s="84"/>
      <c r="TVI100" s="84"/>
      <c r="TVJ100" s="84"/>
      <c r="TVK100" s="84"/>
      <c r="TVL100" s="84"/>
      <c r="TVM100" s="84"/>
      <c r="TVN100" s="84"/>
      <c r="TVO100" s="84"/>
      <c r="TVP100" s="84"/>
      <c r="TVQ100" s="84"/>
      <c r="TVR100" s="84"/>
      <c r="TVS100" s="84"/>
      <c r="TVT100" s="84"/>
      <c r="TVU100" s="84"/>
      <c r="TVV100" s="84"/>
      <c r="TVW100" s="84"/>
      <c r="TVX100" s="84"/>
      <c r="TVY100" s="84"/>
      <c r="TVZ100" s="84"/>
      <c r="TWA100" s="84"/>
      <c r="TWB100" s="84"/>
      <c r="TWC100" s="84"/>
      <c r="TWD100" s="84"/>
      <c r="TWE100" s="84"/>
      <c r="TWF100" s="84"/>
      <c r="TWG100" s="84"/>
      <c r="TWH100" s="84"/>
      <c r="TWI100" s="84"/>
      <c r="TWJ100" s="84"/>
      <c r="TWK100" s="84"/>
      <c r="TWL100" s="84"/>
      <c r="TWM100" s="84"/>
      <c r="TWN100" s="84"/>
      <c r="TWO100" s="84"/>
      <c r="TWP100" s="84"/>
      <c r="TWQ100" s="84"/>
      <c r="TWR100" s="84"/>
      <c r="TWS100" s="84"/>
      <c r="TWT100" s="84"/>
      <c r="TWU100" s="84"/>
      <c r="TWV100" s="84"/>
      <c r="TWW100" s="84"/>
      <c r="TWX100" s="84"/>
      <c r="TWY100" s="84"/>
      <c r="TWZ100" s="84"/>
      <c r="TXA100" s="84"/>
      <c r="TXB100" s="84"/>
      <c r="TXC100" s="84"/>
      <c r="TXD100" s="84"/>
      <c r="TXE100" s="84"/>
      <c r="TXF100" s="84"/>
      <c r="TXG100" s="84"/>
      <c r="TXH100" s="84"/>
      <c r="TXI100" s="84"/>
      <c r="TXJ100" s="84"/>
      <c r="TXK100" s="84"/>
      <c r="TXL100" s="84"/>
      <c r="TXM100" s="84"/>
      <c r="TXN100" s="84"/>
      <c r="TXO100" s="84"/>
      <c r="TXP100" s="84"/>
      <c r="TXQ100" s="84"/>
      <c r="TXR100" s="84"/>
      <c r="TXS100" s="84"/>
      <c r="TXT100" s="84"/>
      <c r="TXU100" s="84"/>
      <c r="TXV100" s="84"/>
      <c r="TXW100" s="84"/>
      <c r="TXX100" s="84"/>
      <c r="TXY100" s="84"/>
      <c r="TXZ100" s="84"/>
      <c r="TYA100" s="84"/>
      <c r="TYB100" s="84"/>
      <c r="TYC100" s="84"/>
      <c r="TYD100" s="84"/>
      <c r="TYE100" s="84"/>
      <c r="TYF100" s="84"/>
      <c r="TYG100" s="84"/>
      <c r="TYH100" s="84"/>
      <c r="TYI100" s="84"/>
      <c r="TYJ100" s="84"/>
      <c r="TYK100" s="84"/>
      <c r="TYL100" s="84"/>
      <c r="TYM100" s="84"/>
      <c r="TYN100" s="84"/>
      <c r="TYO100" s="84"/>
      <c r="TYP100" s="84"/>
      <c r="TYQ100" s="84"/>
      <c r="TYR100" s="84"/>
      <c r="TYS100" s="84"/>
      <c r="TYT100" s="84"/>
      <c r="TYU100" s="84"/>
      <c r="TYV100" s="84"/>
      <c r="TYW100" s="84"/>
      <c r="TYX100" s="84"/>
      <c r="TYY100" s="84"/>
      <c r="TYZ100" s="84"/>
      <c r="TZA100" s="84"/>
      <c r="TZB100" s="84"/>
      <c r="TZC100" s="84"/>
      <c r="TZD100" s="84"/>
      <c r="TZE100" s="84"/>
      <c r="TZF100" s="84"/>
      <c r="TZG100" s="84"/>
      <c r="TZH100" s="84"/>
      <c r="TZI100" s="84"/>
      <c r="TZJ100" s="84"/>
      <c r="TZK100" s="84"/>
      <c r="TZL100" s="84"/>
      <c r="TZM100" s="84"/>
      <c r="TZN100" s="84"/>
      <c r="TZO100" s="84"/>
      <c r="TZP100" s="84"/>
      <c r="TZQ100" s="84"/>
      <c r="TZR100" s="84"/>
      <c r="TZS100" s="84"/>
      <c r="TZT100" s="84"/>
      <c r="TZU100" s="84"/>
      <c r="TZV100" s="84"/>
      <c r="TZW100" s="84"/>
      <c r="TZX100" s="84"/>
      <c r="TZY100" s="84"/>
      <c r="TZZ100" s="84"/>
      <c r="UAA100" s="84"/>
      <c r="UAB100" s="84"/>
      <c r="UAC100" s="84"/>
      <c r="UAD100" s="84"/>
      <c r="UAE100" s="84"/>
      <c r="UAF100" s="84"/>
      <c r="UAG100" s="84"/>
      <c r="UAH100" s="84"/>
      <c r="UAI100" s="84"/>
      <c r="UAJ100" s="84"/>
      <c r="UAK100" s="84"/>
      <c r="UAL100" s="84"/>
      <c r="UAM100" s="84"/>
      <c r="UAN100" s="84"/>
      <c r="UAO100" s="84"/>
      <c r="UAP100" s="84"/>
      <c r="UAQ100" s="84"/>
      <c r="UAR100" s="84"/>
      <c r="UAS100" s="84"/>
      <c r="UAT100" s="84"/>
      <c r="UAU100" s="84"/>
      <c r="UAV100" s="84"/>
      <c r="UAW100" s="84"/>
      <c r="UAX100" s="84"/>
      <c r="UAY100" s="84"/>
      <c r="UAZ100" s="84"/>
      <c r="UBA100" s="84"/>
      <c r="UBB100" s="84"/>
      <c r="UBC100" s="84"/>
      <c r="UBD100" s="84"/>
      <c r="UBE100" s="84"/>
      <c r="UBF100" s="84"/>
      <c r="UBG100" s="84"/>
      <c r="UBH100" s="84"/>
      <c r="UBI100" s="84"/>
      <c r="UBJ100" s="84"/>
      <c r="UBK100" s="84"/>
      <c r="UBL100" s="84"/>
      <c r="UBM100" s="84"/>
      <c r="UBN100" s="84"/>
      <c r="UBO100" s="84"/>
      <c r="UBP100" s="84"/>
      <c r="UBQ100" s="84"/>
      <c r="UBR100" s="84"/>
      <c r="UBS100" s="84"/>
      <c r="UBT100" s="84"/>
      <c r="UBU100" s="84"/>
      <c r="UBV100" s="84"/>
      <c r="UBW100" s="84"/>
      <c r="UBX100" s="84"/>
      <c r="UBY100" s="84"/>
      <c r="UBZ100" s="84"/>
      <c r="UCA100" s="84"/>
      <c r="UCB100" s="84"/>
      <c r="UCC100" s="84"/>
      <c r="UCD100" s="84"/>
      <c r="UCE100" s="84"/>
      <c r="UCF100" s="84"/>
      <c r="UCG100" s="84"/>
      <c r="UCH100" s="84"/>
      <c r="UCI100" s="84"/>
      <c r="UCJ100" s="84"/>
      <c r="UCK100" s="84"/>
      <c r="UCL100" s="84"/>
      <c r="UCM100" s="84"/>
      <c r="UCN100" s="84"/>
      <c r="UCO100" s="84"/>
      <c r="UCP100" s="84"/>
      <c r="UCQ100" s="84"/>
      <c r="UCR100" s="84"/>
      <c r="UCS100" s="84"/>
      <c r="UCT100" s="84"/>
      <c r="UCU100" s="84"/>
      <c r="UCV100" s="84"/>
      <c r="UCW100" s="84"/>
      <c r="UCX100" s="84"/>
      <c r="UCY100" s="84"/>
      <c r="UCZ100" s="84"/>
      <c r="UDA100" s="84"/>
      <c r="UDB100" s="84"/>
      <c r="UDC100" s="84"/>
      <c r="UDD100" s="84"/>
      <c r="UDE100" s="84"/>
      <c r="UDF100" s="84"/>
      <c r="UDG100" s="84"/>
      <c r="UDH100" s="84"/>
      <c r="UDI100" s="84"/>
      <c r="UDJ100" s="84"/>
      <c r="UDK100" s="84"/>
      <c r="UDL100" s="84"/>
      <c r="UDM100" s="84"/>
      <c r="UDN100" s="84"/>
      <c r="UDO100" s="84"/>
      <c r="UDP100" s="84"/>
      <c r="UDQ100" s="84"/>
      <c r="UDR100" s="84"/>
      <c r="UDS100" s="84"/>
      <c r="UDT100" s="84"/>
      <c r="UDU100" s="84"/>
      <c r="UDV100" s="84"/>
      <c r="UDW100" s="84"/>
      <c r="UDX100" s="84"/>
      <c r="UDY100" s="84"/>
      <c r="UDZ100" s="84"/>
      <c r="UEA100" s="84"/>
      <c r="UEB100" s="84"/>
      <c r="UEC100" s="84"/>
      <c r="UED100" s="84"/>
      <c r="UEE100" s="84"/>
      <c r="UEF100" s="84"/>
      <c r="UEG100" s="84"/>
      <c r="UEH100" s="84"/>
      <c r="UEI100" s="84"/>
      <c r="UEJ100" s="84"/>
      <c r="UEK100" s="84"/>
      <c r="UEL100" s="84"/>
      <c r="UEM100" s="84"/>
      <c r="UEN100" s="84"/>
      <c r="UEO100" s="84"/>
      <c r="UEP100" s="84"/>
      <c r="UEQ100" s="84"/>
      <c r="UER100" s="84"/>
      <c r="UES100" s="84"/>
      <c r="UET100" s="84"/>
      <c r="UEU100" s="84"/>
      <c r="UEV100" s="84"/>
      <c r="UEW100" s="84"/>
      <c r="UEX100" s="84"/>
      <c r="UEY100" s="84"/>
      <c r="UEZ100" s="84"/>
      <c r="UFA100" s="84"/>
      <c r="UFB100" s="84"/>
      <c r="UFC100" s="84"/>
      <c r="UFD100" s="84"/>
      <c r="UFE100" s="84"/>
      <c r="UFF100" s="84"/>
      <c r="UFG100" s="84"/>
      <c r="UFH100" s="84"/>
      <c r="UFI100" s="84"/>
      <c r="UFJ100" s="84"/>
      <c r="UFK100" s="84"/>
      <c r="UFL100" s="84"/>
      <c r="UFM100" s="84"/>
      <c r="UFN100" s="84"/>
      <c r="UFO100" s="84"/>
      <c r="UFP100" s="84"/>
      <c r="UFQ100" s="84"/>
      <c r="UFR100" s="84"/>
      <c r="UFS100" s="84"/>
      <c r="UFT100" s="84"/>
      <c r="UFU100" s="84"/>
      <c r="UFV100" s="84"/>
      <c r="UFW100" s="84"/>
      <c r="UFX100" s="84"/>
      <c r="UFY100" s="84"/>
      <c r="UFZ100" s="84"/>
      <c r="UGA100" s="84"/>
      <c r="UGB100" s="84"/>
      <c r="UGC100" s="84"/>
      <c r="UGD100" s="84"/>
      <c r="UGE100" s="84"/>
      <c r="UGF100" s="84"/>
      <c r="UGG100" s="84"/>
      <c r="UGH100" s="84"/>
      <c r="UGI100" s="84"/>
      <c r="UGJ100" s="84"/>
      <c r="UGK100" s="84"/>
      <c r="UGL100" s="84"/>
      <c r="UGM100" s="84"/>
      <c r="UGN100" s="84"/>
      <c r="UGO100" s="84"/>
      <c r="UGP100" s="84"/>
      <c r="UGQ100" s="84"/>
      <c r="UGR100" s="84"/>
      <c r="UGS100" s="84"/>
      <c r="UGT100" s="84"/>
      <c r="UGU100" s="84"/>
      <c r="UGV100" s="84"/>
      <c r="UGW100" s="84"/>
      <c r="UGX100" s="84"/>
      <c r="UGY100" s="84"/>
      <c r="UGZ100" s="84"/>
      <c r="UHA100" s="84"/>
      <c r="UHB100" s="84"/>
      <c r="UHC100" s="84"/>
      <c r="UHD100" s="84"/>
      <c r="UHE100" s="84"/>
      <c r="UHF100" s="84"/>
      <c r="UHG100" s="84"/>
      <c r="UHH100" s="84"/>
      <c r="UHI100" s="84"/>
      <c r="UHJ100" s="84"/>
      <c r="UHK100" s="84"/>
      <c r="UHL100" s="84"/>
      <c r="UHM100" s="84"/>
      <c r="UHN100" s="84"/>
      <c r="UHO100" s="84"/>
      <c r="UHP100" s="84"/>
      <c r="UHQ100" s="84"/>
      <c r="UHR100" s="84"/>
      <c r="UHS100" s="84"/>
      <c r="UHT100" s="84"/>
      <c r="UHU100" s="84"/>
      <c r="UHV100" s="84"/>
      <c r="UHW100" s="84"/>
      <c r="UHX100" s="84"/>
      <c r="UHY100" s="84"/>
      <c r="UHZ100" s="84"/>
      <c r="UIA100" s="84"/>
      <c r="UIB100" s="84"/>
      <c r="UIC100" s="84"/>
      <c r="UID100" s="84"/>
      <c r="UIE100" s="84"/>
      <c r="UIF100" s="84"/>
      <c r="UIG100" s="84"/>
      <c r="UIH100" s="84"/>
      <c r="UII100" s="84"/>
      <c r="UIJ100" s="84"/>
      <c r="UIK100" s="84"/>
      <c r="UIL100" s="84"/>
      <c r="UIM100" s="84"/>
      <c r="UIN100" s="84"/>
      <c r="UIO100" s="84"/>
      <c r="UIP100" s="84"/>
      <c r="UIQ100" s="84"/>
      <c r="UIR100" s="84"/>
      <c r="UIS100" s="84"/>
      <c r="UIT100" s="84"/>
      <c r="UIU100" s="84"/>
      <c r="UIV100" s="84"/>
      <c r="UIW100" s="84"/>
      <c r="UIX100" s="84"/>
      <c r="UIY100" s="84"/>
      <c r="UIZ100" s="84"/>
      <c r="UJA100" s="84"/>
      <c r="UJB100" s="84"/>
      <c r="UJC100" s="84"/>
      <c r="UJD100" s="84"/>
      <c r="UJE100" s="84"/>
      <c r="UJF100" s="84"/>
      <c r="UJG100" s="84"/>
      <c r="UJH100" s="84"/>
      <c r="UJI100" s="84"/>
      <c r="UJJ100" s="84"/>
      <c r="UJK100" s="84"/>
      <c r="UJL100" s="84"/>
      <c r="UJM100" s="84"/>
      <c r="UJN100" s="84"/>
      <c r="UJO100" s="84"/>
      <c r="UJP100" s="84"/>
      <c r="UJQ100" s="84"/>
      <c r="UJR100" s="84"/>
      <c r="UJS100" s="84"/>
      <c r="UJT100" s="84"/>
      <c r="UJU100" s="84"/>
      <c r="UJV100" s="84"/>
      <c r="UJW100" s="84"/>
      <c r="UJX100" s="84"/>
      <c r="UJY100" s="84"/>
      <c r="UJZ100" s="84"/>
      <c r="UKA100" s="84"/>
      <c r="UKB100" s="84"/>
      <c r="UKC100" s="84"/>
      <c r="UKD100" s="84"/>
      <c r="UKE100" s="84"/>
      <c r="UKF100" s="84"/>
      <c r="UKG100" s="84"/>
      <c r="UKH100" s="84"/>
      <c r="UKI100" s="84"/>
      <c r="UKJ100" s="84"/>
      <c r="UKK100" s="84"/>
      <c r="UKL100" s="84"/>
      <c r="UKM100" s="84"/>
      <c r="UKN100" s="84"/>
      <c r="UKO100" s="84"/>
      <c r="UKP100" s="84"/>
      <c r="UKQ100" s="84"/>
      <c r="UKR100" s="84"/>
      <c r="UKS100" s="84"/>
      <c r="UKT100" s="84"/>
      <c r="UKU100" s="84"/>
      <c r="UKV100" s="84"/>
      <c r="UKW100" s="84"/>
      <c r="UKX100" s="84"/>
      <c r="UKY100" s="84"/>
      <c r="UKZ100" s="84"/>
      <c r="ULA100" s="84"/>
      <c r="ULB100" s="84"/>
      <c r="ULC100" s="84"/>
      <c r="ULD100" s="84"/>
      <c r="ULE100" s="84"/>
      <c r="ULF100" s="84"/>
      <c r="ULG100" s="84"/>
      <c r="ULH100" s="84"/>
      <c r="ULI100" s="84"/>
      <c r="ULJ100" s="84"/>
      <c r="ULK100" s="84"/>
      <c r="ULL100" s="84"/>
      <c r="ULM100" s="84"/>
      <c r="ULN100" s="84"/>
      <c r="ULO100" s="84"/>
      <c r="ULP100" s="84"/>
      <c r="ULQ100" s="84"/>
      <c r="ULR100" s="84"/>
      <c r="ULS100" s="84"/>
      <c r="ULT100" s="84"/>
      <c r="ULU100" s="84"/>
      <c r="ULV100" s="84"/>
      <c r="ULW100" s="84"/>
      <c r="ULX100" s="84"/>
      <c r="ULY100" s="84"/>
      <c r="ULZ100" s="84"/>
      <c r="UMA100" s="84"/>
      <c r="UMB100" s="84"/>
      <c r="UMC100" s="84"/>
      <c r="UMD100" s="84"/>
      <c r="UME100" s="84"/>
      <c r="UMF100" s="84"/>
      <c r="UMG100" s="84"/>
      <c r="UMH100" s="84"/>
      <c r="UMI100" s="84"/>
      <c r="UMJ100" s="84"/>
      <c r="UMK100" s="84"/>
      <c r="UML100" s="84"/>
      <c r="UMM100" s="84"/>
      <c r="UMN100" s="84"/>
      <c r="UMO100" s="84"/>
      <c r="UMP100" s="84"/>
      <c r="UMQ100" s="84"/>
      <c r="UMR100" s="84"/>
      <c r="UMS100" s="84"/>
      <c r="UMT100" s="84"/>
      <c r="UMU100" s="84"/>
      <c r="UMV100" s="84"/>
      <c r="UMW100" s="84"/>
      <c r="UMX100" s="84"/>
      <c r="UMY100" s="84"/>
      <c r="UMZ100" s="84"/>
      <c r="UNA100" s="84"/>
      <c r="UNB100" s="84"/>
      <c r="UNC100" s="84"/>
      <c r="UND100" s="84"/>
      <c r="UNE100" s="84"/>
      <c r="UNF100" s="84"/>
      <c r="UNG100" s="84"/>
      <c r="UNH100" s="84"/>
      <c r="UNI100" s="84"/>
      <c r="UNJ100" s="84"/>
      <c r="UNK100" s="84"/>
      <c r="UNL100" s="84"/>
      <c r="UNM100" s="84"/>
      <c r="UNN100" s="84"/>
      <c r="UNO100" s="84"/>
      <c r="UNP100" s="84"/>
      <c r="UNQ100" s="84"/>
      <c r="UNR100" s="84"/>
      <c r="UNS100" s="84"/>
      <c r="UNT100" s="84"/>
      <c r="UNU100" s="84"/>
      <c r="UNV100" s="84"/>
      <c r="UNW100" s="84"/>
      <c r="UNX100" s="84"/>
      <c r="UNY100" s="84"/>
      <c r="UNZ100" s="84"/>
      <c r="UOA100" s="84"/>
      <c r="UOB100" s="84"/>
      <c r="UOC100" s="84"/>
      <c r="UOD100" s="84"/>
      <c r="UOE100" s="84"/>
      <c r="UOF100" s="84"/>
      <c r="UOG100" s="84"/>
      <c r="UOH100" s="84"/>
      <c r="UOI100" s="84"/>
      <c r="UOJ100" s="84"/>
      <c r="UOK100" s="84"/>
      <c r="UOL100" s="84"/>
      <c r="UOM100" s="84"/>
      <c r="UON100" s="84"/>
      <c r="UOO100" s="84"/>
      <c r="UOP100" s="84"/>
      <c r="UOQ100" s="84"/>
      <c r="UOR100" s="84"/>
      <c r="UOS100" s="84"/>
      <c r="UOT100" s="84"/>
      <c r="UOU100" s="84"/>
      <c r="UOV100" s="84"/>
      <c r="UOW100" s="84"/>
      <c r="UOX100" s="84"/>
      <c r="UOY100" s="84"/>
      <c r="UOZ100" s="84"/>
      <c r="UPA100" s="84"/>
      <c r="UPB100" s="84"/>
      <c r="UPC100" s="84"/>
      <c r="UPD100" s="84"/>
      <c r="UPE100" s="84"/>
      <c r="UPF100" s="84"/>
      <c r="UPG100" s="84"/>
      <c r="UPH100" s="84"/>
      <c r="UPI100" s="84"/>
      <c r="UPJ100" s="84"/>
      <c r="UPK100" s="84"/>
      <c r="UPL100" s="84"/>
      <c r="UPM100" s="84"/>
      <c r="UPN100" s="84"/>
      <c r="UPO100" s="84"/>
      <c r="UPP100" s="84"/>
      <c r="UPQ100" s="84"/>
      <c r="UPR100" s="84"/>
      <c r="UPS100" s="84"/>
      <c r="UPT100" s="84"/>
      <c r="UPU100" s="84"/>
      <c r="UPV100" s="84"/>
      <c r="UPW100" s="84"/>
      <c r="UPX100" s="84"/>
      <c r="UPY100" s="84"/>
      <c r="UPZ100" s="84"/>
      <c r="UQA100" s="84"/>
      <c r="UQB100" s="84"/>
      <c r="UQC100" s="84"/>
      <c r="UQD100" s="84"/>
      <c r="UQE100" s="84"/>
      <c r="UQF100" s="84"/>
      <c r="UQG100" s="84"/>
      <c r="UQH100" s="84"/>
      <c r="UQI100" s="84"/>
      <c r="UQJ100" s="84"/>
      <c r="UQK100" s="84"/>
      <c r="UQL100" s="84"/>
      <c r="UQM100" s="84"/>
      <c r="UQN100" s="84"/>
      <c r="UQO100" s="84"/>
      <c r="UQP100" s="84"/>
      <c r="UQQ100" s="84"/>
      <c r="UQR100" s="84"/>
      <c r="UQS100" s="84"/>
      <c r="UQT100" s="84"/>
      <c r="UQU100" s="84"/>
      <c r="UQV100" s="84"/>
      <c r="UQW100" s="84"/>
      <c r="UQX100" s="84"/>
      <c r="UQY100" s="84"/>
      <c r="UQZ100" s="84"/>
      <c r="URA100" s="84"/>
      <c r="URB100" s="84"/>
      <c r="URC100" s="84"/>
      <c r="URD100" s="84"/>
      <c r="URE100" s="84"/>
      <c r="URF100" s="84"/>
      <c r="URG100" s="84"/>
      <c r="URH100" s="84"/>
      <c r="URI100" s="84"/>
      <c r="URJ100" s="84"/>
      <c r="URK100" s="84"/>
      <c r="URL100" s="84"/>
      <c r="URM100" s="84"/>
      <c r="URN100" s="84"/>
      <c r="URO100" s="84"/>
      <c r="URP100" s="84"/>
      <c r="URQ100" s="84"/>
      <c r="URR100" s="84"/>
      <c r="URS100" s="84"/>
      <c r="URT100" s="84"/>
      <c r="URU100" s="84"/>
      <c r="URV100" s="84"/>
      <c r="URW100" s="84"/>
      <c r="URX100" s="84"/>
      <c r="URY100" s="84"/>
      <c r="URZ100" s="84"/>
      <c r="USA100" s="84"/>
      <c r="USB100" s="84"/>
      <c r="USC100" s="84"/>
      <c r="USD100" s="84"/>
      <c r="USE100" s="84"/>
      <c r="USF100" s="84"/>
      <c r="USG100" s="84"/>
      <c r="USH100" s="84"/>
      <c r="USI100" s="84"/>
      <c r="USJ100" s="84"/>
      <c r="USK100" s="84"/>
      <c r="USL100" s="84"/>
      <c r="USM100" s="84"/>
      <c r="USN100" s="84"/>
      <c r="USO100" s="84"/>
      <c r="USP100" s="84"/>
      <c r="USQ100" s="84"/>
      <c r="USR100" s="84"/>
      <c r="USS100" s="84"/>
      <c r="UST100" s="84"/>
      <c r="USU100" s="84"/>
      <c r="USV100" s="84"/>
      <c r="USW100" s="84"/>
      <c r="USX100" s="84"/>
      <c r="USY100" s="84"/>
      <c r="USZ100" s="84"/>
      <c r="UTA100" s="84"/>
      <c r="UTB100" s="84"/>
      <c r="UTC100" s="84"/>
      <c r="UTD100" s="84"/>
      <c r="UTE100" s="84"/>
      <c r="UTF100" s="84"/>
      <c r="UTG100" s="84"/>
      <c r="UTH100" s="84"/>
      <c r="UTI100" s="84"/>
      <c r="UTJ100" s="84"/>
      <c r="UTK100" s="84"/>
      <c r="UTL100" s="84"/>
      <c r="UTM100" s="84"/>
      <c r="UTN100" s="84"/>
      <c r="UTO100" s="84"/>
      <c r="UTP100" s="84"/>
      <c r="UTQ100" s="84"/>
      <c r="UTR100" s="84"/>
      <c r="UTS100" s="84"/>
      <c r="UTT100" s="84"/>
      <c r="UTU100" s="84"/>
      <c r="UTV100" s="84"/>
      <c r="UTW100" s="84"/>
      <c r="UTX100" s="84"/>
      <c r="UTY100" s="84"/>
      <c r="UTZ100" s="84"/>
      <c r="UUA100" s="84"/>
      <c r="UUB100" s="84"/>
      <c r="UUC100" s="84"/>
      <c r="UUD100" s="84"/>
      <c r="UUE100" s="84"/>
      <c r="UUF100" s="84"/>
      <c r="UUG100" s="84"/>
      <c r="UUH100" s="84"/>
      <c r="UUI100" s="84"/>
      <c r="UUJ100" s="84"/>
      <c r="UUK100" s="84"/>
      <c r="UUL100" s="84"/>
      <c r="UUM100" s="84"/>
      <c r="UUN100" s="84"/>
      <c r="UUO100" s="84"/>
      <c r="UUP100" s="84"/>
      <c r="UUQ100" s="84"/>
      <c r="UUR100" s="84"/>
      <c r="UUS100" s="84"/>
      <c r="UUT100" s="84"/>
      <c r="UUU100" s="84"/>
      <c r="UUV100" s="84"/>
      <c r="UUW100" s="84"/>
      <c r="UUX100" s="84"/>
      <c r="UUY100" s="84"/>
      <c r="UUZ100" s="84"/>
      <c r="UVA100" s="84"/>
      <c r="UVB100" s="84"/>
      <c r="UVC100" s="84"/>
      <c r="UVD100" s="84"/>
      <c r="UVE100" s="84"/>
      <c r="UVF100" s="84"/>
      <c r="UVG100" s="84"/>
      <c r="UVH100" s="84"/>
      <c r="UVI100" s="84"/>
      <c r="UVJ100" s="84"/>
      <c r="UVK100" s="84"/>
      <c r="UVL100" s="84"/>
      <c r="UVM100" s="84"/>
      <c r="UVN100" s="84"/>
      <c r="UVO100" s="84"/>
      <c r="UVP100" s="84"/>
      <c r="UVQ100" s="84"/>
      <c r="UVR100" s="84"/>
      <c r="UVS100" s="84"/>
      <c r="UVT100" s="84"/>
      <c r="UVU100" s="84"/>
      <c r="UVV100" s="84"/>
      <c r="UVW100" s="84"/>
      <c r="UVX100" s="84"/>
      <c r="UVY100" s="84"/>
      <c r="UVZ100" s="84"/>
      <c r="UWA100" s="84"/>
      <c r="UWB100" s="84"/>
      <c r="UWC100" s="84"/>
      <c r="UWD100" s="84"/>
      <c r="UWE100" s="84"/>
      <c r="UWF100" s="84"/>
      <c r="UWG100" s="84"/>
      <c r="UWH100" s="84"/>
      <c r="UWI100" s="84"/>
      <c r="UWJ100" s="84"/>
      <c r="UWK100" s="84"/>
      <c r="UWL100" s="84"/>
      <c r="UWM100" s="84"/>
      <c r="UWN100" s="84"/>
      <c r="UWO100" s="84"/>
      <c r="UWP100" s="84"/>
      <c r="UWQ100" s="84"/>
      <c r="UWR100" s="84"/>
      <c r="UWS100" s="84"/>
      <c r="UWT100" s="84"/>
      <c r="UWU100" s="84"/>
      <c r="UWV100" s="84"/>
      <c r="UWW100" s="84"/>
      <c r="UWX100" s="84"/>
      <c r="UWY100" s="84"/>
      <c r="UWZ100" s="84"/>
      <c r="UXA100" s="84"/>
      <c r="UXB100" s="84"/>
      <c r="UXC100" s="84"/>
      <c r="UXD100" s="84"/>
      <c r="UXE100" s="84"/>
      <c r="UXF100" s="84"/>
      <c r="UXG100" s="84"/>
      <c r="UXH100" s="84"/>
      <c r="UXI100" s="84"/>
      <c r="UXJ100" s="84"/>
      <c r="UXK100" s="84"/>
      <c r="UXL100" s="84"/>
      <c r="UXM100" s="84"/>
      <c r="UXN100" s="84"/>
      <c r="UXO100" s="84"/>
      <c r="UXP100" s="84"/>
      <c r="UXQ100" s="84"/>
      <c r="UXR100" s="84"/>
      <c r="UXS100" s="84"/>
      <c r="UXT100" s="84"/>
      <c r="UXU100" s="84"/>
      <c r="UXV100" s="84"/>
      <c r="UXW100" s="84"/>
      <c r="UXX100" s="84"/>
      <c r="UXY100" s="84"/>
      <c r="UXZ100" s="84"/>
      <c r="UYA100" s="84"/>
      <c r="UYB100" s="84"/>
      <c r="UYC100" s="84"/>
      <c r="UYD100" s="84"/>
      <c r="UYE100" s="84"/>
      <c r="UYF100" s="84"/>
      <c r="UYG100" s="84"/>
      <c r="UYH100" s="84"/>
      <c r="UYI100" s="84"/>
      <c r="UYJ100" s="84"/>
      <c r="UYK100" s="84"/>
      <c r="UYL100" s="84"/>
      <c r="UYM100" s="84"/>
      <c r="UYN100" s="84"/>
      <c r="UYO100" s="84"/>
      <c r="UYP100" s="84"/>
      <c r="UYQ100" s="84"/>
      <c r="UYR100" s="84"/>
      <c r="UYS100" s="84"/>
      <c r="UYT100" s="84"/>
      <c r="UYU100" s="84"/>
      <c r="UYV100" s="84"/>
      <c r="UYW100" s="84"/>
      <c r="UYX100" s="84"/>
      <c r="UYY100" s="84"/>
      <c r="UYZ100" s="84"/>
      <c r="UZA100" s="84"/>
      <c r="UZB100" s="84"/>
      <c r="UZC100" s="84"/>
      <c r="UZD100" s="84"/>
      <c r="UZE100" s="84"/>
      <c r="UZF100" s="84"/>
      <c r="UZG100" s="84"/>
      <c r="UZH100" s="84"/>
      <c r="UZI100" s="84"/>
      <c r="UZJ100" s="84"/>
      <c r="UZK100" s="84"/>
      <c r="UZL100" s="84"/>
      <c r="UZM100" s="84"/>
      <c r="UZN100" s="84"/>
      <c r="UZO100" s="84"/>
      <c r="UZP100" s="84"/>
      <c r="UZQ100" s="84"/>
      <c r="UZR100" s="84"/>
      <c r="UZS100" s="84"/>
      <c r="UZT100" s="84"/>
      <c r="UZU100" s="84"/>
      <c r="UZV100" s="84"/>
      <c r="UZW100" s="84"/>
      <c r="UZX100" s="84"/>
      <c r="UZY100" s="84"/>
      <c r="UZZ100" s="84"/>
      <c r="VAA100" s="84"/>
      <c r="VAB100" s="84"/>
      <c r="VAC100" s="84"/>
      <c r="VAD100" s="84"/>
      <c r="VAE100" s="84"/>
      <c r="VAF100" s="84"/>
      <c r="VAG100" s="84"/>
      <c r="VAH100" s="84"/>
      <c r="VAI100" s="84"/>
      <c r="VAJ100" s="84"/>
      <c r="VAK100" s="84"/>
      <c r="VAL100" s="84"/>
      <c r="VAM100" s="84"/>
      <c r="VAN100" s="84"/>
      <c r="VAO100" s="84"/>
      <c r="VAP100" s="84"/>
      <c r="VAQ100" s="84"/>
      <c r="VAR100" s="84"/>
      <c r="VAS100" s="84"/>
      <c r="VAT100" s="84"/>
      <c r="VAU100" s="84"/>
      <c r="VAV100" s="84"/>
      <c r="VAW100" s="84"/>
      <c r="VAX100" s="84"/>
      <c r="VAY100" s="84"/>
      <c r="VAZ100" s="84"/>
      <c r="VBA100" s="84"/>
      <c r="VBB100" s="84"/>
      <c r="VBC100" s="84"/>
      <c r="VBD100" s="84"/>
      <c r="VBE100" s="84"/>
      <c r="VBF100" s="84"/>
      <c r="VBG100" s="84"/>
      <c r="VBH100" s="84"/>
      <c r="VBI100" s="84"/>
      <c r="VBJ100" s="84"/>
      <c r="VBK100" s="84"/>
      <c r="VBL100" s="84"/>
      <c r="VBM100" s="84"/>
      <c r="VBN100" s="84"/>
      <c r="VBO100" s="84"/>
      <c r="VBP100" s="84"/>
      <c r="VBQ100" s="84"/>
      <c r="VBR100" s="84"/>
      <c r="VBS100" s="84"/>
      <c r="VBT100" s="84"/>
      <c r="VBU100" s="84"/>
      <c r="VBV100" s="84"/>
      <c r="VBW100" s="84"/>
      <c r="VBX100" s="84"/>
      <c r="VBY100" s="84"/>
      <c r="VBZ100" s="84"/>
      <c r="VCA100" s="84"/>
      <c r="VCB100" s="84"/>
      <c r="VCC100" s="84"/>
      <c r="VCD100" s="84"/>
      <c r="VCE100" s="84"/>
      <c r="VCF100" s="84"/>
      <c r="VCG100" s="84"/>
      <c r="VCH100" s="84"/>
      <c r="VCI100" s="84"/>
      <c r="VCJ100" s="84"/>
      <c r="VCK100" s="84"/>
      <c r="VCL100" s="84"/>
      <c r="VCM100" s="84"/>
      <c r="VCN100" s="84"/>
      <c r="VCO100" s="84"/>
      <c r="VCP100" s="84"/>
      <c r="VCQ100" s="84"/>
      <c r="VCR100" s="84"/>
      <c r="VCS100" s="84"/>
      <c r="VCT100" s="84"/>
      <c r="VCU100" s="84"/>
      <c r="VCV100" s="84"/>
      <c r="VCW100" s="84"/>
      <c r="VCX100" s="84"/>
      <c r="VCY100" s="84"/>
      <c r="VCZ100" s="84"/>
      <c r="VDA100" s="84"/>
      <c r="VDB100" s="84"/>
      <c r="VDC100" s="84"/>
      <c r="VDD100" s="84"/>
      <c r="VDE100" s="84"/>
      <c r="VDF100" s="84"/>
      <c r="VDG100" s="84"/>
      <c r="VDH100" s="84"/>
      <c r="VDI100" s="84"/>
      <c r="VDJ100" s="84"/>
      <c r="VDK100" s="84"/>
      <c r="VDL100" s="84"/>
      <c r="VDM100" s="84"/>
      <c r="VDN100" s="84"/>
      <c r="VDO100" s="84"/>
      <c r="VDP100" s="84"/>
      <c r="VDQ100" s="84"/>
      <c r="VDR100" s="84"/>
      <c r="VDS100" s="84"/>
      <c r="VDT100" s="84"/>
      <c r="VDU100" s="84"/>
      <c r="VDV100" s="84"/>
      <c r="VDW100" s="84"/>
      <c r="VDX100" s="84"/>
      <c r="VDY100" s="84"/>
      <c r="VDZ100" s="84"/>
      <c r="VEA100" s="84"/>
      <c r="VEB100" s="84"/>
      <c r="VEC100" s="84"/>
      <c r="VED100" s="84"/>
      <c r="VEE100" s="84"/>
      <c r="VEF100" s="84"/>
      <c r="VEG100" s="84"/>
      <c r="VEH100" s="84"/>
      <c r="VEI100" s="84"/>
      <c r="VEJ100" s="84"/>
      <c r="VEK100" s="84"/>
      <c r="VEL100" s="84"/>
      <c r="VEM100" s="84"/>
      <c r="VEN100" s="84"/>
      <c r="VEO100" s="84"/>
      <c r="VEP100" s="84"/>
      <c r="VEQ100" s="84"/>
      <c r="VER100" s="84"/>
      <c r="VES100" s="84"/>
      <c r="VET100" s="84"/>
      <c r="VEU100" s="84"/>
      <c r="VEV100" s="84"/>
      <c r="VEW100" s="84"/>
      <c r="VEX100" s="84"/>
      <c r="VEY100" s="84"/>
      <c r="VEZ100" s="84"/>
      <c r="VFA100" s="84"/>
      <c r="VFB100" s="84"/>
      <c r="VFC100" s="84"/>
      <c r="VFD100" s="84"/>
      <c r="VFE100" s="84"/>
      <c r="VFF100" s="84"/>
      <c r="VFG100" s="84"/>
      <c r="VFH100" s="84"/>
      <c r="VFI100" s="84"/>
      <c r="VFJ100" s="84"/>
      <c r="VFK100" s="84"/>
      <c r="VFL100" s="84"/>
      <c r="VFM100" s="84"/>
      <c r="VFN100" s="84"/>
      <c r="VFO100" s="84"/>
      <c r="VFP100" s="84"/>
      <c r="VFQ100" s="84"/>
      <c r="VFR100" s="84"/>
      <c r="VFS100" s="84"/>
      <c r="VFT100" s="84"/>
      <c r="VFU100" s="84"/>
      <c r="VFV100" s="84"/>
      <c r="VFW100" s="84"/>
      <c r="VFX100" s="84"/>
      <c r="VFY100" s="84"/>
      <c r="VFZ100" s="84"/>
      <c r="VGA100" s="84"/>
      <c r="VGB100" s="84"/>
      <c r="VGC100" s="84"/>
      <c r="VGD100" s="84"/>
      <c r="VGE100" s="84"/>
      <c r="VGF100" s="84"/>
      <c r="VGG100" s="84"/>
      <c r="VGH100" s="84"/>
      <c r="VGI100" s="84"/>
      <c r="VGJ100" s="84"/>
      <c r="VGK100" s="84"/>
      <c r="VGL100" s="84"/>
      <c r="VGM100" s="84"/>
      <c r="VGN100" s="84"/>
      <c r="VGO100" s="84"/>
      <c r="VGP100" s="84"/>
      <c r="VGQ100" s="84"/>
      <c r="VGR100" s="84"/>
      <c r="VGS100" s="84"/>
      <c r="VGT100" s="84"/>
      <c r="VGU100" s="84"/>
      <c r="VGV100" s="84"/>
      <c r="VGW100" s="84"/>
      <c r="VGX100" s="84"/>
      <c r="VGY100" s="84"/>
      <c r="VGZ100" s="84"/>
      <c r="VHA100" s="84"/>
      <c r="VHB100" s="84"/>
      <c r="VHC100" s="84"/>
      <c r="VHD100" s="84"/>
      <c r="VHE100" s="84"/>
      <c r="VHF100" s="84"/>
      <c r="VHG100" s="84"/>
      <c r="VHH100" s="84"/>
      <c r="VHI100" s="84"/>
      <c r="VHJ100" s="84"/>
      <c r="VHK100" s="84"/>
      <c r="VHL100" s="84"/>
      <c r="VHM100" s="84"/>
      <c r="VHN100" s="84"/>
      <c r="VHO100" s="84"/>
      <c r="VHP100" s="84"/>
      <c r="VHQ100" s="84"/>
      <c r="VHR100" s="84"/>
      <c r="VHS100" s="84"/>
      <c r="VHT100" s="84"/>
      <c r="VHU100" s="84"/>
      <c r="VHV100" s="84"/>
      <c r="VHW100" s="84"/>
      <c r="VHX100" s="84"/>
      <c r="VHY100" s="84"/>
      <c r="VHZ100" s="84"/>
      <c r="VIA100" s="84"/>
      <c r="VIB100" s="84"/>
      <c r="VIC100" s="84"/>
      <c r="VID100" s="84"/>
      <c r="VIE100" s="84"/>
      <c r="VIF100" s="84"/>
      <c r="VIG100" s="84"/>
      <c r="VIH100" s="84"/>
      <c r="VII100" s="84"/>
      <c r="VIJ100" s="84"/>
      <c r="VIK100" s="84"/>
      <c r="VIL100" s="84"/>
      <c r="VIM100" s="84"/>
      <c r="VIN100" s="84"/>
      <c r="VIO100" s="84"/>
      <c r="VIP100" s="84"/>
      <c r="VIQ100" s="84"/>
      <c r="VIR100" s="84"/>
      <c r="VIS100" s="84"/>
      <c r="VIT100" s="84"/>
      <c r="VIU100" s="84"/>
      <c r="VIV100" s="84"/>
      <c r="VIW100" s="84"/>
      <c r="VIX100" s="84"/>
      <c r="VIY100" s="84"/>
      <c r="VIZ100" s="84"/>
      <c r="VJA100" s="84"/>
      <c r="VJB100" s="84"/>
      <c r="VJC100" s="84"/>
      <c r="VJD100" s="84"/>
      <c r="VJE100" s="84"/>
      <c r="VJF100" s="84"/>
      <c r="VJG100" s="84"/>
      <c r="VJH100" s="84"/>
      <c r="VJI100" s="84"/>
      <c r="VJJ100" s="84"/>
      <c r="VJK100" s="84"/>
      <c r="VJL100" s="84"/>
      <c r="VJM100" s="84"/>
      <c r="VJN100" s="84"/>
      <c r="VJO100" s="84"/>
      <c r="VJP100" s="84"/>
      <c r="VJQ100" s="84"/>
      <c r="VJR100" s="84"/>
      <c r="VJS100" s="84"/>
      <c r="VJT100" s="84"/>
      <c r="VJU100" s="84"/>
      <c r="VJV100" s="84"/>
      <c r="VJW100" s="84"/>
      <c r="VJX100" s="84"/>
      <c r="VJY100" s="84"/>
      <c r="VJZ100" s="84"/>
      <c r="VKA100" s="84"/>
      <c r="VKB100" s="84"/>
      <c r="VKC100" s="84"/>
      <c r="VKD100" s="84"/>
      <c r="VKE100" s="84"/>
      <c r="VKF100" s="84"/>
      <c r="VKG100" s="84"/>
      <c r="VKH100" s="84"/>
      <c r="VKI100" s="84"/>
      <c r="VKJ100" s="84"/>
      <c r="VKK100" s="84"/>
      <c r="VKL100" s="84"/>
      <c r="VKM100" s="84"/>
      <c r="VKN100" s="84"/>
      <c r="VKO100" s="84"/>
      <c r="VKP100" s="84"/>
      <c r="VKQ100" s="84"/>
      <c r="VKR100" s="84"/>
      <c r="VKS100" s="84"/>
      <c r="VKT100" s="84"/>
      <c r="VKU100" s="84"/>
      <c r="VKV100" s="84"/>
      <c r="VKW100" s="84"/>
      <c r="VKX100" s="84"/>
      <c r="VKY100" s="84"/>
      <c r="VKZ100" s="84"/>
      <c r="VLA100" s="84"/>
      <c r="VLB100" s="84"/>
      <c r="VLC100" s="84"/>
      <c r="VLD100" s="84"/>
      <c r="VLE100" s="84"/>
      <c r="VLF100" s="84"/>
      <c r="VLG100" s="84"/>
      <c r="VLH100" s="84"/>
      <c r="VLI100" s="84"/>
      <c r="VLJ100" s="84"/>
      <c r="VLK100" s="84"/>
      <c r="VLL100" s="84"/>
      <c r="VLM100" s="84"/>
      <c r="VLN100" s="84"/>
      <c r="VLO100" s="84"/>
      <c r="VLP100" s="84"/>
      <c r="VLQ100" s="84"/>
      <c r="VLR100" s="84"/>
      <c r="VLS100" s="84"/>
      <c r="VLT100" s="84"/>
      <c r="VLU100" s="84"/>
      <c r="VLV100" s="84"/>
      <c r="VLW100" s="84"/>
      <c r="VLX100" s="84"/>
      <c r="VLY100" s="84"/>
      <c r="VLZ100" s="84"/>
      <c r="VMA100" s="84"/>
      <c r="VMB100" s="84"/>
      <c r="VMC100" s="84"/>
      <c r="VMD100" s="84"/>
      <c r="VME100" s="84"/>
      <c r="VMF100" s="84"/>
      <c r="VMG100" s="84"/>
      <c r="VMH100" s="84"/>
      <c r="VMI100" s="84"/>
      <c r="VMJ100" s="84"/>
      <c r="VMK100" s="84"/>
      <c r="VML100" s="84"/>
      <c r="VMM100" s="84"/>
      <c r="VMN100" s="84"/>
      <c r="VMO100" s="84"/>
      <c r="VMP100" s="84"/>
      <c r="VMQ100" s="84"/>
      <c r="VMR100" s="84"/>
      <c r="VMS100" s="84"/>
      <c r="VMT100" s="84"/>
      <c r="VMU100" s="84"/>
      <c r="VMV100" s="84"/>
      <c r="VMW100" s="84"/>
      <c r="VMX100" s="84"/>
      <c r="VMY100" s="84"/>
      <c r="VMZ100" s="84"/>
      <c r="VNA100" s="84"/>
      <c r="VNB100" s="84"/>
      <c r="VNC100" s="84"/>
      <c r="VND100" s="84"/>
      <c r="VNE100" s="84"/>
      <c r="VNF100" s="84"/>
      <c r="VNG100" s="84"/>
      <c r="VNH100" s="84"/>
      <c r="VNI100" s="84"/>
      <c r="VNJ100" s="84"/>
      <c r="VNK100" s="84"/>
      <c r="VNL100" s="84"/>
      <c r="VNM100" s="84"/>
      <c r="VNN100" s="84"/>
      <c r="VNO100" s="84"/>
      <c r="VNP100" s="84"/>
      <c r="VNQ100" s="84"/>
      <c r="VNR100" s="84"/>
      <c r="VNS100" s="84"/>
      <c r="VNT100" s="84"/>
      <c r="VNU100" s="84"/>
      <c r="VNV100" s="84"/>
      <c r="VNW100" s="84"/>
      <c r="VNX100" s="84"/>
      <c r="VNY100" s="84"/>
      <c r="VNZ100" s="84"/>
      <c r="VOA100" s="84"/>
      <c r="VOB100" s="84"/>
      <c r="VOC100" s="84"/>
      <c r="VOD100" s="84"/>
      <c r="VOE100" s="84"/>
      <c r="VOF100" s="84"/>
      <c r="VOG100" s="84"/>
      <c r="VOH100" s="84"/>
      <c r="VOI100" s="84"/>
      <c r="VOJ100" s="84"/>
      <c r="VOK100" s="84"/>
      <c r="VOL100" s="84"/>
      <c r="VOM100" s="84"/>
      <c r="VON100" s="84"/>
      <c r="VOO100" s="84"/>
      <c r="VOP100" s="84"/>
      <c r="VOQ100" s="84"/>
      <c r="VOR100" s="84"/>
      <c r="VOS100" s="84"/>
      <c r="VOT100" s="84"/>
      <c r="VOU100" s="84"/>
      <c r="VOV100" s="84"/>
      <c r="VOW100" s="84"/>
      <c r="VOX100" s="84"/>
      <c r="VOY100" s="84"/>
      <c r="VOZ100" s="84"/>
      <c r="VPA100" s="84"/>
      <c r="VPB100" s="84"/>
      <c r="VPC100" s="84"/>
      <c r="VPD100" s="84"/>
      <c r="VPE100" s="84"/>
      <c r="VPF100" s="84"/>
      <c r="VPG100" s="84"/>
      <c r="VPH100" s="84"/>
      <c r="VPI100" s="84"/>
      <c r="VPJ100" s="84"/>
      <c r="VPK100" s="84"/>
      <c r="VPL100" s="84"/>
      <c r="VPM100" s="84"/>
      <c r="VPN100" s="84"/>
      <c r="VPO100" s="84"/>
      <c r="VPP100" s="84"/>
      <c r="VPQ100" s="84"/>
      <c r="VPR100" s="84"/>
      <c r="VPS100" s="84"/>
      <c r="VPT100" s="84"/>
      <c r="VPU100" s="84"/>
      <c r="VPV100" s="84"/>
      <c r="VPW100" s="84"/>
      <c r="VPX100" s="84"/>
      <c r="VPY100" s="84"/>
      <c r="VPZ100" s="84"/>
      <c r="VQA100" s="84"/>
      <c r="VQB100" s="84"/>
      <c r="VQC100" s="84"/>
      <c r="VQD100" s="84"/>
      <c r="VQE100" s="84"/>
      <c r="VQF100" s="84"/>
      <c r="VQG100" s="84"/>
      <c r="VQH100" s="84"/>
      <c r="VQI100" s="84"/>
      <c r="VQJ100" s="84"/>
      <c r="VQK100" s="84"/>
      <c r="VQL100" s="84"/>
      <c r="VQM100" s="84"/>
      <c r="VQN100" s="84"/>
      <c r="VQO100" s="84"/>
      <c r="VQP100" s="84"/>
      <c r="VQQ100" s="84"/>
      <c r="VQR100" s="84"/>
      <c r="VQS100" s="84"/>
      <c r="VQT100" s="84"/>
      <c r="VQU100" s="84"/>
      <c r="VQV100" s="84"/>
      <c r="VQW100" s="84"/>
      <c r="VQX100" s="84"/>
      <c r="VQY100" s="84"/>
      <c r="VQZ100" s="84"/>
      <c r="VRA100" s="84"/>
      <c r="VRB100" s="84"/>
      <c r="VRC100" s="84"/>
      <c r="VRD100" s="84"/>
      <c r="VRE100" s="84"/>
      <c r="VRF100" s="84"/>
      <c r="VRG100" s="84"/>
      <c r="VRH100" s="84"/>
      <c r="VRI100" s="84"/>
      <c r="VRJ100" s="84"/>
      <c r="VRK100" s="84"/>
      <c r="VRL100" s="84"/>
      <c r="VRM100" s="84"/>
      <c r="VRN100" s="84"/>
      <c r="VRO100" s="84"/>
      <c r="VRP100" s="84"/>
      <c r="VRQ100" s="84"/>
      <c r="VRR100" s="84"/>
      <c r="VRS100" s="84"/>
      <c r="VRT100" s="84"/>
      <c r="VRU100" s="84"/>
      <c r="VRV100" s="84"/>
      <c r="VRW100" s="84"/>
      <c r="VRX100" s="84"/>
      <c r="VRY100" s="84"/>
      <c r="VRZ100" s="84"/>
      <c r="VSA100" s="84"/>
      <c r="VSB100" s="84"/>
      <c r="VSC100" s="84"/>
      <c r="VSD100" s="84"/>
      <c r="VSE100" s="84"/>
      <c r="VSF100" s="84"/>
      <c r="VSG100" s="84"/>
      <c r="VSH100" s="84"/>
      <c r="VSI100" s="84"/>
      <c r="VSJ100" s="84"/>
      <c r="VSK100" s="84"/>
      <c r="VSL100" s="84"/>
      <c r="VSM100" s="84"/>
      <c r="VSN100" s="84"/>
      <c r="VSO100" s="84"/>
      <c r="VSP100" s="84"/>
      <c r="VSQ100" s="84"/>
      <c r="VSR100" s="84"/>
      <c r="VSS100" s="84"/>
      <c r="VST100" s="84"/>
      <c r="VSU100" s="84"/>
      <c r="VSV100" s="84"/>
      <c r="VSW100" s="84"/>
      <c r="VSX100" s="84"/>
      <c r="VSY100" s="84"/>
      <c r="VSZ100" s="84"/>
      <c r="VTA100" s="84"/>
      <c r="VTB100" s="84"/>
      <c r="VTC100" s="84"/>
      <c r="VTD100" s="84"/>
      <c r="VTE100" s="84"/>
      <c r="VTF100" s="84"/>
      <c r="VTG100" s="84"/>
      <c r="VTH100" s="84"/>
      <c r="VTI100" s="84"/>
      <c r="VTJ100" s="84"/>
      <c r="VTK100" s="84"/>
      <c r="VTL100" s="84"/>
      <c r="VTM100" s="84"/>
      <c r="VTN100" s="84"/>
      <c r="VTO100" s="84"/>
      <c r="VTP100" s="84"/>
      <c r="VTQ100" s="84"/>
      <c r="VTR100" s="84"/>
      <c r="VTS100" s="84"/>
      <c r="VTT100" s="84"/>
      <c r="VTU100" s="84"/>
      <c r="VTV100" s="84"/>
      <c r="VTW100" s="84"/>
      <c r="VTX100" s="84"/>
      <c r="VTY100" s="84"/>
      <c r="VTZ100" s="84"/>
      <c r="VUA100" s="84"/>
      <c r="VUB100" s="84"/>
      <c r="VUC100" s="84"/>
      <c r="VUD100" s="84"/>
      <c r="VUE100" s="84"/>
      <c r="VUF100" s="84"/>
      <c r="VUG100" s="84"/>
      <c r="VUH100" s="84"/>
      <c r="VUI100" s="84"/>
      <c r="VUJ100" s="84"/>
      <c r="VUK100" s="84"/>
      <c r="VUL100" s="84"/>
      <c r="VUM100" s="84"/>
      <c r="VUN100" s="84"/>
      <c r="VUO100" s="84"/>
      <c r="VUP100" s="84"/>
      <c r="VUQ100" s="84"/>
      <c r="VUR100" s="84"/>
      <c r="VUS100" s="84"/>
      <c r="VUT100" s="84"/>
      <c r="VUU100" s="84"/>
      <c r="VUV100" s="84"/>
      <c r="VUW100" s="84"/>
      <c r="VUX100" s="84"/>
      <c r="VUY100" s="84"/>
      <c r="VUZ100" s="84"/>
      <c r="VVA100" s="84"/>
      <c r="VVB100" s="84"/>
      <c r="VVC100" s="84"/>
      <c r="VVD100" s="84"/>
      <c r="VVE100" s="84"/>
      <c r="VVF100" s="84"/>
      <c r="VVG100" s="84"/>
      <c r="VVH100" s="84"/>
      <c r="VVI100" s="84"/>
      <c r="VVJ100" s="84"/>
      <c r="VVK100" s="84"/>
      <c r="VVL100" s="84"/>
      <c r="VVM100" s="84"/>
      <c r="VVN100" s="84"/>
      <c r="VVO100" s="84"/>
      <c r="VVP100" s="84"/>
      <c r="VVQ100" s="84"/>
      <c r="VVR100" s="84"/>
      <c r="VVS100" s="84"/>
      <c r="VVT100" s="84"/>
      <c r="VVU100" s="84"/>
      <c r="VVV100" s="84"/>
      <c r="VVW100" s="84"/>
      <c r="VVX100" s="84"/>
      <c r="VVY100" s="84"/>
      <c r="VVZ100" s="84"/>
      <c r="VWA100" s="84"/>
      <c r="VWB100" s="84"/>
      <c r="VWC100" s="84"/>
      <c r="VWD100" s="84"/>
      <c r="VWE100" s="84"/>
      <c r="VWF100" s="84"/>
      <c r="VWG100" s="84"/>
      <c r="VWH100" s="84"/>
      <c r="VWI100" s="84"/>
      <c r="VWJ100" s="84"/>
      <c r="VWK100" s="84"/>
      <c r="VWL100" s="84"/>
      <c r="VWM100" s="84"/>
      <c r="VWN100" s="84"/>
      <c r="VWO100" s="84"/>
      <c r="VWP100" s="84"/>
      <c r="VWQ100" s="84"/>
      <c r="VWR100" s="84"/>
      <c r="VWS100" s="84"/>
      <c r="VWT100" s="84"/>
      <c r="VWU100" s="84"/>
      <c r="VWV100" s="84"/>
      <c r="VWW100" s="84"/>
      <c r="VWX100" s="84"/>
      <c r="VWY100" s="84"/>
      <c r="VWZ100" s="84"/>
      <c r="VXA100" s="84"/>
      <c r="VXB100" s="84"/>
      <c r="VXC100" s="84"/>
      <c r="VXD100" s="84"/>
      <c r="VXE100" s="84"/>
      <c r="VXF100" s="84"/>
      <c r="VXG100" s="84"/>
      <c r="VXH100" s="84"/>
      <c r="VXI100" s="84"/>
      <c r="VXJ100" s="84"/>
      <c r="VXK100" s="84"/>
      <c r="VXL100" s="84"/>
      <c r="VXM100" s="84"/>
      <c r="VXN100" s="84"/>
      <c r="VXO100" s="84"/>
      <c r="VXP100" s="84"/>
      <c r="VXQ100" s="84"/>
      <c r="VXR100" s="84"/>
      <c r="VXS100" s="84"/>
      <c r="VXT100" s="84"/>
      <c r="VXU100" s="84"/>
      <c r="VXV100" s="84"/>
      <c r="VXW100" s="84"/>
      <c r="VXX100" s="84"/>
      <c r="VXY100" s="84"/>
      <c r="VXZ100" s="84"/>
      <c r="VYA100" s="84"/>
      <c r="VYB100" s="84"/>
      <c r="VYC100" s="84"/>
      <c r="VYD100" s="84"/>
      <c r="VYE100" s="84"/>
      <c r="VYF100" s="84"/>
      <c r="VYG100" s="84"/>
      <c r="VYH100" s="84"/>
      <c r="VYI100" s="84"/>
      <c r="VYJ100" s="84"/>
      <c r="VYK100" s="84"/>
      <c r="VYL100" s="84"/>
      <c r="VYM100" s="84"/>
      <c r="VYN100" s="84"/>
      <c r="VYO100" s="84"/>
      <c r="VYP100" s="84"/>
      <c r="VYQ100" s="84"/>
      <c r="VYR100" s="84"/>
      <c r="VYS100" s="84"/>
      <c r="VYT100" s="84"/>
      <c r="VYU100" s="84"/>
      <c r="VYV100" s="84"/>
      <c r="VYW100" s="84"/>
      <c r="VYX100" s="84"/>
      <c r="VYY100" s="84"/>
      <c r="VYZ100" s="84"/>
      <c r="VZA100" s="84"/>
      <c r="VZB100" s="84"/>
      <c r="VZC100" s="84"/>
      <c r="VZD100" s="84"/>
      <c r="VZE100" s="84"/>
      <c r="VZF100" s="84"/>
      <c r="VZG100" s="84"/>
      <c r="VZH100" s="84"/>
      <c r="VZI100" s="84"/>
      <c r="VZJ100" s="84"/>
      <c r="VZK100" s="84"/>
      <c r="VZL100" s="84"/>
      <c r="VZM100" s="84"/>
      <c r="VZN100" s="84"/>
      <c r="VZO100" s="84"/>
      <c r="VZP100" s="84"/>
      <c r="VZQ100" s="84"/>
      <c r="VZR100" s="84"/>
      <c r="VZS100" s="84"/>
      <c r="VZT100" s="84"/>
      <c r="VZU100" s="84"/>
      <c r="VZV100" s="84"/>
      <c r="VZW100" s="84"/>
      <c r="VZX100" s="84"/>
      <c r="VZY100" s="84"/>
      <c r="VZZ100" s="84"/>
      <c r="WAA100" s="84"/>
      <c r="WAB100" s="84"/>
      <c r="WAC100" s="84"/>
      <c r="WAD100" s="84"/>
      <c r="WAE100" s="84"/>
      <c r="WAF100" s="84"/>
      <c r="WAG100" s="84"/>
      <c r="WAH100" s="84"/>
      <c r="WAI100" s="84"/>
      <c r="WAJ100" s="84"/>
      <c r="WAK100" s="84"/>
      <c r="WAL100" s="84"/>
      <c r="WAM100" s="84"/>
      <c r="WAN100" s="84"/>
      <c r="WAO100" s="84"/>
      <c r="WAP100" s="84"/>
      <c r="WAQ100" s="84"/>
      <c r="WAR100" s="84"/>
      <c r="WAS100" s="84"/>
      <c r="WAT100" s="84"/>
      <c r="WAU100" s="84"/>
      <c r="WAV100" s="84"/>
      <c r="WAW100" s="84"/>
      <c r="WAX100" s="84"/>
      <c r="WAY100" s="84"/>
      <c r="WAZ100" s="84"/>
      <c r="WBA100" s="84"/>
      <c r="WBB100" s="84"/>
      <c r="WBC100" s="84"/>
      <c r="WBD100" s="84"/>
      <c r="WBE100" s="84"/>
      <c r="WBF100" s="84"/>
      <c r="WBG100" s="84"/>
      <c r="WBH100" s="84"/>
      <c r="WBI100" s="84"/>
      <c r="WBJ100" s="84"/>
      <c r="WBK100" s="84"/>
      <c r="WBL100" s="84"/>
      <c r="WBM100" s="84"/>
      <c r="WBN100" s="84"/>
      <c r="WBO100" s="84"/>
      <c r="WBP100" s="84"/>
      <c r="WBQ100" s="84"/>
      <c r="WBR100" s="84"/>
      <c r="WBS100" s="84"/>
      <c r="WBT100" s="84"/>
      <c r="WBU100" s="84"/>
      <c r="WBV100" s="84"/>
      <c r="WBW100" s="84"/>
      <c r="WBX100" s="84"/>
      <c r="WBY100" s="84"/>
      <c r="WBZ100" s="84"/>
      <c r="WCA100" s="84"/>
      <c r="WCB100" s="84"/>
      <c r="WCC100" s="84"/>
      <c r="WCD100" s="84"/>
      <c r="WCE100" s="84"/>
      <c r="WCF100" s="84"/>
      <c r="WCG100" s="84"/>
      <c r="WCH100" s="84"/>
      <c r="WCI100" s="84"/>
      <c r="WCJ100" s="84"/>
      <c r="WCK100" s="84"/>
      <c r="WCL100" s="84"/>
      <c r="WCM100" s="84"/>
      <c r="WCN100" s="84"/>
      <c r="WCO100" s="84"/>
      <c r="WCP100" s="84"/>
      <c r="WCQ100" s="84"/>
      <c r="WCR100" s="84"/>
      <c r="WCS100" s="84"/>
      <c r="WCT100" s="84"/>
      <c r="WCU100" s="84"/>
      <c r="WCV100" s="84"/>
      <c r="WCW100" s="84"/>
      <c r="WCX100" s="84"/>
      <c r="WCY100" s="84"/>
      <c r="WCZ100" s="84"/>
      <c r="WDA100" s="84"/>
      <c r="WDB100" s="84"/>
      <c r="WDC100" s="84"/>
      <c r="WDD100" s="84"/>
      <c r="WDE100" s="84"/>
      <c r="WDF100" s="84"/>
      <c r="WDG100" s="84"/>
      <c r="WDH100" s="84"/>
      <c r="WDI100" s="84"/>
      <c r="WDJ100" s="84"/>
      <c r="WDK100" s="84"/>
      <c r="WDL100" s="84"/>
      <c r="WDM100" s="84"/>
      <c r="WDN100" s="84"/>
      <c r="WDO100" s="84"/>
      <c r="WDP100" s="84"/>
      <c r="WDQ100" s="84"/>
      <c r="WDR100" s="84"/>
      <c r="WDS100" s="84"/>
      <c r="WDT100" s="84"/>
      <c r="WDU100" s="84"/>
      <c r="WDV100" s="84"/>
      <c r="WDW100" s="84"/>
      <c r="WDX100" s="84"/>
      <c r="WDY100" s="84"/>
      <c r="WDZ100" s="84"/>
      <c r="WEA100" s="84"/>
      <c r="WEB100" s="84"/>
      <c r="WEC100" s="84"/>
      <c r="WED100" s="84"/>
      <c r="WEE100" s="84"/>
      <c r="WEF100" s="84"/>
      <c r="WEG100" s="84"/>
      <c r="WEH100" s="84"/>
      <c r="WEI100" s="84"/>
      <c r="WEJ100" s="84"/>
      <c r="WEK100" s="84"/>
      <c r="WEL100" s="84"/>
      <c r="WEM100" s="84"/>
      <c r="WEN100" s="84"/>
      <c r="WEO100" s="84"/>
      <c r="WEP100" s="84"/>
      <c r="WEQ100" s="84"/>
      <c r="WER100" s="84"/>
      <c r="WES100" s="84"/>
      <c r="WET100" s="84"/>
      <c r="WEU100" s="84"/>
      <c r="WEV100" s="84"/>
      <c r="WEW100" s="84"/>
      <c r="WEX100" s="84"/>
      <c r="WEY100" s="84"/>
      <c r="WEZ100" s="84"/>
      <c r="WFA100" s="84"/>
      <c r="WFB100" s="84"/>
      <c r="WFC100" s="84"/>
      <c r="WFD100" s="84"/>
      <c r="WFE100" s="84"/>
      <c r="WFF100" s="84"/>
      <c r="WFG100" s="84"/>
      <c r="WFH100" s="84"/>
      <c r="WFI100" s="84"/>
      <c r="WFJ100" s="84"/>
      <c r="WFK100" s="84"/>
      <c r="WFL100" s="84"/>
      <c r="WFM100" s="84"/>
      <c r="WFN100" s="84"/>
      <c r="WFO100" s="84"/>
      <c r="WFP100" s="84"/>
      <c r="WFQ100" s="84"/>
      <c r="WFR100" s="84"/>
      <c r="WFS100" s="84"/>
      <c r="WFT100" s="84"/>
      <c r="WFU100" s="84"/>
      <c r="WFV100" s="84"/>
      <c r="WFW100" s="84"/>
      <c r="WFX100" s="84"/>
      <c r="WFY100" s="84"/>
      <c r="WFZ100" s="84"/>
      <c r="WGA100" s="84"/>
      <c r="WGB100" s="84"/>
      <c r="WGC100" s="84"/>
      <c r="WGD100" s="84"/>
      <c r="WGE100" s="84"/>
      <c r="WGF100" s="84"/>
      <c r="WGG100" s="84"/>
      <c r="WGH100" s="84"/>
      <c r="WGI100" s="84"/>
      <c r="WGJ100" s="84"/>
      <c r="WGK100" s="84"/>
      <c r="WGL100" s="84"/>
      <c r="WGM100" s="84"/>
      <c r="WGN100" s="84"/>
      <c r="WGO100" s="84"/>
      <c r="WGP100" s="84"/>
      <c r="WGQ100" s="84"/>
      <c r="WGR100" s="84"/>
      <c r="WGS100" s="84"/>
      <c r="WGT100" s="84"/>
      <c r="WGU100" s="84"/>
      <c r="WGV100" s="84"/>
      <c r="WGW100" s="84"/>
      <c r="WGX100" s="84"/>
      <c r="WGY100" s="84"/>
      <c r="WGZ100" s="84"/>
      <c r="WHA100" s="84"/>
      <c r="WHB100" s="84"/>
      <c r="WHC100" s="84"/>
      <c r="WHD100" s="84"/>
      <c r="WHE100" s="84"/>
      <c r="WHF100" s="84"/>
      <c r="WHG100" s="84"/>
      <c r="WHH100" s="84"/>
      <c r="WHI100" s="84"/>
      <c r="WHJ100" s="84"/>
      <c r="WHK100" s="84"/>
      <c r="WHL100" s="84"/>
      <c r="WHM100" s="84"/>
      <c r="WHN100" s="84"/>
      <c r="WHO100" s="84"/>
      <c r="WHP100" s="84"/>
      <c r="WHQ100" s="84"/>
      <c r="WHR100" s="84"/>
      <c r="WHS100" s="84"/>
      <c r="WHT100" s="84"/>
      <c r="WHU100" s="84"/>
      <c r="WHV100" s="84"/>
      <c r="WHW100" s="84"/>
      <c r="WHX100" s="84"/>
      <c r="WHY100" s="84"/>
      <c r="WHZ100" s="84"/>
      <c r="WIA100" s="84"/>
      <c r="WIB100" s="84"/>
      <c r="WIC100" s="84"/>
      <c r="WID100" s="84"/>
      <c r="WIE100" s="84"/>
      <c r="WIF100" s="84"/>
      <c r="WIG100" s="84"/>
      <c r="WIH100" s="84"/>
      <c r="WII100" s="84"/>
      <c r="WIJ100" s="84"/>
      <c r="WIK100" s="84"/>
      <c r="WIL100" s="84"/>
      <c r="WIM100" s="84"/>
      <c r="WIN100" s="84"/>
      <c r="WIO100" s="84"/>
      <c r="WIP100" s="84"/>
      <c r="WIQ100" s="84"/>
      <c r="WIR100" s="84"/>
      <c r="WIS100" s="84"/>
      <c r="WIT100" s="84"/>
      <c r="WIU100" s="84"/>
      <c r="WIV100" s="84"/>
      <c r="WIW100" s="84"/>
      <c r="WIX100" s="84"/>
      <c r="WIY100" s="84"/>
      <c r="WIZ100" s="84"/>
      <c r="WJA100" s="84"/>
      <c r="WJB100" s="84"/>
      <c r="WJC100" s="84"/>
      <c r="WJD100" s="84"/>
      <c r="WJE100" s="84"/>
      <c r="WJF100" s="84"/>
      <c r="WJG100" s="84"/>
      <c r="WJH100" s="84"/>
      <c r="WJI100" s="84"/>
      <c r="WJJ100" s="84"/>
      <c r="WJK100" s="84"/>
      <c r="WJL100" s="84"/>
      <c r="WJM100" s="84"/>
      <c r="WJN100" s="84"/>
      <c r="WJO100" s="84"/>
      <c r="WJP100" s="84"/>
      <c r="WJQ100" s="84"/>
      <c r="WJR100" s="84"/>
      <c r="WJS100" s="84"/>
      <c r="WJT100" s="84"/>
      <c r="WJU100" s="84"/>
      <c r="WJV100" s="84"/>
      <c r="WJW100" s="84"/>
      <c r="WJX100" s="84"/>
      <c r="WJY100" s="84"/>
      <c r="WJZ100" s="84"/>
      <c r="WKA100" s="84"/>
      <c r="WKB100" s="84"/>
      <c r="WKC100" s="84"/>
      <c r="WKD100" s="84"/>
      <c r="WKE100" s="84"/>
      <c r="WKF100" s="84"/>
      <c r="WKG100" s="84"/>
      <c r="WKH100" s="84"/>
      <c r="WKI100" s="84"/>
      <c r="WKJ100" s="84"/>
      <c r="WKK100" s="84"/>
      <c r="WKL100" s="84"/>
      <c r="WKM100" s="84"/>
      <c r="WKN100" s="84"/>
      <c r="WKO100" s="84"/>
      <c r="WKP100" s="84"/>
      <c r="WKQ100" s="84"/>
      <c r="WKR100" s="84"/>
      <c r="WKS100" s="84"/>
      <c r="WKT100" s="84"/>
      <c r="WKU100" s="84"/>
      <c r="WKV100" s="84"/>
      <c r="WKW100" s="84"/>
      <c r="WKX100" s="84"/>
      <c r="WKY100" s="84"/>
      <c r="WKZ100" s="84"/>
      <c r="WLA100" s="84"/>
      <c r="WLB100" s="84"/>
      <c r="WLC100" s="84"/>
      <c r="WLD100" s="84"/>
      <c r="WLE100" s="84"/>
      <c r="WLF100" s="84"/>
      <c r="WLG100" s="84"/>
      <c r="WLH100" s="84"/>
      <c r="WLI100" s="84"/>
      <c r="WLJ100" s="84"/>
      <c r="WLK100" s="84"/>
      <c r="WLL100" s="84"/>
      <c r="WLM100" s="84"/>
      <c r="WLN100" s="84"/>
      <c r="WLO100" s="84"/>
      <c r="WLP100" s="84"/>
      <c r="WLQ100" s="84"/>
      <c r="WLR100" s="84"/>
      <c r="WLS100" s="84"/>
      <c r="WLT100" s="84"/>
      <c r="WLU100" s="84"/>
      <c r="WLV100" s="84"/>
      <c r="WLW100" s="84"/>
      <c r="WLX100" s="84"/>
      <c r="WLY100" s="84"/>
      <c r="WLZ100" s="84"/>
      <c r="WMA100" s="84"/>
      <c r="WMB100" s="84"/>
      <c r="WMC100" s="84"/>
      <c r="WMD100" s="84"/>
      <c r="WME100" s="84"/>
      <c r="WMF100" s="84"/>
      <c r="WMG100" s="84"/>
      <c r="WMH100" s="84"/>
      <c r="WMI100" s="84"/>
      <c r="WMJ100" s="84"/>
      <c r="WMK100" s="84"/>
      <c r="WML100" s="84"/>
      <c r="WMM100" s="84"/>
      <c r="WMN100" s="84"/>
      <c r="WMO100" s="84"/>
      <c r="WMP100" s="84"/>
      <c r="WMQ100" s="84"/>
      <c r="WMR100" s="84"/>
      <c r="WMS100" s="84"/>
      <c r="WMT100" s="84"/>
      <c r="WMU100" s="84"/>
      <c r="WMV100" s="84"/>
      <c r="WMW100" s="84"/>
      <c r="WMX100" s="84"/>
      <c r="WMY100" s="84"/>
      <c r="WMZ100" s="84"/>
      <c r="WNA100" s="84"/>
      <c r="WNB100" s="84"/>
      <c r="WNC100" s="84"/>
      <c r="WND100" s="84"/>
      <c r="WNE100" s="84"/>
      <c r="WNF100" s="84"/>
      <c r="WNG100" s="84"/>
      <c r="WNH100" s="84"/>
      <c r="WNI100" s="84"/>
      <c r="WNJ100" s="84"/>
      <c r="WNK100" s="84"/>
      <c r="WNL100" s="84"/>
      <c r="WNM100" s="84"/>
      <c r="WNN100" s="84"/>
      <c r="WNO100" s="84"/>
      <c r="WNP100" s="84"/>
      <c r="WNQ100" s="84"/>
      <c r="WNR100" s="84"/>
      <c r="WNS100" s="84"/>
      <c r="WNT100" s="84"/>
      <c r="WNU100" s="84"/>
      <c r="WNV100" s="84"/>
      <c r="WNW100" s="84"/>
      <c r="WNX100" s="84"/>
      <c r="WNY100" s="84"/>
      <c r="WNZ100" s="84"/>
      <c r="WOA100" s="84"/>
      <c r="WOB100" s="84"/>
      <c r="WOC100" s="84"/>
      <c r="WOD100" s="84"/>
      <c r="WOE100" s="84"/>
      <c r="WOF100" s="84"/>
      <c r="WOG100" s="84"/>
      <c r="WOH100" s="84"/>
      <c r="WOI100" s="84"/>
      <c r="WOJ100" s="84"/>
      <c r="WOK100" s="84"/>
      <c r="WOL100" s="84"/>
      <c r="WOM100" s="84"/>
      <c r="WON100" s="84"/>
      <c r="WOO100" s="84"/>
      <c r="WOP100" s="84"/>
      <c r="WOQ100" s="84"/>
      <c r="WOR100" s="84"/>
      <c r="WOS100" s="84"/>
      <c r="WOT100" s="84"/>
      <c r="WOU100" s="84"/>
      <c r="WOV100" s="84"/>
      <c r="WOW100" s="84"/>
      <c r="WOX100" s="84"/>
      <c r="WOY100" s="84"/>
      <c r="WOZ100" s="84"/>
      <c r="WPA100" s="84"/>
      <c r="WPB100" s="84"/>
      <c r="WPC100" s="84"/>
      <c r="WPD100" s="84"/>
      <c r="WPE100" s="84"/>
      <c r="WPF100" s="84"/>
      <c r="WPG100" s="84"/>
      <c r="WPH100" s="84"/>
      <c r="WPI100" s="84"/>
      <c r="WPJ100" s="84"/>
      <c r="WPK100" s="84"/>
      <c r="WPL100" s="84"/>
      <c r="WPM100" s="84"/>
      <c r="WPN100" s="84"/>
      <c r="WPO100" s="84"/>
      <c r="WPP100" s="84"/>
      <c r="WPQ100" s="84"/>
      <c r="WPR100" s="84"/>
      <c r="WPS100" s="84"/>
      <c r="WPT100" s="84"/>
      <c r="WPU100" s="84"/>
      <c r="WPV100" s="84"/>
      <c r="WPW100" s="84"/>
      <c r="WPX100" s="84"/>
      <c r="WPY100" s="84"/>
      <c r="WPZ100" s="84"/>
      <c r="WQA100" s="84"/>
      <c r="WQB100" s="84"/>
      <c r="WQC100" s="84"/>
      <c r="WQD100" s="84"/>
      <c r="WQE100" s="84"/>
      <c r="WQF100" s="84"/>
      <c r="WQG100" s="84"/>
      <c r="WQH100" s="84"/>
      <c r="WQI100" s="84"/>
      <c r="WQJ100" s="84"/>
      <c r="WQK100" s="84"/>
      <c r="WQL100" s="84"/>
      <c r="WQM100" s="84"/>
      <c r="WQN100" s="84"/>
      <c r="WQO100" s="84"/>
      <c r="WQP100" s="84"/>
      <c r="WQQ100" s="84"/>
      <c r="WQR100" s="84"/>
      <c r="WQS100" s="84"/>
      <c r="WQT100" s="84"/>
      <c r="WQU100" s="84"/>
      <c r="WQV100" s="84"/>
      <c r="WQW100" s="84"/>
      <c r="WQX100" s="84"/>
      <c r="WQY100" s="84"/>
      <c r="WQZ100" s="84"/>
      <c r="WRA100" s="84"/>
      <c r="WRB100" s="84"/>
      <c r="WRC100" s="84"/>
      <c r="WRD100" s="84"/>
      <c r="WRE100" s="84"/>
      <c r="WRF100" s="84"/>
      <c r="WRG100" s="84"/>
      <c r="WRH100" s="84"/>
      <c r="WRI100" s="84"/>
      <c r="WRJ100" s="84"/>
      <c r="WRK100" s="84"/>
      <c r="WRL100" s="84"/>
      <c r="WRM100" s="84"/>
      <c r="WRN100" s="84"/>
      <c r="WRO100" s="84"/>
      <c r="WRP100" s="84"/>
      <c r="WRQ100" s="84"/>
      <c r="WRR100" s="84"/>
      <c r="WRS100" s="84"/>
      <c r="WRT100" s="84"/>
      <c r="WRU100" s="84"/>
      <c r="WRV100" s="84"/>
      <c r="WRW100" s="84"/>
      <c r="WRX100" s="84"/>
      <c r="WRY100" s="84"/>
      <c r="WRZ100" s="84"/>
      <c r="WSA100" s="84"/>
      <c r="WSB100" s="84"/>
      <c r="WSC100" s="84"/>
      <c r="WSD100" s="84"/>
      <c r="WSE100" s="84"/>
      <c r="WSF100" s="84"/>
      <c r="WSG100" s="84"/>
      <c r="WSH100" s="84"/>
      <c r="WSI100" s="84"/>
      <c r="WSJ100" s="84"/>
      <c r="WSK100" s="84"/>
      <c r="WSL100" s="84"/>
      <c r="WSM100" s="84"/>
      <c r="WSN100" s="84"/>
      <c r="WSO100" s="84"/>
      <c r="WSP100" s="84"/>
      <c r="WSQ100" s="84"/>
      <c r="WSR100" s="84"/>
      <c r="WSS100" s="84"/>
      <c r="WST100" s="84"/>
      <c r="WSU100" s="84"/>
      <c r="WSV100" s="84"/>
      <c r="WSW100" s="84"/>
      <c r="WSX100" s="84"/>
      <c r="WSY100" s="84"/>
      <c r="WSZ100" s="84"/>
      <c r="WTA100" s="84"/>
      <c r="WTB100" s="84"/>
      <c r="WTC100" s="84"/>
      <c r="WTD100" s="84"/>
      <c r="WTE100" s="84"/>
      <c r="WTF100" s="84"/>
      <c r="WTG100" s="84"/>
      <c r="WTH100" s="84"/>
      <c r="WTI100" s="84"/>
      <c r="WTJ100" s="84"/>
      <c r="WTK100" s="84"/>
      <c r="WTL100" s="84"/>
      <c r="WTM100" s="84"/>
      <c r="WTN100" s="84"/>
      <c r="WTO100" s="84"/>
      <c r="WTP100" s="84"/>
      <c r="WTQ100" s="84"/>
      <c r="WTR100" s="84"/>
      <c r="WTS100" s="84"/>
      <c r="WTT100" s="84"/>
      <c r="WTU100" s="84"/>
      <c r="WTV100" s="84"/>
      <c r="WTW100" s="84"/>
      <c r="WTX100" s="84"/>
      <c r="WTY100" s="84"/>
      <c r="WTZ100" s="84"/>
      <c r="WUA100" s="84"/>
      <c r="WUB100" s="84"/>
      <c r="WUC100" s="84"/>
      <c r="WUD100" s="84"/>
      <c r="WUE100" s="84"/>
      <c r="WUF100" s="84"/>
      <c r="WUG100" s="84"/>
      <c r="WUH100" s="84"/>
      <c r="WUI100" s="84"/>
      <c r="WUJ100" s="84"/>
      <c r="WUK100" s="84"/>
      <c r="WUL100" s="84"/>
      <c r="WUM100" s="84"/>
      <c r="WUN100" s="84"/>
      <c r="WUO100" s="84"/>
      <c r="WUP100" s="84"/>
      <c r="WUQ100" s="84"/>
      <c r="WUR100" s="84"/>
      <c r="WUS100" s="84"/>
      <c r="WUT100" s="84"/>
      <c r="WUU100" s="84"/>
      <c r="WUV100" s="84"/>
      <c r="WUW100" s="84"/>
      <c r="WUX100" s="84"/>
      <c r="WUY100" s="84"/>
      <c r="WUZ100" s="84"/>
      <c r="WVA100" s="84"/>
      <c r="WVB100" s="84"/>
      <c r="WVC100" s="84"/>
      <c r="WVD100" s="84"/>
      <c r="WVE100" s="84"/>
      <c r="WVF100" s="84"/>
      <c r="WVG100" s="84"/>
      <c r="WVH100" s="84"/>
      <c r="WVI100" s="84"/>
      <c r="WVJ100" s="84"/>
      <c r="WVK100" s="84"/>
      <c r="WVL100" s="84"/>
      <c r="WVM100" s="84"/>
      <c r="WVN100" s="84"/>
      <c r="WVO100" s="84"/>
    </row>
    <row r="101" spans="1:16135" s="113" customFormat="1" x14ac:dyDescent="0.25">
      <c r="A101" s="146"/>
      <c r="B101" s="84"/>
      <c r="C101" s="84"/>
      <c r="D101" s="84"/>
      <c r="E101" s="84"/>
      <c r="F101" s="84"/>
      <c r="G101" s="84"/>
      <c r="H101" s="84"/>
      <c r="I101" s="84"/>
      <c r="J101" s="84"/>
      <c r="K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c r="LT101" s="84"/>
      <c r="LU101" s="84"/>
      <c r="LV101" s="84"/>
      <c r="LW101" s="84"/>
      <c r="LX101" s="84"/>
      <c r="LY101" s="84"/>
      <c r="LZ101" s="84"/>
      <c r="MA101" s="84"/>
      <c r="MB101" s="84"/>
      <c r="MC101" s="84"/>
      <c r="MD101" s="84"/>
      <c r="ME101" s="84"/>
      <c r="MF101" s="84"/>
      <c r="MG101" s="84"/>
      <c r="MH101" s="84"/>
      <c r="MI101" s="84"/>
      <c r="MJ101" s="84"/>
      <c r="MK101" s="84"/>
      <c r="ML101" s="84"/>
      <c r="MM101" s="84"/>
      <c r="MN101" s="84"/>
      <c r="MO101" s="84"/>
      <c r="MP101" s="84"/>
      <c r="MQ101" s="84"/>
      <c r="MR101" s="84"/>
      <c r="MS101" s="84"/>
      <c r="MT101" s="84"/>
      <c r="MU101" s="84"/>
      <c r="MV101" s="84"/>
      <c r="MW101" s="84"/>
      <c r="MX101" s="84"/>
      <c r="MY101" s="84"/>
      <c r="MZ101" s="84"/>
      <c r="NA101" s="84"/>
      <c r="NB101" s="84"/>
      <c r="NC101" s="84"/>
      <c r="ND101" s="84"/>
      <c r="NE101" s="84"/>
      <c r="NF101" s="84"/>
      <c r="NG101" s="84"/>
      <c r="NH101" s="84"/>
      <c r="NI101" s="84"/>
      <c r="NJ101" s="84"/>
      <c r="NK101" s="84"/>
      <c r="NL101" s="84"/>
      <c r="NM101" s="84"/>
      <c r="NN101" s="84"/>
      <c r="NO101" s="84"/>
      <c r="NP101" s="84"/>
      <c r="NQ101" s="84"/>
      <c r="NR101" s="84"/>
      <c r="NS101" s="84"/>
      <c r="NT101" s="84"/>
      <c r="NU101" s="84"/>
      <c r="NV101" s="84"/>
      <c r="NW101" s="84"/>
      <c r="NX101" s="84"/>
      <c r="NY101" s="84"/>
      <c r="NZ101" s="84"/>
      <c r="OA101" s="84"/>
      <c r="OB101" s="84"/>
      <c r="OC101" s="84"/>
      <c r="OD101" s="84"/>
      <c r="OE101" s="84"/>
      <c r="OF101" s="84"/>
      <c r="OG101" s="84"/>
      <c r="OH101" s="84"/>
      <c r="OI101" s="84"/>
      <c r="OJ101" s="84"/>
      <c r="OK101" s="84"/>
      <c r="OL101" s="84"/>
      <c r="OM101" s="84"/>
      <c r="ON101" s="84"/>
      <c r="OO101" s="84"/>
      <c r="OP101" s="84"/>
      <c r="OQ101" s="84"/>
      <c r="OR101" s="84"/>
      <c r="OS101" s="84"/>
      <c r="OT101" s="84"/>
      <c r="OU101" s="84"/>
      <c r="OV101" s="84"/>
      <c r="OW101" s="84"/>
      <c r="OX101" s="84"/>
      <c r="OY101" s="84"/>
      <c r="OZ101" s="84"/>
      <c r="PA101" s="84"/>
      <c r="PB101" s="84"/>
      <c r="PC101" s="84"/>
      <c r="PD101" s="84"/>
      <c r="PE101" s="84"/>
      <c r="PF101" s="84"/>
      <c r="PG101" s="84"/>
      <c r="PH101" s="84"/>
      <c r="PI101" s="84"/>
      <c r="PJ101" s="84"/>
      <c r="PK101" s="84"/>
      <c r="PL101" s="84"/>
      <c r="PM101" s="84"/>
      <c r="PN101" s="84"/>
      <c r="PO101" s="84"/>
      <c r="PP101" s="84"/>
      <c r="PQ101" s="84"/>
      <c r="PR101" s="84"/>
      <c r="PS101" s="84"/>
      <c r="PT101" s="84"/>
      <c r="PU101" s="84"/>
      <c r="PV101" s="84"/>
      <c r="PW101" s="84"/>
      <c r="PX101" s="84"/>
      <c r="PY101" s="84"/>
      <c r="PZ101" s="84"/>
      <c r="QA101" s="84"/>
      <c r="QB101" s="84"/>
      <c r="QC101" s="84"/>
      <c r="QD101" s="84"/>
      <c r="QE101" s="84"/>
      <c r="QF101" s="84"/>
      <c r="QG101" s="84"/>
      <c r="QH101" s="84"/>
      <c r="QI101" s="84"/>
      <c r="QJ101" s="84"/>
      <c r="QK101" s="84"/>
      <c r="QL101" s="84"/>
      <c r="QM101" s="84"/>
      <c r="QN101" s="84"/>
      <c r="QO101" s="84"/>
      <c r="QP101" s="84"/>
      <c r="QQ101" s="84"/>
      <c r="QR101" s="84"/>
      <c r="QS101" s="84"/>
      <c r="QT101" s="84"/>
      <c r="QU101" s="84"/>
      <c r="QV101" s="84"/>
      <c r="QW101" s="84"/>
      <c r="QX101" s="84"/>
      <c r="QY101" s="84"/>
      <c r="QZ101" s="84"/>
      <c r="RA101" s="84"/>
      <c r="RB101" s="84"/>
      <c r="RC101" s="84"/>
      <c r="RD101" s="84"/>
      <c r="RE101" s="84"/>
      <c r="RF101" s="84"/>
      <c r="RG101" s="84"/>
      <c r="RH101" s="84"/>
      <c r="RI101" s="84"/>
      <c r="RJ101" s="84"/>
      <c r="RK101" s="84"/>
      <c r="RL101" s="84"/>
      <c r="RM101" s="84"/>
      <c r="RN101" s="84"/>
      <c r="RO101" s="84"/>
      <c r="RP101" s="84"/>
      <c r="RQ101" s="84"/>
      <c r="RR101" s="84"/>
      <c r="RS101" s="84"/>
      <c r="RT101" s="84"/>
      <c r="RU101" s="84"/>
      <c r="RV101" s="84"/>
      <c r="RW101" s="84"/>
      <c r="RX101" s="84"/>
      <c r="RY101" s="84"/>
      <c r="RZ101" s="84"/>
      <c r="SA101" s="84"/>
      <c r="SB101" s="84"/>
      <c r="SC101" s="84"/>
      <c r="SD101" s="84"/>
      <c r="SE101" s="84"/>
      <c r="SF101" s="84"/>
      <c r="SG101" s="84"/>
      <c r="SH101" s="84"/>
      <c r="SI101" s="84"/>
      <c r="SJ101" s="84"/>
      <c r="SK101" s="84"/>
      <c r="SL101" s="84"/>
      <c r="SM101" s="84"/>
      <c r="SN101" s="84"/>
      <c r="SO101" s="84"/>
      <c r="SP101" s="84"/>
      <c r="SQ101" s="84"/>
      <c r="SR101" s="84"/>
      <c r="SS101" s="84"/>
      <c r="ST101" s="84"/>
      <c r="SU101" s="84"/>
      <c r="SV101" s="84"/>
      <c r="SW101" s="84"/>
      <c r="SX101" s="84"/>
      <c r="SY101" s="84"/>
      <c r="SZ101" s="84"/>
      <c r="TA101" s="84"/>
      <c r="TB101" s="84"/>
      <c r="TC101" s="84"/>
      <c r="TD101" s="84"/>
      <c r="TE101" s="84"/>
      <c r="TF101" s="84"/>
      <c r="TG101" s="84"/>
      <c r="TH101" s="84"/>
      <c r="TI101" s="84"/>
      <c r="TJ101" s="84"/>
      <c r="TK101" s="84"/>
      <c r="TL101" s="84"/>
      <c r="TM101" s="84"/>
      <c r="TN101" s="84"/>
      <c r="TO101" s="84"/>
      <c r="TP101" s="84"/>
      <c r="TQ101" s="84"/>
      <c r="TR101" s="84"/>
      <c r="TS101" s="84"/>
      <c r="TT101" s="84"/>
      <c r="TU101" s="84"/>
      <c r="TV101" s="84"/>
      <c r="TW101" s="84"/>
      <c r="TX101" s="84"/>
      <c r="TY101" s="84"/>
      <c r="TZ101" s="84"/>
      <c r="UA101" s="84"/>
      <c r="UB101" s="84"/>
      <c r="UC101" s="84"/>
      <c r="UD101" s="84"/>
      <c r="UE101" s="84"/>
      <c r="UF101" s="84"/>
      <c r="UG101" s="84"/>
      <c r="UH101" s="84"/>
      <c r="UI101" s="84"/>
      <c r="UJ101" s="84"/>
      <c r="UK101" s="84"/>
      <c r="UL101" s="84"/>
      <c r="UM101" s="84"/>
      <c r="UN101" s="84"/>
      <c r="UO101" s="84"/>
      <c r="UP101" s="84"/>
      <c r="UQ101" s="84"/>
      <c r="UR101" s="84"/>
      <c r="US101" s="84"/>
      <c r="UT101" s="84"/>
      <c r="UU101" s="84"/>
      <c r="UV101" s="84"/>
      <c r="UW101" s="84"/>
      <c r="UX101" s="84"/>
      <c r="UY101" s="84"/>
      <c r="UZ101" s="84"/>
      <c r="VA101" s="84"/>
      <c r="VB101" s="84"/>
      <c r="VC101" s="84"/>
      <c r="VD101" s="84"/>
      <c r="VE101" s="84"/>
      <c r="VF101" s="84"/>
      <c r="VG101" s="84"/>
      <c r="VH101" s="84"/>
      <c r="VI101" s="84"/>
      <c r="VJ101" s="84"/>
      <c r="VK101" s="84"/>
      <c r="VL101" s="84"/>
      <c r="VM101" s="84"/>
      <c r="VN101" s="84"/>
      <c r="VO101" s="84"/>
      <c r="VP101" s="84"/>
      <c r="VQ101" s="84"/>
      <c r="VR101" s="84"/>
      <c r="VS101" s="84"/>
      <c r="VT101" s="84"/>
      <c r="VU101" s="84"/>
      <c r="VV101" s="84"/>
      <c r="VW101" s="84"/>
      <c r="VX101" s="84"/>
      <c r="VY101" s="84"/>
      <c r="VZ101" s="84"/>
      <c r="WA101" s="84"/>
      <c r="WB101" s="84"/>
      <c r="WC101" s="84"/>
      <c r="WD101" s="84"/>
      <c r="WE101" s="84"/>
      <c r="WF101" s="84"/>
      <c r="WG101" s="84"/>
      <c r="WH101" s="84"/>
      <c r="WI101" s="84"/>
      <c r="WJ101" s="84"/>
      <c r="WK101" s="84"/>
      <c r="WL101" s="84"/>
      <c r="WM101" s="84"/>
      <c r="WN101" s="84"/>
      <c r="WO101" s="84"/>
      <c r="WP101" s="84"/>
      <c r="WQ101" s="84"/>
      <c r="WR101" s="84"/>
      <c r="WS101" s="84"/>
      <c r="WT101" s="84"/>
      <c r="WU101" s="84"/>
      <c r="WV101" s="84"/>
      <c r="WW101" s="84"/>
      <c r="WX101" s="84"/>
      <c r="WY101" s="84"/>
      <c r="WZ101" s="84"/>
      <c r="XA101" s="84"/>
      <c r="XB101" s="84"/>
      <c r="XC101" s="84"/>
      <c r="XD101" s="84"/>
      <c r="XE101" s="84"/>
      <c r="XF101" s="84"/>
      <c r="XG101" s="84"/>
      <c r="XH101" s="84"/>
      <c r="XI101" s="84"/>
      <c r="XJ101" s="84"/>
      <c r="XK101" s="84"/>
      <c r="XL101" s="84"/>
      <c r="XM101" s="84"/>
      <c r="XN101" s="84"/>
      <c r="XO101" s="84"/>
      <c r="XP101" s="84"/>
      <c r="XQ101" s="84"/>
      <c r="XR101" s="84"/>
      <c r="XS101" s="84"/>
      <c r="XT101" s="84"/>
      <c r="XU101" s="84"/>
      <c r="XV101" s="84"/>
      <c r="XW101" s="84"/>
      <c r="XX101" s="84"/>
      <c r="XY101" s="84"/>
      <c r="XZ101" s="84"/>
      <c r="YA101" s="84"/>
      <c r="YB101" s="84"/>
      <c r="YC101" s="84"/>
      <c r="YD101" s="84"/>
      <c r="YE101" s="84"/>
      <c r="YF101" s="84"/>
      <c r="YG101" s="84"/>
      <c r="YH101" s="84"/>
      <c r="YI101" s="84"/>
      <c r="YJ101" s="84"/>
      <c r="YK101" s="84"/>
      <c r="YL101" s="84"/>
      <c r="YM101" s="84"/>
      <c r="YN101" s="84"/>
      <c r="YO101" s="84"/>
      <c r="YP101" s="84"/>
      <c r="YQ101" s="84"/>
      <c r="YR101" s="84"/>
      <c r="YS101" s="84"/>
      <c r="YT101" s="84"/>
      <c r="YU101" s="84"/>
      <c r="YV101" s="84"/>
      <c r="YW101" s="84"/>
      <c r="YX101" s="84"/>
      <c r="YY101" s="84"/>
      <c r="YZ101" s="84"/>
      <c r="ZA101" s="84"/>
      <c r="ZB101" s="84"/>
      <c r="ZC101" s="84"/>
      <c r="ZD101" s="84"/>
      <c r="ZE101" s="84"/>
      <c r="ZF101" s="84"/>
      <c r="ZG101" s="84"/>
      <c r="ZH101" s="84"/>
      <c r="ZI101" s="84"/>
      <c r="ZJ101" s="84"/>
      <c r="ZK101" s="84"/>
      <c r="ZL101" s="84"/>
      <c r="ZM101" s="84"/>
      <c r="ZN101" s="84"/>
      <c r="ZO101" s="84"/>
      <c r="ZP101" s="84"/>
      <c r="ZQ101" s="84"/>
      <c r="ZR101" s="84"/>
      <c r="ZS101" s="84"/>
      <c r="ZT101" s="84"/>
      <c r="ZU101" s="84"/>
      <c r="ZV101" s="84"/>
      <c r="ZW101" s="84"/>
      <c r="ZX101" s="84"/>
      <c r="ZY101" s="84"/>
      <c r="ZZ101" s="84"/>
      <c r="AAA101" s="84"/>
      <c r="AAB101" s="84"/>
      <c r="AAC101" s="84"/>
      <c r="AAD101" s="84"/>
      <c r="AAE101" s="84"/>
      <c r="AAF101" s="84"/>
      <c r="AAG101" s="84"/>
      <c r="AAH101" s="84"/>
      <c r="AAI101" s="84"/>
      <c r="AAJ101" s="84"/>
      <c r="AAK101" s="84"/>
      <c r="AAL101" s="84"/>
      <c r="AAM101" s="84"/>
      <c r="AAN101" s="84"/>
      <c r="AAO101" s="84"/>
      <c r="AAP101" s="84"/>
      <c r="AAQ101" s="84"/>
      <c r="AAR101" s="84"/>
      <c r="AAS101" s="84"/>
      <c r="AAT101" s="84"/>
      <c r="AAU101" s="84"/>
      <c r="AAV101" s="84"/>
      <c r="AAW101" s="84"/>
      <c r="AAX101" s="84"/>
      <c r="AAY101" s="84"/>
      <c r="AAZ101" s="84"/>
      <c r="ABA101" s="84"/>
      <c r="ABB101" s="84"/>
      <c r="ABC101" s="84"/>
      <c r="ABD101" s="84"/>
      <c r="ABE101" s="84"/>
      <c r="ABF101" s="84"/>
      <c r="ABG101" s="84"/>
      <c r="ABH101" s="84"/>
      <c r="ABI101" s="84"/>
      <c r="ABJ101" s="84"/>
      <c r="ABK101" s="84"/>
      <c r="ABL101" s="84"/>
      <c r="ABM101" s="84"/>
      <c r="ABN101" s="84"/>
      <c r="ABO101" s="84"/>
      <c r="ABP101" s="84"/>
      <c r="ABQ101" s="84"/>
      <c r="ABR101" s="84"/>
      <c r="ABS101" s="84"/>
      <c r="ABT101" s="84"/>
      <c r="ABU101" s="84"/>
      <c r="ABV101" s="84"/>
      <c r="ABW101" s="84"/>
      <c r="ABX101" s="84"/>
      <c r="ABY101" s="84"/>
      <c r="ABZ101" s="84"/>
      <c r="ACA101" s="84"/>
      <c r="ACB101" s="84"/>
      <c r="ACC101" s="84"/>
      <c r="ACD101" s="84"/>
      <c r="ACE101" s="84"/>
      <c r="ACF101" s="84"/>
      <c r="ACG101" s="84"/>
      <c r="ACH101" s="84"/>
      <c r="ACI101" s="84"/>
      <c r="ACJ101" s="84"/>
      <c r="ACK101" s="84"/>
      <c r="ACL101" s="84"/>
      <c r="ACM101" s="84"/>
      <c r="ACN101" s="84"/>
      <c r="ACO101" s="84"/>
      <c r="ACP101" s="84"/>
      <c r="ACQ101" s="84"/>
      <c r="ACR101" s="84"/>
      <c r="ACS101" s="84"/>
      <c r="ACT101" s="84"/>
      <c r="ACU101" s="84"/>
      <c r="ACV101" s="84"/>
      <c r="ACW101" s="84"/>
      <c r="ACX101" s="84"/>
      <c r="ACY101" s="84"/>
      <c r="ACZ101" s="84"/>
      <c r="ADA101" s="84"/>
      <c r="ADB101" s="84"/>
      <c r="ADC101" s="84"/>
      <c r="ADD101" s="84"/>
      <c r="ADE101" s="84"/>
      <c r="ADF101" s="84"/>
      <c r="ADG101" s="84"/>
      <c r="ADH101" s="84"/>
      <c r="ADI101" s="84"/>
      <c r="ADJ101" s="84"/>
      <c r="ADK101" s="84"/>
      <c r="ADL101" s="84"/>
      <c r="ADM101" s="84"/>
      <c r="ADN101" s="84"/>
      <c r="ADO101" s="84"/>
      <c r="ADP101" s="84"/>
      <c r="ADQ101" s="84"/>
      <c r="ADR101" s="84"/>
      <c r="ADS101" s="84"/>
      <c r="ADT101" s="84"/>
      <c r="ADU101" s="84"/>
      <c r="ADV101" s="84"/>
      <c r="ADW101" s="84"/>
      <c r="ADX101" s="84"/>
      <c r="ADY101" s="84"/>
      <c r="ADZ101" s="84"/>
      <c r="AEA101" s="84"/>
      <c r="AEB101" s="84"/>
      <c r="AEC101" s="84"/>
      <c r="AED101" s="84"/>
      <c r="AEE101" s="84"/>
      <c r="AEF101" s="84"/>
      <c r="AEG101" s="84"/>
      <c r="AEH101" s="84"/>
      <c r="AEI101" s="84"/>
      <c r="AEJ101" s="84"/>
      <c r="AEK101" s="84"/>
      <c r="AEL101" s="84"/>
      <c r="AEM101" s="84"/>
      <c r="AEN101" s="84"/>
      <c r="AEO101" s="84"/>
      <c r="AEP101" s="84"/>
      <c r="AEQ101" s="84"/>
      <c r="AER101" s="84"/>
      <c r="AES101" s="84"/>
      <c r="AET101" s="84"/>
      <c r="AEU101" s="84"/>
      <c r="AEV101" s="84"/>
      <c r="AEW101" s="84"/>
      <c r="AEX101" s="84"/>
      <c r="AEY101" s="84"/>
      <c r="AEZ101" s="84"/>
      <c r="AFA101" s="84"/>
      <c r="AFB101" s="84"/>
      <c r="AFC101" s="84"/>
      <c r="AFD101" s="84"/>
      <c r="AFE101" s="84"/>
      <c r="AFF101" s="84"/>
      <c r="AFG101" s="84"/>
      <c r="AFH101" s="84"/>
      <c r="AFI101" s="84"/>
      <c r="AFJ101" s="84"/>
      <c r="AFK101" s="84"/>
      <c r="AFL101" s="84"/>
      <c r="AFM101" s="84"/>
      <c r="AFN101" s="84"/>
      <c r="AFO101" s="84"/>
      <c r="AFP101" s="84"/>
      <c r="AFQ101" s="84"/>
      <c r="AFR101" s="84"/>
      <c r="AFS101" s="84"/>
      <c r="AFT101" s="84"/>
      <c r="AFU101" s="84"/>
      <c r="AFV101" s="84"/>
      <c r="AFW101" s="84"/>
      <c r="AFX101" s="84"/>
      <c r="AFY101" s="84"/>
      <c r="AFZ101" s="84"/>
      <c r="AGA101" s="84"/>
      <c r="AGB101" s="84"/>
      <c r="AGC101" s="84"/>
      <c r="AGD101" s="84"/>
      <c r="AGE101" s="84"/>
      <c r="AGF101" s="84"/>
      <c r="AGG101" s="84"/>
      <c r="AGH101" s="84"/>
      <c r="AGI101" s="84"/>
      <c r="AGJ101" s="84"/>
      <c r="AGK101" s="84"/>
      <c r="AGL101" s="84"/>
      <c r="AGM101" s="84"/>
      <c r="AGN101" s="84"/>
      <c r="AGO101" s="84"/>
      <c r="AGP101" s="84"/>
      <c r="AGQ101" s="84"/>
      <c r="AGR101" s="84"/>
      <c r="AGS101" s="84"/>
      <c r="AGT101" s="84"/>
      <c r="AGU101" s="84"/>
      <c r="AGV101" s="84"/>
      <c r="AGW101" s="84"/>
      <c r="AGX101" s="84"/>
      <c r="AGY101" s="84"/>
      <c r="AGZ101" s="84"/>
      <c r="AHA101" s="84"/>
      <c r="AHB101" s="84"/>
      <c r="AHC101" s="84"/>
      <c r="AHD101" s="84"/>
      <c r="AHE101" s="84"/>
      <c r="AHF101" s="84"/>
      <c r="AHG101" s="84"/>
      <c r="AHH101" s="84"/>
      <c r="AHI101" s="84"/>
      <c r="AHJ101" s="84"/>
      <c r="AHK101" s="84"/>
      <c r="AHL101" s="84"/>
      <c r="AHM101" s="84"/>
      <c r="AHN101" s="84"/>
      <c r="AHO101" s="84"/>
      <c r="AHP101" s="84"/>
      <c r="AHQ101" s="84"/>
      <c r="AHR101" s="84"/>
      <c r="AHS101" s="84"/>
      <c r="AHT101" s="84"/>
      <c r="AHU101" s="84"/>
      <c r="AHV101" s="84"/>
      <c r="AHW101" s="84"/>
      <c r="AHX101" s="84"/>
      <c r="AHY101" s="84"/>
      <c r="AHZ101" s="84"/>
      <c r="AIA101" s="84"/>
      <c r="AIB101" s="84"/>
      <c r="AIC101" s="84"/>
      <c r="AID101" s="84"/>
      <c r="AIE101" s="84"/>
      <c r="AIF101" s="84"/>
      <c r="AIG101" s="84"/>
      <c r="AIH101" s="84"/>
      <c r="AII101" s="84"/>
      <c r="AIJ101" s="84"/>
      <c r="AIK101" s="84"/>
      <c r="AIL101" s="84"/>
      <c r="AIM101" s="84"/>
      <c r="AIN101" s="84"/>
      <c r="AIO101" s="84"/>
      <c r="AIP101" s="84"/>
      <c r="AIQ101" s="84"/>
      <c r="AIR101" s="84"/>
      <c r="AIS101" s="84"/>
      <c r="AIT101" s="84"/>
      <c r="AIU101" s="84"/>
      <c r="AIV101" s="84"/>
      <c r="AIW101" s="84"/>
      <c r="AIX101" s="84"/>
      <c r="AIY101" s="84"/>
      <c r="AIZ101" s="84"/>
      <c r="AJA101" s="84"/>
      <c r="AJB101" s="84"/>
      <c r="AJC101" s="84"/>
      <c r="AJD101" s="84"/>
      <c r="AJE101" s="84"/>
      <c r="AJF101" s="84"/>
      <c r="AJG101" s="84"/>
      <c r="AJH101" s="84"/>
      <c r="AJI101" s="84"/>
      <c r="AJJ101" s="84"/>
      <c r="AJK101" s="84"/>
      <c r="AJL101" s="84"/>
      <c r="AJM101" s="84"/>
      <c r="AJN101" s="84"/>
      <c r="AJO101" s="84"/>
      <c r="AJP101" s="84"/>
      <c r="AJQ101" s="84"/>
      <c r="AJR101" s="84"/>
      <c r="AJS101" s="84"/>
      <c r="AJT101" s="84"/>
      <c r="AJU101" s="84"/>
      <c r="AJV101" s="84"/>
      <c r="AJW101" s="84"/>
      <c r="AJX101" s="84"/>
      <c r="AJY101" s="84"/>
      <c r="AJZ101" s="84"/>
      <c r="AKA101" s="84"/>
      <c r="AKB101" s="84"/>
      <c r="AKC101" s="84"/>
      <c r="AKD101" s="84"/>
      <c r="AKE101" s="84"/>
      <c r="AKF101" s="84"/>
      <c r="AKG101" s="84"/>
      <c r="AKH101" s="84"/>
      <c r="AKI101" s="84"/>
      <c r="AKJ101" s="84"/>
      <c r="AKK101" s="84"/>
      <c r="AKL101" s="84"/>
      <c r="AKM101" s="84"/>
      <c r="AKN101" s="84"/>
      <c r="AKO101" s="84"/>
      <c r="AKP101" s="84"/>
      <c r="AKQ101" s="84"/>
      <c r="AKR101" s="84"/>
      <c r="AKS101" s="84"/>
      <c r="AKT101" s="84"/>
      <c r="AKU101" s="84"/>
      <c r="AKV101" s="84"/>
      <c r="AKW101" s="84"/>
      <c r="AKX101" s="84"/>
      <c r="AKY101" s="84"/>
      <c r="AKZ101" s="84"/>
      <c r="ALA101" s="84"/>
      <c r="ALB101" s="84"/>
      <c r="ALC101" s="84"/>
      <c r="ALD101" s="84"/>
      <c r="ALE101" s="84"/>
      <c r="ALF101" s="84"/>
      <c r="ALG101" s="84"/>
      <c r="ALH101" s="84"/>
      <c r="ALI101" s="84"/>
      <c r="ALJ101" s="84"/>
      <c r="ALK101" s="84"/>
      <c r="ALL101" s="84"/>
      <c r="ALM101" s="84"/>
      <c r="ALN101" s="84"/>
      <c r="ALO101" s="84"/>
      <c r="ALP101" s="84"/>
      <c r="ALQ101" s="84"/>
      <c r="ALR101" s="84"/>
      <c r="ALS101" s="84"/>
      <c r="ALT101" s="84"/>
      <c r="ALU101" s="84"/>
      <c r="ALV101" s="84"/>
      <c r="ALW101" s="84"/>
      <c r="ALX101" s="84"/>
      <c r="ALY101" s="84"/>
      <c r="ALZ101" s="84"/>
      <c r="AMA101" s="84"/>
      <c r="AMB101" s="84"/>
      <c r="AMC101" s="84"/>
      <c r="AMD101" s="84"/>
      <c r="AME101" s="84"/>
      <c r="AMF101" s="84"/>
      <c r="AMG101" s="84"/>
      <c r="AMH101" s="84"/>
      <c r="AMI101" s="84"/>
      <c r="AMJ101" s="84"/>
      <c r="AMK101" s="84"/>
      <c r="AML101" s="84"/>
      <c r="AMM101" s="84"/>
      <c r="AMN101" s="84"/>
      <c r="AMO101" s="84"/>
      <c r="AMP101" s="84"/>
      <c r="AMQ101" s="84"/>
      <c r="AMR101" s="84"/>
      <c r="AMS101" s="84"/>
      <c r="AMT101" s="84"/>
      <c r="AMU101" s="84"/>
      <c r="AMV101" s="84"/>
      <c r="AMW101" s="84"/>
      <c r="AMX101" s="84"/>
      <c r="AMY101" s="84"/>
      <c r="AMZ101" s="84"/>
      <c r="ANA101" s="84"/>
      <c r="ANB101" s="84"/>
      <c r="ANC101" s="84"/>
      <c r="AND101" s="84"/>
      <c r="ANE101" s="84"/>
      <c r="ANF101" s="84"/>
      <c r="ANG101" s="84"/>
      <c r="ANH101" s="84"/>
      <c r="ANI101" s="84"/>
      <c r="ANJ101" s="84"/>
      <c r="ANK101" s="84"/>
      <c r="ANL101" s="84"/>
      <c r="ANM101" s="84"/>
      <c r="ANN101" s="84"/>
      <c r="ANO101" s="84"/>
      <c r="ANP101" s="84"/>
      <c r="ANQ101" s="84"/>
      <c r="ANR101" s="84"/>
      <c r="ANS101" s="84"/>
      <c r="ANT101" s="84"/>
      <c r="ANU101" s="84"/>
      <c r="ANV101" s="84"/>
      <c r="ANW101" s="84"/>
      <c r="ANX101" s="84"/>
      <c r="ANY101" s="84"/>
      <c r="ANZ101" s="84"/>
      <c r="AOA101" s="84"/>
      <c r="AOB101" s="84"/>
      <c r="AOC101" s="84"/>
      <c r="AOD101" s="84"/>
      <c r="AOE101" s="84"/>
      <c r="AOF101" s="84"/>
      <c r="AOG101" s="84"/>
      <c r="AOH101" s="84"/>
      <c r="AOI101" s="84"/>
      <c r="AOJ101" s="84"/>
      <c r="AOK101" s="84"/>
      <c r="AOL101" s="84"/>
      <c r="AOM101" s="84"/>
      <c r="AON101" s="84"/>
      <c r="AOO101" s="84"/>
      <c r="AOP101" s="84"/>
      <c r="AOQ101" s="84"/>
      <c r="AOR101" s="84"/>
      <c r="AOS101" s="84"/>
      <c r="AOT101" s="84"/>
      <c r="AOU101" s="84"/>
      <c r="AOV101" s="84"/>
      <c r="AOW101" s="84"/>
      <c r="AOX101" s="84"/>
      <c r="AOY101" s="84"/>
      <c r="AOZ101" s="84"/>
      <c r="APA101" s="84"/>
      <c r="APB101" s="84"/>
      <c r="APC101" s="84"/>
      <c r="APD101" s="84"/>
      <c r="APE101" s="84"/>
      <c r="APF101" s="84"/>
      <c r="APG101" s="84"/>
      <c r="APH101" s="84"/>
      <c r="API101" s="84"/>
      <c r="APJ101" s="84"/>
      <c r="APK101" s="84"/>
      <c r="APL101" s="84"/>
      <c r="APM101" s="84"/>
      <c r="APN101" s="84"/>
      <c r="APO101" s="84"/>
      <c r="APP101" s="84"/>
      <c r="APQ101" s="84"/>
      <c r="APR101" s="84"/>
      <c r="APS101" s="84"/>
      <c r="APT101" s="84"/>
      <c r="APU101" s="84"/>
      <c r="APV101" s="84"/>
      <c r="APW101" s="84"/>
      <c r="APX101" s="84"/>
      <c r="APY101" s="84"/>
      <c r="APZ101" s="84"/>
      <c r="AQA101" s="84"/>
      <c r="AQB101" s="84"/>
      <c r="AQC101" s="84"/>
      <c r="AQD101" s="84"/>
      <c r="AQE101" s="84"/>
      <c r="AQF101" s="84"/>
      <c r="AQG101" s="84"/>
      <c r="AQH101" s="84"/>
      <c r="AQI101" s="84"/>
      <c r="AQJ101" s="84"/>
      <c r="AQK101" s="84"/>
      <c r="AQL101" s="84"/>
      <c r="AQM101" s="84"/>
      <c r="AQN101" s="84"/>
      <c r="AQO101" s="84"/>
      <c r="AQP101" s="84"/>
      <c r="AQQ101" s="84"/>
      <c r="AQR101" s="84"/>
      <c r="AQS101" s="84"/>
      <c r="AQT101" s="84"/>
      <c r="AQU101" s="84"/>
      <c r="AQV101" s="84"/>
      <c r="AQW101" s="84"/>
      <c r="AQX101" s="84"/>
      <c r="AQY101" s="84"/>
      <c r="AQZ101" s="84"/>
      <c r="ARA101" s="84"/>
      <c r="ARB101" s="84"/>
      <c r="ARC101" s="84"/>
      <c r="ARD101" s="84"/>
      <c r="ARE101" s="84"/>
      <c r="ARF101" s="84"/>
      <c r="ARG101" s="84"/>
      <c r="ARH101" s="84"/>
      <c r="ARI101" s="84"/>
      <c r="ARJ101" s="84"/>
      <c r="ARK101" s="84"/>
      <c r="ARL101" s="84"/>
      <c r="ARM101" s="84"/>
      <c r="ARN101" s="84"/>
      <c r="ARO101" s="84"/>
      <c r="ARP101" s="84"/>
      <c r="ARQ101" s="84"/>
      <c r="ARR101" s="84"/>
      <c r="ARS101" s="84"/>
      <c r="ART101" s="84"/>
      <c r="ARU101" s="84"/>
      <c r="ARV101" s="84"/>
      <c r="ARW101" s="84"/>
      <c r="ARX101" s="84"/>
      <c r="ARY101" s="84"/>
      <c r="ARZ101" s="84"/>
      <c r="ASA101" s="84"/>
      <c r="ASB101" s="84"/>
      <c r="ASC101" s="84"/>
      <c r="ASD101" s="84"/>
      <c r="ASE101" s="84"/>
      <c r="ASF101" s="84"/>
      <c r="ASG101" s="84"/>
      <c r="ASH101" s="84"/>
      <c r="ASI101" s="84"/>
      <c r="ASJ101" s="84"/>
      <c r="ASK101" s="84"/>
      <c r="ASL101" s="84"/>
      <c r="ASM101" s="84"/>
      <c r="ASN101" s="84"/>
      <c r="ASO101" s="84"/>
      <c r="ASP101" s="84"/>
      <c r="ASQ101" s="84"/>
      <c r="ASR101" s="84"/>
      <c r="ASS101" s="84"/>
      <c r="AST101" s="84"/>
      <c r="ASU101" s="84"/>
      <c r="ASV101" s="84"/>
      <c r="ASW101" s="84"/>
      <c r="ASX101" s="84"/>
      <c r="ASY101" s="84"/>
      <c r="ASZ101" s="84"/>
      <c r="ATA101" s="84"/>
      <c r="ATB101" s="84"/>
      <c r="ATC101" s="84"/>
      <c r="ATD101" s="84"/>
      <c r="ATE101" s="84"/>
      <c r="ATF101" s="84"/>
      <c r="ATG101" s="84"/>
      <c r="ATH101" s="84"/>
      <c r="ATI101" s="84"/>
      <c r="ATJ101" s="84"/>
      <c r="ATK101" s="84"/>
      <c r="ATL101" s="84"/>
      <c r="ATM101" s="84"/>
      <c r="ATN101" s="84"/>
      <c r="ATO101" s="84"/>
      <c r="ATP101" s="84"/>
      <c r="ATQ101" s="84"/>
      <c r="ATR101" s="84"/>
      <c r="ATS101" s="84"/>
      <c r="ATT101" s="84"/>
      <c r="ATU101" s="84"/>
      <c r="ATV101" s="84"/>
      <c r="ATW101" s="84"/>
      <c r="ATX101" s="84"/>
      <c r="ATY101" s="84"/>
      <c r="ATZ101" s="84"/>
      <c r="AUA101" s="84"/>
      <c r="AUB101" s="84"/>
      <c r="AUC101" s="84"/>
      <c r="AUD101" s="84"/>
      <c r="AUE101" s="84"/>
      <c r="AUF101" s="84"/>
      <c r="AUG101" s="84"/>
      <c r="AUH101" s="84"/>
      <c r="AUI101" s="84"/>
      <c r="AUJ101" s="84"/>
      <c r="AUK101" s="84"/>
      <c r="AUL101" s="84"/>
      <c r="AUM101" s="84"/>
      <c r="AUN101" s="84"/>
      <c r="AUO101" s="84"/>
      <c r="AUP101" s="84"/>
      <c r="AUQ101" s="84"/>
      <c r="AUR101" s="84"/>
      <c r="AUS101" s="84"/>
      <c r="AUT101" s="84"/>
      <c r="AUU101" s="84"/>
      <c r="AUV101" s="84"/>
      <c r="AUW101" s="84"/>
      <c r="AUX101" s="84"/>
      <c r="AUY101" s="84"/>
      <c r="AUZ101" s="84"/>
      <c r="AVA101" s="84"/>
      <c r="AVB101" s="84"/>
      <c r="AVC101" s="84"/>
      <c r="AVD101" s="84"/>
      <c r="AVE101" s="84"/>
      <c r="AVF101" s="84"/>
      <c r="AVG101" s="84"/>
      <c r="AVH101" s="84"/>
      <c r="AVI101" s="84"/>
      <c r="AVJ101" s="84"/>
      <c r="AVK101" s="84"/>
      <c r="AVL101" s="84"/>
      <c r="AVM101" s="84"/>
      <c r="AVN101" s="84"/>
      <c r="AVO101" s="84"/>
      <c r="AVP101" s="84"/>
      <c r="AVQ101" s="84"/>
      <c r="AVR101" s="84"/>
      <c r="AVS101" s="84"/>
      <c r="AVT101" s="84"/>
      <c r="AVU101" s="84"/>
      <c r="AVV101" s="84"/>
      <c r="AVW101" s="84"/>
      <c r="AVX101" s="84"/>
      <c r="AVY101" s="84"/>
      <c r="AVZ101" s="84"/>
      <c r="AWA101" s="84"/>
      <c r="AWB101" s="84"/>
      <c r="AWC101" s="84"/>
      <c r="AWD101" s="84"/>
      <c r="AWE101" s="84"/>
      <c r="AWF101" s="84"/>
      <c r="AWG101" s="84"/>
      <c r="AWH101" s="84"/>
      <c r="AWI101" s="84"/>
      <c r="AWJ101" s="84"/>
      <c r="AWK101" s="84"/>
      <c r="AWL101" s="84"/>
      <c r="AWM101" s="84"/>
      <c r="AWN101" s="84"/>
      <c r="AWO101" s="84"/>
      <c r="AWP101" s="84"/>
      <c r="AWQ101" s="84"/>
      <c r="AWR101" s="84"/>
      <c r="AWS101" s="84"/>
      <c r="AWT101" s="84"/>
      <c r="AWU101" s="84"/>
      <c r="AWV101" s="84"/>
      <c r="AWW101" s="84"/>
      <c r="AWX101" s="84"/>
      <c r="AWY101" s="84"/>
      <c r="AWZ101" s="84"/>
      <c r="AXA101" s="84"/>
      <c r="AXB101" s="84"/>
      <c r="AXC101" s="84"/>
      <c r="AXD101" s="84"/>
      <c r="AXE101" s="84"/>
      <c r="AXF101" s="84"/>
      <c r="AXG101" s="84"/>
      <c r="AXH101" s="84"/>
      <c r="AXI101" s="84"/>
      <c r="AXJ101" s="84"/>
      <c r="AXK101" s="84"/>
      <c r="AXL101" s="84"/>
      <c r="AXM101" s="84"/>
      <c r="AXN101" s="84"/>
      <c r="AXO101" s="84"/>
      <c r="AXP101" s="84"/>
      <c r="AXQ101" s="84"/>
      <c r="AXR101" s="84"/>
      <c r="AXS101" s="84"/>
      <c r="AXT101" s="84"/>
      <c r="AXU101" s="84"/>
      <c r="AXV101" s="84"/>
      <c r="AXW101" s="84"/>
      <c r="AXX101" s="84"/>
      <c r="AXY101" s="84"/>
      <c r="AXZ101" s="84"/>
      <c r="AYA101" s="84"/>
      <c r="AYB101" s="84"/>
      <c r="AYC101" s="84"/>
      <c r="AYD101" s="84"/>
      <c r="AYE101" s="84"/>
      <c r="AYF101" s="84"/>
      <c r="AYG101" s="84"/>
      <c r="AYH101" s="84"/>
      <c r="AYI101" s="84"/>
      <c r="AYJ101" s="84"/>
      <c r="AYK101" s="84"/>
      <c r="AYL101" s="84"/>
      <c r="AYM101" s="84"/>
      <c r="AYN101" s="84"/>
      <c r="AYO101" s="84"/>
      <c r="AYP101" s="84"/>
      <c r="AYQ101" s="84"/>
      <c r="AYR101" s="84"/>
      <c r="AYS101" s="84"/>
      <c r="AYT101" s="84"/>
      <c r="AYU101" s="84"/>
      <c r="AYV101" s="84"/>
      <c r="AYW101" s="84"/>
      <c r="AYX101" s="84"/>
      <c r="AYY101" s="84"/>
      <c r="AYZ101" s="84"/>
      <c r="AZA101" s="84"/>
      <c r="AZB101" s="84"/>
      <c r="AZC101" s="84"/>
      <c r="AZD101" s="84"/>
      <c r="AZE101" s="84"/>
      <c r="AZF101" s="84"/>
      <c r="AZG101" s="84"/>
      <c r="AZH101" s="84"/>
      <c r="AZI101" s="84"/>
      <c r="AZJ101" s="84"/>
      <c r="AZK101" s="84"/>
      <c r="AZL101" s="84"/>
      <c r="AZM101" s="84"/>
      <c r="AZN101" s="84"/>
      <c r="AZO101" s="84"/>
      <c r="AZP101" s="84"/>
      <c r="AZQ101" s="84"/>
      <c r="AZR101" s="84"/>
      <c r="AZS101" s="84"/>
      <c r="AZT101" s="84"/>
      <c r="AZU101" s="84"/>
      <c r="AZV101" s="84"/>
      <c r="AZW101" s="84"/>
      <c r="AZX101" s="84"/>
      <c r="AZY101" s="84"/>
      <c r="AZZ101" s="84"/>
      <c r="BAA101" s="84"/>
      <c r="BAB101" s="84"/>
      <c r="BAC101" s="84"/>
      <c r="BAD101" s="84"/>
      <c r="BAE101" s="84"/>
      <c r="BAF101" s="84"/>
      <c r="BAG101" s="84"/>
      <c r="BAH101" s="84"/>
      <c r="BAI101" s="84"/>
      <c r="BAJ101" s="84"/>
      <c r="BAK101" s="84"/>
      <c r="BAL101" s="84"/>
      <c r="BAM101" s="84"/>
      <c r="BAN101" s="84"/>
      <c r="BAO101" s="84"/>
      <c r="BAP101" s="84"/>
      <c r="BAQ101" s="84"/>
      <c r="BAR101" s="84"/>
      <c r="BAS101" s="84"/>
      <c r="BAT101" s="84"/>
      <c r="BAU101" s="84"/>
      <c r="BAV101" s="84"/>
      <c r="BAW101" s="84"/>
      <c r="BAX101" s="84"/>
      <c r="BAY101" s="84"/>
      <c r="BAZ101" s="84"/>
      <c r="BBA101" s="84"/>
      <c r="BBB101" s="84"/>
      <c r="BBC101" s="84"/>
      <c r="BBD101" s="84"/>
      <c r="BBE101" s="84"/>
      <c r="BBF101" s="84"/>
      <c r="BBG101" s="84"/>
      <c r="BBH101" s="84"/>
      <c r="BBI101" s="84"/>
      <c r="BBJ101" s="84"/>
      <c r="BBK101" s="84"/>
      <c r="BBL101" s="84"/>
      <c r="BBM101" s="84"/>
      <c r="BBN101" s="84"/>
      <c r="BBO101" s="84"/>
      <c r="BBP101" s="84"/>
      <c r="BBQ101" s="84"/>
      <c r="BBR101" s="84"/>
      <c r="BBS101" s="84"/>
      <c r="BBT101" s="84"/>
      <c r="BBU101" s="84"/>
      <c r="BBV101" s="84"/>
      <c r="BBW101" s="84"/>
      <c r="BBX101" s="84"/>
      <c r="BBY101" s="84"/>
      <c r="BBZ101" s="84"/>
      <c r="BCA101" s="84"/>
      <c r="BCB101" s="84"/>
      <c r="BCC101" s="84"/>
      <c r="BCD101" s="84"/>
      <c r="BCE101" s="84"/>
      <c r="BCF101" s="84"/>
      <c r="BCG101" s="84"/>
      <c r="BCH101" s="84"/>
      <c r="BCI101" s="84"/>
      <c r="BCJ101" s="84"/>
      <c r="BCK101" s="84"/>
      <c r="BCL101" s="84"/>
      <c r="BCM101" s="84"/>
      <c r="BCN101" s="84"/>
      <c r="BCO101" s="84"/>
      <c r="BCP101" s="84"/>
      <c r="BCQ101" s="84"/>
      <c r="BCR101" s="84"/>
      <c r="BCS101" s="84"/>
      <c r="BCT101" s="84"/>
      <c r="BCU101" s="84"/>
      <c r="BCV101" s="84"/>
      <c r="BCW101" s="84"/>
      <c r="BCX101" s="84"/>
      <c r="BCY101" s="84"/>
      <c r="BCZ101" s="84"/>
      <c r="BDA101" s="84"/>
      <c r="BDB101" s="84"/>
      <c r="BDC101" s="84"/>
      <c r="BDD101" s="84"/>
      <c r="BDE101" s="84"/>
      <c r="BDF101" s="84"/>
      <c r="BDG101" s="84"/>
      <c r="BDH101" s="84"/>
      <c r="BDI101" s="84"/>
      <c r="BDJ101" s="84"/>
      <c r="BDK101" s="84"/>
      <c r="BDL101" s="84"/>
      <c r="BDM101" s="84"/>
      <c r="BDN101" s="84"/>
      <c r="BDO101" s="84"/>
      <c r="BDP101" s="84"/>
      <c r="BDQ101" s="84"/>
      <c r="BDR101" s="84"/>
      <c r="BDS101" s="84"/>
      <c r="BDT101" s="84"/>
      <c r="BDU101" s="84"/>
      <c r="BDV101" s="84"/>
      <c r="BDW101" s="84"/>
      <c r="BDX101" s="84"/>
      <c r="BDY101" s="84"/>
      <c r="BDZ101" s="84"/>
      <c r="BEA101" s="84"/>
      <c r="BEB101" s="84"/>
      <c r="BEC101" s="84"/>
      <c r="BED101" s="84"/>
      <c r="BEE101" s="84"/>
      <c r="BEF101" s="84"/>
      <c r="BEG101" s="84"/>
      <c r="BEH101" s="84"/>
      <c r="BEI101" s="84"/>
      <c r="BEJ101" s="84"/>
      <c r="BEK101" s="84"/>
      <c r="BEL101" s="84"/>
      <c r="BEM101" s="84"/>
      <c r="BEN101" s="84"/>
      <c r="BEO101" s="84"/>
      <c r="BEP101" s="84"/>
      <c r="BEQ101" s="84"/>
      <c r="BER101" s="84"/>
      <c r="BES101" s="84"/>
      <c r="BET101" s="84"/>
      <c r="BEU101" s="84"/>
      <c r="BEV101" s="84"/>
      <c r="BEW101" s="84"/>
      <c r="BEX101" s="84"/>
      <c r="BEY101" s="84"/>
      <c r="BEZ101" s="84"/>
      <c r="BFA101" s="84"/>
      <c r="BFB101" s="84"/>
      <c r="BFC101" s="84"/>
      <c r="BFD101" s="84"/>
      <c r="BFE101" s="84"/>
      <c r="BFF101" s="84"/>
      <c r="BFG101" s="84"/>
      <c r="BFH101" s="84"/>
      <c r="BFI101" s="84"/>
      <c r="BFJ101" s="84"/>
      <c r="BFK101" s="84"/>
      <c r="BFL101" s="84"/>
      <c r="BFM101" s="84"/>
      <c r="BFN101" s="84"/>
      <c r="BFO101" s="84"/>
      <c r="BFP101" s="84"/>
      <c r="BFQ101" s="84"/>
      <c r="BFR101" s="84"/>
      <c r="BFS101" s="84"/>
      <c r="BFT101" s="84"/>
      <c r="BFU101" s="84"/>
      <c r="BFV101" s="84"/>
      <c r="BFW101" s="84"/>
      <c r="BFX101" s="84"/>
      <c r="BFY101" s="84"/>
      <c r="BFZ101" s="84"/>
      <c r="BGA101" s="84"/>
      <c r="BGB101" s="84"/>
      <c r="BGC101" s="84"/>
      <c r="BGD101" s="84"/>
      <c r="BGE101" s="84"/>
      <c r="BGF101" s="84"/>
      <c r="BGG101" s="84"/>
      <c r="BGH101" s="84"/>
      <c r="BGI101" s="84"/>
      <c r="BGJ101" s="84"/>
      <c r="BGK101" s="84"/>
      <c r="BGL101" s="84"/>
      <c r="BGM101" s="84"/>
      <c r="BGN101" s="84"/>
      <c r="BGO101" s="84"/>
      <c r="BGP101" s="84"/>
      <c r="BGQ101" s="84"/>
      <c r="BGR101" s="84"/>
      <c r="BGS101" s="84"/>
      <c r="BGT101" s="84"/>
      <c r="BGU101" s="84"/>
      <c r="BGV101" s="84"/>
      <c r="BGW101" s="84"/>
      <c r="BGX101" s="84"/>
      <c r="BGY101" s="84"/>
      <c r="BGZ101" s="84"/>
      <c r="BHA101" s="84"/>
      <c r="BHB101" s="84"/>
      <c r="BHC101" s="84"/>
      <c r="BHD101" s="84"/>
      <c r="BHE101" s="84"/>
      <c r="BHF101" s="84"/>
      <c r="BHG101" s="84"/>
      <c r="BHH101" s="84"/>
      <c r="BHI101" s="84"/>
      <c r="BHJ101" s="84"/>
      <c r="BHK101" s="84"/>
      <c r="BHL101" s="84"/>
      <c r="BHM101" s="84"/>
      <c r="BHN101" s="84"/>
      <c r="BHO101" s="84"/>
      <c r="BHP101" s="84"/>
      <c r="BHQ101" s="84"/>
      <c r="BHR101" s="84"/>
      <c r="BHS101" s="84"/>
      <c r="BHT101" s="84"/>
      <c r="BHU101" s="84"/>
      <c r="BHV101" s="84"/>
      <c r="BHW101" s="84"/>
      <c r="BHX101" s="84"/>
      <c r="BHY101" s="84"/>
      <c r="BHZ101" s="84"/>
      <c r="BIA101" s="84"/>
      <c r="BIB101" s="84"/>
      <c r="BIC101" s="84"/>
      <c r="BID101" s="84"/>
      <c r="BIE101" s="84"/>
      <c r="BIF101" s="84"/>
      <c r="BIG101" s="84"/>
      <c r="BIH101" s="84"/>
      <c r="BII101" s="84"/>
      <c r="BIJ101" s="84"/>
      <c r="BIK101" s="84"/>
      <c r="BIL101" s="84"/>
      <c r="BIM101" s="84"/>
      <c r="BIN101" s="84"/>
      <c r="BIO101" s="84"/>
      <c r="BIP101" s="84"/>
      <c r="BIQ101" s="84"/>
      <c r="BIR101" s="84"/>
      <c r="BIS101" s="84"/>
      <c r="BIT101" s="84"/>
      <c r="BIU101" s="84"/>
      <c r="BIV101" s="84"/>
      <c r="BIW101" s="84"/>
      <c r="BIX101" s="84"/>
      <c r="BIY101" s="84"/>
      <c r="BIZ101" s="84"/>
      <c r="BJA101" s="84"/>
      <c r="BJB101" s="84"/>
      <c r="BJC101" s="84"/>
      <c r="BJD101" s="84"/>
      <c r="BJE101" s="84"/>
      <c r="BJF101" s="84"/>
      <c r="BJG101" s="84"/>
      <c r="BJH101" s="84"/>
      <c r="BJI101" s="84"/>
      <c r="BJJ101" s="84"/>
      <c r="BJK101" s="84"/>
      <c r="BJL101" s="84"/>
      <c r="BJM101" s="84"/>
      <c r="BJN101" s="84"/>
      <c r="BJO101" s="84"/>
      <c r="BJP101" s="84"/>
      <c r="BJQ101" s="84"/>
      <c r="BJR101" s="84"/>
      <c r="BJS101" s="84"/>
      <c r="BJT101" s="84"/>
      <c r="BJU101" s="84"/>
      <c r="BJV101" s="84"/>
      <c r="BJW101" s="84"/>
      <c r="BJX101" s="84"/>
      <c r="BJY101" s="84"/>
      <c r="BJZ101" s="84"/>
      <c r="BKA101" s="84"/>
      <c r="BKB101" s="84"/>
      <c r="BKC101" s="84"/>
      <c r="BKD101" s="84"/>
      <c r="BKE101" s="84"/>
      <c r="BKF101" s="84"/>
      <c r="BKG101" s="84"/>
      <c r="BKH101" s="84"/>
      <c r="BKI101" s="84"/>
      <c r="BKJ101" s="84"/>
      <c r="BKK101" s="84"/>
      <c r="BKL101" s="84"/>
      <c r="BKM101" s="84"/>
      <c r="BKN101" s="84"/>
      <c r="BKO101" s="84"/>
      <c r="BKP101" s="84"/>
      <c r="BKQ101" s="84"/>
      <c r="BKR101" s="84"/>
      <c r="BKS101" s="84"/>
      <c r="BKT101" s="84"/>
      <c r="BKU101" s="84"/>
      <c r="BKV101" s="84"/>
      <c r="BKW101" s="84"/>
      <c r="BKX101" s="84"/>
      <c r="BKY101" s="84"/>
      <c r="BKZ101" s="84"/>
      <c r="BLA101" s="84"/>
      <c r="BLB101" s="84"/>
      <c r="BLC101" s="84"/>
      <c r="BLD101" s="84"/>
      <c r="BLE101" s="84"/>
      <c r="BLF101" s="84"/>
      <c r="BLG101" s="84"/>
      <c r="BLH101" s="84"/>
      <c r="BLI101" s="84"/>
      <c r="BLJ101" s="84"/>
      <c r="BLK101" s="84"/>
      <c r="BLL101" s="84"/>
      <c r="BLM101" s="84"/>
      <c r="BLN101" s="84"/>
      <c r="BLO101" s="84"/>
      <c r="BLP101" s="84"/>
      <c r="BLQ101" s="84"/>
      <c r="BLR101" s="84"/>
      <c r="BLS101" s="84"/>
      <c r="BLT101" s="84"/>
      <c r="BLU101" s="84"/>
      <c r="BLV101" s="84"/>
      <c r="BLW101" s="84"/>
      <c r="BLX101" s="84"/>
      <c r="BLY101" s="84"/>
      <c r="BLZ101" s="84"/>
      <c r="BMA101" s="84"/>
      <c r="BMB101" s="84"/>
      <c r="BMC101" s="84"/>
      <c r="BMD101" s="84"/>
      <c r="BME101" s="84"/>
      <c r="BMF101" s="84"/>
      <c r="BMG101" s="84"/>
      <c r="BMH101" s="84"/>
      <c r="BMI101" s="84"/>
      <c r="BMJ101" s="84"/>
      <c r="BMK101" s="84"/>
      <c r="BML101" s="84"/>
      <c r="BMM101" s="84"/>
      <c r="BMN101" s="84"/>
      <c r="BMO101" s="84"/>
      <c r="BMP101" s="84"/>
      <c r="BMQ101" s="84"/>
      <c r="BMR101" s="84"/>
      <c r="BMS101" s="84"/>
      <c r="BMT101" s="84"/>
      <c r="BMU101" s="84"/>
      <c r="BMV101" s="84"/>
      <c r="BMW101" s="84"/>
      <c r="BMX101" s="84"/>
      <c r="BMY101" s="84"/>
      <c r="BMZ101" s="84"/>
      <c r="BNA101" s="84"/>
      <c r="BNB101" s="84"/>
      <c r="BNC101" s="84"/>
      <c r="BND101" s="84"/>
      <c r="BNE101" s="84"/>
      <c r="BNF101" s="84"/>
      <c r="BNG101" s="84"/>
      <c r="BNH101" s="84"/>
      <c r="BNI101" s="84"/>
      <c r="BNJ101" s="84"/>
      <c r="BNK101" s="84"/>
      <c r="BNL101" s="84"/>
      <c r="BNM101" s="84"/>
      <c r="BNN101" s="84"/>
      <c r="BNO101" s="84"/>
      <c r="BNP101" s="84"/>
      <c r="BNQ101" s="84"/>
      <c r="BNR101" s="84"/>
      <c r="BNS101" s="84"/>
      <c r="BNT101" s="84"/>
      <c r="BNU101" s="84"/>
      <c r="BNV101" s="84"/>
      <c r="BNW101" s="84"/>
      <c r="BNX101" s="84"/>
      <c r="BNY101" s="84"/>
      <c r="BNZ101" s="84"/>
      <c r="BOA101" s="84"/>
      <c r="BOB101" s="84"/>
      <c r="BOC101" s="84"/>
      <c r="BOD101" s="84"/>
      <c r="BOE101" s="84"/>
      <c r="BOF101" s="84"/>
      <c r="BOG101" s="84"/>
      <c r="BOH101" s="84"/>
      <c r="BOI101" s="84"/>
      <c r="BOJ101" s="84"/>
      <c r="BOK101" s="84"/>
      <c r="BOL101" s="84"/>
      <c r="BOM101" s="84"/>
      <c r="BON101" s="84"/>
      <c r="BOO101" s="84"/>
      <c r="BOP101" s="84"/>
      <c r="BOQ101" s="84"/>
      <c r="BOR101" s="84"/>
      <c r="BOS101" s="84"/>
      <c r="BOT101" s="84"/>
      <c r="BOU101" s="84"/>
      <c r="BOV101" s="84"/>
      <c r="BOW101" s="84"/>
      <c r="BOX101" s="84"/>
      <c r="BOY101" s="84"/>
      <c r="BOZ101" s="84"/>
      <c r="BPA101" s="84"/>
      <c r="BPB101" s="84"/>
      <c r="BPC101" s="84"/>
      <c r="BPD101" s="84"/>
      <c r="BPE101" s="84"/>
      <c r="BPF101" s="84"/>
      <c r="BPG101" s="84"/>
      <c r="BPH101" s="84"/>
      <c r="BPI101" s="84"/>
      <c r="BPJ101" s="84"/>
      <c r="BPK101" s="84"/>
      <c r="BPL101" s="84"/>
      <c r="BPM101" s="84"/>
      <c r="BPN101" s="84"/>
      <c r="BPO101" s="84"/>
      <c r="BPP101" s="84"/>
      <c r="BPQ101" s="84"/>
      <c r="BPR101" s="84"/>
      <c r="BPS101" s="84"/>
      <c r="BPT101" s="84"/>
      <c r="BPU101" s="84"/>
      <c r="BPV101" s="84"/>
      <c r="BPW101" s="84"/>
      <c r="BPX101" s="84"/>
      <c r="BPY101" s="84"/>
      <c r="BPZ101" s="84"/>
      <c r="BQA101" s="84"/>
      <c r="BQB101" s="84"/>
      <c r="BQC101" s="84"/>
      <c r="BQD101" s="84"/>
      <c r="BQE101" s="84"/>
      <c r="BQF101" s="84"/>
      <c r="BQG101" s="84"/>
      <c r="BQH101" s="84"/>
      <c r="BQI101" s="84"/>
      <c r="BQJ101" s="84"/>
      <c r="BQK101" s="84"/>
      <c r="BQL101" s="84"/>
      <c r="BQM101" s="84"/>
      <c r="BQN101" s="84"/>
      <c r="BQO101" s="84"/>
      <c r="BQP101" s="84"/>
      <c r="BQQ101" s="84"/>
      <c r="BQR101" s="84"/>
      <c r="BQS101" s="84"/>
      <c r="BQT101" s="84"/>
      <c r="BQU101" s="84"/>
      <c r="BQV101" s="84"/>
      <c r="BQW101" s="84"/>
      <c r="BQX101" s="84"/>
      <c r="BQY101" s="84"/>
      <c r="BQZ101" s="84"/>
      <c r="BRA101" s="84"/>
      <c r="BRB101" s="84"/>
      <c r="BRC101" s="84"/>
      <c r="BRD101" s="84"/>
      <c r="BRE101" s="84"/>
      <c r="BRF101" s="84"/>
      <c r="BRG101" s="84"/>
      <c r="BRH101" s="84"/>
      <c r="BRI101" s="84"/>
      <c r="BRJ101" s="84"/>
      <c r="BRK101" s="84"/>
      <c r="BRL101" s="84"/>
      <c r="BRM101" s="84"/>
      <c r="BRN101" s="84"/>
      <c r="BRO101" s="84"/>
      <c r="BRP101" s="84"/>
      <c r="BRQ101" s="84"/>
      <c r="BRR101" s="84"/>
      <c r="BRS101" s="84"/>
      <c r="BRT101" s="84"/>
      <c r="BRU101" s="84"/>
      <c r="BRV101" s="84"/>
      <c r="BRW101" s="84"/>
      <c r="BRX101" s="84"/>
      <c r="BRY101" s="84"/>
      <c r="BRZ101" s="84"/>
      <c r="BSA101" s="84"/>
      <c r="BSB101" s="84"/>
      <c r="BSC101" s="84"/>
      <c r="BSD101" s="84"/>
      <c r="BSE101" s="84"/>
      <c r="BSF101" s="84"/>
      <c r="BSG101" s="84"/>
      <c r="BSH101" s="84"/>
      <c r="BSI101" s="84"/>
      <c r="BSJ101" s="84"/>
      <c r="BSK101" s="84"/>
      <c r="BSL101" s="84"/>
      <c r="BSM101" s="84"/>
      <c r="BSN101" s="84"/>
      <c r="BSO101" s="84"/>
      <c r="BSP101" s="84"/>
      <c r="BSQ101" s="84"/>
      <c r="BSR101" s="84"/>
      <c r="BSS101" s="84"/>
      <c r="BST101" s="84"/>
      <c r="BSU101" s="84"/>
      <c r="BSV101" s="84"/>
      <c r="BSW101" s="84"/>
      <c r="BSX101" s="84"/>
      <c r="BSY101" s="84"/>
      <c r="BSZ101" s="84"/>
      <c r="BTA101" s="84"/>
      <c r="BTB101" s="84"/>
      <c r="BTC101" s="84"/>
      <c r="BTD101" s="84"/>
      <c r="BTE101" s="84"/>
      <c r="BTF101" s="84"/>
      <c r="BTG101" s="84"/>
      <c r="BTH101" s="84"/>
      <c r="BTI101" s="84"/>
      <c r="BTJ101" s="84"/>
      <c r="BTK101" s="84"/>
      <c r="BTL101" s="84"/>
      <c r="BTM101" s="84"/>
      <c r="BTN101" s="84"/>
      <c r="BTO101" s="84"/>
      <c r="BTP101" s="84"/>
      <c r="BTQ101" s="84"/>
      <c r="BTR101" s="84"/>
      <c r="BTS101" s="84"/>
      <c r="BTT101" s="84"/>
      <c r="BTU101" s="84"/>
      <c r="BTV101" s="84"/>
      <c r="BTW101" s="84"/>
      <c r="BTX101" s="84"/>
      <c r="BTY101" s="84"/>
      <c r="BTZ101" s="84"/>
      <c r="BUA101" s="84"/>
      <c r="BUB101" s="84"/>
      <c r="BUC101" s="84"/>
      <c r="BUD101" s="84"/>
      <c r="BUE101" s="84"/>
      <c r="BUF101" s="84"/>
      <c r="BUG101" s="84"/>
      <c r="BUH101" s="84"/>
      <c r="BUI101" s="84"/>
      <c r="BUJ101" s="84"/>
      <c r="BUK101" s="84"/>
      <c r="BUL101" s="84"/>
      <c r="BUM101" s="84"/>
      <c r="BUN101" s="84"/>
      <c r="BUO101" s="84"/>
      <c r="BUP101" s="84"/>
      <c r="BUQ101" s="84"/>
      <c r="BUR101" s="84"/>
      <c r="BUS101" s="84"/>
      <c r="BUT101" s="84"/>
      <c r="BUU101" s="84"/>
      <c r="BUV101" s="84"/>
      <c r="BUW101" s="84"/>
      <c r="BUX101" s="84"/>
      <c r="BUY101" s="84"/>
      <c r="BUZ101" s="84"/>
      <c r="BVA101" s="84"/>
      <c r="BVB101" s="84"/>
      <c r="BVC101" s="84"/>
      <c r="BVD101" s="84"/>
      <c r="BVE101" s="84"/>
      <c r="BVF101" s="84"/>
      <c r="BVG101" s="84"/>
      <c r="BVH101" s="84"/>
      <c r="BVI101" s="84"/>
      <c r="BVJ101" s="84"/>
      <c r="BVK101" s="84"/>
      <c r="BVL101" s="84"/>
      <c r="BVM101" s="84"/>
      <c r="BVN101" s="84"/>
      <c r="BVO101" s="84"/>
      <c r="BVP101" s="84"/>
      <c r="BVQ101" s="84"/>
      <c r="BVR101" s="84"/>
      <c r="BVS101" s="84"/>
      <c r="BVT101" s="84"/>
      <c r="BVU101" s="84"/>
      <c r="BVV101" s="84"/>
      <c r="BVW101" s="84"/>
      <c r="BVX101" s="84"/>
      <c r="BVY101" s="84"/>
      <c r="BVZ101" s="84"/>
      <c r="BWA101" s="84"/>
      <c r="BWB101" s="84"/>
      <c r="BWC101" s="84"/>
      <c r="BWD101" s="84"/>
      <c r="BWE101" s="84"/>
      <c r="BWF101" s="84"/>
      <c r="BWG101" s="84"/>
      <c r="BWH101" s="84"/>
      <c r="BWI101" s="84"/>
      <c r="BWJ101" s="84"/>
      <c r="BWK101" s="84"/>
      <c r="BWL101" s="84"/>
      <c r="BWM101" s="84"/>
      <c r="BWN101" s="84"/>
      <c r="BWO101" s="84"/>
      <c r="BWP101" s="84"/>
      <c r="BWQ101" s="84"/>
      <c r="BWR101" s="84"/>
      <c r="BWS101" s="84"/>
      <c r="BWT101" s="84"/>
      <c r="BWU101" s="84"/>
      <c r="BWV101" s="84"/>
      <c r="BWW101" s="84"/>
      <c r="BWX101" s="84"/>
      <c r="BWY101" s="84"/>
      <c r="BWZ101" s="84"/>
      <c r="BXA101" s="84"/>
      <c r="BXB101" s="84"/>
      <c r="BXC101" s="84"/>
      <c r="BXD101" s="84"/>
      <c r="BXE101" s="84"/>
      <c r="BXF101" s="84"/>
      <c r="BXG101" s="84"/>
      <c r="BXH101" s="84"/>
      <c r="BXI101" s="84"/>
      <c r="BXJ101" s="84"/>
      <c r="BXK101" s="84"/>
      <c r="BXL101" s="84"/>
      <c r="BXM101" s="84"/>
      <c r="BXN101" s="84"/>
      <c r="BXO101" s="84"/>
      <c r="BXP101" s="84"/>
      <c r="BXQ101" s="84"/>
      <c r="BXR101" s="84"/>
      <c r="BXS101" s="84"/>
      <c r="BXT101" s="84"/>
      <c r="BXU101" s="84"/>
      <c r="BXV101" s="84"/>
      <c r="BXW101" s="84"/>
      <c r="BXX101" s="84"/>
      <c r="BXY101" s="84"/>
      <c r="BXZ101" s="84"/>
      <c r="BYA101" s="84"/>
      <c r="BYB101" s="84"/>
      <c r="BYC101" s="84"/>
      <c r="BYD101" s="84"/>
      <c r="BYE101" s="84"/>
      <c r="BYF101" s="84"/>
      <c r="BYG101" s="84"/>
      <c r="BYH101" s="84"/>
      <c r="BYI101" s="84"/>
      <c r="BYJ101" s="84"/>
      <c r="BYK101" s="84"/>
      <c r="BYL101" s="84"/>
      <c r="BYM101" s="84"/>
      <c r="BYN101" s="84"/>
      <c r="BYO101" s="84"/>
      <c r="BYP101" s="84"/>
      <c r="BYQ101" s="84"/>
      <c r="BYR101" s="84"/>
      <c r="BYS101" s="84"/>
      <c r="BYT101" s="84"/>
      <c r="BYU101" s="84"/>
      <c r="BYV101" s="84"/>
      <c r="BYW101" s="84"/>
      <c r="BYX101" s="84"/>
      <c r="BYY101" s="84"/>
      <c r="BYZ101" s="84"/>
      <c r="BZA101" s="84"/>
      <c r="BZB101" s="84"/>
      <c r="BZC101" s="84"/>
      <c r="BZD101" s="84"/>
      <c r="BZE101" s="84"/>
      <c r="BZF101" s="84"/>
      <c r="BZG101" s="84"/>
      <c r="BZH101" s="84"/>
      <c r="BZI101" s="84"/>
      <c r="BZJ101" s="84"/>
      <c r="BZK101" s="84"/>
      <c r="BZL101" s="84"/>
      <c r="BZM101" s="84"/>
      <c r="BZN101" s="84"/>
      <c r="BZO101" s="84"/>
      <c r="BZP101" s="84"/>
      <c r="BZQ101" s="84"/>
      <c r="BZR101" s="84"/>
      <c r="BZS101" s="84"/>
      <c r="BZT101" s="84"/>
      <c r="BZU101" s="84"/>
      <c r="BZV101" s="84"/>
      <c r="BZW101" s="84"/>
      <c r="BZX101" s="84"/>
      <c r="BZY101" s="84"/>
      <c r="BZZ101" s="84"/>
      <c r="CAA101" s="84"/>
      <c r="CAB101" s="84"/>
      <c r="CAC101" s="84"/>
      <c r="CAD101" s="84"/>
      <c r="CAE101" s="84"/>
      <c r="CAF101" s="84"/>
      <c r="CAG101" s="84"/>
      <c r="CAH101" s="84"/>
      <c r="CAI101" s="84"/>
      <c r="CAJ101" s="84"/>
      <c r="CAK101" s="84"/>
      <c r="CAL101" s="84"/>
      <c r="CAM101" s="84"/>
      <c r="CAN101" s="84"/>
      <c r="CAO101" s="84"/>
      <c r="CAP101" s="84"/>
      <c r="CAQ101" s="84"/>
      <c r="CAR101" s="84"/>
      <c r="CAS101" s="84"/>
      <c r="CAT101" s="84"/>
      <c r="CAU101" s="84"/>
      <c r="CAV101" s="84"/>
      <c r="CAW101" s="84"/>
      <c r="CAX101" s="84"/>
      <c r="CAY101" s="84"/>
      <c r="CAZ101" s="84"/>
      <c r="CBA101" s="84"/>
      <c r="CBB101" s="84"/>
      <c r="CBC101" s="84"/>
      <c r="CBD101" s="84"/>
      <c r="CBE101" s="84"/>
      <c r="CBF101" s="84"/>
      <c r="CBG101" s="84"/>
      <c r="CBH101" s="84"/>
      <c r="CBI101" s="84"/>
      <c r="CBJ101" s="84"/>
      <c r="CBK101" s="84"/>
      <c r="CBL101" s="84"/>
      <c r="CBM101" s="84"/>
      <c r="CBN101" s="84"/>
      <c r="CBO101" s="84"/>
      <c r="CBP101" s="84"/>
      <c r="CBQ101" s="84"/>
      <c r="CBR101" s="84"/>
      <c r="CBS101" s="84"/>
      <c r="CBT101" s="84"/>
      <c r="CBU101" s="84"/>
      <c r="CBV101" s="84"/>
      <c r="CBW101" s="84"/>
      <c r="CBX101" s="84"/>
      <c r="CBY101" s="84"/>
      <c r="CBZ101" s="84"/>
      <c r="CCA101" s="84"/>
      <c r="CCB101" s="84"/>
      <c r="CCC101" s="84"/>
      <c r="CCD101" s="84"/>
      <c r="CCE101" s="84"/>
      <c r="CCF101" s="84"/>
      <c r="CCG101" s="84"/>
      <c r="CCH101" s="84"/>
      <c r="CCI101" s="84"/>
      <c r="CCJ101" s="84"/>
      <c r="CCK101" s="84"/>
      <c r="CCL101" s="84"/>
      <c r="CCM101" s="84"/>
      <c r="CCN101" s="84"/>
      <c r="CCO101" s="84"/>
      <c r="CCP101" s="84"/>
      <c r="CCQ101" s="84"/>
      <c r="CCR101" s="84"/>
      <c r="CCS101" s="84"/>
      <c r="CCT101" s="84"/>
      <c r="CCU101" s="84"/>
      <c r="CCV101" s="84"/>
      <c r="CCW101" s="84"/>
      <c r="CCX101" s="84"/>
      <c r="CCY101" s="84"/>
      <c r="CCZ101" s="84"/>
      <c r="CDA101" s="84"/>
      <c r="CDB101" s="84"/>
      <c r="CDC101" s="84"/>
      <c r="CDD101" s="84"/>
      <c r="CDE101" s="84"/>
      <c r="CDF101" s="84"/>
      <c r="CDG101" s="84"/>
      <c r="CDH101" s="84"/>
      <c r="CDI101" s="84"/>
      <c r="CDJ101" s="84"/>
      <c r="CDK101" s="84"/>
      <c r="CDL101" s="84"/>
      <c r="CDM101" s="84"/>
      <c r="CDN101" s="84"/>
      <c r="CDO101" s="84"/>
      <c r="CDP101" s="84"/>
      <c r="CDQ101" s="84"/>
      <c r="CDR101" s="84"/>
      <c r="CDS101" s="84"/>
      <c r="CDT101" s="84"/>
      <c r="CDU101" s="84"/>
      <c r="CDV101" s="84"/>
      <c r="CDW101" s="84"/>
      <c r="CDX101" s="84"/>
      <c r="CDY101" s="84"/>
      <c r="CDZ101" s="84"/>
      <c r="CEA101" s="84"/>
      <c r="CEB101" s="84"/>
      <c r="CEC101" s="84"/>
      <c r="CED101" s="84"/>
      <c r="CEE101" s="84"/>
      <c r="CEF101" s="84"/>
      <c r="CEG101" s="84"/>
      <c r="CEH101" s="84"/>
      <c r="CEI101" s="84"/>
      <c r="CEJ101" s="84"/>
      <c r="CEK101" s="84"/>
      <c r="CEL101" s="84"/>
      <c r="CEM101" s="84"/>
      <c r="CEN101" s="84"/>
      <c r="CEO101" s="84"/>
      <c r="CEP101" s="84"/>
      <c r="CEQ101" s="84"/>
      <c r="CER101" s="84"/>
      <c r="CES101" s="84"/>
      <c r="CET101" s="84"/>
      <c r="CEU101" s="84"/>
      <c r="CEV101" s="84"/>
      <c r="CEW101" s="84"/>
      <c r="CEX101" s="84"/>
      <c r="CEY101" s="84"/>
      <c r="CEZ101" s="84"/>
      <c r="CFA101" s="84"/>
      <c r="CFB101" s="84"/>
      <c r="CFC101" s="84"/>
      <c r="CFD101" s="84"/>
      <c r="CFE101" s="84"/>
      <c r="CFF101" s="84"/>
      <c r="CFG101" s="84"/>
      <c r="CFH101" s="84"/>
      <c r="CFI101" s="84"/>
      <c r="CFJ101" s="84"/>
      <c r="CFK101" s="84"/>
      <c r="CFL101" s="84"/>
      <c r="CFM101" s="84"/>
      <c r="CFN101" s="84"/>
      <c r="CFO101" s="84"/>
      <c r="CFP101" s="84"/>
      <c r="CFQ101" s="84"/>
      <c r="CFR101" s="84"/>
      <c r="CFS101" s="84"/>
      <c r="CFT101" s="84"/>
      <c r="CFU101" s="84"/>
      <c r="CFV101" s="84"/>
      <c r="CFW101" s="84"/>
      <c r="CFX101" s="84"/>
      <c r="CFY101" s="84"/>
      <c r="CFZ101" s="84"/>
      <c r="CGA101" s="84"/>
      <c r="CGB101" s="84"/>
      <c r="CGC101" s="84"/>
      <c r="CGD101" s="84"/>
      <c r="CGE101" s="84"/>
      <c r="CGF101" s="84"/>
      <c r="CGG101" s="84"/>
      <c r="CGH101" s="84"/>
      <c r="CGI101" s="84"/>
      <c r="CGJ101" s="84"/>
      <c r="CGK101" s="84"/>
      <c r="CGL101" s="84"/>
      <c r="CGM101" s="84"/>
      <c r="CGN101" s="84"/>
      <c r="CGO101" s="84"/>
      <c r="CGP101" s="84"/>
      <c r="CGQ101" s="84"/>
      <c r="CGR101" s="84"/>
      <c r="CGS101" s="84"/>
      <c r="CGT101" s="84"/>
      <c r="CGU101" s="84"/>
      <c r="CGV101" s="84"/>
      <c r="CGW101" s="84"/>
      <c r="CGX101" s="84"/>
      <c r="CGY101" s="84"/>
      <c r="CGZ101" s="84"/>
      <c r="CHA101" s="84"/>
      <c r="CHB101" s="84"/>
      <c r="CHC101" s="84"/>
      <c r="CHD101" s="84"/>
      <c r="CHE101" s="84"/>
      <c r="CHF101" s="84"/>
      <c r="CHG101" s="84"/>
      <c r="CHH101" s="84"/>
      <c r="CHI101" s="84"/>
      <c r="CHJ101" s="84"/>
      <c r="CHK101" s="84"/>
      <c r="CHL101" s="84"/>
      <c r="CHM101" s="84"/>
      <c r="CHN101" s="84"/>
      <c r="CHO101" s="84"/>
      <c r="CHP101" s="84"/>
      <c r="CHQ101" s="84"/>
      <c r="CHR101" s="84"/>
      <c r="CHS101" s="84"/>
      <c r="CHT101" s="84"/>
      <c r="CHU101" s="84"/>
      <c r="CHV101" s="84"/>
      <c r="CHW101" s="84"/>
      <c r="CHX101" s="84"/>
      <c r="CHY101" s="84"/>
      <c r="CHZ101" s="84"/>
      <c r="CIA101" s="84"/>
      <c r="CIB101" s="84"/>
      <c r="CIC101" s="84"/>
      <c r="CID101" s="84"/>
      <c r="CIE101" s="84"/>
      <c r="CIF101" s="84"/>
      <c r="CIG101" s="84"/>
      <c r="CIH101" s="84"/>
      <c r="CII101" s="84"/>
      <c r="CIJ101" s="84"/>
      <c r="CIK101" s="84"/>
      <c r="CIL101" s="84"/>
      <c r="CIM101" s="84"/>
      <c r="CIN101" s="84"/>
      <c r="CIO101" s="84"/>
      <c r="CIP101" s="84"/>
      <c r="CIQ101" s="84"/>
      <c r="CIR101" s="84"/>
      <c r="CIS101" s="84"/>
      <c r="CIT101" s="84"/>
      <c r="CIU101" s="84"/>
      <c r="CIV101" s="84"/>
      <c r="CIW101" s="84"/>
      <c r="CIX101" s="84"/>
      <c r="CIY101" s="84"/>
      <c r="CIZ101" s="84"/>
      <c r="CJA101" s="84"/>
      <c r="CJB101" s="84"/>
      <c r="CJC101" s="84"/>
      <c r="CJD101" s="84"/>
      <c r="CJE101" s="84"/>
      <c r="CJF101" s="84"/>
      <c r="CJG101" s="84"/>
      <c r="CJH101" s="84"/>
      <c r="CJI101" s="84"/>
      <c r="CJJ101" s="84"/>
      <c r="CJK101" s="84"/>
      <c r="CJL101" s="84"/>
      <c r="CJM101" s="84"/>
      <c r="CJN101" s="84"/>
      <c r="CJO101" s="84"/>
      <c r="CJP101" s="84"/>
      <c r="CJQ101" s="84"/>
      <c r="CJR101" s="84"/>
      <c r="CJS101" s="84"/>
      <c r="CJT101" s="84"/>
      <c r="CJU101" s="84"/>
      <c r="CJV101" s="84"/>
      <c r="CJW101" s="84"/>
      <c r="CJX101" s="84"/>
      <c r="CJY101" s="84"/>
      <c r="CJZ101" s="84"/>
      <c r="CKA101" s="84"/>
      <c r="CKB101" s="84"/>
      <c r="CKC101" s="84"/>
      <c r="CKD101" s="84"/>
      <c r="CKE101" s="84"/>
      <c r="CKF101" s="84"/>
      <c r="CKG101" s="84"/>
      <c r="CKH101" s="84"/>
      <c r="CKI101" s="84"/>
      <c r="CKJ101" s="84"/>
      <c r="CKK101" s="84"/>
      <c r="CKL101" s="84"/>
      <c r="CKM101" s="84"/>
      <c r="CKN101" s="84"/>
      <c r="CKO101" s="84"/>
      <c r="CKP101" s="84"/>
      <c r="CKQ101" s="84"/>
      <c r="CKR101" s="84"/>
      <c r="CKS101" s="84"/>
      <c r="CKT101" s="84"/>
      <c r="CKU101" s="84"/>
      <c r="CKV101" s="84"/>
      <c r="CKW101" s="84"/>
      <c r="CKX101" s="84"/>
      <c r="CKY101" s="84"/>
      <c r="CKZ101" s="84"/>
      <c r="CLA101" s="84"/>
      <c r="CLB101" s="84"/>
      <c r="CLC101" s="84"/>
      <c r="CLD101" s="84"/>
      <c r="CLE101" s="84"/>
      <c r="CLF101" s="84"/>
      <c r="CLG101" s="84"/>
      <c r="CLH101" s="84"/>
      <c r="CLI101" s="84"/>
      <c r="CLJ101" s="84"/>
      <c r="CLK101" s="84"/>
      <c r="CLL101" s="84"/>
      <c r="CLM101" s="84"/>
      <c r="CLN101" s="84"/>
      <c r="CLO101" s="84"/>
      <c r="CLP101" s="84"/>
      <c r="CLQ101" s="84"/>
      <c r="CLR101" s="84"/>
      <c r="CLS101" s="84"/>
      <c r="CLT101" s="84"/>
      <c r="CLU101" s="84"/>
      <c r="CLV101" s="84"/>
      <c r="CLW101" s="84"/>
      <c r="CLX101" s="84"/>
      <c r="CLY101" s="84"/>
      <c r="CLZ101" s="84"/>
      <c r="CMA101" s="84"/>
      <c r="CMB101" s="84"/>
      <c r="CMC101" s="84"/>
      <c r="CMD101" s="84"/>
      <c r="CME101" s="84"/>
      <c r="CMF101" s="84"/>
      <c r="CMG101" s="84"/>
      <c r="CMH101" s="84"/>
      <c r="CMI101" s="84"/>
      <c r="CMJ101" s="84"/>
      <c r="CMK101" s="84"/>
      <c r="CML101" s="84"/>
      <c r="CMM101" s="84"/>
      <c r="CMN101" s="84"/>
      <c r="CMO101" s="84"/>
      <c r="CMP101" s="84"/>
      <c r="CMQ101" s="84"/>
      <c r="CMR101" s="84"/>
      <c r="CMS101" s="84"/>
      <c r="CMT101" s="84"/>
      <c r="CMU101" s="84"/>
      <c r="CMV101" s="84"/>
      <c r="CMW101" s="84"/>
      <c r="CMX101" s="84"/>
      <c r="CMY101" s="84"/>
      <c r="CMZ101" s="84"/>
      <c r="CNA101" s="84"/>
      <c r="CNB101" s="84"/>
      <c r="CNC101" s="84"/>
      <c r="CND101" s="84"/>
      <c r="CNE101" s="84"/>
      <c r="CNF101" s="84"/>
      <c r="CNG101" s="84"/>
      <c r="CNH101" s="84"/>
      <c r="CNI101" s="84"/>
      <c r="CNJ101" s="84"/>
      <c r="CNK101" s="84"/>
      <c r="CNL101" s="84"/>
      <c r="CNM101" s="84"/>
      <c r="CNN101" s="84"/>
      <c r="CNO101" s="84"/>
      <c r="CNP101" s="84"/>
      <c r="CNQ101" s="84"/>
      <c r="CNR101" s="84"/>
      <c r="CNS101" s="84"/>
      <c r="CNT101" s="84"/>
      <c r="CNU101" s="84"/>
      <c r="CNV101" s="84"/>
      <c r="CNW101" s="84"/>
      <c r="CNX101" s="84"/>
      <c r="CNY101" s="84"/>
      <c r="CNZ101" s="84"/>
      <c r="COA101" s="84"/>
      <c r="COB101" s="84"/>
      <c r="COC101" s="84"/>
      <c r="COD101" s="84"/>
      <c r="COE101" s="84"/>
      <c r="COF101" s="84"/>
      <c r="COG101" s="84"/>
      <c r="COH101" s="84"/>
      <c r="COI101" s="84"/>
      <c r="COJ101" s="84"/>
      <c r="COK101" s="84"/>
      <c r="COL101" s="84"/>
      <c r="COM101" s="84"/>
      <c r="CON101" s="84"/>
      <c r="COO101" s="84"/>
      <c r="COP101" s="84"/>
      <c r="COQ101" s="84"/>
      <c r="COR101" s="84"/>
      <c r="COS101" s="84"/>
      <c r="COT101" s="84"/>
      <c r="COU101" s="84"/>
      <c r="COV101" s="84"/>
      <c r="COW101" s="84"/>
      <c r="COX101" s="84"/>
      <c r="COY101" s="84"/>
      <c r="COZ101" s="84"/>
      <c r="CPA101" s="84"/>
      <c r="CPB101" s="84"/>
      <c r="CPC101" s="84"/>
      <c r="CPD101" s="84"/>
      <c r="CPE101" s="84"/>
      <c r="CPF101" s="84"/>
      <c r="CPG101" s="84"/>
      <c r="CPH101" s="84"/>
      <c r="CPI101" s="84"/>
      <c r="CPJ101" s="84"/>
      <c r="CPK101" s="84"/>
      <c r="CPL101" s="84"/>
      <c r="CPM101" s="84"/>
      <c r="CPN101" s="84"/>
      <c r="CPO101" s="84"/>
      <c r="CPP101" s="84"/>
      <c r="CPQ101" s="84"/>
      <c r="CPR101" s="84"/>
      <c r="CPS101" s="84"/>
      <c r="CPT101" s="84"/>
      <c r="CPU101" s="84"/>
      <c r="CPV101" s="84"/>
      <c r="CPW101" s="84"/>
      <c r="CPX101" s="84"/>
      <c r="CPY101" s="84"/>
      <c r="CPZ101" s="84"/>
      <c r="CQA101" s="84"/>
      <c r="CQB101" s="84"/>
      <c r="CQC101" s="84"/>
      <c r="CQD101" s="84"/>
      <c r="CQE101" s="84"/>
      <c r="CQF101" s="84"/>
      <c r="CQG101" s="84"/>
      <c r="CQH101" s="84"/>
      <c r="CQI101" s="84"/>
      <c r="CQJ101" s="84"/>
      <c r="CQK101" s="84"/>
      <c r="CQL101" s="84"/>
      <c r="CQM101" s="84"/>
      <c r="CQN101" s="84"/>
      <c r="CQO101" s="84"/>
      <c r="CQP101" s="84"/>
      <c r="CQQ101" s="84"/>
      <c r="CQR101" s="84"/>
      <c r="CQS101" s="84"/>
      <c r="CQT101" s="84"/>
      <c r="CQU101" s="84"/>
      <c r="CQV101" s="84"/>
      <c r="CQW101" s="84"/>
      <c r="CQX101" s="84"/>
      <c r="CQY101" s="84"/>
      <c r="CQZ101" s="84"/>
      <c r="CRA101" s="84"/>
      <c r="CRB101" s="84"/>
      <c r="CRC101" s="84"/>
      <c r="CRD101" s="84"/>
      <c r="CRE101" s="84"/>
      <c r="CRF101" s="84"/>
      <c r="CRG101" s="84"/>
      <c r="CRH101" s="84"/>
      <c r="CRI101" s="84"/>
      <c r="CRJ101" s="84"/>
      <c r="CRK101" s="84"/>
      <c r="CRL101" s="84"/>
      <c r="CRM101" s="84"/>
      <c r="CRN101" s="84"/>
      <c r="CRO101" s="84"/>
      <c r="CRP101" s="84"/>
      <c r="CRQ101" s="84"/>
      <c r="CRR101" s="84"/>
      <c r="CRS101" s="84"/>
      <c r="CRT101" s="84"/>
      <c r="CRU101" s="84"/>
      <c r="CRV101" s="84"/>
      <c r="CRW101" s="84"/>
      <c r="CRX101" s="84"/>
      <c r="CRY101" s="84"/>
      <c r="CRZ101" s="84"/>
      <c r="CSA101" s="84"/>
      <c r="CSB101" s="84"/>
      <c r="CSC101" s="84"/>
      <c r="CSD101" s="84"/>
      <c r="CSE101" s="84"/>
      <c r="CSF101" s="84"/>
      <c r="CSG101" s="84"/>
      <c r="CSH101" s="84"/>
      <c r="CSI101" s="84"/>
      <c r="CSJ101" s="84"/>
      <c r="CSK101" s="84"/>
      <c r="CSL101" s="84"/>
      <c r="CSM101" s="84"/>
      <c r="CSN101" s="84"/>
      <c r="CSO101" s="84"/>
      <c r="CSP101" s="84"/>
      <c r="CSQ101" s="84"/>
      <c r="CSR101" s="84"/>
      <c r="CSS101" s="84"/>
      <c r="CST101" s="84"/>
      <c r="CSU101" s="84"/>
      <c r="CSV101" s="84"/>
      <c r="CSW101" s="84"/>
      <c r="CSX101" s="84"/>
      <c r="CSY101" s="84"/>
      <c r="CSZ101" s="84"/>
      <c r="CTA101" s="84"/>
      <c r="CTB101" s="84"/>
      <c r="CTC101" s="84"/>
      <c r="CTD101" s="84"/>
      <c r="CTE101" s="84"/>
      <c r="CTF101" s="84"/>
      <c r="CTG101" s="84"/>
      <c r="CTH101" s="84"/>
      <c r="CTI101" s="84"/>
      <c r="CTJ101" s="84"/>
      <c r="CTK101" s="84"/>
      <c r="CTL101" s="84"/>
      <c r="CTM101" s="84"/>
      <c r="CTN101" s="84"/>
      <c r="CTO101" s="84"/>
      <c r="CTP101" s="84"/>
      <c r="CTQ101" s="84"/>
      <c r="CTR101" s="84"/>
      <c r="CTS101" s="84"/>
      <c r="CTT101" s="84"/>
      <c r="CTU101" s="84"/>
      <c r="CTV101" s="84"/>
      <c r="CTW101" s="84"/>
      <c r="CTX101" s="84"/>
      <c r="CTY101" s="84"/>
      <c r="CTZ101" s="84"/>
      <c r="CUA101" s="84"/>
      <c r="CUB101" s="84"/>
      <c r="CUC101" s="84"/>
      <c r="CUD101" s="84"/>
      <c r="CUE101" s="84"/>
      <c r="CUF101" s="84"/>
      <c r="CUG101" s="84"/>
      <c r="CUH101" s="84"/>
      <c r="CUI101" s="84"/>
      <c r="CUJ101" s="84"/>
      <c r="CUK101" s="84"/>
      <c r="CUL101" s="84"/>
      <c r="CUM101" s="84"/>
      <c r="CUN101" s="84"/>
      <c r="CUO101" s="84"/>
      <c r="CUP101" s="84"/>
      <c r="CUQ101" s="84"/>
      <c r="CUR101" s="84"/>
      <c r="CUS101" s="84"/>
      <c r="CUT101" s="84"/>
      <c r="CUU101" s="84"/>
      <c r="CUV101" s="84"/>
      <c r="CUW101" s="84"/>
      <c r="CUX101" s="84"/>
      <c r="CUY101" s="84"/>
      <c r="CUZ101" s="84"/>
      <c r="CVA101" s="84"/>
      <c r="CVB101" s="84"/>
      <c r="CVC101" s="84"/>
      <c r="CVD101" s="84"/>
      <c r="CVE101" s="84"/>
      <c r="CVF101" s="84"/>
      <c r="CVG101" s="84"/>
      <c r="CVH101" s="84"/>
      <c r="CVI101" s="84"/>
      <c r="CVJ101" s="84"/>
      <c r="CVK101" s="84"/>
      <c r="CVL101" s="84"/>
      <c r="CVM101" s="84"/>
      <c r="CVN101" s="84"/>
      <c r="CVO101" s="84"/>
      <c r="CVP101" s="84"/>
      <c r="CVQ101" s="84"/>
      <c r="CVR101" s="84"/>
      <c r="CVS101" s="84"/>
      <c r="CVT101" s="84"/>
      <c r="CVU101" s="84"/>
      <c r="CVV101" s="84"/>
      <c r="CVW101" s="84"/>
      <c r="CVX101" s="84"/>
      <c r="CVY101" s="84"/>
      <c r="CVZ101" s="84"/>
      <c r="CWA101" s="84"/>
      <c r="CWB101" s="84"/>
      <c r="CWC101" s="84"/>
      <c r="CWD101" s="84"/>
      <c r="CWE101" s="84"/>
      <c r="CWF101" s="84"/>
      <c r="CWG101" s="84"/>
      <c r="CWH101" s="84"/>
      <c r="CWI101" s="84"/>
      <c r="CWJ101" s="84"/>
      <c r="CWK101" s="84"/>
      <c r="CWL101" s="84"/>
      <c r="CWM101" s="84"/>
      <c r="CWN101" s="84"/>
      <c r="CWO101" s="84"/>
      <c r="CWP101" s="84"/>
      <c r="CWQ101" s="84"/>
      <c r="CWR101" s="84"/>
      <c r="CWS101" s="84"/>
      <c r="CWT101" s="84"/>
      <c r="CWU101" s="84"/>
      <c r="CWV101" s="84"/>
      <c r="CWW101" s="84"/>
      <c r="CWX101" s="84"/>
      <c r="CWY101" s="84"/>
      <c r="CWZ101" s="84"/>
      <c r="CXA101" s="84"/>
      <c r="CXB101" s="84"/>
      <c r="CXC101" s="84"/>
      <c r="CXD101" s="84"/>
      <c r="CXE101" s="84"/>
      <c r="CXF101" s="84"/>
      <c r="CXG101" s="84"/>
      <c r="CXH101" s="84"/>
      <c r="CXI101" s="84"/>
      <c r="CXJ101" s="84"/>
      <c r="CXK101" s="84"/>
      <c r="CXL101" s="84"/>
      <c r="CXM101" s="84"/>
      <c r="CXN101" s="84"/>
      <c r="CXO101" s="84"/>
      <c r="CXP101" s="84"/>
      <c r="CXQ101" s="84"/>
      <c r="CXR101" s="84"/>
      <c r="CXS101" s="84"/>
      <c r="CXT101" s="84"/>
      <c r="CXU101" s="84"/>
      <c r="CXV101" s="84"/>
      <c r="CXW101" s="84"/>
      <c r="CXX101" s="84"/>
      <c r="CXY101" s="84"/>
      <c r="CXZ101" s="84"/>
      <c r="CYA101" s="84"/>
      <c r="CYB101" s="84"/>
      <c r="CYC101" s="84"/>
      <c r="CYD101" s="84"/>
      <c r="CYE101" s="84"/>
      <c r="CYF101" s="84"/>
      <c r="CYG101" s="84"/>
      <c r="CYH101" s="84"/>
      <c r="CYI101" s="84"/>
      <c r="CYJ101" s="84"/>
      <c r="CYK101" s="84"/>
      <c r="CYL101" s="84"/>
      <c r="CYM101" s="84"/>
      <c r="CYN101" s="84"/>
      <c r="CYO101" s="84"/>
      <c r="CYP101" s="84"/>
      <c r="CYQ101" s="84"/>
      <c r="CYR101" s="84"/>
      <c r="CYS101" s="84"/>
      <c r="CYT101" s="84"/>
      <c r="CYU101" s="84"/>
      <c r="CYV101" s="84"/>
      <c r="CYW101" s="84"/>
      <c r="CYX101" s="84"/>
      <c r="CYY101" s="84"/>
      <c r="CYZ101" s="84"/>
      <c r="CZA101" s="84"/>
      <c r="CZB101" s="84"/>
      <c r="CZC101" s="84"/>
      <c r="CZD101" s="84"/>
      <c r="CZE101" s="84"/>
      <c r="CZF101" s="84"/>
      <c r="CZG101" s="84"/>
      <c r="CZH101" s="84"/>
      <c r="CZI101" s="84"/>
      <c r="CZJ101" s="84"/>
      <c r="CZK101" s="84"/>
      <c r="CZL101" s="84"/>
      <c r="CZM101" s="84"/>
      <c r="CZN101" s="84"/>
      <c r="CZO101" s="84"/>
      <c r="CZP101" s="84"/>
      <c r="CZQ101" s="84"/>
      <c r="CZR101" s="84"/>
      <c r="CZS101" s="84"/>
      <c r="CZT101" s="84"/>
      <c r="CZU101" s="84"/>
      <c r="CZV101" s="84"/>
      <c r="CZW101" s="84"/>
      <c r="CZX101" s="84"/>
      <c r="CZY101" s="84"/>
      <c r="CZZ101" s="84"/>
      <c r="DAA101" s="84"/>
      <c r="DAB101" s="84"/>
      <c r="DAC101" s="84"/>
      <c r="DAD101" s="84"/>
      <c r="DAE101" s="84"/>
      <c r="DAF101" s="84"/>
      <c r="DAG101" s="84"/>
      <c r="DAH101" s="84"/>
      <c r="DAI101" s="84"/>
      <c r="DAJ101" s="84"/>
      <c r="DAK101" s="84"/>
      <c r="DAL101" s="84"/>
      <c r="DAM101" s="84"/>
      <c r="DAN101" s="84"/>
      <c r="DAO101" s="84"/>
      <c r="DAP101" s="84"/>
      <c r="DAQ101" s="84"/>
      <c r="DAR101" s="84"/>
      <c r="DAS101" s="84"/>
      <c r="DAT101" s="84"/>
      <c r="DAU101" s="84"/>
      <c r="DAV101" s="84"/>
      <c r="DAW101" s="84"/>
      <c r="DAX101" s="84"/>
      <c r="DAY101" s="84"/>
      <c r="DAZ101" s="84"/>
      <c r="DBA101" s="84"/>
      <c r="DBB101" s="84"/>
      <c r="DBC101" s="84"/>
      <c r="DBD101" s="84"/>
      <c r="DBE101" s="84"/>
      <c r="DBF101" s="84"/>
      <c r="DBG101" s="84"/>
      <c r="DBH101" s="84"/>
      <c r="DBI101" s="84"/>
      <c r="DBJ101" s="84"/>
      <c r="DBK101" s="84"/>
      <c r="DBL101" s="84"/>
      <c r="DBM101" s="84"/>
      <c r="DBN101" s="84"/>
      <c r="DBO101" s="84"/>
      <c r="DBP101" s="84"/>
      <c r="DBQ101" s="84"/>
      <c r="DBR101" s="84"/>
      <c r="DBS101" s="84"/>
      <c r="DBT101" s="84"/>
      <c r="DBU101" s="84"/>
      <c r="DBV101" s="84"/>
      <c r="DBW101" s="84"/>
      <c r="DBX101" s="84"/>
      <c r="DBY101" s="84"/>
      <c r="DBZ101" s="84"/>
      <c r="DCA101" s="84"/>
      <c r="DCB101" s="84"/>
      <c r="DCC101" s="84"/>
      <c r="DCD101" s="84"/>
      <c r="DCE101" s="84"/>
      <c r="DCF101" s="84"/>
      <c r="DCG101" s="84"/>
      <c r="DCH101" s="84"/>
      <c r="DCI101" s="84"/>
      <c r="DCJ101" s="84"/>
      <c r="DCK101" s="84"/>
      <c r="DCL101" s="84"/>
      <c r="DCM101" s="84"/>
      <c r="DCN101" s="84"/>
      <c r="DCO101" s="84"/>
      <c r="DCP101" s="84"/>
      <c r="DCQ101" s="84"/>
      <c r="DCR101" s="84"/>
      <c r="DCS101" s="84"/>
      <c r="DCT101" s="84"/>
      <c r="DCU101" s="84"/>
      <c r="DCV101" s="84"/>
      <c r="DCW101" s="84"/>
      <c r="DCX101" s="84"/>
      <c r="DCY101" s="84"/>
      <c r="DCZ101" s="84"/>
      <c r="DDA101" s="84"/>
      <c r="DDB101" s="84"/>
      <c r="DDC101" s="84"/>
      <c r="DDD101" s="84"/>
      <c r="DDE101" s="84"/>
      <c r="DDF101" s="84"/>
      <c r="DDG101" s="84"/>
      <c r="DDH101" s="84"/>
      <c r="DDI101" s="84"/>
      <c r="DDJ101" s="84"/>
      <c r="DDK101" s="84"/>
      <c r="DDL101" s="84"/>
      <c r="DDM101" s="84"/>
      <c r="DDN101" s="84"/>
      <c r="DDO101" s="84"/>
      <c r="DDP101" s="84"/>
      <c r="DDQ101" s="84"/>
      <c r="DDR101" s="84"/>
      <c r="DDS101" s="84"/>
      <c r="DDT101" s="84"/>
      <c r="DDU101" s="84"/>
      <c r="DDV101" s="84"/>
      <c r="DDW101" s="84"/>
      <c r="DDX101" s="84"/>
      <c r="DDY101" s="84"/>
      <c r="DDZ101" s="84"/>
      <c r="DEA101" s="84"/>
      <c r="DEB101" s="84"/>
      <c r="DEC101" s="84"/>
      <c r="DED101" s="84"/>
      <c r="DEE101" s="84"/>
      <c r="DEF101" s="84"/>
      <c r="DEG101" s="84"/>
      <c r="DEH101" s="84"/>
      <c r="DEI101" s="84"/>
      <c r="DEJ101" s="84"/>
      <c r="DEK101" s="84"/>
      <c r="DEL101" s="84"/>
      <c r="DEM101" s="84"/>
      <c r="DEN101" s="84"/>
      <c r="DEO101" s="84"/>
      <c r="DEP101" s="84"/>
      <c r="DEQ101" s="84"/>
      <c r="DER101" s="84"/>
      <c r="DES101" s="84"/>
      <c r="DET101" s="84"/>
      <c r="DEU101" s="84"/>
      <c r="DEV101" s="84"/>
      <c r="DEW101" s="84"/>
      <c r="DEX101" s="84"/>
      <c r="DEY101" s="84"/>
      <c r="DEZ101" s="84"/>
      <c r="DFA101" s="84"/>
      <c r="DFB101" s="84"/>
      <c r="DFC101" s="84"/>
      <c r="DFD101" s="84"/>
      <c r="DFE101" s="84"/>
      <c r="DFF101" s="84"/>
      <c r="DFG101" s="84"/>
      <c r="DFH101" s="84"/>
      <c r="DFI101" s="84"/>
      <c r="DFJ101" s="84"/>
      <c r="DFK101" s="84"/>
      <c r="DFL101" s="84"/>
      <c r="DFM101" s="84"/>
      <c r="DFN101" s="84"/>
      <c r="DFO101" s="84"/>
      <c r="DFP101" s="84"/>
      <c r="DFQ101" s="84"/>
      <c r="DFR101" s="84"/>
      <c r="DFS101" s="84"/>
      <c r="DFT101" s="84"/>
      <c r="DFU101" s="84"/>
      <c r="DFV101" s="84"/>
      <c r="DFW101" s="84"/>
      <c r="DFX101" s="84"/>
      <c r="DFY101" s="84"/>
      <c r="DFZ101" s="84"/>
      <c r="DGA101" s="84"/>
      <c r="DGB101" s="84"/>
      <c r="DGC101" s="84"/>
      <c r="DGD101" s="84"/>
      <c r="DGE101" s="84"/>
      <c r="DGF101" s="84"/>
      <c r="DGG101" s="84"/>
      <c r="DGH101" s="84"/>
      <c r="DGI101" s="84"/>
      <c r="DGJ101" s="84"/>
      <c r="DGK101" s="84"/>
      <c r="DGL101" s="84"/>
      <c r="DGM101" s="84"/>
      <c r="DGN101" s="84"/>
      <c r="DGO101" s="84"/>
      <c r="DGP101" s="84"/>
      <c r="DGQ101" s="84"/>
      <c r="DGR101" s="84"/>
      <c r="DGS101" s="84"/>
      <c r="DGT101" s="84"/>
      <c r="DGU101" s="84"/>
      <c r="DGV101" s="84"/>
      <c r="DGW101" s="84"/>
      <c r="DGX101" s="84"/>
      <c r="DGY101" s="84"/>
      <c r="DGZ101" s="84"/>
      <c r="DHA101" s="84"/>
      <c r="DHB101" s="84"/>
      <c r="DHC101" s="84"/>
      <c r="DHD101" s="84"/>
      <c r="DHE101" s="84"/>
      <c r="DHF101" s="84"/>
      <c r="DHG101" s="84"/>
      <c r="DHH101" s="84"/>
      <c r="DHI101" s="84"/>
      <c r="DHJ101" s="84"/>
      <c r="DHK101" s="84"/>
      <c r="DHL101" s="84"/>
      <c r="DHM101" s="84"/>
      <c r="DHN101" s="84"/>
      <c r="DHO101" s="84"/>
      <c r="DHP101" s="84"/>
      <c r="DHQ101" s="84"/>
      <c r="DHR101" s="84"/>
      <c r="DHS101" s="84"/>
      <c r="DHT101" s="84"/>
      <c r="DHU101" s="84"/>
      <c r="DHV101" s="84"/>
      <c r="DHW101" s="84"/>
      <c r="DHX101" s="84"/>
      <c r="DHY101" s="84"/>
      <c r="DHZ101" s="84"/>
      <c r="DIA101" s="84"/>
      <c r="DIB101" s="84"/>
      <c r="DIC101" s="84"/>
      <c r="DID101" s="84"/>
      <c r="DIE101" s="84"/>
      <c r="DIF101" s="84"/>
      <c r="DIG101" s="84"/>
      <c r="DIH101" s="84"/>
      <c r="DII101" s="84"/>
      <c r="DIJ101" s="84"/>
      <c r="DIK101" s="84"/>
      <c r="DIL101" s="84"/>
      <c r="DIM101" s="84"/>
      <c r="DIN101" s="84"/>
      <c r="DIO101" s="84"/>
      <c r="DIP101" s="84"/>
      <c r="DIQ101" s="84"/>
      <c r="DIR101" s="84"/>
      <c r="DIS101" s="84"/>
      <c r="DIT101" s="84"/>
      <c r="DIU101" s="84"/>
      <c r="DIV101" s="84"/>
      <c r="DIW101" s="84"/>
      <c r="DIX101" s="84"/>
      <c r="DIY101" s="84"/>
      <c r="DIZ101" s="84"/>
      <c r="DJA101" s="84"/>
      <c r="DJB101" s="84"/>
      <c r="DJC101" s="84"/>
      <c r="DJD101" s="84"/>
      <c r="DJE101" s="84"/>
      <c r="DJF101" s="84"/>
      <c r="DJG101" s="84"/>
      <c r="DJH101" s="84"/>
      <c r="DJI101" s="84"/>
      <c r="DJJ101" s="84"/>
      <c r="DJK101" s="84"/>
      <c r="DJL101" s="84"/>
      <c r="DJM101" s="84"/>
      <c r="DJN101" s="84"/>
      <c r="DJO101" s="84"/>
      <c r="DJP101" s="84"/>
      <c r="DJQ101" s="84"/>
      <c r="DJR101" s="84"/>
      <c r="DJS101" s="84"/>
      <c r="DJT101" s="84"/>
      <c r="DJU101" s="84"/>
      <c r="DJV101" s="84"/>
      <c r="DJW101" s="84"/>
      <c r="DJX101" s="84"/>
      <c r="DJY101" s="84"/>
      <c r="DJZ101" s="84"/>
      <c r="DKA101" s="84"/>
      <c r="DKB101" s="84"/>
      <c r="DKC101" s="84"/>
      <c r="DKD101" s="84"/>
      <c r="DKE101" s="84"/>
      <c r="DKF101" s="84"/>
      <c r="DKG101" s="84"/>
      <c r="DKH101" s="84"/>
      <c r="DKI101" s="84"/>
      <c r="DKJ101" s="84"/>
      <c r="DKK101" s="84"/>
      <c r="DKL101" s="84"/>
      <c r="DKM101" s="84"/>
      <c r="DKN101" s="84"/>
      <c r="DKO101" s="84"/>
      <c r="DKP101" s="84"/>
      <c r="DKQ101" s="84"/>
      <c r="DKR101" s="84"/>
      <c r="DKS101" s="84"/>
      <c r="DKT101" s="84"/>
      <c r="DKU101" s="84"/>
      <c r="DKV101" s="84"/>
      <c r="DKW101" s="84"/>
      <c r="DKX101" s="84"/>
      <c r="DKY101" s="84"/>
      <c r="DKZ101" s="84"/>
      <c r="DLA101" s="84"/>
      <c r="DLB101" s="84"/>
      <c r="DLC101" s="84"/>
      <c r="DLD101" s="84"/>
      <c r="DLE101" s="84"/>
      <c r="DLF101" s="84"/>
      <c r="DLG101" s="84"/>
      <c r="DLH101" s="84"/>
      <c r="DLI101" s="84"/>
      <c r="DLJ101" s="84"/>
      <c r="DLK101" s="84"/>
      <c r="DLL101" s="84"/>
      <c r="DLM101" s="84"/>
      <c r="DLN101" s="84"/>
      <c r="DLO101" s="84"/>
      <c r="DLP101" s="84"/>
      <c r="DLQ101" s="84"/>
      <c r="DLR101" s="84"/>
      <c r="DLS101" s="84"/>
      <c r="DLT101" s="84"/>
      <c r="DLU101" s="84"/>
      <c r="DLV101" s="84"/>
      <c r="DLW101" s="84"/>
      <c r="DLX101" s="84"/>
      <c r="DLY101" s="84"/>
      <c r="DLZ101" s="84"/>
      <c r="DMA101" s="84"/>
      <c r="DMB101" s="84"/>
      <c r="DMC101" s="84"/>
      <c r="DMD101" s="84"/>
      <c r="DME101" s="84"/>
      <c r="DMF101" s="84"/>
      <c r="DMG101" s="84"/>
      <c r="DMH101" s="84"/>
      <c r="DMI101" s="84"/>
      <c r="DMJ101" s="84"/>
      <c r="DMK101" s="84"/>
      <c r="DML101" s="84"/>
      <c r="DMM101" s="84"/>
      <c r="DMN101" s="84"/>
      <c r="DMO101" s="84"/>
      <c r="DMP101" s="84"/>
      <c r="DMQ101" s="84"/>
      <c r="DMR101" s="84"/>
      <c r="DMS101" s="84"/>
      <c r="DMT101" s="84"/>
      <c r="DMU101" s="84"/>
      <c r="DMV101" s="84"/>
      <c r="DMW101" s="84"/>
      <c r="DMX101" s="84"/>
      <c r="DMY101" s="84"/>
      <c r="DMZ101" s="84"/>
      <c r="DNA101" s="84"/>
      <c r="DNB101" s="84"/>
      <c r="DNC101" s="84"/>
      <c r="DND101" s="84"/>
      <c r="DNE101" s="84"/>
      <c r="DNF101" s="84"/>
      <c r="DNG101" s="84"/>
      <c r="DNH101" s="84"/>
      <c r="DNI101" s="84"/>
      <c r="DNJ101" s="84"/>
      <c r="DNK101" s="84"/>
      <c r="DNL101" s="84"/>
      <c r="DNM101" s="84"/>
      <c r="DNN101" s="84"/>
      <c r="DNO101" s="84"/>
      <c r="DNP101" s="84"/>
      <c r="DNQ101" s="84"/>
      <c r="DNR101" s="84"/>
      <c r="DNS101" s="84"/>
      <c r="DNT101" s="84"/>
      <c r="DNU101" s="84"/>
      <c r="DNV101" s="84"/>
      <c r="DNW101" s="84"/>
      <c r="DNX101" s="84"/>
      <c r="DNY101" s="84"/>
      <c r="DNZ101" s="84"/>
      <c r="DOA101" s="84"/>
      <c r="DOB101" s="84"/>
      <c r="DOC101" s="84"/>
      <c r="DOD101" s="84"/>
      <c r="DOE101" s="84"/>
      <c r="DOF101" s="84"/>
      <c r="DOG101" s="84"/>
      <c r="DOH101" s="84"/>
      <c r="DOI101" s="84"/>
      <c r="DOJ101" s="84"/>
      <c r="DOK101" s="84"/>
      <c r="DOL101" s="84"/>
      <c r="DOM101" s="84"/>
      <c r="DON101" s="84"/>
      <c r="DOO101" s="84"/>
      <c r="DOP101" s="84"/>
      <c r="DOQ101" s="84"/>
      <c r="DOR101" s="84"/>
      <c r="DOS101" s="84"/>
      <c r="DOT101" s="84"/>
      <c r="DOU101" s="84"/>
      <c r="DOV101" s="84"/>
      <c r="DOW101" s="84"/>
      <c r="DOX101" s="84"/>
      <c r="DOY101" s="84"/>
      <c r="DOZ101" s="84"/>
      <c r="DPA101" s="84"/>
      <c r="DPB101" s="84"/>
      <c r="DPC101" s="84"/>
      <c r="DPD101" s="84"/>
      <c r="DPE101" s="84"/>
      <c r="DPF101" s="84"/>
      <c r="DPG101" s="84"/>
      <c r="DPH101" s="84"/>
      <c r="DPI101" s="84"/>
      <c r="DPJ101" s="84"/>
      <c r="DPK101" s="84"/>
      <c r="DPL101" s="84"/>
      <c r="DPM101" s="84"/>
      <c r="DPN101" s="84"/>
      <c r="DPO101" s="84"/>
      <c r="DPP101" s="84"/>
      <c r="DPQ101" s="84"/>
      <c r="DPR101" s="84"/>
      <c r="DPS101" s="84"/>
      <c r="DPT101" s="84"/>
      <c r="DPU101" s="84"/>
      <c r="DPV101" s="84"/>
      <c r="DPW101" s="84"/>
      <c r="DPX101" s="84"/>
      <c r="DPY101" s="84"/>
      <c r="DPZ101" s="84"/>
      <c r="DQA101" s="84"/>
      <c r="DQB101" s="84"/>
      <c r="DQC101" s="84"/>
      <c r="DQD101" s="84"/>
      <c r="DQE101" s="84"/>
      <c r="DQF101" s="84"/>
      <c r="DQG101" s="84"/>
      <c r="DQH101" s="84"/>
      <c r="DQI101" s="84"/>
      <c r="DQJ101" s="84"/>
      <c r="DQK101" s="84"/>
      <c r="DQL101" s="84"/>
      <c r="DQM101" s="84"/>
      <c r="DQN101" s="84"/>
      <c r="DQO101" s="84"/>
      <c r="DQP101" s="84"/>
      <c r="DQQ101" s="84"/>
      <c r="DQR101" s="84"/>
      <c r="DQS101" s="84"/>
      <c r="DQT101" s="84"/>
      <c r="DQU101" s="84"/>
      <c r="DQV101" s="84"/>
      <c r="DQW101" s="84"/>
      <c r="DQX101" s="84"/>
      <c r="DQY101" s="84"/>
      <c r="DQZ101" s="84"/>
      <c r="DRA101" s="84"/>
      <c r="DRB101" s="84"/>
      <c r="DRC101" s="84"/>
      <c r="DRD101" s="84"/>
      <c r="DRE101" s="84"/>
      <c r="DRF101" s="84"/>
      <c r="DRG101" s="84"/>
      <c r="DRH101" s="84"/>
      <c r="DRI101" s="84"/>
      <c r="DRJ101" s="84"/>
      <c r="DRK101" s="84"/>
      <c r="DRL101" s="84"/>
      <c r="DRM101" s="84"/>
      <c r="DRN101" s="84"/>
      <c r="DRO101" s="84"/>
      <c r="DRP101" s="84"/>
      <c r="DRQ101" s="84"/>
      <c r="DRR101" s="84"/>
      <c r="DRS101" s="84"/>
      <c r="DRT101" s="84"/>
      <c r="DRU101" s="84"/>
      <c r="DRV101" s="84"/>
      <c r="DRW101" s="84"/>
      <c r="DRX101" s="84"/>
      <c r="DRY101" s="84"/>
      <c r="DRZ101" s="84"/>
      <c r="DSA101" s="84"/>
      <c r="DSB101" s="84"/>
      <c r="DSC101" s="84"/>
      <c r="DSD101" s="84"/>
      <c r="DSE101" s="84"/>
      <c r="DSF101" s="84"/>
      <c r="DSG101" s="84"/>
      <c r="DSH101" s="84"/>
      <c r="DSI101" s="84"/>
      <c r="DSJ101" s="84"/>
      <c r="DSK101" s="84"/>
      <c r="DSL101" s="84"/>
      <c r="DSM101" s="84"/>
      <c r="DSN101" s="84"/>
      <c r="DSO101" s="84"/>
      <c r="DSP101" s="84"/>
      <c r="DSQ101" s="84"/>
      <c r="DSR101" s="84"/>
      <c r="DSS101" s="84"/>
      <c r="DST101" s="84"/>
      <c r="DSU101" s="84"/>
      <c r="DSV101" s="84"/>
      <c r="DSW101" s="84"/>
      <c r="DSX101" s="84"/>
      <c r="DSY101" s="84"/>
      <c r="DSZ101" s="84"/>
      <c r="DTA101" s="84"/>
      <c r="DTB101" s="84"/>
      <c r="DTC101" s="84"/>
      <c r="DTD101" s="84"/>
      <c r="DTE101" s="84"/>
      <c r="DTF101" s="84"/>
      <c r="DTG101" s="84"/>
      <c r="DTH101" s="84"/>
      <c r="DTI101" s="84"/>
      <c r="DTJ101" s="84"/>
      <c r="DTK101" s="84"/>
      <c r="DTL101" s="84"/>
      <c r="DTM101" s="84"/>
      <c r="DTN101" s="84"/>
      <c r="DTO101" s="84"/>
      <c r="DTP101" s="84"/>
      <c r="DTQ101" s="84"/>
      <c r="DTR101" s="84"/>
      <c r="DTS101" s="84"/>
      <c r="DTT101" s="84"/>
      <c r="DTU101" s="84"/>
      <c r="DTV101" s="84"/>
      <c r="DTW101" s="84"/>
      <c r="DTX101" s="84"/>
      <c r="DTY101" s="84"/>
      <c r="DTZ101" s="84"/>
      <c r="DUA101" s="84"/>
      <c r="DUB101" s="84"/>
      <c r="DUC101" s="84"/>
      <c r="DUD101" s="84"/>
      <c r="DUE101" s="84"/>
      <c r="DUF101" s="84"/>
      <c r="DUG101" s="84"/>
      <c r="DUH101" s="84"/>
      <c r="DUI101" s="84"/>
      <c r="DUJ101" s="84"/>
      <c r="DUK101" s="84"/>
      <c r="DUL101" s="84"/>
      <c r="DUM101" s="84"/>
      <c r="DUN101" s="84"/>
      <c r="DUO101" s="84"/>
      <c r="DUP101" s="84"/>
      <c r="DUQ101" s="84"/>
      <c r="DUR101" s="84"/>
      <c r="DUS101" s="84"/>
      <c r="DUT101" s="84"/>
      <c r="DUU101" s="84"/>
      <c r="DUV101" s="84"/>
      <c r="DUW101" s="84"/>
      <c r="DUX101" s="84"/>
      <c r="DUY101" s="84"/>
      <c r="DUZ101" s="84"/>
      <c r="DVA101" s="84"/>
      <c r="DVB101" s="84"/>
      <c r="DVC101" s="84"/>
      <c r="DVD101" s="84"/>
      <c r="DVE101" s="84"/>
      <c r="DVF101" s="84"/>
      <c r="DVG101" s="84"/>
      <c r="DVH101" s="84"/>
      <c r="DVI101" s="84"/>
      <c r="DVJ101" s="84"/>
      <c r="DVK101" s="84"/>
      <c r="DVL101" s="84"/>
      <c r="DVM101" s="84"/>
      <c r="DVN101" s="84"/>
      <c r="DVO101" s="84"/>
      <c r="DVP101" s="84"/>
      <c r="DVQ101" s="84"/>
      <c r="DVR101" s="84"/>
      <c r="DVS101" s="84"/>
      <c r="DVT101" s="84"/>
      <c r="DVU101" s="84"/>
      <c r="DVV101" s="84"/>
      <c r="DVW101" s="84"/>
      <c r="DVX101" s="84"/>
      <c r="DVY101" s="84"/>
      <c r="DVZ101" s="84"/>
      <c r="DWA101" s="84"/>
      <c r="DWB101" s="84"/>
      <c r="DWC101" s="84"/>
      <c r="DWD101" s="84"/>
      <c r="DWE101" s="84"/>
      <c r="DWF101" s="84"/>
      <c r="DWG101" s="84"/>
      <c r="DWH101" s="84"/>
      <c r="DWI101" s="84"/>
      <c r="DWJ101" s="84"/>
      <c r="DWK101" s="84"/>
      <c r="DWL101" s="84"/>
      <c r="DWM101" s="84"/>
      <c r="DWN101" s="84"/>
      <c r="DWO101" s="84"/>
      <c r="DWP101" s="84"/>
      <c r="DWQ101" s="84"/>
      <c r="DWR101" s="84"/>
      <c r="DWS101" s="84"/>
      <c r="DWT101" s="84"/>
      <c r="DWU101" s="84"/>
      <c r="DWV101" s="84"/>
      <c r="DWW101" s="84"/>
      <c r="DWX101" s="84"/>
      <c r="DWY101" s="84"/>
      <c r="DWZ101" s="84"/>
      <c r="DXA101" s="84"/>
      <c r="DXB101" s="84"/>
      <c r="DXC101" s="84"/>
      <c r="DXD101" s="84"/>
      <c r="DXE101" s="84"/>
      <c r="DXF101" s="84"/>
      <c r="DXG101" s="84"/>
      <c r="DXH101" s="84"/>
      <c r="DXI101" s="84"/>
      <c r="DXJ101" s="84"/>
      <c r="DXK101" s="84"/>
      <c r="DXL101" s="84"/>
      <c r="DXM101" s="84"/>
      <c r="DXN101" s="84"/>
      <c r="DXO101" s="84"/>
      <c r="DXP101" s="84"/>
      <c r="DXQ101" s="84"/>
      <c r="DXR101" s="84"/>
      <c r="DXS101" s="84"/>
      <c r="DXT101" s="84"/>
      <c r="DXU101" s="84"/>
      <c r="DXV101" s="84"/>
      <c r="DXW101" s="84"/>
      <c r="DXX101" s="84"/>
      <c r="DXY101" s="84"/>
      <c r="DXZ101" s="84"/>
      <c r="DYA101" s="84"/>
      <c r="DYB101" s="84"/>
      <c r="DYC101" s="84"/>
      <c r="DYD101" s="84"/>
      <c r="DYE101" s="84"/>
      <c r="DYF101" s="84"/>
      <c r="DYG101" s="84"/>
      <c r="DYH101" s="84"/>
      <c r="DYI101" s="84"/>
      <c r="DYJ101" s="84"/>
      <c r="DYK101" s="84"/>
      <c r="DYL101" s="84"/>
      <c r="DYM101" s="84"/>
      <c r="DYN101" s="84"/>
      <c r="DYO101" s="84"/>
      <c r="DYP101" s="84"/>
      <c r="DYQ101" s="84"/>
      <c r="DYR101" s="84"/>
      <c r="DYS101" s="84"/>
      <c r="DYT101" s="84"/>
      <c r="DYU101" s="84"/>
      <c r="DYV101" s="84"/>
      <c r="DYW101" s="84"/>
      <c r="DYX101" s="84"/>
      <c r="DYY101" s="84"/>
      <c r="DYZ101" s="84"/>
      <c r="DZA101" s="84"/>
      <c r="DZB101" s="84"/>
      <c r="DZC101" s="84"/>
      <c r="DZD101" s="84"/>
      <c r="DZE101" s="84"/>
      <c r="DZF101" s="84"/>
      <c r="DZG101" s="84"/>
      <c r="DZH101" s="84"/>
      <c r="DZI101" s="84"/>
      <c r="DZJ101" s="84"/>
      <c r="DZK101" s="84"/>
      <c r="DZL101" s="84"/>
      <c r="DZM101" s="84"/>
      <c r="DZN101" s="84"/>
      <c r="DZO101" s="84"/>
      <c r="DZP101" s="84"/>
      <c r="DZQ101" s="84"/>
      <c r="DZR101" s="84"/>
      <c r="DZS101" s="84"/>
      <c r="DZT101" s="84"/>
      <c r="DZU101" s="84"/>
      <c r="DZV101" s="84"/>
      <c r="DZW101" s="84"/>
      <c r="DZX101" s="84"/>
      <c r="DZY101" s="84"/>
      <c r="DZZ101" s="84"/>
      <c r="EAA101" s="84"/>
      <c r="EAB101" s="84"/>
      <c r="EAC101" s="84"/>
      <c r="EAD101" s="84"/>
      <c r="EAE101" s="84"/>
      <c r="EAF101" s="84"/>
      <c r="EAG101" s="84"/>
      <c r="EAH101" s="84"/>
      <c r="EAI101" s="84"/>
      <c r="EAJ101" s="84"/>
      <c r="EAK101" s="84"/>
      <c r="EAL101" s="84"/>
      <c r="EAM101" s="84"/>
      <c r="EAN101" s="84"/>
      <c r="EAO101" s="84"/>
      <c r="EAP101" s="84"/>
      <c r="EAQ101" s="84"/>
      <c r="EAR101" s="84"/>
      <c r="EAS101" s="84"/>
      <c r="EAT101" s="84"/>
      <c r="EAU101" s="84"/>
      <c r="EAV101" s="84"/>
      <c r="EAW101" s="84"/>
      <c r="EAX101" s="84"/>
      <c r="EAY101" s="84"/>
      <c r="EAZ101" s="84"/>
      <c r="EBA101" s="84"/>
      <c r="EBB101" s="84"/>
      <c r="EBC101" s="84"/>
      <c r="EBD101" s="84"/>
      <c r="EBE101" s="84"/>
      <c r="EBF101" s="84"/>
      <c r="EBG101" s="84"/>
      <c r="EBH101" s="84"/>
      <c r="EBI101" s="84"/>
      <c r="EBJ101" s="84"/>
      <c r="EBK101" s="84"/>
      <c r="EBL101" s="84"/>
      <c r="EBM101" s="84"/>
      <c r="EBN101" s="84"/>
      <c r="EBO101" s="84"/>
      <c r="EBP101" s="84"/>
      <c r="EBQ101" s="84"/>
      <c r="EBR101" s="84"/>
      <c r="EBS101" s="84"/>
      <c r="EBT101" s="84"/>
      <c r="EBU101" s="84"/>
      <c r="EBV101" s="84"/>
      <c r="EBW101" s="84"/>
      <c r="EBX101" s="84"/>
      <c r="EBY101" s="84"/>
      <c r="EBZ101" s="84"/>
      <c r="ECA101" s="84"/>
      <c r="ECB101" s="84"/>
      <c r="ECC101" s="84"/>
      <c r="ECD101" s="84"/>
      <c r="ECE101" s="84"/>
      <c r="ECF101" s="84"/>
      <c r="ECG101" s="84"/>
      <c r="ECH101" s="84"/>
      <c r="ECI101" s="84"/>
      <c r="ECJ101" s="84"/>
      <c r="ECK101" s="84"/>
      <c r="ECL101" s="84"/>
      <c r="ECM101" s="84"/>
      <c r="ECN101" s="84"/>
      <c r="ECO101" s="84"/>
      <c r="ECP101" s="84"/>
      <c r="ECQ101" s="84"/>
      <c r="ECR101" s="84"/>
      <c r="ECS101" s="84"/>
      <c r="ECT101" s="84"/>
      <c r="ECU101" s="84"/>
      <c r="ECV101" s="84"/>
      <c r="ECW101" s="84"/>
      <c r="ECX101" s="84"/>
      <c r="ECY101" s="84"/>
      <c r="ECZ101" s="84"/>
      <c r="EDA101" s="84"/>
      <c r="EDB101" s="84"/>
      <c r="EDC101" s="84"/>
      <c r="EDD101" s="84"/>
      <c r="EDE101" s="84"/>
      <c r="EDF101" s="84"/>
      <c r="EDG101" s="84"/>
      <c r="EDH101" s="84"/>
      <c r="EDI101" s="84"/>
      <c r="EDJ101" s="84"/>
      <c r="EDK101" s="84"/>
      <c r="EDL101" s="84"/>
      <c r="EDM101" s="84"/>
      <c r="EDN101" s="84"/>
      <c r="EDO101" s="84"/>
      <c r="EDP101" s="84"/>
      <c r="EDQ101" s="84"/>
      <c r="EDR101" s="84"/>
      <c r="EDS101" s="84"/>
      <c r="EDT101" s="84"/>
      <c r="EDU101" s="84"/>
      <c r="EDV101" s="84"/>
      <c r="EDW101" s="84"/>
      <c r="EDX101" s="84"/>
      <c r="EDY101" s="84"/>
      <c r="EDZ101" s="84"/>
      <c r="EEA101" s="84"/>
      <c r="EEB101" s="84"/>
      <c r="EEC101" s="84"/>
      <c r="EED101" s="84"/>
      <c r="EEE101" s="84"/>
      <c r="EEF101" s="84"/>
      <c r="EEG101" s="84"/>
      <c r="EEH101" s="84"/>
      <c r="EEI101" s="84"/>
      <c r="EEJ101" s="84"/>
      <c r="EEK101" s="84"/>
      <c r="EEL101" s="84"/>
      <c r="EEM101" s="84"/>
      <c r="EEN101" s="84"/>
      <c r="EEO101" s="84"/>
      <c r="EEP101" s="84"/>
      <c r="EEQ101" s="84"/>
      <c r="EER101" s="84"/>
      <c r="EES101" s="84"/>
      <c r="EET101" s="84"/>
      <c r="EEU101" s="84"/>
      <c r="EEV101" s="84"/>
      <c r="EEW101" s="84"/>
      <c r="EEX101" s="84"/>
      <c r="EEY101" s="84"/>
      <c r="EEZ101" s="84"/>
      <c r="EFA101" s="84"/>
      <c r="EFB101" s="84"/>
      <c r="EFC101" s="84"/>
      <c r="EFD101" s="84"/>
      <c r="EFE101" s="84"/>
      <c r="EFF101" s="84"/>
      <c r="EFG101" s="84"/>
      <c r="EFH101" s="84"/>
      <c r="EFI101" s="84"/>
      <c r="EFJ101" s="84"/>
      <c r="EFK101" s="84"/>
      <c r="EFL101" s="84"/>
      <c r="EFM101" s="84"/>
      <c r="EFN101" s="84"/>
      <c r="EFO101" s="84"/>
      <c r="EFP101" s="84"/>
      <c r="EFQ101" s="84"/>
      <c r="EFR101" s="84"/>
      <c r="EFS101" s="84"/>
      <c r="EFT101" s="84"/>
      <c r="EFU101" s="84"/>
      <c r="EFV101" s="84"/>
      <c r="EFW101" s="84"/>
      <c r="EFX101" s="84"/>
      <c r="EFY101" s="84"/>
      <c r="EFZ101" s="84"/>
      <c r="EGA101" s="84"/>
      <c r="EGB101" s="84"/>
      <c r="EGC101" s="84"/>
      <c r="EGD101" s="84"/>
      <c r="EGE101" s="84"/>
      <c r="EGF101" s="84"/>
      <c r="EGG101" s="84"/>
      <c r="EGH101" s="84"/>
      <c r="EGI101" s="84"/>
      <c r="EGJ101" s="84"/>
      <c r="EGK101" s="84"/>
      <c r="EGL101" s="84"/>
      <c r="EGM101" s="84"/>
      <c r="EGN101" s="84"/>
      <c r="EGO101" s="84"/>
      <c r="EGP101" s="84"/>
      <c r="EGQ101" s="84"/>
      <c r="EGR101" s="84"/>
      <c r="EGS101" s="84"/>
      <c r="EGT101" s="84"/>
      <c r="EGU101" s="84"/>
      <c r="EGV101" s="84"/>
      <c r="EGW101" s="84"/>
      <c r="EGX101" s="84"/>
      <c r="EGY101" s="84"/>
      <c r="EGZ101" s="84"/>
      <c r="EHA101" s="84"/>
      <c r="EHB101" s="84"/>
      <c r="EHC101" s="84"/>
      <c r="EHD101" s="84"/>
      <c r="EHE101" s="84"/>
      <c r="EHF101" s="84"/>
      <c r="EHG101" s="84"/>
      <c r="EHH101" s="84"/>
      <c r="EHI101" s="84"/>
      <c r="EHJ101" s="84"/>
      <c r="EHK101" s="84"/>
      <c r="EHL101" s="84"/>
      <c r="EHM101" s="84"/>
      <c r="EHN101" s="84"/>
      <c r="EHO101" s="84"/>
      <c r="EHP101" s="84"/>
      <c r="EHQ101" s="84"/>
      <c r="EHR101" s="84"/>
      <c r="EHS101" s="84"/>
      <c r="EHT101" s="84"/>
      <c r="EHU101" s="84"/>
      <c r="EHV101" s="84"/>
      <c r="EHW101" s="84"/>
      <c r="EHX101" s="84"/>
      <c r="EHY101" s="84"/>
      <c r="EHZ101" s="84"/>
      <c r="EIA101" s="84"/>
      <c r="EIB101" s="84"/>
      <c r="EIC101" s="84"/>
      <c r="EID101" s="84"/>
      <c r="EIE101" s="84"/>
      <c r="EIF101" s="84"/>
      <c r="EIG101" s="84"/>
      <c r="EIH101" s="84"/>
      <c r="EII101" s="84"/>
      <c r="EIJ101" s="84"/>
      <c r="EIK101" s="84"/>
      <c r="EIL101" s="84"/>
      <c r="EIM101" s="84"/>
      <c r="EIN101" s="84"/>
      <c r="EIO101" s="84"/>
      <c r="EIP101" s="84"/>
      <c r="EIQ101" s="84"/>
      <c r="EIR101" s="84"/>
      <c r="EIS101" s="84"/>
      <c r="EIT101" s="84"/>
      <c r="EIU101" s="84"/>
      <c r="EIV101" s="84"/>
      <c r="EIW101" s="84"/>
      <c r="EIX101" s="84"/>
      <c r="EIY101" s="84"/>
      <c r="EIZ101" s="84"/>
      <c r="EJA101" s="84"/>
      <c r="EJB101" s="84"/>
      <c r="EJC101" s="84"/>
      <c r="EJD101" s="84"/>
      <c r="EJE101" s="84"/>
      <c r="EJF101" s="84"/>
      <c r="EJG101" s="84"/>
      <c r="EJH101" s="84"/>
      <c r="EJI101" s="84"/>
      <c r="EJJ101" s="84"/>
      <c r="EJK101" s="84"/>
      <c r="EJL101" s="84"/>
      <c r="EJM101" s="84"/>
      <c r="EJN101" s="84"/>
      <c r="EJO101" s="84"/>
      <c r="EJP101" s="84"/>
      <c r="EJQ101" s="84"/>
      <c r="EJR101" s="84"/>
      <c r="EJS101" s="84"/>
      <c r="EJT101" s="84"/>
      <c r="EJU101" s="84"/>
      <c r="EJV101" s="84"/>
      <c r="EJW101" s="84"/>
      <c r="EJX101" s="84"/>
      <c r="EJY101" s="84"/>
      <c r="EJZ101" s="84"/>
      <c r="EKA101" s="84"/>
      <c r="EKB101" s="84"/>
      <c r="EKC101" s="84"/>
      <c r="EKD101" s="84"/>
      <c r="EKE101" s="84"/>
      <c r="EKF101" s="84"/>
      <c r="EKG101" s="84"/>
      <c r="EKH101" s="84"/>
      <c r="EKI101" s="84"/>
      <c r="EKJ101" s="84"/>
      <c r="EKK101" s="84"/>
      <c r="EKL101" s="84"/>
      <c r="EKM101" s="84"/>
      <c r="EKN101" s="84"/>
      <c r="EKO101" s="84"/>
      <c r="EKP101" s="84"/>
      <c r="EKQ101" s="84"/>
      <c r="EKR101" s="84"/>
      <c r="EKS101" s="84"/>
      <c r="EKT101" s="84"/>
      <c r="EKU101" s="84"/>
      <c r="EKV101" s="84"/>
      <c r="EKW101" s="84"/>
      <c r="EKX101" s="84"/>
      <c r="EKY101" s="84"/>
      <c r="EKZ101" s="84"/>
      <c r="ELA101" s="84"/>
      <c r="ELB101" s="84"/>
      <c r="ELC101" s="84"/>
      <c r="ELD101" s="84"/>
      <c r="ELE101" s="84"/>
      <c r="ELF101" s="84"/>
      <c r="ELG101" s="84"/>
      <c r="ELH101" s="84"/>
      <c r="ELI101" s="84"/>
      <c r="ELJ101" s="84"/>
      <c r="ELK101" s="84"/>
      <c r="ELL101" s="84"/>
      <c r="ELM101" s="84"/>
      <c r="ELN101" s="84"/>
      <c r="ELO101" s="84"/>
      <c r="ELP101" s="84"/>
      <c r="ELQ101" s="84"/>
      <c r="ELR101" s="84"/>
      <c r="ELS101" s="84"/>
      <c r="ELT101" s="84"/>
      <c r="ELU101" s="84"/>
      <c r="ELV101" s="84"/>
      <c r="ELW101" s="84"/>
      <c r="ELX101" s="84"/>
      <c r="ELY101" s="84"/>
      <c r="ELZ101" s="84"/>
      <c r="EMA101" s="84"/>
      <c r="EMB101" s="84"/>
      <c r="EMC101" s="84"/>
      <c r="EMD101" s="84"/>
      <c r="EME101" s="84"/>
      <c r="EMF101" s="84"/>
      <c r="EMG101" s="84"/>
      <c r="EMH101" s="84"/>
      <c r="EMI101" s="84"/>
      <c r="EMJ101" s="84"/>
      <c r="EMK101" s="84"/>
      <c r="EML101" s="84"/>
      <c r="EMM101" s="84"/>
      <c r="EMN101" s="84"/>
      <c r="EMO101" s="84"/>
      <c r="EMP101" s="84"/>
      <c r="EMQ101" s="84"/>
      <c r="EMR101" s="84"/>
      <c r="EMS101" s="84"/>
      <c r="EMT101" s="84"/>
      <c r="EMU101" s="84"/>
      <c r="EMV101" s="84"/>
      <c r="EMW101" s="84"/>
      <c r="EMX101" s="84"/>
      <c r="EMY101" s="84"/>
      <c r="EMZ101" s="84"/>
      <c r="ENA101" s="84"/>
      <c r="ENB101" s="84"/>
      <c r="ENC101" s="84"/>
      <c r="END101" s="84"/>
      <c r="ENE101" s="84"/>
      <c r="ENF101" s="84"/>
      <c r="ENG101" s="84"/>
      <c r="ENH101" s="84"/>
      <c r="ENI101" s="84"/>
      <c r="ENJ101" s="84"/>
      <c r="ENK101" s="84"/>
      <c r="ENL101" s="84"/>
      <c r="ENM101" s="84"/>
      <c r="ENN101" s="84"/>
      <c r="ENO101" s="84"/>
      <c r="ENP101" s="84"/>
      <c r="ENQ101" s="84"/>
      <c r="ENR101" s="84"/>
      <c r="ENS101" s="84"/>
      <c r="ENT101" s="84"/>
      <c r="ENU101" s="84"/>
      <c r="ENV101" s="84"/>
      <c r="ENW101" s="84"/>
      <c r="ENX101" s="84"/>
      <c r="ENY101" s="84"/>
      <c r="ENZ101" s="84"/>
      <c r="EOA101" s="84"/>
      <c r="EOB101" s="84"/>
      <c r="EOC101" s="84"/>
      <c r="EOD101" s="84"/>
      <c r="EOE101" s="84"/>
      <c r="EOF101" s="84"/>
      <c r="EOG101" s="84"/>
      <c r="EOH101" s="84"/>
      <c r="EOI101" s="84"/>
      <c r="EOJ101" s="84"/>
      <c r="EOK101" s="84"/>
      <c r="EOL101" s="84"/>
      <c r="EOM101" s="84"/>
      <c r="EON101" s="84"/>
      <c r="EOO101" s="84"/>
      <c r="EOP101" s="84"/>
      <c r="EOQ101" s="84"/>
      <c r="EOR101" s="84"/>
      <c r="EOS101" s="84"/>
      <c r="EOT101" s="84"/>
      <c r="EOU101" s="84"/>
      <c r="EOV101" s="84"/>
      <c r="EOW101" s="84"/>
      <c r="EOX101" s="84"/>
      <c r="EOY101" s="84"/>
      <c r="EOZ101" s="84"/>
      <c r="EPA101" s="84"/>
      <c r="EPB101" s="84"/>
      <c r="EPC101" s="84"/>
      <c r="EPD101" s="84"/>
      <c r="EPE101" s="84"/>
      <c r="EPF101" s="84"/>
      <c r="EPG101" s="84"/>
      <c r="EPH101" s="84"/>
      <c r="EPI101" s="84"/>
      <c r="EPJ101" s="84"/>
      <c r="EPK101" s="84"/>
      <c r="EPL101" s="84"/>
      <c r="EPM101" s="84"/>
      <c r="EPN101" s="84"/>
      <c r="EPO101" s="84"/>
      <c r="EPP101" s="84"/>
      <c r="EPQ101" s="84"/>
      <c r="EPR101" s="84"/>
      <c r="EPS101" s="84"/>
      <c r="EPT101" s="84"/>
      <c r="EPU101" s="84"/>
      <c r="EPV101" s="84"/>
      <c r="EPW101" s="84"/>
      <c r="EPX101" s="84"/>
      <c r="EPY101" s="84"/>
      <c r="EPZ101" s="84"/>
      <c r="EQA101" s="84"/>
      <c r="EQB101" s="84"/>
      <c r="EQC101" s="84"/>
      <c r="EQD101" s="84"/>
      <c r="EQE101" s="84"/>
      <c r="EQF101" s="84"/>
      <c r="EQG101" s="84"/>
      <c r="EQH101" s="84"/>
      <c r="EQI101" s="84"/>
      <c r="EQJ101" s="84"/>
      <c r="EQK101" s="84"/>
      <c r="EQL101" s="84"/>
      <c r="EQM101" s="84"/>
      <c r="EQN101" s="84"/>
      <c r="EQO101" s="84"/>
      <c r="EQP101" s="84"/>
      <c r="EQQ101" s="84"/>
      <c r="EQR101" s="84"/>
      <c r="EQS101" s="84"/>
      <c r="EQT101" s="84"/>
      <c r="EQU101" s="84"/>
      <c r="EQV101" s="84"/>
      <c r="EQW101" s="84"/>
      <c r="EQX101" s="84"/>
      <c r="EQY101" s="84"/>
      <c r="EQZ101" s="84"/>
      <c r="ERA101" s="84"/>
      <c r="ERB101" s="84"/>
      <c r="ERC101" s="84"/>
      <c r="ERD101" s="84"/>
      <c r="ERE101" s="84"/>
      <c r="ERF101" s="84"/>
      <c r="ERG101" s="84"/>
      <c r="ERH101" s="84"/>
      <c r="ERI101" s="84"/>
      <c r="ERJ101" s="84"/>
      <c r="ERK101" s="84"/>
      <c r="ERL101" s="84"/>
      <c r="ERM101" s="84"/>
      <c r="ERN101" s="84"/>
      <c r="ERO101" s="84"/>
      <c r="ERP101" s="84"/>
      <c r="ERQ101" s="84"/>
      <c r="ERR101" s="84"/>
      <c r="ERS101" s="84"/>
      <c r="ERT101" s="84"/>
      <c r="ERU101" s="84"/>
      <c r="ERV101" s="84"/>
      <c r="ERW101" s="84"/>
      <c r="ERX101" s="84"/>
      <c r="ERY101" s="84"/>
      <c r="ERZ101" s="84"/>
      <c r="ESA101" s="84"/>
      <c r="ESB101" s="84"/>
      <c r="ESC101" s="84"/>
      <c r="ESD101" s="84"/>
      <c r="ESE101" s="84"/>
      <c r="ESF101" s="84"/>
      <c r="ESG101" s="84"/>
      <c r="ESH101" s="84"/>
      <c r="ESI101" s="84"/>
      <c r="ESJ101" s="84"/>
      <c r="ESK101" s="84"/>
      <c r="ESL101" s="84"/>
      <c r="ESM101" s="84"/>
      <c r="ESN101" s="84"/>
      <c r="ESO101" s="84"/>
      <c r="ESP101" s="84"/>
      <c r="ESQ101" s="84"/>
      <c r="ESR101" s="84"/>
      <c r="ESS101" s="84"/>
      <c r="EST101" s="84"/>
      <c r="ESU101" s="84"/>
      <c r="ESV101" s="84"/>
      <c r="ESW101" s="84"/>
      <c r="ESX101" s="84"/>
      <c r="ESY101" s="84"/>
      <c r="ESZ101" s="84"/>
      <c r="ETA101" s="84"/>
      <c r="ETB101" s="84"/>
      <c r="ETC101" s="84"/>
      <c r="ETD101" s="84"/>
      <c r="ETE101" s="84"/>
      <c r="ETF101" s="84"/>
      <c r="ETG101" s="84"/>
      <c r="ETH101" s="84"/>
      <c r="ETI101" s="84"/>
      <c r="ETJ101" s="84"/>
      <c r="ETK101" s="84"/>
      <c r="ETL101" s="84"/>
      <c r="ETM101" s="84"/>
      <c r="ETN101" s="84"/>
      <c r="ETO101" s="84"/>
      <c r="ETP101" s="84"/>
      <c r="ETQ101" s="84"/>
      <c r="ETR101" s="84"/>
      <c r="ETS101" s="84"/>
      <c r="ETT101" s="84"/>
      <c r="ETU101" s="84"/>
      <c r="ETV101" s="84"/>
      <c r="ETW101" s="84"/>
      <c r="ETX101" s="84"/>
      <c r="ETY101" s="84"/>
      <c r="ETZ101" s="84"/>
      <c r="EUA101" s="84"/>
      <c r="EUB101" s="84"/>
      <c r="EUC101" s="84"/>
      <c r="EUD101" s="84"/>
      <c r="EUE101" s="84"/>
      <c r="EUF101" s="84"/>
      <c r="EUG101" s="84"/>
      <c r="EUH101" s="84"/>
      <c r="EUI101" s="84"/>
      <c r="EUJ101" s="84"/>
      <c r="EUK101" s="84"/>
      <c r="EUL101" s="84"/>
      <c r="EUM101" s="84"/>
      <c r="EUN101" s="84"/>
      <c r="EUO101" s="84"/>
      <c r="EUP101" s="84"/>
      <c r="EUQ101" s="84"/>
      <c r="EUR101" s="84"/>
      <c r="EUS101" s="84"/>
      <c r="EUT101" s="84"/>
      <c r="EUU101" s="84"/>
      <c r="EUV101" s="84"/>
      <c r="EUW101" s="84"/>
      <c r="EUX101" s="84"/>
      <c r="EUY101" s="84"/>
      <c r="EUZ101" s="84"/>
      <c r="EVA101" s="84"/>
      <c r="EVB101" s="84"/>
      <c r="EVC101" s="84"/>
      <c r="EVD101" s="84"/>
      <c r="EVE101" s="84"/>
      <c r="EVF101" s="84"/>
      <c r="EVG101" s="84"/>
      <c r="EVH101" s="84"/>
      <c r="EVI101" s="84"/>
      <c r="EVJ101" s="84"/>
      <c r="EVK101" s="84"/>
      <c r="EVL101" s="84"/>
      <c r="EVM101" s="84"/>
      <c r="EVN101" s="84"/>
      <c r="EVO101" s="84"/>
      <c r="EVP101" s="84"/>
      <c r="EVQ101" s="84"/>
      <c r="EVR101" s="84"/>
      <c r="EVS101" s="84"/>
      <c r="EVT101" s="84"/>
      <c r="EVU101" s="84"/>
      <c r="EVV101" s="84"/>
      <c r="EVW101" s="84"/>
      <c r="EVX101" s="84"/>
      <c r="EVY101" s="84"/>
      <c r="EVZ101" s="84"/>
      <c r="EWA101" s="84"/>
      <c r="EWB101" s="84"/>
      <c r="EWC101" s="84"/>
      <c r="EWD101" s="84"/>
      <c r="EWE101" s="84"/>
      <c r="EWF101" s="84"/>
      <c r="EWG101" s="84"/>
      <c r="EWH101" s="84"/>
      <c r="EWI101" s="84"/>
      <c r="EWJ101" s="84"/>
      <c r="EWK101" s="84"/>
      <c r="EWL101" s="84"/>
      <c r="EWM101" s="84"/>
      <c r="EWN101" s="84"/>
      <c r="EWO101" s="84"/>
      <c r="EWP101" s="84"/>
      <c r="EWQ101" s="84"/>
      <c r="EWR101" s="84"/>
      <c r="EWS101" s="84"/>
      <c r="EWT101" s="84"/>
      <c r="EWU101" s="84"/>
      <c r="EWV101" s="84"/>
      <c r="EWW101" s="84"/>
      <c r="EWX101" s="84"/>
      <c r="EWY101" s="84"/>
      <c r="EWZ101" s="84"/>
      <c r="EXA101" s="84"/>
      <c r="EXB101" s="84"/>
      <c r="EXC101" s="84"/>
      <c r="EXD101" s="84"/>
      <c r="EXE101" s="84"/>
      <c r="EXF101" s="84"/>
      <c r="EXG101" s="84"/>
      <c r="EXH101" s="84"/>
      <c r="EXI101" s="84"/>
      <c r="EXJ101" s="84"/>
      <c r="EXK101" s="84"/>
      <c r="EXL101" s="84"/>
      <c r="EXM101" s="84"/>
      <c r="EXN101" s="84"/>
      <c r="EXO101" s="84"/>
      <c r="EXP101" s="84"/>
      <c r="EXQ101" s="84"/>
      <c r="EXR101" s="84"/>
      <c r="EXS101" s="84"/>
      <c r="EXT101" s="84"/>
      <c r="EXU101" s="84"/>
      <c r="EXV101" s="84"/>
      <c r="EXW101" s="84"/>
      <c r="EXX101" s="84"/>
      <c r="EXY101" s="84"/>
      <c r="EXZ101" s="84"/>
      <c r="EYA101" s="84"/>
      <c r="EYB101" s="84"/>
      <c r="EYC101" s="84"/>
      <c r="EYD101" s="84"/>
      <c r="EYE101" s="84"/>
      <c r="EYF101" s="84"/>
      <c r="EYG101" s="84"/>
      <c r="EYH101" s="84"/>
      <c r="EYI101" s="84"/>
      <c r="EYJ101" s="84"/>
      <c r="EYK101" s="84"/>
      <c r="EYL101" s="84"/>
      <c r="EYM101" s="84"/>
      <c r="EYN101" s="84"/>
      <c r="EYO101" s="84"/>
      <c r="EYP101" s="84"/>
      <c r="EYQ101" s="84"/>
      <c r="EYR101" s="84"/>
      <c r="EYS101" s="84"/>
      <c r="EYT101" s="84"/>
      <c r="EYU101" s="84"/>
      <c r="EYV101" s="84"/>
      <c r="EYW101" s="84"/>
      <c r="EYX101" s="84"/>
      <c r="EYY101" s="84"/>
      <c r="EYZ101" s="84"/>
      <c r="EZA101" s="84"/>
      <c r="EZB101" s="84"/>
      <c r="EZC101" s="84"/>
      <c r="EZD101" s="84"/>
      <c r="EZE101" s="84"/>
      <c r="EZF101" s="84"/>
      <c r="EZG101" s="84"/>
      <c r="EZH101" s="84"/>
      <c r="EZI101" s="84"/>
      <c r="EZJ101" s="84"/>
      <c r="EZK101" s="84"/>
      <c r="EZL101" s="84"/>
      <c r="EZM101" s="84"/>
      <c r="EZN101" s="84"/>
      <c r="EZO101" s="84"/>
      <c r="EZP101" s="84"/>
      <c r="EZQ101" s="84"/>
      <c r="EZR101" s="84"/>
      <c r="EZS101" s="84"/>
      <c r="EZT101" s="84"/>
      <c r="EZU101" s="84"/>
      <c r="EZV101" s="84"/>
      <c r="EZW101" s="84"/>
      <c r="EZX101" s="84"/>
      <c r="EZY101" s="84"/>
      <c r="EZZ101" s="84"/>
      <c r="FAA101" s="84"/>
      <c r="FAB101" s="84"/>
      <c r="FAC101" s="84"/>
      <c r="FAD101" s="84"/>
      <c r="FAE101" s="84"/>
      <c r="FAF101" s="84"/>
      <c r="FAG101" s="84"/>
      <c r="FAH101" s="84"/>
      <c r="FAI101" s="84"/>
      <c r="FAJ101" s="84"/>
      <c r="FAK101" s="84"/>
      <c r="FAL101" s="84"/>
      <c r="FAM101" s="84"/>
      <c r="FAN101" s="84"/>
      <c r="FAO101" s="84"/>
      <c r="FAP101" s="84"/>
      <c r="FAQ101" s="84"/>
      <c r="FAR101" s="84"/>
      <c r="FAS101" s="84"/>
      <c r="FAT101" s="84"/>
      <c r="FAU101" s="84"/>
      <c r="FAV101" s="84"/>
      <c r="FAW101" s="84"/>
      <c r="FAX101" s="84"/>
      <c r="FAY101" s="84"/>
      <c r="FAZ101" s="84"/>
      <c r="FBA101" s="84"/>
      <c r="FBB101" s="84"/>
      <c r="FBC101" s="84"/>
      <c r="FBD101" s="84"/>
      <c r="FBE101" s="84"/>
      <c r="FBF101" s="84"/>
      <c r="FBG101" s="84"/>
      <c r="FBH101" s="84"/>
      <c r="FBI101" s="84"/>
      <c r="FBJ101" s="84"/>
      <c r="FBK101" s="84"/>
      <c r="FBL101" s="84"/>
      <c r="FBM101" s="84"/>
      <c r="FBN101" s="84"/>
      <c r="FBO101" s="84"/>
      <c r="FBP101" s="84"/>
      <c r="FBQ101" s="84"/>
      <c r="FBR101" s="84"/>
      <c r="FBS101" s="84"/>
      <c r="FBT101" s="84"/>
      <c r="FBU101" s="84"/>
      <c r="FBV101" s="84"/>
      <c r="FBW101" s="84"/>
      <c r="FBX101" s="84"/>
      <c r="FBY101" s="84"/>
      <c r="FBZ101" s="84"/>
      <c r="FCA101" s="84"/>
      <c r="FCB101" s="84"/>
      <c r="FCC101" s="84"/>
      <c r="FCD101" s="84"/>
      <c r="FCE101" s="84"/>
      <c r="FCF101" s="84"/>
      <c r="FCG101" s="84"/>
      <c r="FCH101" s="84"/>
      <c r="FCI101" s="84"/>
      <c r="FCJ101" s="84"/>
      <c r="FCK101" s="84"/>
      <c r="FCL101" s="84"/>
      <c r="FCM101" s="84"/>
      <c r="FCN101" s="84"/>
      <c r="FCO101" s="84"/>
      <c r="FCP101" s="84"/>
      <c r="FCQ101" s="84"/>
      <c r="FCR101" s="84"/>
      <c r="FCS101" s="84"/>
      <c r="FCT101" s="84"/>
      <c r="FCU101" s="84"/>
      <c r="FCV101" s="84"/>
      <c r="FCW101" s="84"/>
      <c r="FCX101" s="84"/>
      <c r="FCY101" s="84"/>
      <c r="FCZ101" s="84"/>
      <c r="FDA101" s="84"/>
      <c r="FDB101" s="84"/>
      <c r="FDC101" s="84"/>
      <c r="FDD101" s="84"/>
      <c r="FDE101" s="84"/>
      <c r="FDF101" s="84"/>
      <c r="FDG101" s="84"/>
      <c r="FDH101" s="84"/>
      <c r="FDI101" s="84"/>
      <c r="FDJ101" s="84"/>
      <c r="FDK101" s="84"/>
      <c r="FDL101" s="84"/>
      <c r="FDM101" s="84"/>
      <c r="FDN101" s="84"/>
      <c r="FDO101" s="84"/>
      <c r="FDP101" s="84"/>
      <c r="FDQ101" s="84"/>
      <c r="FDR101" s="84"/>
      <c r="FDS101" s="84"/>
      <c r="FDT101" s="84"/>
      <c r="FDU101" s="84"/>
      <c r="FDV101" s="84"/>
      <c r="FDW101" s="84"/>
      <c r="FDX101" s="84"/>
      <c r="FDY101" s="84"/>
      <c r="FDZ101" s="84"/>
      <c r="FEA101" s="84"/>
      <c r="FEB101" s="84"/>
      <c r="FEC101" s="84"/>
      <c r="FED101" s="84"/>
      <c r="FEE101" s="84"/>
      <c r="FEF101" s="84"/>
      <c r="FEG101" s="84"/>
      <c r="FEH101" s="84"/>
      <c r="FEI101" s="84"/>
      <c r="FEJ101" s="84"/>
      <c r="FEK101" s="84"/>
      <c r="FEL101" s="84"/>
      <c r="FEM101" s="84"/>
      <c r="FEN101" s="84"/>
      <c r="FEO101" s="84"/>
      <c r="FEP101" s="84"/>
      <c r="FEQ101" s="84"/>
      <c r="FER101" s="84"/>
      <c r="FES101" s="84"/>
      <c r="FET101" s="84"/>
      <c r="FEU101" s="84"/>
      <c r="FEV101" s="84"/>
      <c r="FEW101" s="84"/>
      <c r="FEX101" s="84"/>
      <c r="FEY101" s="84"/>
      <c r="FEZ101" s="84"/>
      <c r="FFA101" s="84"/>
      <c r="FFB101" s="84"/>
      <c r="FFC101" s="84"/>
      <c r="FFD101" s="84"/>
      <c r="FFE101" s="84"/>
      <c r="FFF101" s="84"/>
      <c r="FFG101" s="84"/>
      <c r="FFH101" s="84"/>
      <c r="FFI101" s="84"/>
      <c r="FFJ101" s="84"/>
      <c r="FFK101" s="84"/>
      <c r="FFL101" s="84"/>
      <c r="FFM101" s="84"/>
      <c r="FFN101" s="84"/>
      <c r="FFO101" s="84"/>
      <c r="FFP101" s="84"/>
      <c r="FFQ101" s="84"/>
      <c r="FFR101" s="84"/>
      <c r="FFS101" s="84"/>
      <c r="FFT101" s="84"/>
      <c r="FFU101" s="84"/>
      <c r="FFV101" s="84"/>
      <c r="FFW101" s="84"/>
      <c r="FFX101" s="84"/>
      <c r="FFY101" s="84"/>
      <c r="FFZ101" s="84"/>
      <c r="FGA101" s="84"/>
      <c r="FGB101" s="84"/>
      <c r="FGC101" s="84"/>
      <c r="FGD101" s="84"/>
      <c r="FGE101" s="84"/>
      <c r="FGF101" s="84"/>
      <c r="FGG101" s="84"/>
      <c r="FGH101" s="84"/>
      <c r="FGI101" s="84"/>
      <c r="FGJ101" s="84"/>
      <c r="FGK101" s="84"/>
      <c r="FGL101" s="84"/>
      <c r="FGM101" s="84"/>
      <c r="FGN101" s="84"/>
      <c r="FGO101" s="84"/>
      <c r="FGP101" s="84"/>
      <c r="FGQ101" s="84"/>
      <c r="FGR101" s="84"/>
      <c r="FGS101" s="84"/>
      <c r="FGT101" s="84"/>
      <c r="FGU101" s="84"/>
      <c r="FGV101" s="84"/>
      <c r="FGW101" s="84"/>
      <c r="FGX101" s="84"/>
      <c r="FGY101" s="84"/>
      <c r="FGZ101" s="84"/>
      <c r="FHA101" s="84"/>
      <c r="FHB101" s="84"/>
      <c r="FHC101" s="84"/>
      <c r="FHD101" s="84"/>
      <c r="FHE101" s="84"/>
      <c r="FHF101" s="84"/>
      <c r="FHG101" s="84"/>
      <c r="FHH101" s="84"/>
      <c r="FHI101" s="84"/>
      <c r="FHJ101" s="84"/>
      <c r="FHK101" s="84"/>
      <c r="FHL101" s="84"/>
      <c r="FHM101" s="84"/>
      <c r="FHN101" s="84"/>
      <c r="FHO101" s="84"/>
      <c r="FHP101" s="84"/>
      <c r="FHQ101" s="84"/>
      <c r="FHR101" s="84"/>
      <c r="FHS101" s="84"/>
      <c r="FHT101" s="84"/>
      <c r="FHU101" s="84"/>
      <c r="FHV101" s="84"/>
      <c r="FHW101" s="84"/>
      <c r="FHX101" s="84"/>
      <c r="FHY101" s="84"/>
      <c r="FHZ101" s="84"/>
      <c r="FIA101" s="84"/>
      <c r="FIB101" s="84"/>
      <c r="FIC101" s="84"/>
      <c r="FID101" s="84"/>
      <c r="FIE101" s="84"/>
      <c r="FIF101" s="84"/>
      <c r="FIG101" s="84"/>
      <c r="FIH101" s="84"/>
      <c r="FII101" s="84"/>
      <c r="FIJ101" s="84"/>
      <c r="FIK101" s="84"/>
      <c r="FIL101" s="84"/>
      <c r="FIM101" s="84"/>
      <c r="FIN101" s="84"/>
      <c r="FIO101" s="84"/>
      <c r="FIP101" s="84"/>
      <c r="FIQ101" s="84"/>
      <c r="FIR101" s="84"/>
      <c r="FIS101" s="84"/>
      <c r="FIT101" s="84"/>
      <c r="FIU101" s="84"/>
      <c r="FIV101" s="84"/>
      <c r="FIW101" s="84"/>
      <c r="FIX101" s="84"/>
      <c r="FIY101" s="84"/>
      <c r="FIZ101" s="84"/>
      <c r="FJA101" s="84"/>
      <c r="FJB101" s="84"/>
      <c r="FJC101" s="84"/>
      <c r="FJD101" s="84"/>
      <c r="FJE101" s="84"/>
      <c r="FJF101" s="84"/>
      <c r="FJG101" s="84"/>
      <c r="FJH101" s="84"/>
      <c r="FJI101" s="84"/>
      <c r="FJJ101" s="84"/>
      <c r="FJK101" s="84"/>
      <c r="FJL101" s="84"/>
      <c r="FJM101" s="84"/>
      <c r="FJN101" s="84"/>
      <c r="FJO101" s="84"/>
      <c r="FJP101" s="84"/>
      <c r="FJQ101" s="84"/>
      <c r="FJR101" s="84"/>
      <c r="FJS101" s="84"/>
      <c r="FJT101" s="84"/>
      <c r="FJU101" s="84"/>
      <c r="FJV101" s="84"/>
      <c r="FJW101" s="84"/>
      <c r="FJX101" s="84"/>
      <c r="FJY101" s="84"/>
      <c r="FJZ101" s="84"/>
      <c r="FKA101" s="84"/>
      <c r="FKB101" s="84"/>
      <c r="FKC101" s="84"/>
      <c r="FKD101" s="84"/>
      <c r="FKE101" s="84"/>
      <c r="FKF101" s="84"/>
      <c r="FKG101" s="84"/>
      <c r="FKH101" s="84"/>
      <c r="FKI101" s="84"/>
      <c r="FKJ101" s="84"/>
      <c r="FKK101" s="84"/>
      <c r="FKL101" s="84"/>
      <c r="FKM101" s="84"/>
      <c r="FKN101" s="84"/>
      <c r="FKO101" s="84"/>
      <c r="FKP101" s="84"/>
      <c r="FKQ101" s="84"/>
      <c r="FKR101" s="84"/>
      <c r="FKS101" s="84"/>
      <c r="FKT101" s="84"/>
      <c r="FKU101" s="84"/>
      <c r="FKV101" s="84"/>
      <c r="FKW101" s="84"/>
      <c r="FKX101" s="84"/>
      <c r="FKY101" s="84"/>
      <c r="FKZ101" s="84"/>
      <c r="FLA101" s="84"/>
      <c r="FLB101" s="84"/>
      <c r="FLC101" s="84"/>
      <c r="FLD101" s="84"/>
      <c r="FLE101" s="84"/>
      <c r="FLF101" s="84"/>
      <c r="FLG101" s="84"/>
      <c r="FLH101" s="84"/>
      <c r="FLI101" s="84"/>
      <c r="FLJ101" s="84"/>
      <c r="FLK101" s="84"/>
      <c r="FLL101" s="84"/>
      <c r="FLM101" s="84"/>
      <c r="FLN101" s="84"/>
      <c r="FLO101" s="84"/>
      <c r="FLP101" s="84"/>
      <c r="FLQ101" s="84"/>
      <c r="FLR101" s="84"/>
      <c r="FLS101" s="84"/>
      <c r="FLT101" s="84"/>
      <c r="FLU101" s="84"/>
      <c r="FLV101" s="84"/>
      <c r="FLW101" s="84"/>
      <c r="FLX101" s="84"/>
      <c r="FLY101" s="84"/>
      <c r="FLZ101" s="84"/>
      <c r="FMA101" s="84"/>
      <c r="FMB101" s="84"/>
      <c r="FMC101" s="84"/>
      <c r="FMD101" s="84"/>
      <c r="FME101" s="84"/>
      <c r="FMF101" s="84"/>
      <c r="FMG101" s="84"/>
      <c r="FMH101" s="84"/>
      <c r="FMI101" s="84"/>
      <c r="FMJ101" s="84"/>
      <c r="FMK101" s="84"/>
      <c r="FML101" s="84"/>
      <c r="FMM101" s="84"/>
      <c r="FMN101" s="84"/>
      <c r="FMO101" s="84"/>
      <c r="FMP101" s="84"/>
      <c r="FMQ101" s="84"/>
      <c r="FMR101" s="84"/>
      <c r="FMS101" s="84"/>
      <c r="FMT101" s="84"/>
      <c r="FMU101" s="84"/>
      <c r="FMV101" s="84"/>
      <c r="FMW101" s="84"/>
      <c r="FMX101" s="84"/>
      <c r="FMY101" s="84"/>
      <c r="FMZ101" s="84"/>
      <c r="FNA101" s="84"/>
      <c r="FNB101" s="84"/>
      <c r="FNC101" s="84"/>
      <c r="FND101" s="84"/>
      <c r="FNE101" s="84"/>
      <c r="FNF101" s="84"/>
      <c r="FNG101" s="84"/>
      <c r="FNH101" s="84"/>
      <c r="FNI101" s="84"/>
      <c r="FNJ101" s="84"/>
      <c r="FNK101" s="84"/>
      <c r="FNL101" s="84"/>
      <c r="FNM101" s="84"/>
      <c r="FNN101" s="84"/>
      <c r="FNO101" s="84"/>
      <c r="FNP101" s="84"/>
      <c r="FNQ101" s="84"/>
      <c r="FNR101" s="84"/>
      <c r="FNS101" s="84"/>
      <c r="FNT101" s="84"/>
      <c r="FNU101" s="84"/>
      <c r="FNV101" s="84"/>
      <c r="FNW101" s="84"/>
      <c r="FNX101" s="84"/>
      <c r="FNY101" s="84"/>
      <c r="FNZ101" s="84"/>
      <c r="FOA101" s="84"/>
      <c r="FOB101" s="84"/>
      <c r="FOC101" s="84"/>
      <c r="FOD101" s="84"/>
      <c r="FOE101" s="84"/>
      <c r="FOF101" s="84"/>
      <c r="FOG101" s="84"/>
      <c r="FOH101" s="84"/>
      <c r="FOI101" s="84"/>
      <c r="FOJ101" s="84"/>
      <c r="FOK101" s="84"/>
      <c r="FOL101" s="84"/>
      <c r="FOM101" s="84"/>
      <c r="FON101" s="84"/>
      <c r="FOO101" s="84"/>
      <c r="FOP101" s="84"/>
      <c r="FOQ101" s="84"/>
      <c r="FOR101" s="84"/>
      <c r="FOS101" s="84"/>
      <c r="FOT101" s="84"/>
      <c r="FOU101" s="84"/>
      <c r="FOV101" s="84"/>
      <c r="FOW101" s="84"/>
      <c r="FOX101" s="84"/>
      <c r="FOY101" s="84"/>
      <c r="FOZ101" s="84"/>
      <c r="FPA101" s="84"/>
      <c r="FPB101" s="84"/>
      <c r="FPC101" s="84"/>
      <c r="FPD101" s="84"/>
      <c r="FPE101" s="84"/>
      <c r="FPF101" s="84"/>
      <c r="FPG101" s="84"/>
      <c r="FPH101" s="84"/>
      <c r="FPI101" s="84"/>
      <c r="FPJ101" s="84"/>
      <c r="FPK101" s="84"/>
      <c r="FPL101" s="84"/>
      <c r="FPM101" s="84"/>
      <c r="FPN101" s="84"/>
      <c r="FPO101" s="84"/>
      <c r="FPP101" s="84"/>
      <c r="FPQ101" s="84"/>
      <c r="FPR101" s="84"/>
      <c r="FPS101" s="84"/>
      <c r="FPT101" s="84"/>
      <c r="FPU101" s="84"/>
      <c r="FPV101" s="84"/>
      <c r="FPW101" s="84"/>
      <c r="FPX101" s="84"/>
      <c r="FPY101" s="84"/>
      <c r="FPZ101" s="84"/>
      <c r="FQA101" s="84"/>
      <c r="FQB101" s="84"/>
      <c r="FQC101" s="84"/>
      <c r="FQD101" s="84"/>
      <c r="FQE101" s="84"/>
      <c r="FQF101" s="84"/>
      <c r="FQG101" s="84"/>
      <c r="FQH101" s="84"/>
      <c r="FQI101" s="84"/>
      <c r="FQJ101" s="84"/>
      <c r="FQK101" s="84"/>
      <c r="FQL101" s="84"/>
      <c r="FQM101" s="84"/>
      <c r="FQN101" s="84"/>
      <c r="FQO101" s="84"/>
      <c r="FQP101" s="84"/>
      <c r="FQQ101" s="84"/>
      <c r="FQR101" s="84"/>
      <c r="FQS101" s="84"/>
      <c r="FQT101" s="84"/>
      <c r="FQU101" s="84"/>
      <c r="FQV101" s="84"/>
      <c r="FQW101" s="84"/>
      <c r="FQX101" s="84"/>
      <c r="FQY101" s="84"/>
      <c r="FQZ101" s="84"/>
      <c r="FRA101" s="84"/>
      <c r="FRB101" s="84"/>
      <c r="FRC101" s="84"/>
      <c r="FRD101" s="84"/>
      <c r="FRE101" s="84"/>
      <c r="FRF101" s="84"/>
      <c r="FRG101" s="84"/>
      <c r="FRH101" s="84"/>
      <c r="FRI101" s="84"/>
      <c r="FRJ101" s="84"/>
      <c r="FRK101" s="84"/>
      <c r="FRL101" s="84"/>
      <c r="FRM101" s="84"/>
      <c r="FRN101" s="84"/>
      <c r="FRO101" s="84"/>
      <c r="FRP101" s="84"/>
      <c r="FRQ101" s="84"/>
      <c r="FRR101" s="84"/>
      <c r="FRS101" s="84"/>
      <c r="FRT101" s="84"/>
      <c r="FRU101" s="84"/>
      <c r="FRV101" s="84"/>
      <c r="FRW101" s="84"/>
      <c r="FRX101" s="84"/>
      <c r="FRY101" s="84"/>
      <c r="FRZ101" s="84"/>
      <c r="FSA101" s="84"/>
      <c r="FSB101" s="84"/>
      <c r="FSC101" s="84"/>
      <c r="FSD101" s="84"/>
      <c r="FSE101" s="84"/>
      <c r="FSF101" s="84"/>
      <c r="FSG101" s="84"/>
      <c r="FSH101" s="84"/>
      <c r="FSI101" s="84"/>
      <c r="FSJ101" s="84"/>
      <c r="FSK101" s="84"/>
      <c r="FSL101" s="84"/>
      <c r="FSM101" s="84"/>
      <c r="FSN101" s="84"/>
      <c r="FSO101" s="84"/>
      <c r="FSP101" s="84"/>
      <c r="FSQ101" s="84"/>
      <c r="FSR101" s="84"/>
      <c r="FSS101" s="84"/>
      <c r="FST101" s="84"/>
      <c r="FSU101" s="84"/>
      <c r="FSV101" s="84"/>
      <c r="FSW101" s="84"/>
      <c r="FSX101" s="84"/>
      <c r="FSY101" s="84"/>
      <c r="FSZ101" s="84"/>
      <c r="FTA101" s="84"/>
      <c r="FTB101" s="84"/>
      <c r="FTC101" s="84"/>
      <c r="FTD101" s="84"/>
      <c r="FTE101" s="84"/>
      <c r="FTF101" s="84"/>
      <c r="FTG101" s="84"/>
      <c r="FTH101" s="84"/>
      <c r="FTI101" s="84"/>
      <c r="FTJ101" s="84"/>
      <c r="FTK101" s="84"/>
      <c r="FTL101" s="84"/>
      <c r="FTM101" s="84"/>
      <c r="FTN101" s="84"/>
      <c r="FTO101" s="84"/>
      <c r="FTP101" s="84"/>
      <c r="FTQ101" s="84"/>
      <c r="FTR101" s="84"/>
      <c r="FTS101" s="84"/>
      <c r="FTT101" s="84"/>
      <c r="FTU101" s="84"/>
      <c r="FTV101" s="84"/>
      <c r="FTW101" s="84"/>
      <c r="FTX101" s="84"/>
      <c r="FTY101" s="84"/>
      <c r="FTZ101" s="84"/>
      <c r="FUA101" s="84"/>
      <c r="FUB101" s="84"/>
      <c r="FUC101" s="84"/>
      <c r="FUD101" s="84"/>
      <c r="FUE101" s="84"/>
      <c r="FUF101" s="84"/>
      <c r="FUG101" s="84"/>
      <c r="FUH101" s="84"/>
      <c r="FUI101" s="84"/>
      <c r="FUJ101" s="84"/>
      <c r="FUK101" s="84"/>
      <c r="FUL101" s="84"/>
      <c r="FUM101" s="84"/>
      <c r="FUN101" s="84"/>
      <c r="FUO101" s="84"/>
      <c r="FUP101" s="84"/>
      <c r="FUQ101" s="84"/>
      <c r="FUR101" s="84"/>
      <c r="FUS101" s="84"/>
      <c r="FUT101" s="84"/>
      <c r="FUU101" s="84"/>
      <c r="FUV101" s="84"/>
      <c r="FUW101" s="84"/>
      <c r="FUX101" s="84"/>
      <c r="FUY101" s="84"/>
      <c r="FUZ101" s="84"/>
      <c r="FVA101" s="84"/>
      <c r="FVB101" s="84"/>
      <c r="FVC101" s="84"/>
      <c r="FVD101" s="84"/>
      <c r="FVE101" s="84"/>
      <c r="FVF101" s="84"/>
      <c r="FVG101" s="84"/>
      <c r="FVH101" s="84"/>
      <c r="FVI101" s="84"/>
      <c r="FVJ101" s="84"/>
      <c r="FVK101" s="84"/>
      <c r="FVL101" s="84"/>
      <c r="FVM101" s="84"/>
      <c r="FVN101" s="84"/>
      <c r="FVO101" s="84"/>
      <c r="FVP101" s="84"/>
      <c r="FVQ101" s="84"/>
      <c r="FVR101" s="84"/>
      <c r="FVS101" s="84"/>
      <c r="FVT101" s="84"/>
      <c r="FVU101" s="84"/>
      <c r="FVV101" s="84"/>
      <c r="FVW101" s="84"/>
      <c r="FVX101" s="84"/>
      <c r="FVY101" s="84"/>
      <c r="FVZ101" s="84"/>
      <c r="FWA101" s="84"/>
      <c r="FWB101" s="84"/>
      <c r="FWC101" s="84"/>
      <c r="FWD101" s="84"/>
      <c r="FWE101" s="84"/>
      <c r="FWF101" s="84"/>
      <c r="FWG101" s="84"/>
      <c r="FWH101" s="84"/>
      <c r="FWI101" s="84"/>
      <c r="FWJ101" s="84"/>
      <c r="FWK101" s="84"/>
      <c r="FWL101" s="84"/>
      <c r="FWM101" s="84"/>
      <c r="FWN101" s="84"/>
      <c r="FWO101" s="84"/>
      <c r="FWP101" s="84"/>
      <c r="FWQ101" s="84"/>
      <c r="FWR101" s="84"/>
      <c r="FWS101" s="84"/>
      <c r="FWT101" s="84"/>
      <c r="FWU101" s="84"/>
      <c r="FWV101" s="84"/>
      <c r="FWW101" s="84"/>
      <c r="FWX101" s="84"/>
      <c r="FWY101" s="84"/>
      <c r="FWZ101" s="84"/>
      <c r="FXA101" s="84"/>
      <c r="FXB101" s="84"/>
      <c r="FXC101" s="84"/>
      <c r="FXD101" s="84"/>
      <c r="FXE101" s="84"/>
      <c r="FXF101" s="84"/>
      <c r="FXG101" s="84"/>
      <c r="FXH101" s="84"/>
      <c r="FXI101" s="84"/>
      <c r="FXJ101" s="84"/>
      <c r="FXK101" s="84"/>
      <c r="FXL101" s="84"/>
      <c r="FXM101" s="84"/>
      <c r="FXN101" s="84"/>
      <c r="FXO101" s="84"/>
      <c r="FXP101" s="84"/>
      <c r="FXQ101" s="84"/>
      <c r="FXR101" s="84"/>
      <c r="FXS101" s="84"/>
      <c r="FXT101" s="84"/>
      <c r="FXU101" s="84"/>
      <c r="FXV101" s="84"/>
      <c r="FXW101" s="84"/>
      <c r="FXX101" s="84"/>
      <c r="FXY101" s="84"/>
      <c r="FXZ101" s="84"/>
      <c r="FYA101" s="84"/>
      <c r="FYB101" s="84"/>
      <c r="FYC101" s="84"/>
      <c r="FYD101" s="84"/>
      <c r="FYE101" s="84"/>
      <c r="FYF101" s="84"/>
      <c r="FYG101" s="84"/>
      <c r="FYH101" s="84"/>
      <c r="FYI101" s="84"/>
      <c r="FYJ101" s="84"/>
      <c r="FYK101" s="84"/>
      <c r="FYL101" s="84"/>
      <c r="FYM101" s="84"/>
      <c r="FYN101" s="84"/>
      <c r="FYO101" s="84"/>
      <c r="FYP101" s="84"/>
      <c r="FYQ101" s="84"/>
      <c r="FYR101" s="84"/>
      <c r="FYS101" s="84"/>
      <c r="FYT101" s="84"/>
      <c r="FYU101" s="84"/>
      <c r="FYV101" s="84"/>
      <c r="FYW101" s="84"/>
      <c r="FYX101" s="84"/>
      <c r="FYY101" s="84"/>
      <c r="FYZ101" s="84"/>
      <c r="FZA101" s="84"/>
      <c r="FZB101" s="84"/>
      <c r="FZC101" s="84"/>
      <c r="FZD101" s="84"/>
      <c r="FZE101" s="84"/>
      <c r="FZF101" s="84"/>
      <c r="FZG101" s="84"/>
      <c r="FZH101" s="84"/>
      <c r="FZI101" s="84"/>
      <c r="FZJ101" s="84"/>
      <c r="FZK101" s="84"/>
      <c r="FZL101" s="84"/>
      <c r="FZM101" s="84"/>
      <c r="FZN101" s="84"/>
      <c r="FZO101" s="84"/>
      <c r="FZP101" s="84"/>
      <c r="FZQ101" s="84"/>
      <c r="FZR101" s="84"/>
      <c r="FZS101" s="84"/>
      <c r="FZT101" s="84"/>
      <c r="FZU101" s="84"/>
      <c r="FZV101" s="84"/>
      <c r="FZW101" s="84"/>
      <c r="FZX101" s="84"/>
      <c r="FZY101" s="84"/>
      <c r="FZZ101" s="84"/>
      <c r="GAA101" s="84"/>
      <c r="GAB101" s="84"/>
      <c r="GAC101" s="84"/>
      <c r="GAD101" s="84"/>
      <c r="GAE101" s="84"/>
      <c r="GAF101" s="84"/>
      <c r="GAG101" s="84"/>
      <c r="GAH101" s="84"/>
      <c r="GAI101" s="84"/>
      <c r="GAJ101" s="84"/>
      <c r="GAK101" s="84"/>
      <c r="GAL101" s="84"/>
      <c r="GAM101" s="84"/>
      <c r="GAN101" s="84"/>
      <c r="GAO101" s="84"/>
      <c r="GAP101" s="84"/>
      <c r="GAQ101" s="84"/>
      <c r="GAR101" s="84"/>
      <c r="GAS101" s="84"/>
      <c r="GAT101" s="84"/>
      <c r="GAU101" s="84"/>
      <c r="GAV101" s="84"/>
      <c r="GAW101" s="84"/>
      <c r="GAX101" s="84"/>
      <c r="GAY101" s="84"/>
      <c r="GAZ101" s="84"/>
      <c r="GBA101" s="84"/>
      <c r="GBB101" s="84"/>
      <c r="GBC101" s="84"/>
      <c r="GBD101" s="84"/>
      <c r="GBE101" s="84"/>
      <c r="GBF101" s="84"/>
      <c r="GBG101" s="84"/>
      <c r="GBH101" s="84"/>
      <c r="GBI101" s="84"/>
      <c r="GBJ101" s="84"/>
      <c r="GBK101" s="84"/>
      <c r="GBL101" s="84"/>
      <c r="GBM101" s="84"/>
      <c r="GBN101" s="84"/>
      <c r="GBO101" s="84"/>
      <c r="GBP101" s="84"/>
      <c r="GBQ101" s="84"/>
      <c r="GBR101" s="84"/>
      <c r="GBS101" s="84"/>
      <c r="GBT101" s="84"/>
      <c r="GBU101" s="84"/>
      <c r="GBV101" s="84"/>
      <c r="GBW101" s="84"/>
      <c r="GBX101" s="84"/>
      <c r="GBY101" s="84"/>
      <c r="GBZ101" s="84"/>
      <c r="GCA101" s="84"/>
      <c r="GCB101" s="84"/>
      <c r="GCC101" s="84"/>
      <c r="GCD101" s="84"/>
      <c r="GCE101" s="84"/>
      <c r="GCF101" s="84"/>
      <c r="GCG101" s="84"/>
      <c r="GCH101" s="84"/>
      <c r="GCI101" s="84"/>
      <c r="GCJ101" s="84"/>
      <c r="GCK101" s="84"/>
      <c r="GCL101" s="84"/>
      <c r="GCM101" s="84"/>
      <c r="GCN101" s="84"/>
      <c r="GCO101" s="84"/>
      <c r="GCP101" s="84"/>
      <c r="GCQ101" s="84"/>
      <c r="GCR101" s="84"/>
      <c r="GCS101" s="84"/>
      <c r="GCT101" s="84"/>
      <c r="GCU101" s="84"/>
      <c r="GCV101" s="84"/>
      <c r="GCW101" s="84"/>
      <c r="GCX101" s="84"/>
      <c r="GCY101" s="84"/>
      <c r="GCZ101" s="84"/>
      <c r="GDA101" s="84"/>
      <c r="GDB101" s="84"/>
      <c r="GDC101" s="84"/>
      <c r="GDD101" s="84"/>
      <c r="GDE101" s="84"/>
      <c r="GDF101" s="84"/>
      <c r="GDG101" s="84"/>
      <c r="GDH101" s="84"/>
      <c r="GDI101" s="84"/>
      <c r="GDJ101" s="84"/>
      <c r="GDK101" s="84"/>
      <c r="GDL101" s="84"/>
      <c r="GDM101" s="84"/>
      <c r="GDN101" s="84"/>
      <c r="GDO101" s="84"/>
      <c r="GDP101" s="84"/>
      <c r="GDQ101" s="84"/>
      <c r="GDR101" s="84"/>
      <c r="GDS101" s="84"/>
      <c r="GDT101" s="84"/>
      <c r="GDU101" s="84"/>
      <c r="GDV101" s="84"/>
      <c r="GDW101" s="84"/>
      <c r="GDX101" s="84"/>
      <c r="GDY101" s="84"/>
      <c r="GDZ101" s="84"/>
      <c r="GEA101" s="84"/>
      <c r="GEB101" s="84"/>
      <c r="GEC101" s="84"/>
      <c r="GED101" s="84"/>
      <c r="GEE101" s="84"/>
      <c r="GEF101" s="84"/>
      <c r="GEG101" s="84"/>
      <c r="GEH101" s="84"/>
      <c r="GEI101" s="84"/>
      <c r="GEJ101" s="84"/>
      <c r="GEK101" s="84"/>
      <c r="GEL101" s="84"/>
      <c r="GEM101" s="84"/>
      <c r="GEN101" s="84"/>
      <c r="GEO101" s="84"/>
      <c r="GEP101" s="84"/>
      <c r="GEQ101" s="84"/>
      <c r="GER101" s="84"/>
      <c r="GES101" s="84"/>
      <c r="GET101" s="84"/>
      <c r="GEU101" s="84"/>
      <c r="GEV101" s="84"/>
      <c r="GEW101" s="84"/>
      <c r="GEX101" s="84"/>
      <c r="GEY101" s="84"/>
      <c r="GEZ101" s="84"/>
      <c r="GFA101" s="84"/>
      <c r="GFB101" s="84"/>
      <c r="GFC101" s="84"/>
      <c r="GFD101" s="84"/>
      <c r="GFE101" s="84"/>
      <c r="GFF101" s="84"/>
      <c r="GFG101" s="84"/>
      <c r="GFH101" s="84"/>
      <c r="GFI101" s="84"/>
      <c r="GFJ101" s="84"/>
      <c r="GFK101" s="84"/>
      <c r="GFL101" s="84"/>
      <c r="GFM101" s="84"/>
      <c r="GFN101" s="84"/>
      <c r="GFO101" s="84"/>
      <c r="GFP101" s="84"/>
      <c r="GFQ101" s="84"/>
      <c r="GFR101" s="84"/>
      <c r="GFS101" s="84"/>
      <c r="GFT101" s="84"/>
      <c r="GFU101" s="84"/>
      <c r="GFV101" s="84"/>
      <c r="GFW101" s="84"/>
      <c r="GFX101" s="84"/>
      <c r="GFY101" s="84"/>
      <c r="GFZ101" s="84"/>
      <c r="GGA101" s="84"/>
      <c r="GGB101" s="84"/>
      <c r="GGC101" s="84"/>
      <c r="GGD101" s="84"/>
      <c r="GGE101" s="84"/>
      <c r="GGF101" s="84"/>
      <c r="GGG101" s="84"/>
      <c r="GGH101" s="84"/>
      <c r="GGI101" s="84"/>
      <c r="GGJ101" s="84"/>
      <c r="GGK101" s="84"/>
      <c r="GGL101" s="84"/>
      <c r="GGM101" s="84"/>
      <c r="GGN101" s="84"/>
      <c r="GGO101" s="84"/>
      <c r="GGP101" s="84"/>
      <c r="GGQ101" s="84"/>
      <c r="GGR101" s="84"/>
      <c r="GGS101" s="84"/>
      <c r="GGT101" s="84"/>
      <c r="GGU101" s="84"/>
      <c r="GGV101" s="84"/>
      <c r="GGW101" s="84"/>
      <c r="GGX101" s="84"/>
      <c r="GGY101" s="84"/>
      <c r="GGZ101" s="84"/>
      <c r="GHA101" s="84"/>
      <c r="GHB101" s="84"/>
      <c r="GHC101" s="84"/>
      <c r="GHD101" s="84"/>
      <c r="GHE101" s="84"/>
      <c r="GHF101" s="84"/>
      <c r="GHG101" s="84"/>
      <c r="GHH101" s="84"/>
      <c r="GHI101" s="84"/>
      <c r="GHJ101" s="84"/>
      <c r="GHK101" s="84"/>
      <c r="GHL101" s="84"/>
      <c r="GHM101" s="84"/>
      <c r="GHN101" s="84"/>
      <c r="GHO101" s="84"/>
      <c r="GHP101" s="84"/>
      <c r="GHQ101" s="84"/>
      <c r="GHR101" s="84"/>
      <c r="GHS101" s="84"/>
      <c r="GHT101" s="84"/>
      <c r="GHU101" s="84"/>
      <c r="GHV101" s="84"/>
      <c r="GHW101" s="84"/>
      <c r="GHX101" s="84"/>
      <c r="GHY101" s="84"/>
      <c r="GHZ101" s="84"/>
      <c r="GIA101" s="84"/>
      <c r="GIB101" s="84"/>
      <c r="GIC101" s="84"/>
      <c r="GID101" s="84"/>
      <c r="GIE101" s="84"/>
      <c r="GIF101" s="84"/>
      <c r="GIG101" s="84"/>
      <c r="GIH101" s="84"/>
      <c r="GII101" s="84"/>
      <c r="GIJ101" s="84"/>
      <c r="GIK101" s="84"/>
      <c r="GIL101" s="84"/>
      <c r="GIM101" s="84"/>
      <c r="GIN101" s="84"/>
      <c r="GIO101" s="84"/>
      <c r="GIP101" s="84"/>
      <c r="GIQ101" s="84"/>
      <c r="GIR101" s="84"/>
      <c r="GIS101" s="84"/>
      <c r="GIT101" s="84"/>
      <c r="GIU101" s="84"/>
      <c r="GIV101" s="84"/>
      <c r="GIW101" s="84"/>
      <c r="GIX101" s="84"/>
      <c r="GIY101" s="84"/>
      <c r="GIZ101" s="84"/>
      <c r="GJA101" s="84"/>
      <c r="GJB101" s="84"/>
      <c r="GJC101" s="84"/>
      <c r="GJD101" s="84"/>
      <c r="GJE101" s="84"/>
      <c r="GJF101" s="84"/>
      <c r="GJG101" s="84"/>
      <c r="GJH101" s="84"/>
      <c r="GJI101" s="84"/>
      <c r="GJJ101" s="84"/>
      <c r="GJK101" s="84"/>
      <c r="GJL101" s="84"/>
      <c r="GJM101" s="84"/>
      <c r="GJN101" s="84"/>
      <c r="GJO101" s="84"/>
      <c r="GJP101" s="84"/>
      <c r="GJQ101" s="84"/>
      <c r="GJR101" s="84"/>
      <c r="GJS101" s="84"/>
      <c r="GJT101" s="84"/>
      <c r="GJU101" s="84"/>
      <c r="GJV101" s="84"/>
      <c r="GJW101" s="84"/>
      <c r="GJX101" s="84"/>
      <c r="GJY101" s="84"/>
      <c r="GJZ101" s="84"/>
      <c r="GKA101" s="84"/>
      <c r="GKB101" s="84"/>
      <c r="GKC101" s="84"/>
      <c r="GKD101" s="84"/>
      <c r="GKE101" s="84"/>
      <c r="GKF101" s="84"/>
      <c r="GKG101" s="84"/>
      <c r="GKH101" s="84"/>
      <c r="GKI101" s="84"/>
      <c r="GKJ101" s="84"/>
      <c r="GKK101" s="84"/>
      <c r="GKL101" s="84"/>
      <c r="GKM101" s="84"/>
      <c r="GKN101" s="84"/>
      <c r="GKO101" s="84"/>
      <c r="GKP101" s="84"/>
      <c r="GKQ101" s="84"/>
      <c r="GKR101" s="84"/>
      <c r="GKS101" s="84"/>
      <c r="GKT101" s="84"/>
      <c r="GKU101" s="84"/>
      <c r="GKV101" s="84"/>
      <c r="GKW101" s="84"/>
      <c r="GKX101" s="84"/>
      <c r="GKY101" s="84"/>
      <c r="GKZ101" s="84"/>
      <c r="GLA101" s="84"/>
      <c r="GLB101" s="84"/>
      <c r="GLC101" s="84"/>
      <c r="GLD101" s="84"/>
      <c r="GLE101" s="84"/>
      <c r="GLF101" s="84"/>
      <c r="GLG101" s="84"/>
      <c r="GLH101" s="84"/>
      <c r="GLI101" s="84"/>
      <c r="GLJ101" s="84"/>
      <c r="GLK101" s="84"/>
      <c r="GLL101" s="84"/>
      <c r="GLM101" s="84"/>
      <c r="GLN101" s="84"/>
      <c r="GLO101" s="84"/>
      <c r="GLP101" s="84"/>
      <c r="GLQ101" s="84"/>
      <c r="GLR101" s="84"/>
      <c r="GLS101" s="84"/>
      <c r="GLT101" s="84"/>
      <c r="GLU101" s="84"/>
      <c r="GLV101" s="84"/>
      <c r="GLW101" s="84"/>
      <c r="GLX101" s="84"/>
      <c r="GLY101" s="84"/>
      <c r="GLZ101" s="84"/>
      <c r="GMA101" s="84"/>
      <c r="GMB101" s="84"/>
      <c r="GMC101" s="84"/>
      <c r="GMD101" s="84"/>
      <c r="GME101" s="84"/>
      <c r="GMF101" s="84"/>
      <c r="GMG101" s="84"/>
      <c r="GMH101" s="84"/>
      <c r="GMI101" s="84"/>
      <c r="GMJ101" s="84"/>
      <c r="GMK101" s="84"/>
      <c r="GML101" s="84"/>
      <c r="GMM101" s="84"/>
      <c r="GMN101" s="84"/>
      <c r="GMO101" s="84"/>
      <c r="GMP101" s="84"/>
      <c r="GMQ101" s="84"/>
      <c r="GMR101" s="84"/>
      <c r="GMS101" s="84"/>
      <c r="GMT101" s="84"/>
      <c r="GMU101" s="84"/>
      <c r="GMV101" s="84"/>
      <c r="GMW101" s="84"/>
      <c r="GMX101" s="84"/>
      <c r="GMY101" s="84"/>
      <c r="GMZ101" s="84"/>
      <c r="GNA101" s="84"/>
      <c r="GNB101" s="84"/>
      <c r="GNC101" s="84"/>
      <c r="GND101" s="84"/>
      <c r="GNE101" s="84"/>
      <c r="GNF101" s="84"/>
      <c r="GNG101" s="84"/>
      <c r="GNH101" s="84"/>
      <c r="GNI101" s="84"/>
      <c r="GNJ101" s="84"/>
      <c r="GNK101" s="84"/>
      <c r="GNL101" s="84"/>
      <c r="GNM101" s="84"/>
      <c r="GNN101" s="84"/>
      <c r="GNO101" s="84"/>
      <c r="GNP101" s="84"/>
      <c r="GNQ101" s="84"/>
      <c r="GNR101" s="84"/>
      <c r="GNS101" s="84"/>
      <c r="GNT101" s="84"/>
      <c r="GNU101" s="84"/>
      <c r="GNV101" s="84"/>
      <c r="GNW101" s="84"/>
      <c r="GNX101" s="84"/>
      <c r="GNY101" s="84"/>
      <c r="GNZ101" s="84"/>
      <c r="GOA101" s="84"/>
      <c r="GOB101" s="84"/>
      <c r="GOC101" s="84"/>
      <c r="GOD101" s="84"/>
      <c r="GOE101" s="84"/>
      <c r="GOF101" s="84"/>
      <c r="GOG101" s="84"/>
      <c r="GOH101" s="84"/>
      <c r="GOI101" s="84"/>
      <c r="GOJ101" s="84"/>
      <c r="GOK101" s="84"/>
      <c r="GOL101" s="84"/>
      <c r="GOM101" s="84"/>
      <c r="GON101" s="84"/>
      <c r="GOO101" s="84"/>
      <c r="GOP101" s="84"/>
      <c r="GOQ101" s="84"/>
      <c r="GOR101" s="84"/>
      <c r="GOS101" s="84"/>
      <c r="GOT101" s="84"/>
      <c r="GOU101" s="84"/>
      <c r="GOV101" s="84"/>
      <c r="GOW101" s="84"/>
      <c r="GOX101" s="84"/>
      <c r="GOY101" s="84"/>
      <c r="GOZ101" s="84"/>
      <c r="GPA101" s="84"/>
      <c r="GPB101" s="84"/>
      <c r="GPC101" s="84"/>
      <c r="GPD101" s="84"/>
      <c r="GPE101" s="84"/>
      <c r="GPF101" s="84"/>
      <c r="GPG101" s="84"/>
      <c r="GPH101" s="84"/>
      <c r="GPI101" s="84"/>
      <c r="GPJ101" s="84"/>
      <c r="GPK101" s="84"/>
      <c r="GPL101" s="84"/>
      <c r="GPM101" s="84"/>
      <c r="GPN101" s="84"/>
      <c r="GPO101" s="84"/>
      <c r="GPP101" s="84"/>
      <c r="GPQ101" s="84"/>
      <c r="GPR101" s="84"/>
      <c r="GPS101" s="84"/>
      <c r="GPT101" s="84"/>
      <c r="GPU101" s="84"/>
      <c r="GPV101" s="84"/>
      <c r="GPW101" s="84"/>
      <c r="GPX101" s="84"/>
      <c r="GPY101" s="84"/>
      <c r="GPZ101" s="84"/>
      <c r="GQA101" s="84"/>
      <c r="GQB101" s="84"/>
      <c r="GQC101" s="84"/>
      <c r="GQD101" s="84"/>
      <c r="GQE101" s="84"/>
      <c r="GQF101" s="84"/>
      <c r="GQG101" s="84"/>
      <c r="GQH101" s="84"/>
      <c r="GQI101" s="84"/>
      <c r="GQJ101" s="84"/>
      <c r="GQK101" s="84"/>
      <c r="GQL101" s="84"/>
      <c r="GQM101" s="84"/>
      <c r="GQN101" s="84"/>
      <c r="GQO101" s="84"/>
      <c r="GQP101" s="84"/>
      <c r="GQQ101" s="84"/>
      <c r="GQR101" s="84"/>
      <c r="GQS101" s="84"/>
      <c r="GQT101" s="84"/>
      <c r="GQU101" s="84"/>
      <c r="GQV101" s="84"/>
      <c r="GQW101" s="84"/>
      <c r="GQX101" s="84"/>
      <c r="GQY101" s="84"/>
      <c r="GQZ101" s="84"/>
      <c r="GRA101" s="84"/>
      <c r="GRB101" s="84"/>
      <c r="GRC101" s="84"/>
      <c r="GRD101" s="84"/>
      <c r="GRE101" s="84"/>
      <c r="GRF101" s="84"/>
      <c r="GRG101" s="84"/>
      <c r="GRH101" s="84"/>
      <c r="GRI101" s="84"/>
      <c r="GRJ101" s="84"/>
      <c r="GRK101" s="84"/>
      <c r="GRL101" s="84"/>
      <c r="GRM101" s="84"/>
      <c r="GRN101" s="84"/>
      <c r="GRO101" s="84"/>
      <c r="GRP101" s="84"/>
      <c r="GRQ101" s="84"/>
      <c r="GRR101" s="84"/>
      <c r="GRS101" s="84"/>
      <c r="GRT101" s="84"/>
      <c r="GRU101" s="84"/>
      <c r="GRV101" s="84"/>
      <c r="GRW101" s="84"/>
      <c r="GRX101" s="84"/>
      <c r="GRY101" s="84"/>
      <c r="GRZ101" s="84"/>
      <c r="GSA101" s="84"/>
      <c r="GSB101" s="84"/>
      <c r="GSC101" s="84"/>
      <c r="GSD101" s="84"/>
      <c r="GSE101" s="84"/>
      <c r="GSF101" s="84"/>
      <c r="GSG101" s="84"/>
      <c r="GSH101" s="84"/>
      <c r="GSI101" s="84"/>
      <c r="GSJ101" s="84"/>
      <c r="GSK101" s="84"/>
      <c r="GSL101" s="84"/>
      <c r="GSM101" s="84"/>
      <c r="GSN101" s="84"/>
      <c r="GSO101" s="84"/>
      <c r="GSP101" s="84"/>
      <c r="GSQ101" s="84"/>
      <c r="GSR101" s="84"/>
      <c r="GSS101" s="84"/>
      <c r="GST101" s="84"/>
      <c r="GSU101" s="84"/>
      <c r="GSV101" s="84"/>
      <c r="GSW101" s="84"/>
      <c r="GSX101" s="84"/>
      <c r="GSY101" s="84"/>
      <c r="GSZ101" s="84"/>
      <c r="GTA101" s="84"/>
      <c r="GTB101" s="84"/>
      <c r="GTC101" s="84"/>
      <c r="GTD101" s="84"/>
      <c r="GTE101" s="84"/>
      <c r="GTF101" s="84"/>
      <c r="GTG101" s="84"/>
      <c r="GTH101" s="84"/>
      <c r="GTI101" s="84"/>
      <c r="GTJ101" s="84"/>
      <c r="GTK101" s="84"/>
      <c r="GTL101" s="84"/>
      <c r="GTM101" s="84"/>
      <c r="GTN101" s="84"/>
      <c r="GTO101" s="84"/>
      <c r="GTP101" s="84"/>
      <c r="GTQ101" s="84"/>
      <c r="GTR101" s="84"/>
      <c r="GTS101" s="84"/>
      <c r="GTT101" s="84"/>
      <c r="GTU101" s="84"/>
      <c r="GTV101" s="84"/>
      <c r="GTW101" s="84"/>
      <c r="GTX101" s="84"/>
      <c r="GTY101" s="84"/>
      <c r="GTZ101" s="84"/>
      <c r="GUA101" s="84"/>
      <c r="GUB101" s="84"/>
      <c r="GUC101" s="84"/>
      <c r="GUD101" s="84"/>
      <c r="GUE101" s="84"/>
      <c r="GUF101" s="84"/>
      <c r="GUG101" s="84"/>
      <c r="GUH101" s="84"/>
      <c r="GUI101" s="84"/>
      <c r="GUJ101" s="84"/>
      <c r="GUK101" s="84"/>
      <c r="GUL101" s="84"/>
      <c r="GUM101" s="84"/>
      <c r="GUN101" s="84"/>
      <c r="GUO101" s="84"/>
      <c r="GUP101" s="84"/>
      <c r="GUQ101" s="84"/>
      <c r="GUR101" s="84"/>
      <c r="GUS101" s="84"/>
      <c r="GUT101" s="84"/>
      <c r="GUU101" s="84"/>
      <c r="GUV101" s="84"/>
      <c r="GUW101" s="84"/>
      <c r="GUX101" s="84"/>
      <c r="GUY101" s="84"/>
      <c r="GUZ101" s="84"/>
      <c r="GVA101" s="84"/>
      <c r="GVB101" s="84"/>
      <c r="GVC101" s="84"/>
      <c r="GVD101" s="84"/>
      <c r="GVE101" s="84"/>
      <c r="GVF101" s="84"/>
      <c r="GVG101" s="84"/>
      <c r="GVH101" s="84"/>
      <c r="GVI101" s="84"/>
      <c r="GVJ101" s="84"/>
      <c r="GVK101" s="84"/>
      <c r="GVL101" s="84"/>
      <c r="GVM101" s="84"/>
      <c r="GVN101" s="84"/>
      <c r="GVO101" s="84"/>
      <c r="GVP101" s="84"/>
      <c r="GVQ101" s="84"/>
      <c r="GVR101" s="84"/>
      <c r="GVS101" s="84"/>
      <c r="GVT101" s="84"/>
      <c r="GVU101" s="84"/>
      <c r="GVV101" s="84"/>
      <c r="GVW101" s="84"/>
      <c r="GVX101" s="84"/>
      <c r="GVY101" s="84"/>
      <c r="GVZ101" s="84"/>
      <c r="GWA101" s="84"/>
      <c r="GWB101" s="84"/>
      <c r="GWC101" s="84"/>
      <c r="GWD101" s="84"/>
      <c r="GWE101" s="84"/>
      <c r="GWF101" s="84"/>
      <c r="GWG101" s="84"/>
      <c r="GWH101" s="84"/>
      <c r="GWI101" s="84"/>
      <c r="GWJ101" s="84"/>
      <c r="GWK101" s="84"/>
      <c r="GWL101" s="84"/>
      <c r="GWM101" s="84"/>
      <c r="GWN101" s="84"/>
      <c r="GWO101" s="84"/>
      <c r="GWP101" s="84"/>
      <c r="GWQ101" s="84"/>
      <c r="GWR101" s="84"/>
      <c r="GWS101" s="84"/>
      <c r="GWT101" s="84"/>
      <c r="GWU101" s="84"/>
      <c r="GWV101" s="84"/>
      <c r="GWW101" s="84"/>
      <c r="GWX101" s="84"/>
      <c r="GWY101" s="84"/>
      <c r="GWZ101" s="84"/>
      <c r="GXA101" s="84"/>
      <c r="GXB101" s="84"/>
      <c r="GXC101" s="84"/>
      <c r="GXD101" s="84"/>
      <c r="GXE101" s="84"/>
      <c r="GXF101" s="84"/>
      <c r="GXG101" s="84"/>
      <c r="GXH101" s="84"/>
      <c r="GXI101" s="84"/>
      <c r="GXJ101" s="84"/>
      <c r="GXK101" s="84"/>
      <c r="GXL101" s="84"/>
      <c r="GXM101" s="84"/>
      <c r="GXN101" s="84"/>
      <c r="GXO101" s="84"/>
      <c r="GXP101" s="84"/>
      <c r="GXQ101" s="84"/>
      <c r="GXR101" s="84"/>
      <c r="GXS101" s="84"/>
      <c r="GXT101" s="84"/>
      <c r="GXU101" s="84"/>
      <c r="GXV101" s="84"/>
      <c r="GXW101" s="84"/>
      <c r="GXX101" s="84"/>
      <c r="GXY101" s="84"/>
      <c r="GXZ101" s="84"/>
      <c r="GYA101" s="84"/>
      <c r="GYB101" s="84"/>
      <c r="GYC101" s="84"/>
      <c r="GYD101" s="84"/>
      <c r="GYE101" s="84"/>
      <c r="GYF101" s="84"/>
      <c r="GYG101" s="84"/>
      <c r="GYH101" s="84"/>
      <c r="GYI101" s="84"/>
      <c r="GYJ101" s="84"/>
      <c r="GYK101" s="84"/>
      <c r="GYL101" s="84"/>
      <c r="GYM101" s="84"/>
      <c r="GYN101" s="84"/>
      <c r="GYO101" s="84"/>
      <c r="GYP101" s="84"/>
      <c r="GYQ101" s="84"/>
      <c r="GYR101" s="84"/>
      <c r="GYS101" s="84"/>
      <c r="GYT101" s="84"/>
      <c r="GYU101" s="84"/>
      <c r="GYV101" s="84"/>
      <c r="GYW101" s="84"/>
      <c r="GYX101" s="84"/>
      <c r="GYY101" s="84"/>
      <c r="GYZ101" s="84"/>
      <c r="GZA101" s="84"/>
      <c r="GZB101" s="84"/>
      <c r="GZC101" s="84"/>
      <c r="GZD101" s="84"/>
      <c r="GZE101" s="84"/>
      <c r="GZF101" s="84"/>
      <c r="GZG101" s="84"/>
      <c r="GZH101" s="84"/>
      <c r="GZI101" s="84"/>
      <c r="GZJ101" s="84"/>
      <c r="GZK101" s="84"/>
      <c r="GZL101" s="84"/>
      <c r="GZM101" s="84"/>
      <c r="GZN101" s="84"/>
      <c r="GZO101" s="84"/>
      <c r="GZP101" s="84"/>
      <c r="GZQ101" s="84"/>
      <c r="GZR101" s="84"/>
      <c r="GZS101" s="84"/>
      <c r="GZT101" s="84"/>
      <c r="GZU101" s="84"/>
      <c r="GZV101" s="84"/>
      <c r="GZW101" s="84"/>
      <c r="GZX101" s="84"/>
      <c r="GZY101" s="84"/>
      <c r="GZZ101" s="84"/>
      <c r="HAA101" s="84"/>
      <c r="HAB101" s="84"/>
      <c r="HAC101" s="84"/>
      <c r="HAD101" s="84"/>
      <c r="HAE101" s="84"/>
      <c r="HAF101" s="84"/>
      <c r="HAG101" s="84"/>
      <c r="HAH101" s="84"/>
      <c r="HAI101" s="84"/>
      <c r="HAJ101" s="84"/>
      <c r="HAK101" s="84"/>
      <c r="HAL101" s="84"/>
      <c r="HAM101" s="84"/>
      <c r="HAN101" s="84"/>
      <c r="HAO101" s="84"/>
      <c r="HAP101" s="84"/>
      <c r="HAQ101" s="84"/>
      <c r="HAR101" s="84"/>
      <c r="HAS101" s="84"/>
      <c r="HAT101" s="84"/>
      <c r="HAU101" s="84"/>
      <c r="HAV101" s="84"/>
      <c r="HAW101" s="84"/>
      <c r="HAX101" s="84"/>
      <c r="HAY101" s="84"/>
      <c r="HAZ101" s="84"/>
      <c r="HBA101" s="84"/>
      <c r="HBB101" s="84"/>
      <c r="HBC101" s="84"/>
      <c r="HBD101" s="84"/>
      <c r="HBE101" s="84"/>
      <c r="HBF101" s="84"/>
      <c r="HBG101" s="84"/>
      <c r="HBH101" s="84"/>
      <c r="HBI101" s="84"/>
      <c r="HBJ101" s="84"/>
      <c r="HBK101" s="84"/>
      <c r="HBL101" s="84"/>
      <c r="HBM101" s="84"/>
      <c r="HBN101" s="84"/>
      <c r="HBO101" s="84"/>
      <c r="HBP101" s="84"/>
      <c r="HBQ101" s="84"/>
      <c r="HBR101" s="84"/>
      <c r="HBS101" s="84"/>
      <c r="HBT101" s="84"/>
      <c r="HBU101" s="84"/>
      <c r="HBV101" s="84"/>
      <c r="HBW101" s="84"/>
      <c r="HBX101" s="84"/>
      <c r="HBY101" s="84"/>
      <c r="HBZ101" s="84"/>
      <c r="HCA101" s="84"/>
      <c r="HCB101" s="84"/>
      <c r="HCC101" s="84"/>
      <c r="HCD101" s="84"/>
      <c r="HCE101" s="84"/>
      <c r="HCF101" s="84"/>
      <c r="HCG101" s="84"/>
      <c r="HCH101" s="84"/>
      <c r="HCI101" s="84"/>
      <c r="HCJ101" s="84"/>
      <c r="HCK101" s="84"/>
      <c r="HCL101" s="84"/>
      <c r="HCM101" s="84"/>
      <c r="HCN101" s="84"/>
      <c r="HCO101" s="84"/>
      <c r="HCP101" s="84"/>
      <c r="HCQ101" s="84"/>
      <c r="HCR101" s="84"/>
      <c r="HCS101" s="84"/>
      <c r="HCT101" s="84"/>
      <c r="HCU101" s="84"/>
      <c r="HCV101" s="84"/>
      <c r="HCW101" s="84"/>
      <c r="HCX101" s="84"/>
      <c r="HCY101" s="84"/>
      <c r="HCZ101" s="84"/>
      <c r="HDA101" s="84"/>
      <c r="HDB101" s="84"/>
      <c r="HDC101" s="84"/>
      <c r="HDD101" s="84"/>
      <c r="HDE101" s="84"/>
      <c r="HDF101" s="84"/>
      <c r="HDG101" s="84"/>
      <c r="HDH101" s="84"/>
      <c r="HDI101" s="84"/>
      <c r="HDJ101" s="84"/>
      <c r="HDK101" s="84"/>
      <c r="HDL101" s="84"/>
      <c r="HDM101" s="84"/>
      <c r="HDN101" s="84"/>
      <c r="HDO101" s="84"/>
      <c r="HDP101" s="84"/>
      <c r="HDQ101" s="84"/>
      <c r="HDR101" s="84"/>
      <c r="HDS101" s="84"/>
      <c r="HDT101" s="84"/>
      <c r="HDU101" s="84"/>
      <c r="HDV101" s="84"/>
      <c r="HDW101" s="84"/>
      <c r="HDX101" s="84"/>
      <c r="HDY101" s="84"/>
      <c r="HDZ101" s="84"/>
      <c r="HEA101" s="84"/>
      <c r="HEB101" s="84"/>
      <c r="HEC101" s="84"/>
      <c r="HED101" s="84"/>
      <c r="HEE101" s="84"/>
      <c r="HEF101" s="84"/>
      <c r="HEG101" s="84"/>
      <c r="HEH101" s="84"/>
      <c r="HEI101" s="84"/>
      <c r="HEJ101" s="84"/>
      <c r="HEK101" s="84"/>
      <c r="HEL101" s="84"/>
      <c r="HEM101" s="84"/>
      <c r="HEN101" s="84"/>
      <c r="HEO101" s="84"/>
      <c r="HEP101" s="84"/>
      <c r="HEQ101" s="84"/>
      <c r="HER101" s="84"/>
      <c r="HES101" s="84"/>
      <c r="HET101" s="84"/>
      <c r="HEU101" s="84"/>
      <c r="HEV101" s="84"/>
      <c r="HEW101" s="84"/>
      <c r="HEX101" s="84"/>
      <c r="HEY101" s="84"/>
      <c r="HEZ101" s="84"/>
      <c r="HFA101" s="84"/>
      <c r="HFB101" s="84"/>
      <c r="HFC101" s="84"/>
      <c r="HFD101" s="84"/>
      <c r="HFE101" s="84"/>
      <c r="HFF101" s="84"/>
      <c r="HFG101" s="84"/>
      <c r="HFH101" s="84"/>
      <c r="HFI101" s="84"/>
      <c r="HFJ101" s="84"/>
      <c r="HFK101" s="84"/>
      <c r="HFL101" s="84"/>
      <c r="HFM101" s="84"/>
      <c r="HFN101" s="84"/>
      <c r="HFO101" s="84"/>
      <c r="HFP101" s="84"/>
      <c r="HFQ101" s="84"/>
      <c r="HFR101" s="84"/>
      <c r="HFS101" s="84"/>
      <c r="HFT101" s="84"/>
      <c r="HFU101" s="84"/>
      <c r="HFV101" s="84"/>
      <c r="HFW101" s="84"/>
      <c r="HFX101" s="84"/>
      <c r="HFY101" s="84"/>
      <c r="HFZ101" s="84"/>
      <c r="HGA101" s="84"/>
      <c r="HGB101" s="84"/>
      <c r="HGC101" s="84"/>
      <c r="HGD101" s="84"/>
      <c r="HGE101" s="84"/>
      <c r="HGF101" s="84"/>
      <c r="HGG101" s="84"/>
      <c r="HGH101" s="84"/>
      <c r="HGI101" s="84"/>
      <c r="HGJ101" s="84"/>
      <c r="HGK101" s="84"/>
      <c r="HGL101" s="84"/>
      <c r="HGM101" s="84"/>
      <c r="HGN101" s="84"/>
      <c r="HGO101" s="84"/>
      <c r="HGP101" s="84"/>
      <c r="HGQ101" s="84"/>
      <c r="HGR101" s="84"/>
      <c r="HGS101" s="84"/>
      <c r="HGT101" s="84"/>
      <c r="HGU101" s="84"/>
      <c r="HGV101" s="84"/>
      <c r="HGW101" s="84"/>
      <c r="HGX101" s="84"/>
      <c r="HGY101" s="84"/>
      <c r="HGZ101" s="84"/>
      <c r="HHA101" s="84"/>
      <c r="HHB101" s="84"/>
      <c r="HHC101" s="84"/>
      <c r="HHD101" s="84"/>
      <c r="HHE101" s="84"/>
      <c r="HHF101" s="84"/>
      <c r="HHG101" s="84"/>
      <c r="HHH101" s="84"/>
      <c r="HHI101" s="84"/>
      <c r="HHJ101" s="84"/>
      <c r="HHK101" s="84"/>
      <c r="HHL101" s="84"/>
      <c r="HHM101" s="84"/>
      <c r="HHN101" s="84"/>
      <c r="HHO101" s="84"/>
      <c r="HHP101" s="84"/>
      <c r="HHQ101" s="84"/>
      <c r="HHR101" s="84"/>
      <c r="HHS101" s="84"/>
      <c r="HHT101" s="84"/>
      <c r="HHU101" s="84"/>
      <c r="HHV101" s="84"/>
      <c r="HHW101" s="84"/>
      <c r="HHX101" s="84"/>
      <c r="HHY101" s="84"/>
      <c r="HHZ101" s="84"/>
      <c r="HIA101" s="84"/>
      <c r="HIB101" s="84"/>
      <c r="HIC101" s="84"/>
      <c r="HID101" s="84"/>
      <c r="HIE101" s="84"/>
      <c r="HIF101" s="84"/>
      <c r="HIG101" s="84"/>
      <c r="HIH101" s="84"/>
      <c r="HII101" s="84"/>
      <c r="HIJ101" s="84"/>
      <c r="HIK101" s="84"/>
      <c r="HIL101" s="84"/>
      <c r="HIM101" s="84"/>
      <c r="HIN101" s="84"/>
      <c r="HIO101" s="84"/>
      <c r="HIP101" s="84"/>
      <c r="HIQ101" s="84"/>
      <c r="HIR101" s="84"/>
      <c r="HIS101" s="84"/>
      <c r="HIT101" s="84"/>
      <c r="HIU101" s="84"/>
      <c r="HIV101" s="84"/>
      <c r="HIW101" s="84"/>
      <c r="HIX101" s="84"/>
      <c r="HIY101" s="84"/>
      <c r="HIZ101" s="84"/>
      <c r="HJA101" s="84"/>
      <c r="HJB101" s="84"/>
      <c r="HJC101" s="84"/>
      <c r="HJD101" s="84"/>
      <c r="HJE101" s="84"/>
      <c r="HJF101" s="84"/>
      <c r="HJG101" s="84"/>
      <c r="HJH101" s="84"/>
      <c r="HJI101" s="84"/>
      <c r="HJJ101" s="84"/>
      <c r="HJK101" s="84"/>
      <c r="HJL101" s="84"/>
      <c r="HJM101" s="84"/>
      <c r="HJN101" s="84"/>
      <c r="HJO101" s="84"/>
      <c r="HJP101" s="84"/>
      <c r="HJQ101" s="84"/>
      <c r="HJR101" s="84"/>
      <c r="HJS101" s="84"/>
      <c r="HJT101" s="84"/>
      <c r="HJU101" s="84"/>
      <c r="HJV101" s="84"/>
      <c r="HJW101" s="84"/>
      <c r="HJX101" s="84"/>
      <c r="HJY101" s="84"/>
      <c r="HJZ101" s="84"/>
      <c r="HKA101" s="84"/>
      <c r="HKB101" s="84"/>
      <c r="HKC101" s="84"/>
      <c r="HKD101" s="84"/>
      <c r="HKE101" s="84"/>
      <c r="HKF101" s="84"/>
      <c r="HKG101" s="84"/>
      <c r="HKH101" s="84"/>
      <c r="HKI101" s="84"/>
      <c r="HKJ101" s="84"/>
      <c r="HKK101" s="84"/>
      <c r="HKL101" s="84"/>
      <c r="HKM101" s="84"/>
      <c r="HKN101" s="84"/>
      <c r="HKO101" s="84"/>
      <c r="HKP101" s="84"/>
      <c r="HKQ101" s="84"/>
      <c r="HKR101" s="84"/>
      <c r="HKS101" s="84"/>
      <c r="HKT101" s="84"/>
      <c r="HKU101" s="84"/>
      <c r="HKV101" s="84"/>
      <c r="HKW101" s="84"/>
      <c r="HKX101" s="84"/>
      <c r="HKY101" s="84"/>
      <c r="HKZ101" s="84"/>
      <c r="HLA101" s="84"/>
      <c r="HLB101" s="84"/>
      <c r="HLC101" s="84"/>
      <c r="HLD101" s="84"/>
      <c r="HLE101" s="84"/>
      <c r="HLF101" s="84"/>
      <c r="HLG101" s="84"/>
      <c r="HLH101" s="84"/>
      <c r="HLI101" s="84"/>
      <c r="HLJ101" s="84"/>
      <c r="HLK101" s="84"/>
      <c r="HLL101" s="84"/>
      <c r="HLM101" s="84"/>
      <c r="HLN101" s="84"/>
      <c r="HLO101" s="84"/>
      <c r="HLP101" s="84"/>
      <c r="HLQ101" s="84"/>
      <c r="HLR101" s="84"/>
      <c r="HLS101" s="84"/>
      <c r="HLT101" s="84"/>
      <c r="HLU101" s="84"/>
      <c r="HLV101" s="84"/>
      <c r="HLW101" s="84"/>
      <c r="HLX101" s="84"/>
      <c r="HLY101" s="84"/>
      <c r="HLZ101" s="84"/>
      <c r="HMA101" s="84"/>
      <c r="HMB101" s="84"/>
      <c r="HMC101" s="84"/>
      <c r="HMD101" s="84"/>
      <c r="HME101" s="84"/>
      <c r="HMF101" s="84"/>
      <c r="HMG101" s="84"/>
      <c r="HMH101" s="84"/>
      <c r="HMI101" s="84"/>
      <c r="HMJ101" s="84"/>
      <c r="HMK101" s="84"/>
      <c r="HML101" s="84"/>
      <c r="HMM101" s="84"/>
      <c r="HMN101" s="84"/>
      <c r="HMO101" s="84"/>
      <c r="HMP101" s="84"/>
      <c r="HMQ101" s="84"/>
      <c r="HMR101" s="84"/>
      <c r="HMS101" s="84"/>
      <c r="HMT101" s="84"/>
      <c r="HMU101" s="84"/>
      <c r="HMV101" s="84"/>
      <c r="HMW101" s="84"/>
      <c r="HMX101" s="84"/>
      <c r="HMY101" s="84"/>
      <c r="HMZ101" s="84"/>
      <c r="HNA101" s="84"/>
      <c r="HNB101" s="84"/>
      <c r="HNC101" s="84"/>
      <c r="HND101" s="84"/>
      <c r="HNE101" s="84"/>
      <c r="HNF101" s="84"/>
      <c r="HNG101" s="84"/>
      <c r="HNH101" s="84"/>
      <c r="HNI101" s="84"/>
      <c r="HNJ101" s="84"/>
      <c r="HNK101" s="84"/>
      <c r="HNL101" s="84"/>
      <c r="HNM101" s="84"/>
      <c r="HNN101" s="84"/>
      <c r="HNO101" s="84"/>
      <c r="HNP101" s="84"/>
      <c r="HNQ101" s="84"/>
      <c r="HNR101" s="84"/>
      <c r="HNS101" s="84"/>
      <c r="HNT101" s="84"/>
      <c r="HNU101" s="84"/>
      <c r="HNV101" s="84"/>
      <c r="HNW101" s="84"/>
      <c r="HNX101" s="84"/>
      <c r="HNY101" s="84"/>
      <c r="HNZ101" s="84"/>
      <c r="HOA101" s="84"/>
      <c r="HOB101" s="84"/>
      <c r="HOC101" s="84"/>
      <c r="HOD101" s="84"/>
      <c r="HOE101" s="84"/>
      <c r="HOF101" s="84"/>
      <c r="HOG101" s="84"/>
      <c r="HOH101" s="84"/>
      <c r="HOI101" s="84"/>
      <c r="HOJ101" s="84"/>
      <c r="HOK101" s="84"/>
      <c r="HOL101" s="84"/>
      <c r="HOM101" s="84"/>
      <c r="HON101" s="84"/>
      <c r="HOO101" s="84"/>
      <c r="HOP101" s="84"/>
      <c r="HOQ101" s="84"/>
      <c r="HOR101" s="84"/>
      <c r="HOS101" s="84"/>
      <c r="HOT101" s="84"/>
      <c r="HOU101" s="84"/>
      <c r="HOV101" s="84"/>
      <c r="HOW101" s="84"/>
      <c r="HOX101" s="84"/>
      <c r="HOY101" s="84"/>
      <c r="HOZ101" s="84"/>
      <c r="HPA101" s="84"/>
      <c r="HPB101" s="84"/>
      <c r="HPC101" s="84"/>
      <c r="HPD101" s="84"/>
      <c r="HPE101" s="84"/>
      <c r="HPF101" s="84"/>
      <c r="HPG101" s="84"/>
      <c r="HPH101" s="84"/>
      <c r="HPI101" s="84"/>
      <c r="HPJ101" s="84"/>
      <c r="HPK101" s="84"/>
      <c r="HPL101" s="84"/>
      <c r="HPM101" s="84"/>
      <c r="HPN101" s="84"/>
      <c r="HPO101" s="84"/>
      <c r="HPP101" s="84"/>
      <c r="HPQ101" s="84"/>
      <c r="HPR101" s="84"/>
      <c r="HPS101" s="84"/>
      <c r="HPT101" s="84"/>
      <c r="HPU101" s="84"/>
      <c r="HPV101" s="84"/>
      <c r="HPW101" s="84"/>
      <c r="HPX101" s="84"/>
      <c r="HPY101" s="84"/>
      <c r="HPZ101" s="84"/>
      <c r="HQA101" s="84"/>
      <c r="HQB101" s="84"/>
      <c r="HQC101" s="84"/>
      <c r="HQD101" s="84"/>
      <c r="HQE101" s="84"/>
      <c r="HQF101" s="84"/>
      <c r="HQG101" s="84"/>
      <c r="HQH101" s="84"/>
      <c r="HQI101" s="84"/>
      <c r="HQJ101" s="84"/>
      <c r="HQK101" s="84"/>
      <c r="HQL101" s="84"/>
      <c r="HQM101" s="84"/>
      <c r="HQN101" s="84"/>
      <c r="HQO101" s="84"/>
      <c r="HQP101" s="84"/>
      <c r="HQQ101" s="84"/>
      <c r="HQR101" s="84"/>
      <c r="HQS101" s="84"/>
      <c r="HQT101" s="84"/>
      <c r="HQU101" s="84"/>
      <c r="HQV101" s="84"/>
      <c r="HQW101" s="84"/>
      <c r="HQX101" s="84"/>
      <c r="HQY101" s="84"/>
      <c r="HQZ101" s="84"/>
      <c r="HRA101" s="84"/>
      <c r="HRB101" s="84"/>
      <c r="HRC101" s="84"/>
      <c r="HRD101" s="84"/>
      <c r="HRE101" s="84"/>
      <c r="HRF101" s="84"/>
      <c r="HRG101" s="84"/>
      <c r="HRH101" s="84"/>
      <c r="HRI101" s="84"/>
      <c r="HRJ101" s="84"/>
      <c r="HRK101" s="84"/>
      <c r="HRL101" s="84"/>
      <c r="HRM101" s="84"/>
      <c r="HRN101" s="84"/>
      <c r="HRO101" s="84"/>
      <c r="HRP101" s="84"/>
      <c r="HRQ101" s="84"/>
      <c r="HRR101" s="84"/>
      <c r="HRS101" s="84"/>
      <c r="HRT101" s="84"/>
      <c r="HRU101" s="84"/>
      <c r="HRV101" s="84"/>
      <c r="HRW101" s="84"/>
      <c r="HRX101" s="84"/>
      <c r="HRY101" s="84"/>
      <c r="HRZ101" s="84"/>
      <c r="HSA101" s="84"/>
      <c r="HSB101" s="84"/>
      <c r="HSC101" s="84"/>
      <c r="HSD101" s="84"/>
      <c r="HSE101" s="84"/>
      <c r="HSF101" s="84"/>
      <c r="HSG101" s="84"/>
      <c r="HSH101" s="84"/>
      <c r="HSI101" s="84"/>
      <c r="HSJ101" s="84"/>
      <c r="HSK101" s="84"/>
      <c r="HSL101" s="84"/>
      <c r="HSM101" s="84"/>
      <c r="HSN101" s="84"/>
      <c r="HSO101" s="84"/>
      <c r="HSP101" s="84"/>
      <c r="HSQ101" s="84"/>
      <c r="HSR101" s="84"/>
      <c r="HSS101" s="84"/>
      <c r="HST101" s="84"/>
      <c r="HSU101" s="84"/>
      <c r="HSV101" s="84"/>
      <c r="HSW101" s="84"/>
      <c r="HSX101" s="84"/>
      <c r="HSY101" s="84"/>
      <c r="HSZ101" s="84"/>
      <c r="HTA101" s="84"/>
      <c r="HTB101" s="84"/>
      <c r="HTC101" s="84"/>
      <c r="HTD101" s="84"/>
      <c r="HTE101" s="84"/>
      <c r="HTF101" s="84"/>
      <c r="HTG101" s="84"/>
      <c r="HTH101" s="84"/>
      <c r="HTI101" s="84"/>
      <c r="HTJ101" s="84"/>
      <c r="HTK101" s="84"/>
      <c r="HTL101" s="84"/>
      <c r="HTM101" s="84"/>
      <c r="HTN101" s="84"/>
      <c r="HTO101" s="84"/>
      <c r="HTP101" s="84"/>
      <c r="HTQ101" s="84"/>
      <c r="HTR101" s="84"/>
      <c r="HTS101" s="84"/>
      <c r="HTT101" s="84"/>
      <c r="HTU101" s="84"/>
      <c r="HTV101" s="84"/>
      <c r="HTW101" s="84"/>
      <c r="HTX101" s="84"/>
      <c r="HTY101" s="84"/>
      <c r="HTZ101" s="84"/>
      <c r="HUA101" s="84"/>
      <c r="HUB101" s="84"/>
      <c r="HUC101" s="84"/>
      <c r="HUD101" s="84"/>
      <c r="HUE101" s="84"/>
      <c r="HUF101" s="84"/>
      <c r="HUG101" s="84"/>
      <c r="HUH101" s="84"/>
      <c r="HUI101" s="84"/>
      <c r="HUJ101" s="84"/>
      <c r="HUK101" s="84"/>
      <c r="HUL101" s="84"/>
      <c r="HUM101" s="84"/>
      <c r="HUN101" s="84"/>
      <c r="HUO101" s="84"/>
      <c r="HUP101" s="84"/>
      <c r="HUQ101" s="84"/>
      <c r="HUR101" s="84"/>
      <c r="HUS101" s="84"/>
      <c r="HUT101" s="84"/>
      <c r="HUU101" s="84"/>
      <c r="HUV101" s="84"/>
      <c r="HUW101" s="84"/>
      <c r="HUX101" s="84"/>
      <c r="HUY101" s="84"/>
      <c r="HUZ101" s="84"/>
      <c r="HVA101" s="84"/>
      <c r="HVB101" s="84"/>
      <c r="HVC101" s="84"/>
      <c r="HVD101" s="84"/>
      <c r="HVE101" s="84"/>
      <c r="HVF101" s="84"/>
      <c r="HVG101" s="84"/>
      <c r="HVH101" s="84"/>
      <c r="HVI101" s="84"/>
      <c r="HVJ101" s="84"/>
      <c r="HVK101" s="84"/>
      <c r="HVL101" s="84"/>
      <c r="HVM101" s="84"/>
      <c r="HVN101" s="84"/>
      <c r="HVO101" s="84"/>
      <c r="HVP101" s="84"/>
      <c r="HVQ101" s="84"/>
      <c r="HVR101" s="84"/>
      <c r="HVS101" s="84"/>
      <c r="HVT101" s="84"/>
      <c r="HVU101" s="84"/>
      <c r="HVV101" s="84"/>
      <c r="HVW101" s="84"/>
      <c r="HVX101" s="84"/>
      <c r="HVY101" s="84"/>
      <c r="HVZ101" s="84"/>
      <c r="HWA101" s="84"/>
      <c r="HWB101" s="84"/>
      <c r="HWC101" s="84"/>
      <c r="HWD101" s="84"/>
      <c r="HWE101" s="84"/>
      <c r="HWF101" s="84"/>
      <c r="HWG101" s="84"/>
      <c r="HWH101" s="84"/>
      <c r="HWI101" s="84"/>
      <c r="HWJ101" s="84"/>
      <c r="HWK101" s="84"/>
      <c r="HWL101" s="84"/>
      <c r="HWM101" s="84"/>
      <c r="HWN101" s="84"/>
      <c r="HWO101" s="84"/>
      <c r="HWP101" s="84"/>
      <c r="HWQ101" s="84"/>
      <c r="HWR101" s="84"/>
      <c r="HWS101" s="84"/>
      <c r="HWT101" s="84"/>
      <c r="HWU101" s="84"/>
      <c r="HWV101" s="84"/>
      <c r="HWW101" s="84"/>
      <c r="HWX101" s="84"/>
      <c r="HWY101" s="84"/>
      <c r="HWZ101" s="84"/>
      <c r="HXA101" s="84"/>
      <c r="HXB101" s="84"/>
      <c r="HXC101" s="84"/>
      <c r="HXD101" s="84"/>
      <c r="HXE101" s="84"/>
      <c r="HXF101" s="84"/>
      <c r="HXG101" s="84"/>
      <c r="HXH101" s="84"/>
      <c r="HXI101" s="84"/>
      <c r="HXJ101" s="84"/>
      <c r="HXK101" s="84"/>
      <c r="HXL101" s="84"/>
      <c r="HXM101" s="84"/>
      <c r="HXN101" s="84"/>
      <c r="HXO101" s="84"/>
      <c r="HXP101" s="84"/>
      <c r="HXQ101" s="84"/>
      <c r="HXR101" s="84"/>
      <c r="HXS101" s="84"/>
      <c r="HXT101" s="84"/>
      <c r="HXU101" s="84"/>
      <c r="HXV101" s="84"/>
      <c r="HXW101" s="84"/>
      <c r="HXX101" s="84"/>
      <c r="HXY101" s="84"/>
      <c r="HXZ101" s="84"/>
      <c r="HYA101" s="84"/>
      <c r="HYB101" s="84"/>
      <c r="HYC101" s="84"/>
      <c r="HYD101" s="84"/>
      <c r="HYE101" s="84"/>
      <c r="HYF101" s="84"/>
      <c r="HYG101" s="84"/>
      <c r="HYH101" s="84"/>
      <c r="HYI101" s="84"/>
      <c r="HYJ101" s="84"/>
      <c r="HYK101" s="84"/>
      <c r="HYL101" s="84"/>
      <c r="HYM101" s="84"/>
      <c r="HYN101" s="84"/>
      <c r="HYO101" s="84"/>
      <c r="HYP101" s="84"/>
      <c r="HYQ101" s="84"/>
      <c r="HYR101" s="84"/>
      <c r="HYS101" s="84"/>
      <c r="HYT101" s="84"/>
      <c r="HYU101" s="84"/>
      <c r="HYV101" s="84"/>
      <c r="HYW101" s="84"/>
      <c r="HYX101" s="84"/>
      <c r="HYY101" s="84"/>
      <c r="HYZ101" s="84"/>
      <c r="HZA101" s="84"/>
      <c r="HZB101" s="84"/>
      <c r="HZC101" s="84"/>
      <c r="HZD101" s="84"/>
      <c r="HZE101" s="84"/>
      <c r="HZF101" s="84"/>
      <c r="HZG101" s="84"/>
      <c r="HZH101" s="84"/>
      <c r="HZI101" s="84"/>
      <c r="HZJ101" s="84"/>
      <c r="HZK101" s="84"/>
      <c r="HZL101" s="84"/>
      <c r="HZM101" s="84"/>
      <c r="HZN101" s="84"/>
      <c r="HZO101" s="84"/>
      <c r="HZP101" s="84"/>
      <c r="HZQ101" s="84"/>
      <c r="HZR101" s="84"/>
      <c r="HZS101" s="84"/>
      <c r="HZT101" s="84"/>
      <c r="HZU101" s="84"/>
      <c r="HZV101" s="84"/>
      <c r="HZW101" s="84"/>
      <c r="HZX101" s="84"/>
      <c r="HZY101" s="84"/>
      <c r="HZZ101" s="84"/>
      <c r="IAA101" s="84"/>
      <c r="IAB101" s="84"/>
      <c r="IAC101" s="84"/>
      <c r="IAD101" s="84"/>
      <c r="IAE101" s="84"/>
      <c r="IAF101" s="84"/>
      <c r="IAG101" s="84"/>
      <c r="IAH101" s="84"/>
      <c r="IAI101" s="84"/>
      <c r="IAJ101" s="84"/>
      <c r="IAK101" s="84"/>
      <c r="IAL101" s="84"/>
      <c r="IAM101" s="84"/>
      <c r="IAN101" s="84"/>
      <c r="IAO101" s="84"/>
      <c r="IAP101" s="84"/>
      <c r="IAQ101" s="84"/>
      <c r="IAR101" s="84"/>
      <c r="IAS101" s="84"/>
      <c r="IAT101" s="84"/>
      <c r="IAU101" s="84"/>
      <c r="IAV101" s="84"/>
      <c r="IAW101" s="84"/>
      <c r="IAX101" s="84"/>
      <c r="IAY101" s="84"/>
      <c r="IAZ101" s="84"/>
      <c r="IBA101" s="84"/>
      <c r="IBB101" s="84"/>
      <c r="IBC101" s="84"/>
      <c r="IBD101" s="84"/>
      <c r="IBE101" s="84"/>
      <c r="IBF101" s="84"/>
      <c r="IBG101" s="84"/>
      <c r="IBH101" s="84"/>
      <c r="IBI101" s="84"/>
      <c r="IBJ101" s="84"/>
      <c r="IBK101" s="84"/>
      <c r="IBL101" s="84"/>
      <c r="IBM101" s="84"/>
      <c r="IBN101" s="84"/>
      <c r="IBO101" s="84"/>
      <c r="IBP101" s="84"/>
      <c r="IBQ101" s="84"/>
      <c r="IBR101" s="84"/>
      <c r="IBS101" s="84"/>
      <c r="IBT101" s="84"/>
      <c r="IBU101" s="84"/>
      <c r="IBV101" s="84"/>
      <c r="IBW101" s="84"/>
      <c r="IBX101" s="84"/>
      <c r="IBY101" s="84"/>
      <c r="IBZ101" s="84"/>
      <c r="ICA101" s="84"/>
      <c r="ICB101" s="84"/>
      <c r="ICC101" s="84"/>
      <c r="ICD101" s="84"/>
      <c r="ICE101" s="84"/>
      <c r="ICF101" s="84"/>
      <c r="ICG101" s="84"/>
      <c r="ICH101" s="84"/>
      <c r="ICI101" s="84"/>
      <c r="ICJ101" s="84"/>
      <c r="ICK101" s="84"/>
      <c r="ICL101" s="84"/>
      <c r="ICM101" s="84"/>
      <c r="ICN101" s="84"/>
      <c r="ICO101" s="84"/>
      <c r="ICP101" s="84"/>
      <c r="ICQ101" s="84"/>
      <c r="ICR101" s="84"/>
      <c r="ICS101" s="84"/>
      <c r="ICT101" s="84"/>
      <c r="ICU101" s="84"/>
      <c r="ICV101" s="84"/>
      <c r="ICW101" s="84"/>
      <c r="ICX101" s="84"/>
      <c r="ICY101" s="84"/>
      <c r="ICZ101" s="84"/>
      <c r="IDA101" s="84"/>
      <c r="IDB101" s="84"/>
      <c r="IDC101" s="84"/>
      <c r="IDD101" s="84"/>
      <c r="IDE101" s="84"/>
      <c r="IDF101" s="84"/>
      <c r="IDG101" s="84"/>
      <c r="IDH101" s="84"/>
      <c r="IDI101" s="84"/>
      <c r="IDJ101" s="84"/>
      <c r="IDK101" s="84"/>
      <c r="IDL101" s="84"/>
      <c r="IDM101" s="84"/>
      <c r="IDN101" s="84"/>
      <c r="IDO101" s="84"/>
      <c r="IDP101" s="84"/>
      <c r="IDQ101" s="84"/>
      <c r="IDR101" s="84"/>
      <c r="IDS101" s="84"/>
      <c r="IDT101" s="84"/>
      <c r="IDU101" s="84"/>
      <c r="IDV101" s="84"/>
      <c r="IDW101" s="84"/>
      <c r="IDX101" s="84"/>
      <c r="IDY101" s="84"/>
      <c r="IDZ101" s="84"/>
      <c r="IEA101" s="84"/>
      <c r="IEB101" s="84"/>
      <c r="IEC101" s="84"/>
      <c r="IED101" s="84"/>
      <c r="IEE101" s="84"/>
      <c r="IEF101" s="84"/>
      <c r="IEG101" s="84"/>
      <c r="IEH101" s="84"/>
      <c r="IEI101" s="84"/>
      <c r="IEJ101" s="84"/>
      <c r="IEK101" s="84"/>
      <c r="IEL101" s="84"/>
      <c r="IEM101" s="84"/>
      <c r="IEN101" s="84"/>
      <c r="IEO101" s="84"/>
      <c r="IEP101" s="84"/>
      <c r="IEQ101" s="84"/>
      <c r="IER101" s="84"/>
      <c r="IES101" s="84"/>
      <c r="IET101" s="84"/>
      <c r="IEU101" s="84"/>
      <c r="IEV101" s="84"/>
      <c r="IEW101" s="84"/>
      <c r="IEX101" s="84"/>
      <c r="IEY101" s="84"/>
      <c r="IEZ101" s="84"/>
      <c r="IFA101" s="84"/>
      <c r="IFB101" s="84"/>
      <c r="IFC101" s="84"/>
      <c r="IFD101" s="84"/>
      <c r="IFE101" s="84"/>
      <c r="IFF101" s="84"/>
      <c r="IFG101" s="84"/>
      <c r="IFH101" s="84"/>
      <c r="IFI101" s="84"/>
      <c r="IFJ101" s="84"/>
      <c r="IFK101" s="84"/>
      <c r="IFL101" s="84"/>
      <c r="IFM101" s="84"/>
      <c r="IFN101" s="84"/>
      <c r="IFO101" s="84"/>
      <c r="IFP101" s="84"/>
      <c r="IFQ101" s="84"/>
      <c r="IFR101" s="84"/>
      <c r="IFS101" s="84"/>
      <c r="IFT101" s="84"/>
      <c r="IFU101" s="84"/>
      <c r="IFV101" s="84"/>
      <c r="IFW101" s="84"/>
      <c r="IFX101" s="84"/>
      <c r="IFY101" s="84"/>
      <c r="IFZ101" s="84"/>
      <c r="IGA101" s="84"/>
      <c r="IGB101" s="84"/>
      <c r="IGC101" s="84"/>
      <c r="IGD101" s="84"/>
      <c r="IGE101" s="84"/>
      <c r="IGF101" s="84"/>
      <c r="IGG101" s="84"/>
      <c r="IGH101" s="84"/>
      <c r="IGI101" s="84"/>
      <c r="IGJ101" s="84"/>
      <c r="IGK101" s="84"/>
      <c r="IGL101" s="84"/>
      <c r="IGM101" s="84"/>
      <c r="IGN101" s="84"/>
      <c r="IGO101" s="84"/>
      <c r="IGP101" s="84"/>
      <c r="IGQ101" s="84"/>
      <c r="IGR101" s="84"/>
      <c r="IGS101" s="84"/>
      <c r="IGT101" s="84"/>
      <c r="IGU101" s="84"/>
      <c r="IGV101" s="84"/>
      <c r="IGW101" s="84"/>
      <c r="IGX101" s="84"/>
      <c r="IGY101" s="84"/>
      <c r="IGZ101" s="84"/>
      <c r="IHA101" s="84"/>
      <c r="IHB101" s="84"/>
      <c r="IHC101" s="84"/>
      <c r="IHD101" s="84"/>
      <c r="IHE101" s="84"/>
      <c r="IHF101" s="84"/>
      <c r="IHG101" s="84"/>
      <c r="IHH101" s="84"/>
      <c r="IHI101" s="84"/>
      <c r="IHJ101" s="84"/>
      <c r="IHK101" s="84"/>
      <c r="IHL101" s="84"/>
      <c r="IHM101" s="84"/>
      <c r="IHN101" s="84"/>
      <c r="IHO101" s="84"/>
      <c r="IHP101" s="84"/>
      <c r="IHQ101" s="84"/>
      <c r="IHR101" s="84"/>
      <c r="IHS101" s="84"/>
      <c r="IHT101" s="84"/>
      <c r="IHU101" s="84"/>
      <c r="IHV101" s="84"/>
      <c r="IHW101" s="84"/>
      <c r="IHX101" s="84"/>
      <c r="IHY101" s="84"/>
      <c r="IHZ101" s="84"/>
      <c r="IIA101" s="84"/>
      <c r="IIB101" s="84"/>
      <c r="IIC101" s="84"/>
      <c r="IID101" s="84"/>
      <c r="IIE101" s="84"/>
      <c r="IIF101" s="84"/>
      <c r="IIG101" s="84"/>
      <c r="IIH101" s="84"/>
      <c r="III101" s="84"/>
      <c r="IIJ101" s="84"/>
      <c r="IIK101" s="84"/>
      <c r="IIL101" s="84"/>
      <c r="IIM101" s="84"/>
      <c r="IIN101" s="84"/>
      <c r="IIO101" s="84"/>
      <c r="IIP101" s="84"/>
      <c r="IIQ101" s="84"/>
      <c r="IIR101" s="84"/>
      <c r="IIS101" s="84"/>
      <c r="IIT101" s="84"/>
      <c r="IIU101" s="84"/>
      <c r="IIV101" s="84"/>
      <c r="IIW101" s="84"/>
      <c r="IIX101" s="84"/>
      <c r="IIY101" s="84"/>
      <c r="IIZ101" s="84"/>
      <c r="IJA101" s="84"/>
      <c r="IJB101" s="84"/>
      <c r="IJC101" s="84"/>
      <c r="IJD101" s="84"/>
      <c r="IJE101" s="84"/>
      <c r="IJF101" s="84"/>
      <c r="IJG101" s="84"/>
      <c r="IJH101" s="84"/>
      <c r="IJI101" s="84"/>
      <c r="IJJ101" s="84"/>
      <c r="IJK101" s="84"/>
      <c r="IJL101" s="84"/>
      <c r="IJM101" s="84"/>
      <c r="IJN101" s="84"/>
      <c r="IJO101" s="84"/>
      <c r="IJP101" s="84"/>
      <c r="IJQ101" s="84"/>
      <c r="IJR101" s="84"/>
      <c r="IJS101" s="84"/>
      <c r="IJT101" s="84"/>
      <c r="IJU101" s="84"/>
      <c r="IJV101" s="84"/>
      <c r="IJW101" s="84"/>
      <c r="IJX101" s="84"/>
      <c r="IJY101" s="84"/>
      <c r="IJZ101" s="84"/>
      <c r="IKA101" s="84"/>
      <c r="IKB101" s="84"/>
      <c r="IKC101" s="84"/>
      <c r="IKD101" s="84"/>
      <c r="IKE101" s="84"/>
      <c r="IKF101" s="84"/>
      <c r="IKG101" s="84"/>
      <c r="IKH101" s="84"/>
      <c r="IKI101" s="84"/>
      <c r="IKJ101" s="84"/>
      <c r="IKK101" s="84"/>
      <c r="IKL101" s="84"/>
      <c r="IKM101" s="84"/>
      <c r="IKN101" s="84"/>
      <c r="IKO101" s="84"/>
      <c r="IKP101" s="84"/>
      <c r="IKQ101" s="84"/>
      <c r="IKR101" s="84"/>
      <c r="IKS101" s="84"/>
      <c r="IKT101" s="84"/>
      <c r="IKU101" s="84"/>
      <c r="IKV101" s="84"/>
      <c r="IKW101" s="84"/>
      <c r="IKX101" s="84"/>
      <c r="IKY101" s="84"/>
      <c r="IKZ101" s="84"/>
      <c r="ILA101" s="84"/>
      <c r="ILB101" s="84"/>
      <c r="ILC101" s="84"/>
      <c r="ILD101" s="84"/>
      <c r="ILE101" s="84"/>
      <c r="ILF101" s="84"/>
      <c r="ILG101" s="84"/>
      <c r="ILH101" s="84"/>
      <c r="ILI101" s="84"/>
      <c r="ILJ101" s="84"/>
      <c r="ILK101" s="84"/>
      <c r="ILL101" s="84"/>
      <c r="ILM101" s="84"/>
      <c r="ILN101" s="84"/>
      <c r="ILO101" s="84"/>
      <c r="ILP101" s="84"/>
      <c r="ILQ101" s="84"/>
      <c r="ILR101" s="84"/>
      <c r="ILS101" s="84"/>
      <c r="ILT101" s="84"/>
      <c r="ILU101" s="84"/>
      <c r="ILV101" s="84"/>
      <c r="ILW101" s="84"/>
      <c r="ILX101" s="84"/>
      <c r="ILY101" s="84"/>
      <c r="ILZ101" s="84"/>
      <c r="IMA101" s="84"/>
      <c r="IMB101" s="84"/>
      <c r="IMC101" s="84"/>
      <c r="IMD101" s="84"/>
      <c r="IME101" s="84"/>
      <c r="IMF101" s="84"/>
      <c r="IMG101" s="84"/>
      <c r="IMH101" s="84"/>
      <c r="IMI101" s="84"/>
      <c r="IMJ101" s="84"/>
      <c r="IMK101" s="84"/>
      <c r="IML101" s="84"/>
      <c r="IMM101" s="84"/>
      <c r="IMN101" s="84"/>
      <c r="IMO101" s="84"/>
      <c r="IMP101" s="84"/>
      <c r="IMQ101" s="84"/>
      <c r="IMR101" s="84"/>
      <c r="IMS101" s="84"/>
      <c r="IMT101" s="84"/>
      <c r="IMU101" s="84"/>
      <c r="IMV101" s="84"/>
      <c r="IMW101" s="84"/>
      <c r="IMX101" s="84"/>
      <c r="IMY101" s="84"/>
      <c r="IMZ101" s="84"/>
      <c r="INA101" s="84"/>
      <c r="INB101" s="84"/>
      <c r="INC101" s="84"/>
      <c r="IND101" s="84"/>
      <c r="INE101" s="84"/>
      <c r="INF101" s="84"/>
      <c r="ING101" s="84"/>
      <c r="INH101" s="84"/>
      <c r="INI101" s="84"/>
      <c r="INJ101" s="84"/>
      <c r="INK101" s="84"/>
      <c r="INL101" s="84"/>
      <c r="INM101" s="84"/>
      <c r="INN101" s="84"/>
      <c r="INO101" s="84"/>
      <c r="INP101" s="84"/>
      <c r="INQ101" s="84"/>
      <c r="INR101" s="84"/>
      <c r="INS101" s="84"/>
      <c r="INT101" s="84"/>
      <c r="INU101" s="84"/>
      <c r="INV101" s="84"/>
      <c r="INW101" s="84"/>
      <c r="INX101" s="84"/>
      <c r="INY101" s="84"/>
      <c r="INZ101" s="84"/>
      <c r="IOA101" s="84"/>
      <c r="IOB101" s="84"/>
      <c r="IOC101" s="84"/>
      <c r="IOD101" s="84"/>
      <c r="IOE101" s="84"/>
      <c r="IOF101" s="84"/>
      <c r="IOG101" s="84"/>
      <c r="IOH101" s="84"/>
      <c r="IOI101" s="84"/>
      <c r="IOJ101" s="84"/>
      <c r="IOK101" s="84"/>
      <c r="IOL101" s="84"/>
      <c r="IOM101" s="84"/>
      <c r="ION101" s="84"/>
      <c r="IOO101" s="84"/>
      <c r="IOP101" s="84"/>
      <c r="IOQ101" s="84"/>
      <c r="IOR101" s="84"/>
      <c r="IOS101" s="84"/>
      <c r="IOT101" s="84"/>
      <c r="IOU101" s="84"/>
      <c r="IOV101" s="84"/>
      <c r="IOW101" s="84"/>
      <c r="IOX101" s="84"/>
      <c r="IOY101" s="84"/>
      <c r="IOZ101" s="84"/>
      <c r="IPA101" s="84"/>
      <c r="IPB101" s="84"/>
      <c r="IPC101" s="84"/>
      <c r="IPD101" s="84"/>
      <c r="IPE101" s="84"/>
      <c r="IPF101" s="84"/>
      <c r="IPG101" s="84"/>
      <c r="IPH101" s="84"/>
      <c r="IPI101" s="84"/>
      <c r="IPJ101" s="84"/>
      <c r="IPK101" s="84"/>
      <c r="IPL101" s="84"/>
      <c r="IPM101" s="84"/>
      <c r="IPN101" s="84"/>
      <c r="IPO101" s="84"/>
      <c r="IPP101" s="84"/>
      <c r="IPQ101" s="84"/>
      <c r="IPR101" s="84"/>
      <c r="IPS101" s="84"/>
      <c r="IPT101" s="84"/>
      <c r="IPU101" s="84"/>
      <c r="IPV101" s="84"/>
      <c r="IPW101" s="84"/>
      <c r="IPX101" s="84"/>
      <c r="IPY101" s="84"/>
      <c r="IPZ101" s="84"/>
      <c r="IQA101" s="84"/>
      <c r="IQB101" s="84"/>
      <c r="IQC101" s="84"/>
      <c r="IQD101" s="84"/>
      <c r="IQE101" s="84"/>
      <c r="IQF101" s="84"/>
      <c r="IQG101" s="84"/>
      <c r="IQH101" s="84"/>
      <c r="IQI101" s="84"/>
      <c r="IQJ101" s="84"/>
      <c r="IQK101" s="84"/>
      <c r="IQL101" s="84"/>
      <c r="IQM101" s="84"/>
      <c r="IQN101" s="84"/>
      <c r="IQO101" s="84"/>
      <c r="IQP101" s="84"/>
      <c r="IQQ101" s="84"/>
      <c r="IQR101" s="84"/>
      <c r="IQS101" s="84"/>
      <c r="IQT101" s="84"/>
      <c r="IQU101" s="84"/>
      <c r="IQV101" s="84"/>
      <c r="IQW101" s="84"/>
      <c r="IQX101" s="84"/>
      <c r="IQY101" s="84"/>
      <c r="IQZ101" s="84"/>
      <c r="IRA101" s="84"/>
      <c r="IRB101" s="84"/>
      <c r="IRC101" s="84"/>
      <c r="IRD101" s="84"/>
      <c r="IRE101" s="84"/>
      <c r="IRF101" s="84"/>
      <c r="IRG101" s="84"/>
      <c r="IRH101" s="84"/>
      <c r="IRI101" s="84"/>
      <c r="IRJ101" s="84"/>
      <c r="IRK101" s="84"/>
      <c r="IRL101" s="84"/>
      <c r="IRM101" s="84"/>
      <c r="IRN101" s="84"/>
      <c r="IRO101" s="84"/>
      <c r="IRP101" s="84"/>
      <c r="IRQ101" s="84"/>
      <c r="IRR101" s="84"/>
      <c r="IRS101" s="84"/>
      <c r="IRT101" s="84"/>
      <c r="IRU101" s="84"/>
      <c r="IRV101" s="84"/>
      <c r="IRW101" s="84"/>
      <c r="IRX101" s="84"/>
      <c r="IRY101" s="84"/>
      <c r="IRZ101" s="84"/>
      <c r="ISA101" s="84"/>
      <c r="ISB101" s="84"/>
      <c r="ISC101" s="84"/>
      <c r="ISD101" s="84"/>
      <c r="ISE101" s="84"/>
      <c r="ISF101" s="84"/>
      <c r="ISG101" s="84"/>
      <c r="ISH101" s="84"/>
      <c r="ISI101" s="84"/>
      <c r="ISJ101" s="84"/>
      <c r="ISK101" s="84"/>
      <c r="ISL101" s="84"/>
      <c r="ISM101" s="84"/>
      <c r="ISN101" s="84"/>
      <c r="ISO101" s="84"/>
      <c r="ISP101" s="84"/>
      <c r="ISQ101" s="84"/>
      <c r="ISR101" s="84"/>
      <c r="ISS101" s="84"/>
      <c r="IST101" s="84"/>
      <c r="ISU101" s="84"/>
      <c r="ISV101" s="84"/>
      <c r="ISW101" s="84"/>
      <c r="ISX101" s="84"/>
      <c r="ISY101" s="84"/>
      <c r="ISZ101" s="84"/>
      <c r="ITA101" s="84"/>
      <c r="ITB101" s="84"/>
      <c r="ITC101" s="84"/>
      <c r="ITD101" s="84"/>
      <c r="ITE101" s="84"/>
      <c r="ITF101" s="84"/>
      <c r="ITG101" s="84"/>
      <c r="ITH101" s="84"/>
      <c r="ITI101" s="84"/>
      <c r="ITJ101" s="84"/>
      <c r="ITK101" s="84"/>
      <c r="ITL101" s="84"/>
      <c r="ITM101" s="84"/>
      <c r="ITN101" s="84"/>
      <c r="ITO101" s="84"/>
      <c r="ITP101" s="84"/>
      <c r="ITQ101" s="84"/>
      <c r="ITR101" s="84"/>
      <c r="ITS101" s="84"/>
      <c r="ITT101" s="84"/>
      <c r="ITU101" s="84"/>
      <c r="ITV101" s="84"/>
      <c r="ITW101" s="84"/>
      <c r="ITX101" s="84"/>
      <c r="ITY101" s="84"/>
      <c r="ITZ101" s="84"/>
      <c r="IUA101" s="84"/>
      <c r="IUB101" s="84"/>
      <c r="IUC101" s="84"/>
      <c r="IUD101" s="84"/>
      <c r="IUE101" s="84"/>
      <c r="IUF101" s="84"/>
      <c r="IUG101" s="84"/>
      <c r="IUH101" s="84"/>
      <c r="IUI101" s="84"/>
      <c r="IUJ101" s="84"/>
      <c r="IUK101" s="84"/>
      <c r="IUL101" s="84"/>
      <c r="IUM101" s="84"/>
      <c r="IUN101" s="84"/>
      <c r="IUO101" s="84"/>
      <c r="IUP101" s="84"/>
      <c r="IUQ101" s="84"/>
      <c r="IUR101" s="84"/>
      <c r="IUS101" s="84"/>
      <c r="IUT101" s="84"/>
      <c r="IUU101" s="84"/>
      <c r="IUV101" s="84"/>
      <c r="IUW101" s="84"/>
      <c r="IUX101" s="84"/>
      <c r="IUY101" s="84"/>
      <c r="IUZ101" s="84"/>
      <c r="IVA101" s="84"/>
      <c r="IVB101" s="84"/>
      <c r="IVC101" s="84"/>
      <c r="IVD101" s="84"/>
      <c r="IVE101" s="84"/>
      <c r="IVF101" s="84"/>
      <c r="IVG101" s="84"/>
      <c r="IVH101" s="84"/>
      <c r="IVI101" s="84"/>
      <c r="IVJ101" s="84"/>
      <c r="IVK101" s="84"/>
      <c r="IVL101" s="84"/>
      <c r="IVM101" s="84"/>
      <c r="IVN101" s="84"/>
      <c r="IVO101" s="84"/>
      <c r="IVP101" s="84"/>
      <c r="IVQ101" s="84"/>
      <c r="IVR101" s="84"/>
      <c r="IVS101" s="84"/>
      <c r="IVT101" s="84"/>
      <c r="IVU101" s="84"/>
      <c r="IVV101" s="84"/>
      <c r="IVW101" s="84"/>
      <c r="IVX101" s="84"/>
      <c r="IVY101" s="84"/>
      <c r="IVZ101" s="84"/>
      <c r="IWA101" s="84"/>
      <c r="IWB101" s="84"/>
      <c r="IWC101" s="84"/>
      <c r="IWD101" s="84"/>
      <c r="IWE101" s="84"/>
      <c r="IWF101" s="84"/>
      <c r="IWG101" s="84"/>
      <c r="IWH101" s="84"/>
      <c r="IWI101" s="84"/>
      <c r="IWJ101" s="84"/>
      <c r="IWK101" s="84"/>
      <c r="IWL101" s="84"/>
      <c r="IWM101" s="84"/>
      <c r="IWN101" s="84"/>
      <c r="IWO101" s="84"/>
      <c r="IWP101" s="84"/>
      <c r="IWQ101" s="84"/>
      <c r="IWR101" s="84"/>
      <c r="IWS101" s="84"/>
      <c r="IWT101" s="84"/>
      <c r="IWU101" s="84"/>
      <c r="IWV101" s="84"/>
      <c r="IWW101" s="84"/>
      <c r="IWX101" s="84"/>
      <c r="IWY101" s="84"/>
      <c r="IWZ101" s="84"/>
      <c r="IXA101" s="84"/>
      <c r="IXB101" s="84"/>
      <c r="IXC101" s="84"/>
      <c r="IXD101" s="84"/>
      <c r="IXE101" s="84"/>
      <c r="IXF101" s="84"/>
      <c r="IXG101" s="84"/>
      <c r="IXH101" s="84"/>
      <c r="IXI101" s="84"/>
      <c r="IXJ101" s="84"/>
      <c r="IXK101" s="84"/>
      <c r="IXL101" s="84"/>
      <c r="IXM101" s="84"/>
      <c r="IXN101" s="84"/>
      <c r="IXO101" s="84"/>
      <c r="IXP101" s="84"/>
      <c r="IXQ101" s="84"/>
      <c r="IXR101" s="84"/>
      <c r="IXS101" s="84"/>
      <c r="IXT101" s="84"/>
      <c r="IXU101" s="84"/>
      <c r="IXV101" s="84"/>
      <c r="IXW101" s="84"/>
      <c r="IXX101" s="84"/>
      <c r="IXY101" s="84"/>
      <c r="IXZ101" s="84"/>
      <c r="IYA101" s="84"/>
      <c r="IYB101" s="84"/>
      <c r="IYC101" s="84"/>
      <c r="IYD101" s="84"/>
      <c r="IYE101" s="84"/>
      <c r="IYF101" s="84"/>
      <c r="IYG101" s="84"/>
      <c r="IYH101" s="84"/>
      <c r="IYI101" s="84"/>
      <c r="IYJ101" s="84"/>
      <c r="IYK101" s="84"/>
      <c r="IYL101" s="84"/>
      <c r="IYM101" s="84"/>
      <c r="IYN101" s="84"/>
      <c r="IYO101" s="84"/>
      <c r="IYP101" s="84"/>
      <c r="IYQ101" s="84"/>
      <c r="IYR101" s="84"/>
      <c r="IYS101" s="84"/>
      <c r="IYT101" s="84"/>
      <c r="IYU101" s="84"/>
      <c r="IYV101" s="84"/>
      <c r="IYW101" s="84"/>
      <c r="IYX101" s="84"/>
      <c r="IYY101" s="84"/>
      <c r="IYZ101" s="84"/>
      <c r="IZA101" s="84"/>
      <c r="IZB101" s="84"/>
      <c r="IZC101" s="84"/>
      <c r="IZD101" s="84"/>
      <c r="IZE101" s="84"/>
      <c r="IZF101" s="84"/>
      <c r="IZG101" s="84"/>
      <c r="IZH101" s="84"/>
      <c r="IZI101" s="84"/>
      <c r="IZJ101" s="84"/>
      <c r="IZK101" s="84"/>
      <c r="IZL101" s="84"/>
      <c r="IZM101" s="84"/>
      <c r="IZN101" s="84"/>
      <c r="IZO101" s="84"/>
      <c r="IZP101" s="84"/>
      <c r="IZQ101" s="84"/>
      <c r="IZR101" s="84"/>
      <c r="IZS101" s="84"/>
      <c r="IZT101" s="84"/>
      <c r="IZU101" s="84"/>
      <c r="IZV101" s="84"/>
      <c r="IZW101" s="84"/>
      <c r="IZX101" s="84"/>
      <c r="IZY101" s="84"/>
      <c r="IZZ101" s="84"/>
      <c r="JAA101" s="84"/>
      <c r="JAB101" s="84"/>
      <c r="JAC101" s="84"/>
      <c r="JAD101" s="84"/>
      <c r="JAE101" s="84"/>
      <c r="JAF101" s="84"/>
      <c r="JAG101" s="84"/>
      <c r="JAH101" s="84"/>
      <c r="JAI101" s="84"/>
      <c r="JAJ101" s="84"/>
      <c r="JAK101" s="84"/>
      <c r="JAL101" s="84"/>
      <c r="JAM101" s="84"/>
      <c r="JAN101" s="84"/>
      <c r="JAO101" s="84"/>
      <c r="JAP101" s="84"/>
      <c r="JAQ101" s="84"/>
      <c r="JAR101" s="84"/>
      <c r="JAS101" s="84"/>
      <c r="JAT101" s="84"/>
      <c r="JAU101" s="84"/>
      <c r="JAV101" s="84"/>
      <c r="JAW101" s="84"/>
      <c r="JAX101" s="84"/>
      <c r="JAY101" s="84"/>
      <c r="JAZ101" s="84"/>
      <c r="JBA101" s="84"/>
      <c r="JBB101" s="84"/>
      <c r="JBC101" s="84"/>
      <c r="JBD101" s="84"/>
      <c r="JBE101" s="84"/>
      <c r="JBF101" s="84"/>
      <c r="JBG101" s="84"/>
      <c r="JBH101" s="84"/>
      <c r="JBI101" s="84"/>
      <c r="JBJ101" s="84"/>
      <c r="JBK101" s="84"/>
      <c r="JBL101" s="84"/>
      <c r="JBM101" s="84"/>
      <c r="JBN101" s="84"/>
      <c r="JBO101" s="84"/>
      <c r="JBP101" s="84"/>
      <c r="JBQ101" s="84"/>
      <c r="JBR101" s="84"/>
      <c r="JBS101" s="84"/>
      <c r="JBT101" s="84"/>
      <c r="JBU101" s="84"/>
      <c r="JBV101" s="84"/>
      <c r="JBW101" s="84"/>
      <c r="JBX101" s="84"/>
      <c r="JBY101" s="84"/>
      <c r="JBZ101" s="84"/>
      <c r="JCA101" s="84"/>
      <c r="JCB101" s="84"/>
      <c r="JCC101" s="84"/>
      <c r="JCD101" s="84"/>
      <c r="JCE101" s="84"/>
      <c r="JCF101" s="84"/>
      <c r="JCG101" s="84"/>
      <c r="JCH101" s="84"/>
      <c r="JCI101" s="84"/>
      <c r="JCJ101" s="84"/>
      <c r="JCK101" s="84"/>
      <c r="JCL101" s="84"/>
      <c r="JCM101" s="84"/>
      <c r="JCN101" s="84"/>
      <c r="JCO101" s="84"/>
      <c r="JCP101" s="84"/>
      <c r="JCQ101" s="84"/>
      <c r="JCR101" s="84"/>
      <c r="JCS101" s="84"/>
      <c r="JCT101" s="84"/>
      <c r="JCU101" s="84"/>
      <c r="JCV101" s="84"/>
      <c r="JCW101" s="84"/>
      <c r="JCX101" s="84"/>
      <c r="JCY101" s="84"/>
      <c r="JCZ101" s="84"/>
      <c r="JDA101" s="84"/>
      <c r="JDB101" s="84"/>
      <c r="JDC101" s="84"/>
      <c r="JDD101" s="84"/>
      <c r="JDE101" s="84"/>
      <c r="JDF101" s="84"/>
      <c r="JDG101" s="84"/>
      <c r="JDH101" s="84"/>
      <c r="JDI101" s="84"/>
      <c r="JDJ101" s="84"/>
      <c r="JDK101" s="84"/>
      <c r="JDL101" s="84"/>
      <c r="JDM101" s="84"/>
      <c r="JDN101" s="84"/>
      <c r="JDO101" s="84"/>
      <c r="JDP101" s="84"/>
      <c r="JDQ101" s="84"/>
      <c r="JDR101" s="84"/>
      <c r="JDS101" s="84"/>
      <c r="JDT101" s="84"/>
      <c r="JDU101" s="84"/>
      <c r="JDV101" s="84"/>
      <c r="JDW101" s="84"/>
      <c r="JDX101" s="84"/>
      <c r="JDY101" s="84"/>
      <c r="JDZ101" s="84"/>
      <c r="JEA101" s="84"/>
      <c r="JEB101" s="84"/>
      <c r="JEC101" s="84"/>
      <c r="JED101" s="84"/>
      <c r="JEE101" s="84"/>
      <c r="JEF101" s="84"/>
      <c r="JEG101" s="84"/>
      <c r="JEH101" s="84"/>
      <c r="JEI101" s="84"/>
      <c r="JEJ101" s="84"/>
      <c r="JEK101" s="84"/>
      <c r="JEL101" s="84"/>
      <c r="JEM101" s="84"/>
      <c r="JEN101" s="84"/>
      <c r="JEO101" s="84"/>
      <c r="JEP101" s="84"/>
      <c r="JEQ101" s="84"/>
      <c r="JER101" s="84"/>
      <c r="JES101" s="84"/>
      <c r="JET101" s="84"/>
      <c r="JEU101" s="84"/>
      <c r="JEV101" s="84"/>
      <c r="JEW101" s="84"/>
      <c r="JEX101" s="84"/>
      <c r="JEY101" s="84"/>
      <c r="JEZ101" s="84"/>
      <c r="JFA101" s="84"/>
      <c r="JFB101" s="84"/>
      <c r="JFC101" s="84"/>
      <c r="JFD101" s="84"/>
      <c r="JFE101" s="84"/>
      <c r="JFF101" s="84"/>
      <c r="JFG101" s="84"/>
      <c r="JFH101" s="84"/>
      <c r="JFI101" s="84"/>
      <c r="JFJ101" s="84"/>
      <c r="JFK101" s="84"/>
      <c r="JFL101" s="84"/>
      <c r="JFM101" s="84"/>
      <c r="JFN101" s="84"/>
      <c r="JFO101" s="84"/>
      <c r="JFP101" s="84"/>
      <c r="JFQ101" s="84"/>
      <c r="JFR101" s="84"/>
      <c r="JFS101" s="84"/>
      <c r="JFT101" s="84"/>
      <c r="JFU101" s="84"/>
      <c r="JFV101" s="84"/>
      <c r="JFW101" s="84"/>
      <c r="JFX101" s="84"/>
      <c r="JFY101" s="84"/>
      <c r="JFZ101" s="84"/>
      <c r="JGA101" s="84"/>
      <c r="JGB101" s="84"/>
      <c r="JGC101" s="84"/>
      <c r="JGD101" s="84"/>
      <c r="JGE101" s="84"/>
      <c r="JGF101" s="84"/>
      <c r="JGG101" s="84"/>
      <c r="JGH101" s="84"/>
      <c r="JGI101" s="84"/>
      <c r="JGJ101" s="84"/>
      <c r="JGK101" s="84"/>
      <c r="JGL101" s="84"/>
      <c r="JGM101" s="84"/>
      <c r="JGN101" s="84"/>
      <c r="JGO101" s="84"/>
      <c r="JGP101" s="84"/>
      <c r="JGQ101" s="84"/>
      <c r="JGR101" s="84"/>
      <c r="JGS101" s="84"/>
      <c r="JGT101" s="84"/>
      <c r="JGU101" s="84"/>
      <c r="JGV101" s="84"/>
      <c r="JGW101" s="84"/>
      <c r="JGX101" s="84"/>
      <c r="JGY101" s="84"/>
      <c r="JGZ101" s="84"/>
      <c r="JHA101" s="84"/>
      <c r="JHB101" s="84"/>
      <c r="JHC101" s="84"/>
      <c r="JHD101" s="84"/>
      <c r="JHE101" s="84"/>
      <c r="JHF101" s="84"/>
      <c r="JHG101" s="84"/>
      <c r="JHH101" s="84"/>
      <c r="JHI101" s="84"/>
      <c r="JHJ101" s="84"/>
      <c r="JHK101" s="84"/>
      <c r="JHL101" s="84"/>
      <c r="JHM101" s="84"/>
      <c r="JHN101" s="84"/>
      <c r="JHO101" s="84"/>
      <c r="JHP101" s="84"/>
      <c r="JHQ101" s="84"/>
      <c r="JHR101" s="84"/>
      <c r="JHS101" s="84"/>
      <c r="JHT101" s="84"/>
      <c r="JHU101" s="84"/>
      <c r="JHV101" s="84"/>
      <c r="JHW101" s="84"/>
      <c r="JHX101" s="84"/>
      <c r="JHY101" s="84"/>
      <c r="JHZ101" s="84"/>
      <c r="JIA101" s="84"/>
      <c r="JIB101" s="84"/>
      <c r="JIC101" s="84"/>
      <c r="JID101" s="84"/>
      <c r="JIE101" s="84"/>
      <c r="JIF101" s="84"/>
      <c r="JIG101" s="84"/>
      <c r="JIH101" s="84"/>
      <c r="JII101" s="84"/>
      <c r="JIJ101" s="84"/>
      <c r="JIK101" s="84"/>
      <c r="JIL101" s="84"/>
      <c r="JIM101" s="84"/>
      <c r="JIN101" s="84"/>
      <c r="JIO101" s="84"/>
      <c r="JIP101" s="84"/>
      <c r="JIQ101" s="84"/>
      <c r="JIR101" s="84"/>
      <c r="JIS101" s="84"/>
      <c r="JIT101" s="84"/>
      <c r="JIU101" s="84"/>
      <c r="JIV101" s="84"/>
      <c r="JIW101" s="84"/>
      <c r="JIX101" s="84"/>
      <c r="JIY101" s="84"/>
      <c r="JIZ101" s="84"/>
      <c r="JJA101" s="84"/>
      <c r="JJB101" s="84"/>
      <c r="JJC101" s="84"/>
      <c r="JJD101" s="84"/>
      <c r="JJE101" s="84"/>
      <c r="JJF101" s="84"/>
      <c r="JJG101" s="84"/>
      <c r="JJH101" s="84"/>
      <c r="JJI101" s="84"/>
      <c r="JJJ101" s="84"/>
      <c r="JJK101" s="84"/>
      <c r="JJL101" s="84"/>
      <c r="JJM101" s="84"/>
      <c r="JJN101" s="84"/>
      <c r="JJO101" s="84"/>
      <c r="JJP101" s="84"/>
      <c r="JJQ101" s="84"/>
      <c r="JJR101" s="84"/>
      <c r="JJS101" s="84"/>
      <c r="JJT101" s="84"/>
      <c r="JJU101" s="84"/>
      <c r="JJV101" s="84"/>
      <c r="JJW101" s="84"/>
      <c r="JJX101" s="84"/>
      <c r="JJY101" s="84"/>
      <c r="JJZ101" s="84"/>
      <c r="JKA101" s="84"/>
      <c r="JKB101" s="84"/>
      <c r="JKC101" s="84"/>
      <c r="JKD101" s="84"/>
      <c r="JKE101" s="84"/>
      <c r="JKF101" s="84"/>
      <c r="JKG101" s="84"/>
      <c r="JKH101" s="84"/>
      <c r="JKI101" s="84"/>
      <c r="JKJ101" s="84"/>
      <c r="JKK101" s="84"/>
      <c r="JKL101" s="84"/>
      <c r="JKM101" s="84"/>
      <c r="JKN101" s="84"/>
      <c r="JKO101" s="84"/>
      <c r="JKP101" s="84"/>
      <c r="JKQ101" s="84"/>
      <c r="JKR101" s="84"/>
      <c r="JKS101" s="84"/>
      <c r="JKT101" s="84"/>
      <c r="JKU101" s="84"/>
      <c r="JKV101" s="84"/>
      <c r="JKW101" s="84"/>
      <c r="JKX101" s="84"/>
      <c r="JKY101" s="84"/>
      <c r="JKZ101" s="84"/>
      <c r="JLA101" s="84"/>
      <c r="JLB101" s="84"/>
      <c r="JLC101" s="84"/>
      <c r="JLD101" s="84"/>
      <c r="JLE101" s="84"/>
      <c r="JLF101" s="84"/>
      <c r="JLG101" s="84"/>
      <c r="JLH101" s="84"/>
      <c r="JLI101" s="84"/>
      <c r="JLJ101" s="84"/>
      <c r="JLK101" s="84"/>
      <c r="JLL101" s="84"/>
      <c r="JLM101" s="84"/>
      <c r="JLN101" s="84"/>
      <c r="JLO101" s="84"/>
      <c r="JLP101" s="84"/>
      <c r="JLQ101" s="84"/>
      <c r="JLR101" s="84"/>
      <c r="JLS101" s="84"/>
      <c r="JLT101" s="84"/>
      <c r="JLU101" s="84"/>
      <c r="JLV101" s="84"/>
      <c r="JLW101" s="84"/>
      <c r="JLX101" s="84"/>
      <c r="JLY101" s="84"/>
      <c r="JLZ101" s="84"/>
      <c r="JMA101" s="84"/>
      <c r="JMB101" s="84"/>
      <c r="JMC101" s="84"/>
      <c r="JMD101" s="84"/>
      <c r="JME101" s="84"/>
      <c r="JMF101" s="84"/>
      <c r="JMG101" s="84"/>
      <c r="JMH101" s="84"/>
      <c r="JMI101" s="84"/>
      <c r="JMJ101" s="84"/>
      <c r="JMK101" s="84"/>
      <c r="JML101" s="84"/>
      <c r="JMM101" s="84"/>
      <c r="JMN101" s="84"/>
      <c r="JMO101" s="84"/>
      <c r="JMP101" s="84"/>
      <c r="JMQ101" s="84"/>
      <c r="JMR101" s="84"/>
      <c r="JMS101" s="84"/>
      <c r="JMT101" s="84"/>
      <c r="JMU101" s="84"/>
      <c r="JMV101" s="84"/>
      <c r="JMW101" s="84"/>
      <c r="JMX101" s="84"/>
      <c r="JMY101" s="84"/>
      <c r="JMZ101" s="84"/>
      <c r="JNA101" s="84"/>
      <c r="JNB101" s="84"/>
      <c r="JNC101" s="84"/>
      <c r="JND101" s="84"/>
      <c r="JNE101" s="84"/>
      <c r="JNF101" s="84"/>
      <c r="JNG101" s="84"/>
      <c r="JNH101" s="84"/>
      <c r="JNI101" s="84"/>
      <c r="JNJ101" s="84"/>
      <c r="JNK101" s="84"/>
      <c r="JNL101" s="84"/>
      <c r="JNM101" s="84"/>
      <c r="JNN101" s="84"/>
      <c r="JNO101" s="84"/>
      <c r="JNP101" s="84"/>
      <c r="JNQ101" s="84"/>
      <c r="JNR101" s="84"/>
      <c r="JNS101" s="84"/>
      <c r="JNT101" s="84"/>
      <c r="JNU101" s="84"/>
      <c r="JNV101" s="84"/>
      <c r="JNW101" s="84"/>
      <c r="JNX101" s="84"/>
      <c r="JNY101" s="84"/>
      <c r="JNZ101" s="84"/>
      <c r="JOA101" s="84"/>
      <c r="JOB101" s="84"/>
      <c r="JOC101" s="84"/>
      <c r="JOD101" s="84"/>
      <c r="JOE101" s="84"/>
      <c r="JOF101" s="84"/>
      <c r="JOG101" s="84"/>
      <c r="JOH101" s="84"/>
      <c r="JOI101" s="84"/>
      <c r="JOJ101" s="84"/>
      <c r="JOK101" s="84"/>
      <c r="JOL101" s="84"/>
      <c r="JOM101" s="84"/>
      <c r="JON101" s="84"/>
      <c r="JOO101" s="84"/>
      <c r="JOP101" s="84"/>
      <c r="JOQ101" s="84"/>
      <c r="JOR101" s="84"/>
      <c r="JOS101" s="84"/>
      <c r="JOT101" s="84"/>
      <c r="JOU101" s="84"/>
      <c r="JOV101" s="84"/>
      <c r="JOW101" s="84"/>
      <c r="JOX101" s="84"/>
      <c r="JOY101" s="84"/>
      <c r="JOZ101" s="84"/>
      <c r="JPA101" s="84"/>
      <c r="JPB101" s="84"/>
      <c r="JPC101" s="84"/>
      <c r="JPD101" s="84"/>
      <c r="JPE101" s="84"/>
      <c r="JPF101" s="84"/>
      <c r="JPG101" s="84"/>
      <c r="JPH101" s="84"/>
      <c r="JPI101" s="84"/>
      <c r="JPJ101" s="84"/>
      <c r="JPK101" s="84"/>
      <c r="JPL101" s="84"/>
      <c r="JPM101" s="84"/>
      <c r="JPN101" s="84"/>
      <c r="JPO101" s="84"/>
      <c r="JPP101" s="84"/>
      <c r="JPQ101" s="84"/>
      <c r="JPR101" s="84"/>
      <c r="JPS101" s="84"/>
      <c r="JPT101" s="84"/>
      <c r="JPU101" s="84"/>
      <c r="JPV101" s="84"/>
      <c r="JPW101" s="84"/>
      <c r="JPX101" s="84"/>
      <c r="JPY101" s="84"/>
      <c r="JPZ101" s="84"/>
      <c r="JQA101" s="84"/>
      <c r="JQB101" s="84"/>
      <c r="JQC101" s="84"/>
      <c r="JQD101" s="84"/>
      <c r="JQE101" s="84"/>
      <c r="JQF101" s="84"/>
      <c r="JQG101" s="84"/>
      <c r="JQH101" s="84"/>
      <c r="JQI101" s="84"/>
      <c r="JQJ101" s="84"/>
      <c r="JQK101" s="84"/>
      <c r="JQL101" s="84"/>
      <c r="JQM101" s="84"/>
      <c r="JQN101" s="84"/>
      <c r="JQO101" s="84"/>
      <c r="JQP101" s="84"/>
      <c r="JQQ101" s="84"/>
      <c r="JQR101" s="84"/>
      <c r="JQS101" s="84"/>
      <c r="JQT101" s="84"/>
      <c r="JQU101" s="84"/>
      <c r="JQV101" s="84"/>
      <c r="JQW101" s="84"/>
      <c r="JQX101" s="84"/>
      <c r="JQY101" s="84"/>
      <c r="JQZ101" s="84"/>
      <c r="JRA101" s="84"/>
      <c r="JRB101" s="84"/>
      <c r="JRC101" s="84"/>
      <c r="JRD101" s="84"/>
      <c r="JRE101" s="84"/>
      <c r="JRF101" s="84"/>
      <c r="JRG101" s="84"/>
      <c r="JRH101" s="84"/>
      <c r="JRI101" s="84"/>
      <c r="JRJ101" s="84"/>
      <c r="JRK101" s="84"/>
      <c r="JRL101" s="84"/>
      <c r="JRM101" s="84"/>
      <c r="JRN101" s="84"/>
      <c r="JRO101" s="84"/>
      <c r="JRP101" s="84"/>
      <c r="JRQ101" s="84"/>
      <c r="JRR101" s="84"/>
      <c r="JRS101" s="84"/>
      <c r="JRT101" s="84"/>
      <c r="JRU101" s="84"/>
      <c r="JRV101" s="84"/>
      <c r="JRW101" s="84"/>
      <c r="JRX101" s="84"/>
      <c r="JRY101" s="84"/>
      <c r="JRZ101" s="84"/>
      <c r="JSA101" s="84"/>
      <c r="JSB101" s="84"/>
      <c r="JSC101" s="84"/>
      <c r="JSD101" s="84"/>
      <c r="JSE101" s="84"/>
      <c r="JSF101" s="84"/>
      <c r="JSG101" s="84"/>
      <c r="JSH101" s="84"/>
      <c r="JSI101" s="84"/>
      <c r="JSJ101" s="84"/>
      <c r="JSK101" s="84"/>
      <c r="JSL101" s="84"/>
      <c r="JSM101" s="84"/>
      <c r="JSN101" s="84"/>
      <c r="JSO101" s="84"/>
      <c r="JSP101" s="84"/>
      <c r="JSQ101" s="84"/>
      <c r="JSR101" s="84"/>
      <c r="JSS101" s="84"/>
      <c r="JST101" s="84"/>
      <c r="JSU101" s="84"/>
      <c r="JSV101" s="84"/>
      <c r="JSW101" s="84"/>
      <c r="JSX101" s="84"/>
      <c r="JSY101" s="84"/>
      <c r="JSZ101" s="84"/>
      <c r="JTA101" s="84"/>
      <c r="JTB101" s="84"/>
      <c r="JTC101" s="84"/>
      <c r="JTD101" s="84"/>
      <c r="JTE101" s="84"/>
      <c r="JTF101" s="84"/>
      <c r="JTG101" s="84"/>
      <c r="JTH101" s="84"/>
      <c r="JTI101" s="84"/>
      <c r="JTJ101" s="84"/>
      <c r="JTK101" s="84"/>
      <c r="JTL101" s="84"/>
      <c r="JTM101" s="84"/>
      <c r="JTN101" s="84"/>
      <c r="JTO101" s="84"/>
      <c r="JTP101" s="84"/>
      <c r="JTQ101" s="84"/>
      <c r="JTR101" s="84"/>
      <c r="JTS101" s="84"/>
      <c r="JTT101" s="84"/>
      <c r="JTU101" s="84"/>
      <c r="JTV101" s="84"/>
      <c r="JTW101" s="84"/>
      <c r="JTX101" s="84"/>
      <c r="JTY101" s="84"/>
      <c r="JTZ101" s="84"/>
      <c r="JUA101" s="84"/>
      <c r="JUB101" s="84"/>
      <c r="JUC101" s="84"/>
      <c r="JUD101" s="84"/>
      <c r="JUE101" s="84"/>
      <c r="JUF101" s="84"/>
      <c r="JUG101" s="84"/>
      <c r="JUH101" s="84"/>
      <c r="JUI101" s="84"/>
      <c r="JUJ101" s="84"/>
      <c r="JUK101" s="84"/>
      <c r="JUL101" s="84"/>
      <c r="JUM101" s="84"/>
      <c r="JUN101" s="84"/>
      <c r="JUO101" s="84"/>
      <c r="JUP101" s="84"/>
      <c r="JUQ101" s="84"/>
      <c r="JUR101" s="84"/>
      <c r="JUS101" s="84"/>
      <c r="JUT101" s="84"/>
      <c r="JUU101" s="84"/>
      <c r="JUV101" s="84"/>
      <c r="JUW101" s="84"/>
      <c r="JUX101" s="84"/>
      <c r="JUY101" s="84"/>
      <c r="JUZ101" s="84"/>
      <c r="JVA101" s="84"/>
      <c r="JVB101" s="84"/>
      <c r="JVC101" s="84"/>
      <c r="JVD101" s="84"/>
      <c r="JVE101" s="84"/>
      <c r="JVF101" s="84"/>
      <c r="JVG101" s="84"/>
      <c r="JVH101" s="84"/>
      <c r="JVI101" s="84"/>
      <c r="JVJ101" s="84"/>
      <c r="JVK101" s="84"/>
      <c r="JVL101" s="84"/>
      <c r="JVM101" s="84"/>
      <c r="JVN101" s="84"/>
      <c r="JVO101" s="84"/>
      <c r="JVP101" s="84"/>
      <c r="JVQ101" s="84"/>
      <c r="JVR101" s="84"/>
      <c r="JVS101" s="84"/>
      <c r="JVT101" s="84"/>
      <c r="JVU101" s="84"/>
      <c r="JVV101" s="84"/>
      <c r="JVW101" s="84"/>
      <c r="JVX101" s="84"/>
      <c r="JVY101" s="84"/>
      <c r="JVZ101" s="84"/>
      <c r="JWA101" s="84"/>
      <c r="JWB101" s="84"/>
      <c r="JWC101" s="84"/>
      <c r="JWD101" s="84"/>
      <c r="JWE101" s="84"/>
      <c r="JWF101" s="84"/>
      <c r="JWG101" s="84"/>
      <c r="JWH101" s="84"/>
      <c r="JWI101" s="84"/>
      <c r="JWJ101" s="84"/>
      <c r="JWK101" s="84"/>
      <c r="JWL101" s="84"/>
      <c r="JWM101" s="84"/>
      <c r="JWN101" s="84"/>
      <c r="JWO101" s="84"/>
      <c r="JWP101" s="84"/>
      <c r="JWQ101" s="84"/>
      <c r="JWR101" s="84"/>
      <c r="JWS101" s="84"/>
      <c r="JWT101" s="84"/>
      <c r="JWU101" s="84"/>
      <c r="JWV101" s="84"/>
      <c r="JWW101" s="84"/>
      <c r="JWX101" s="84"/>
      <c r="JWY101" s="84"/>
      <c r="JWZ101" s="84"/>
      <c r="JXA101" s="84"/>
      <c r="JXB101" s="84"/>
      <c r="JXC101" s="84"/>
      <c r="JXD101" s="84"/>
      <c r="JXE101" s="84"/>
      <c r="JXF101" s="84"/>
      <c r="JXG101" s="84"/>
      <c r="JXH101" s="84"/>
      <c r="JXI101" s="84"/>
      <c r="JXJ101" s="84"/>
      <c r="JXK101" s="84"/>
      <c r="JXL101" s="84"/>
      <c r="JXM101" s="84"/>
      <c r="JXN101" s="84"/>
      <c r="JXO101" s="84"/>
      <c r="JXP101" s="84"/>
      <c r="JXQ101" s="84"/>
      <c r="JXR101" s="84"/>
      <c r="JXS101" s="84"/>
      <c r="JXT101" s="84"/>
      <c r="JXU101" s="84"/>
      <c r="JXV101" s="84"/>
      <c r="JXW101" s="84"/>
      <c r="JXX101" s="84"/>
      <c r="JXY101" s="84"/>
      <c r="JXZ101" s="84"/>
      <c r="JYA101" s="84"/>
      <c r="JYB101" s="84"/>
      <c r="JYC101" s="84"/>
      <c r="JYD101" s="84"/>
      <c r="JYE101" s="84"/>
      <c r="JYF101" s="84"/>
      <c r="JYG101" s="84"/>
      <c r="JYH101" s="84"/>
      <c r="JYI101" s="84"/>
      <c r="JYJ101" s="84"/>
      <c r="JYK101" s="84"/>
      <c r="JYL101" s="84"/>
      <c r="JYM101" s="84"/>
      <c r="JYN101" s="84"/>
      <c r="JYO101" s="84"/>
      <c r="JYP101" s="84"/>
      <c r="JYQ101" s="84"/>
      <c r="JYR101" s="84"/>
      <c r="JYS101" s="84"/>
      <c r="JYT101" s="84"/>
      <c r="JYU101" s="84"/>
      <c r="JYV101" s="84"/>
      <c r="JYW101" s="84"/>
      <c r="JYX101" s="84"/>
      <c r="JYY101" s="84"/>
      <c r="JYZ101" s="84"/>
      <c r="JZA101" s="84"/>
      <c r="JZB101" s="84"/>
      <c r="JZC101" s="84"/>
      <c r="JZD101" s="84"/>
      <c r="JZE101" s="84"/>
      <c r="JZF101" s="84"/>
      <c r="JZG101" s="84"/>
      <c r="JZH101" s="84"/>
      <c r="JZI101" s="84"/>
      <c r="JZJ101" s="84"/>
      <c r="JZK101" s="84"/>
      <c r="JZL101" s="84"/>
      <c r="JZM101" s="84"/>
      <c r="JZN101" s="84"/>
      <c r="JZO101" s="84"/>
      <c r="JZP101" s="84"/>
      <c r="JZQ101" s="84"/>
      <c r="JZR101" s="84"/>
      <c r="JZS101" s="84"/>
      <c r="JZT101" s="84"/>
      <c r="JZU101" s="84"/>
      <c r="JZV101" s="84"/>
      <c r="JZW101" s="84"/>
      <c r="JZX101" s="84"/>
      <c r="JZY101" s="84"/>
      <c r="JZZ101" s="84"/>
      <c r="KAA101" s="84"/>
      <c r="KAB101" s="84"/>
      <c r="KAC101" s="84"/>
      <c r="KAD101" s="84"/>
      <c r="KAE101" s="84"/>
      <c r="KAF101" s="84"/>
      <c r="KAG101" s="84"/>
      <c r="KAH101" s="84"/>
      <c r="KAI101" s="84"/>
      <c r="KAJ101" s="84"/>
      <c r="KAK101" s="84"/>
      <c r="KAL101" s="84"/>
      <c r="KAM101" s="84"/>
      <c r="KAN101" s="84"/>
      <c r="KAO101" s="84"/>
      <c r="KAP101" s="84"/>
      <c r="KAQ101" s="84"/>
      <c r="KAR101" s="84"/>
      <c r="KAS101" s="84"/>
      <c r="KAT101" s="84"/>
      <c r="KAU101" s="84"/>
      <c r="KAV101" s="84"/>
      <c r="KAW101" s="84"/>
      <c r="KAX101" s="84"/>
      <c r="KAY101" s="84"/>
      <c r="KAZ101" s="84"/>
      <c r="KBA101" s="84"/>
      <c r="KBB101" s="84"/>
      <c r="KBC101" s="84"/>
      <c r="KBD101" s="84"/>
      <c r="KBE101" s="84"/>
      <c r="KBF101" s="84"/>
      <c r="KBG101" s="84"/>
      <c r="KBH101" s="84"/>
      <c r="KBI101" s="84"/>
      <c r="KBJ101" s="84"/>
      <c r="KBK101" s="84"/>
      <c r="KBL101" s="84"/>
      <c r="KBM101" s="84"/>
      <c r="KBN101" s="84"/>
      <c r="KBO101" s="84"/>
      <c r="KBP101" s="84"/>
      <c r="KBQ101" s="84"/>
      <c r="KBR101" s="84"/>
      <c r="KBS101" s="84"/>
      <c r="KBT101" s="84"/>
      <c r="KBU101" s="84"/>
      <c r="KBV101" s="84"/>
      <c r="KBW101" s="84"/>
      <c r="KBX101" s="84"/>
      <c r="KBY101" s="84"/>
      <c r="KBZ101" s="84"/>
      <c r="KCA101" s="84"/>
      <c r="KCB101" s="84"/>
      <c r="KCC101" s="84"/>
      <c r="KCD101" s="84"/>
      <c r="KCE101" s="84"/>
      <c r="KCF101" s="84"/>
      <c r="KCG101" s="84"/>
      <c r="KCH101" s="84"/>
      <c r="KCI101" s="84"/>
      <c r="KCJ101" s="84"/>
      <c r="KCK101" s="84"/>
      <c r="KCL101" s="84"/>
      <c r="KCM101" s="84"/>
      <c r="KCN101" s="84"/>
      <c r="KCO101" s="84"/>
      <c r="KCP101" s="84"/>
      <c r="KCQ101" s="84"/>
      <c r="KCR101" s="84"/>
      <c r="KCS101" s="84"/>
      <c r="KCT101" s="84"/>
      <c r="KCU101" s="84"/>
      <c r="KCV101" s="84"/>
      <c r="KCW101" s="84"/>
      <c r="KCX101" s="84"/>
      <c r="KCY101" s="84"/>
      <c r="KCZ101" s="84"/>
      <c r="KDA101" s="84"/>
      <c r="KDB101" s="84"/>
      <c r="KDC101" s="84"/>
      <c r="KDD101" s="84"/>
      <c r="KDE101" s="84"/>
      <c r="KDF101" s="84"/>
      <c r="KDG101" s="84"/>
      <c r="KDH101" s="84"/>
      <c r="KDI101" s="84"/>
      <c r="KDJ101" s="84"/>
      <c r="KDK101" s="84"/>
      <c r="KDL101" s="84"/>
      <c r="KDM101" s="84"/>
      <c r="KDN101" s="84"/>
      <c r="KDO101" s="84"/>
      <c r="KDP101" s="84"/>
      <c r="KDQ101" s="84"/>
      <c r="KDR101" s="84"/>
      <c r="KDS101" s="84"/>
      <c r="KDT101" s="84"/>
      <c r="KDU101" s="84"/>
      <c r="KDV101" s="84"/>
      <c r="KDW101" s="84"/>
      <c r="KDX101" s="84"/>
      <c r="KDY101" s="84"/>
      <c r="KDZ101" s="84"/>
      <c r="KEA101" s="84"/>
      <c r="KEB101" s="84"/>
      <c r="KEC101" s="84"/>
      <c r="KED101" s="84"/>
      <c r="KEE101" s="84"/>
      <c r="KEF101" s="84"/>
      <c r="KEG101" s="84"/>
      <c r="KEH101" s="84"/>
      <c r="KEI101" s="84"/>
      <c r="KEJ101" s="84"/>
      <c r="KEK101" s="84"/>
      <c r="KEL101" s="84"/>
      <c r="KEM101" s="84"/>
      <c r="KEN101" s="84"/>
      <c r="KEO101" s="84"/>
      <c r="KEP101" s="84"/>
      <c r="KEQ101" s="84"/>
      <c r="KER101" s="84"/>
      <c r="KES101" s="84"/>
      <c r="KET101" s="84"/>
      <c r="KEU101" s="84"/>
      <c r="KEV101" s="84"/>
      <c r="KEW101" s="84"/>
      <c r="KEX101" s="84"/>
      <c r="KEY101" s="84"/>
      <c r="KEZ101" s="84"/>
      <c r="KFA101" s="84"/>
      <c r="KFB101" s="84"/>
      <c r="KFC101" s="84"/>
      <c r="KFD101" s="84"/>
      <c r="KFE101" s="84"/>
      <c r="KFF101" s="84"/>
      <c r="KFG101" s="84"/>
      <c r="KFH101" s="84"/>
      <c r="KFI101" s="84"/>
      <c r="KFJ101" s="84"/>
      <c r="KFK101" s="84"/>
      <c r="KFL101" s="84"/>
      <c r="KFM101" s="84"/>
      <c r="KFN101" s="84"/>
      <c r="KFO101" s="84"/>
      <c r="KFP101" s="84"/>
      <c r="KFQ101" s="84"/>
      <c r="KFR101" s="84"/>
      <c r="KFS101" s="84"/>
      <c r="KFT101" s="84"/>
      <c r="KFU101" s="84"/>
      <c r="KFV101" s="84"/>
      <c r="KFW101" s="84"/>
      <c r="KFX101" s="84"/>
      <c r="KFY101" s="84"/>
      <c r="KFZ101" s="84"/>
      <c r="KGA101" s="84"/>
      <c r="KGB101" s="84"/>
      <c r="KGC101" s="84"/>
      <c r="KGD101" s="84"/>
      <c r="KGE101" s="84"/>
      <c r="KGF101" s="84"/>
      <c r="KGG101" s="84"/>
      <c r="KGH101" s="84"/>
      <c r="KGI101" s="84"/>
      <c r="KGJ101" s="84"/>
      <c r="KGK101" s="84"/>
      <c r="KGL101" s="84"/>
      <c r="KGM101" s="84"/>
      <c r="KGN101" s="84"/>
      <c r="KGO101" s="84"/>
      <c r="KGP101" s="84"/>
      <c r="KGQ101" s="84"/>
      <c r="KGR101" s="84"/>
      <c r="KGS101" s="84"/>
      <c r="KGT101" s="84"/>
      <c r="KGU101" s="84"/>
      <c r="KGV101" s="84"/>
      <c r="KGW101" s="84"/>
      <c r="KGX101" s="84"/>
      <c r="KGY101" s="84"/>
      <c r="KGZ101" s="84"/>
      <c r="KHA101" s="84"/>
      <c r="KHB101" s="84"/>
      <c r="KHC101" s="84"/>
      <c r="KHD101" s="84"/>
      <c r="KHE101" s="84"/>
      <c r="KHF101" s="84"/>
      <c r="KHG101" s="84"/>
      <c r="KHH101" s="84"/>
      <c r="KHI101" s="84"/>
      <c r="KHJ101" s="84"/>
      <c r="KHK101" s="84"/>
      <c r="KHL101" s="84"/>
      <c r="KHM101" s="84"/>
      <c r="KHN101" s="84"/>
      <c r="KHO101" s="84"/>
      <c r="KHP101" s="84"/>
      <c r="KHQ101" s="84"/>
      <c r="KHR101" s="84"/>
      <c r="KHS101" s="84"/>
      <c r="KHT101" s="84"/>
      <c r="KHU101" s="84"/>
      <c r="KHV101" s="84"/>
      <c r="KHW101" s="84"/>
      <c r="KHX101" s="84"/>
      <c r="KHY101" s="84"/>
      <c r="KHZ101" s="84"/>
      <c r="KIA101" s="84"/>
      <c r="KIB101" s="84"/>
      <c r="KIC101" s="84"/>
      <c r="KID101" s="84"/>
      <c r="KIE101" s="84"/>
      <c r="KIF101" s="84"/>
      <c r="KIG101" s="84"/>
      <c r="KIH101" s="84"/>
      <c r="KII101" s="84"/>
      <c r="KIJ101" s="84"/>
      <c r="KIK101" s="84"/>
      <c r="KIL101" s="84"/>
      <c r="KIM101" s="84"/>
      <c r="KIN101" s="84"/>
      <c r="KIO101" s="84"/>
      <c r="KIP101" s="84"/>
      <c r="KIQ101" s="84"/>
      <c r="KIR101" s="84"/>
      <c r="KIS101" s="84"/>
      <c r="KIT101" s="84"/>
      <c r="KIU101" s="84"/>
      <c r="KIV101" s="84"/>
      <c r="KIW101" s="84"/>
      <c r="KIX101" s="84"/>
      <c r="KIY101" s="84"/>
      <c r="KIZ101" s="84"/>
      <c r="KJA101" s="84"/>
      <c r="KJB101" s="84"/>
      <c r="KJC101" s="84"/>
      <c r="KJD101" s="84"/>
      <c r="KJE101" s="84"/>
      <c r="KJF101" s="84"/>
      <c r="KJG101" s="84"/>
      <c r="KJH101" s="84"/>
      <c r="KJI101" s="84"/>
      <c r="KJJ101" s="84"/>
      <c r="KJK101" s="84"/>
      <c r="KJL101" s="84"/>
      <c r="KJM101" s="84"/>
      <c r="KJN101" s="84"/>
      <c r="KJO101" s="84"/>
      <c r="KJP101" s="84"/>
      <c r="KJQ101" s="84"/>
      <c r="KJR101" s="84"/>
      <c r="KJS101" s="84"/>
      <c r="KJT101" s="84"/>
      <c r="KJU101" s="84"/>
      <c r="KJV101" s="84"/>
      <c r="KJW101" s="84"/>
      <c r="KJX101" s="84"/>
      <c r="KJY101" s="84"/>
      <c r="KJZ101" s="84"/>
      <c r="KKA101" s="84"/>
      <c r="KKB101" s="84"/>
      <c r="KKC101" s="84"/>
      <c r="KKD101" s="84"/>
      <c r="KKE101" s="84"/>
      <c r="KKF101" s="84"/>
      <c r="KKG101" s="84"/>
      <c r="KKH101" s="84"/>
      <c r="KKI101" s="84"/>
      <c r="KKJ101" s="84"/>
      <c r="KKK101" s="84"/>
      <c r="KKL101" s="84"/>
      <c r="KKM101" s="84"/>
      <c r="KKN101" s="84"/>
      <c r="KKO101" s="84"/>
      <c r="KKP101" s="84"/>
      <c r="KKQ101" s="84"/>
      <c r="KKR101" s="84"/>
      <c r="KKS101" s="84"/>
      <c r="KKT101" s="84"/>
      <c r="KKU101" s="84"/>
      <c r="KKV101" s="84"/>
      <c r="KKW101" s="84"/>
      <c r="KKX101" s="84"/>
      <c r="KKY101" s="84"/>
      <c r="KKZ101" s="84"/>
      <c r="KLA101" s="84"/>
      <c r="KLB101" s="84"/>
      <c r="KLC101" s="84"/>
      <c r="KLD101" s="84"/>
      <c r="KLE101" s="84"/>
      <c r="KLF101" s="84"/>
      <c r="KLG101" s="84"/>
      <c r="KLH101" s="84"/>
      <c r="KLI101" s="84"/>
      <c r="KLJ101" s="84"/>
      <c r="KLK101" s="84"/>
      <c r="KLL101" s="84"/>
      <c r="KLM101" s="84"/>
      <c r="KLN101" s="84"/>
      <c r="KLO101" s="84"/>
      <c r="KLP101" s="84"/>
      <c r="KLQ101" s="84"/>
      <c r="KLR101" s="84"/>
      <c r="KLS101" s="84"/>
      <c r="KLT101" s="84"/>
      <c r="KLU101" s="84"/>
      <c r="KLV101" s="84"/>
      <c r="KLW101" s="84"/>
      <c r="KLX101" s="84"/>
      <c r="KLY101" s="84"/>
      <c r="KLZ101" s="84"/>
      <c r="KMA101" s="84"/>
      <c r="KMB101" s="84"/>
      <c r="KMC101" s="84"/>
      <c r="KMD101" s="84"/>
      <c r="KME101" s="84"/>
      <c r="KMF101" s="84"/>
      <c r="KMG101" s="84"/>
      <c r="KMH101" s="84"/>
      <c r="KMI101" s="84"/>
      <c r="KMJ101" s="84"/>
      <c r="KMK101" s="84"/>
      <c r="KML101" s="84"/>
      <c r="KMM101" s="84"/>
      <c r="KMN101" s="84"/>
      <c r="KMO101" s="84"/>
      <c r="KMP101" s="84"/>
      <c r="KMQ101" s="84"/>
      <c r="KMR101" s="84"/>
      <c r="KMS101" s="84"/>
      <c r="KMT101" s="84"/>
      <c r="KMU101" s="84"/>
      <c r="KMV101" s="84"/>
      <c r="KMW101" s="84"/>
      <c r="KMX101" s="84"/>
      <c r="KMY101" s="84"/>
      <c r="KMZ101" s="84"/>
      <c r="KNA101" s="84"/>
      <c r="KNB101" s="84"/>
      <c r="KNC101" s="84"/>
      <c r="KND101" s="84"/>
      <c r="KNE101" s="84"/>
      <c r="KNF101" s="84"/>
      <c r="KNG101" s="84"/>
      <c r="KNH101" s="84"/>
      <c r="KNI101" s="84"/>
      <c r="KNJ101" s="84"/>
      <c r="KNK101" s="84"/>
      <c r="KNL101" s="84"/>
      <c r="KNM101" s="84"/>
      <c r="KNN101" s="84"/>
      <c r="KNO101" s="84"/>
      <c r="KNP101" s="84"/>
      <c r="KNQ101" s="84"/>
      <c r="KNR101" s="84"/>
      <c r="KNS101" s="84"/>
      <c r="KNT101" s="84"/>
      <c r="KNU101" s="84"/>
      <c r="KNV101" s="84"/>
      <c r="KNW101" s="84"/>
      <c r="KNX101" s="84"/>
      <c r="KNY101" s="84"/>
      <c r="KNZ101" s="84"/>
      <c r="KOA101" s="84"/>
      <c r="KOB101" s="84"/>
      <c r="KOC101" s="84"/>
      <c r="KOD101" s="84"/>
      <c r="KOE101" s="84"/>
      <c r="KOF101" s="84"/>
      <c r="KOG101" s="84"/>
      <c r="KOH101" s="84"/>
      <c r="KOI101" s="84"/>
      <c r="KOJ101" s="84"/>
      <c r="KOK101" s="84"/>
      <c r="KOL101" s="84"/>
      <c r="KOM101" s="84"/>
      <c r="KON101" s="84"/>
      <c r="KOO101" s="84"/>
      <c r="KOP101" s="84"/>
      <c r="KOQ101" s="84"/>
      <c r="KOR101" s="84"/>
      <c r="KOS101" s="84"/>
      <c r="KOT101" s="84"/>
      <c r="KOU101" s="84"/>
      <c r="KOV101" s="84"/>
      <c r="KOW101" s="84"/>
      <c r="KOX101" s="84"/>
      <c r="KOY101" s="84"/>
      <c r="KOZ101" s="84"/>
      <c r="KPA101" s="84"/>
      <c r="KPB101" s="84"/>
      <c r="KPC101" s="84"/>
      <c r="KPD101" s="84"/>
      <c r="KPE101" s="84"/>
      <c r="KPF101" s="84"/>
      <c r="KPG101" s="84"/>
      <c r="KPH101" s="84"/>
      <c r="KPI101" s="84"/>
      <c r="KPJ101" s="84"/>
      <c r="KPK101" s="84"/>
      <c r="KPL101" s="84"/>
      <c r="KPM101" s="84"/>
      <c r="KPN101" s="84"/>
      <c r="KPO101" s="84"/>
      <c r="KPP101" s="84"/>
      <c r="KPQ101" s="84"/>
      <c r="KPR101" s="84"/>
      <c r="KPS101" s="84"/>
      <c r="KPT101" s="84"/>
      <c r="KPU101" s="84"/>
      <c r="KPV101" s="84"/>
      <c r="KPW101" s="84"/>
      <c r="KPX101" s="84"/>
      <c r="KPY101" s="84"/>
      <c r="KPZ101" s="84"/>
      <c r="KQA101" s="84"/>
      <c r="KQB101" s="84"/>
      <c r="KQC101" s="84"/>
      <c r="KQD101" s="84"/>
      <c r="KQE101" s="84"/>
      <c r="KQF101" s="84"/>
      <c r="KQG101" s="84"/>
      <c r="KQH101" s="84"/>
      <c r="KQI101" s="84"/>
      <c r="KQJ101" s="84"/>
      <c r="KQK101" s="84"/>
      <c r="KQL101" s="84"/>
      <c r="KQM101" s="84"/>
      <c r="KQN101" s="84"/>
      <c r="KQO101" s="84"/>
      <c r="KQP101" s="84"/>
      <c r="KQQ101" s="84"/>
      <c r="KQR101" s="84"/>
      <c r="KQS101" s="84"/>
      <c r="KQT101" s="84"/>
      <c r="KQU101" s="84"/>
      <c r="KQV101" s="84"/>
      <c r="KQW101" s="84"/>
      <c r="KQX101" s="84"/>
      <c r="KQY101" s="84"/>
      <c r="KQZ101" s="84"/>
      <c r="KRA101" s="84"/>
      <c r="KRB101" s="84"/>
      <c r="KRC101" s="84"/>
      <c r="KRD101" s="84"/>
      <c r="KRE101" s="84"/>
      <c r="KRF101" s="84"/>
      <c r="KRG101" s="84"/>
      <c r="KRH101" s="84"/>
      <c r="KRI101" s="84"/>
      <c r="KRJ101" s="84"/>
      <c r="KRK101" s="84"/>
      <c r="KRL101" s="84"/>
      <c r="KRM101" s="84"/>
      <c r="KRN101" s="84"/>
      <c r="KRO101" s="84"/>
      <c r="KRP101" s="84"/>
      <c r="KRQ101" s="84"/>
      <c r="KRR101" s="84"/>
      <c r="KRS101" s="84"/>
      <c r="KRT101" s="84"/>
      <c r="KRU101" s="84"/>
      <c r="KRV101" s="84"/>
      <c r="KRW101" s="84"/>
      <c r="KRX101" s="84"/>
      <c r="KRY101" s="84"/>
      <c r="KRZ101" s="84"/>
      <c r="KSA101" s="84"/>
      <c r="KSB101" s="84"/>
      <c r="KSC101" s="84"/>
      <c r="KSD101" s="84"/>
      <c r="KSE101" s="84"/>
      <c r="KSF101" s="84"/>
      <c r="KSG101" s="84"/>
      <c r="KSH101" s="84"/>
      <c r="KSI101" s="84"/>
      <c r="KSJ101" s="84"/>
      <c r="KSK101" s="84"/>
      <c r="KSL101" s="84"/>
      <c r="KSM101" s="84"/>
      <c r="KSN101" s="84"/>
      <c r="KSO101" s="84"/>
      <c r="KSP101" s="84"/>
      <c r="KSQ101" s="84"/>
      <c r="KSR101" s="84"/>
      <c r="KSS101" s="84"/>
      <c r="KST101" s="84"/>
      <c r="KSU101" s="84"/>
      <c r="KSV101" s="84"/>
      <c r="KSW101" s="84"/>
      <c r="KSX101" s="84"/>
      <c r="KSY101" s="84"/>
      <c r="KSZ101" s="84"/>
      <c r="KTA101" s="84"/>
      <c r="KTB101" s="84"/>
      <c r="KTC101" s="84"/>
      <c r="KTD101" s="84"/>
      <c r="KTE101" s="84"/>
      <c r="KTF101" s="84"/>
      <c r="KTG101" s="84"/>
      <c r="KTH101" s="84"/>
      <c r="KTI101" s="84"/>
      <c r="KTJ101" s="84"/>
      <c r="KTK101" s="84"/>
      <c r="KTL101" s="84"/>
      <c r="KTM101" s="84"/>
      <c r="KTN101" s="84"/>
      <c r="KTO101" s="84"/>
      <c r="KTP101" s="84"/>
      <c r="KTQ101" s="84"/>
      <c r="KTR101" s="84"/>
      <c r="KTS101" s="84"/>
      <c r="KTT101" s="84"/>
      <c r="KTU101" s="84"/>
      <c r="KTV101" s="84"/>
      <c r="KTW101" s="84"/>
      <c r="KTX101" s="84"/>
      <c r="KTY101" s="84"/>
      <c r="KTZ101" s="84"/>
      <c r="KUA101" s="84"/>
      <c r="KUB101" s="84"/>
      <c r="KUC101" s="84"/>
      <c r="KUD101" s="84"/>
      <c r="KUE101" s="84"/>
      <c r="KUF101" s="84"/>
      <c r="KUG101" s="84"/>
      <c r="KUH101" s="84"/>
      <c r="KUI101" s="84"/>
      <c r="KUJ101" s="84"/>
      <c r="KUK101" s="84"/>
      <c r="KUL101" s="84"/>
      <c r="KUM101" s="84"/>
      <c r="KUN101" s="84"/>
      <c r="KUO101" s="84"/>
      <c r="KUP101" s="84"/>
      <c r="KUQ101" s="84"/>
      <c r="KUR101" s="84"/>
      <c r="KUS101" s="84"/>
      <c r="KUT101" s="84"/>
      <c r="KUU101" s="84"/>
      <c r="KUV101" s="84"/>
      <c r="KUW101" s="84"/>
      <c r="KUX101" s="84"/>
      <c r="KUY101" s="84"/>
      <c r="KUZ101" s="84"/>
      <c r="KVA101" s="84"/>
      <c r="KVB101" s="84"/>
      <c r="KVC101" s="84"/>
      <c r="KVD101" s="84"/>
      <c r="KVE101" s="84"/>
      <c r="KVF101" s="84"/>
      <c r="KVG101" s="84"/>
      <c r="KVH101" s="84"/>
      <c r="KVI101" s="84"/>
      <c r="KVJ101" s="84"/>
      <c r="KVK101" s="84"/>
      <c r="KVL101" s="84"/>
      <c r="KVM101" s="84"/>
      <c r="KVN101" s="84"/>
      <c r="KVO101" s="84"/>
      <c r="KVP101" s="84"/>
      <c r="KVQ101" s="84"/>
      <c r="KVR101" s="84"/>
      <c r="KVS101" s="84"/>
      <c r="KVT101" s="84"/>
      <c r="KVU101" s="84"/>
      <c r="KVV101" s="84"/>
      <c r="KVW101" s="84"/>
      <c r="KVX101" s="84"/>
      <c r="KVY101" s="84"/>
      <c r="KVZ101" s="84"/>
      <c r="KWA101" s="84"/>
      <c r="KWB101" s="84"/>
      <c r="KWC101" s="84"/>
      <c r="KWD101" s="84"/>
      <c r="KWE101" s="84"/>
      <c r="KWF101" s="84"/>
      <c r="KWG101" s="84"/>
      <c r="KWH101" s="84"/>
      <c r="KWI101" s="84"/>
      <c r="KWJ101" s="84"/>
      <c r="KWK101" s="84"/>
      <c r="KWL101" s="84"/>
      <c r="KWM101" s="84"/>
      <c r="KWN101" s="84"/>
      <c r="KWO101" s="84"/>
      <c r="KWP101" s="84"/>
      <c r="KWQ101" s="84"/>
      <c r="KWR101" s="84"/>
      <c r="KWS101" s="84"/>
      <c r="KWT101" s="84"/>
      <c r="KWU101" s="84"/>
      <c r="KWV101" s="84"/>
      <c r="KWW101" s="84"/>
      <c r="KWX101" s="84"/>
      <c r="KWY101" s="84"/>
      <c r="KWZ101" s="84"/>
      <c r="KXA101" s="84"/>
      <c r="KXB101" s="84"/>
      <c r="KXC101" s="84"/>
      <c r="KXD101" s="84"/>
      <c r="KXE101" s="84"/>
      <c r="KXF101" s="84"/>
      <c r="KXG101" s="84"/>
      <c r="KXH101" s="84"/>
      <c r="KXI101" s="84"/>
      <c r="KXJ101" s="84"/>
      <c r="KXK101" s="84"/>
      <c r="KXL101" s="84"/>
      <c r="KXM101" s="84"/>
      <c r="KXN101" s="84"/>
      <c r="KXO101" s="84"/>
      <c r="KXP101" s="84"/>
      <c r="KXQ101" s="84"/>
      <c r="KXR101" s="84"/>
      <c r="KXS101" s="84"/>
      <c r="KXT101" s="84"/>
      <c r="KXU101" s="84"/>
      <c r="KXV101" s="84"/>
      <c r="KXW101" s="84"/>
      <c r="KXX101" s="84"/>
      <c r="KXY101" s="84"/>
      <c r="KXZ101" s="84"/>
      <c r="KYA101" s="84"/>
      <c r="KYB101" s="84"/>
      <c r="KYC101" s="84"/>
      <c r="KYD101" s="84"/>
      <c r="KYE101" s="84"/>
      <c r="KYF101" s="84"/>
      <c r="KYG101" s="84"/>
      <c r="KYH101" s="84"/>
      <c r="KYI101" s="84"/>
      <c r="KYJ101" s="84"/>
      <c r="KYK101" s="84"/>
      <c r="KYL101" s="84"/>
      <c r="KYM101" s="84"/>
      <c r="KYN101" s="84"/>
      <c r="KYO101" s="84"/>
      <c r="KYP101" s="84"/>
      <c r="KYQ101" s="84"/>
      <c r="KYR101" s="84"/>
      <c r="KYS101" s="84"/>
      <c r="KYT101" s="84"/>
      <c r="KYU101" s="84"/>
      <c r="KYV101" s="84"/>
      <c r="KYW101" s="84"/>
      <c r="KYX101" s="84"/>
      <c r="KYY101" s="84"/>
      <c r="KYZ101" s="84"/>
      <c r="KZA101" s="84"/>
      <c r="KZB101" s="84"/>
      <c r="KZC101" s="84"/>
      <c r="KZD101" s="84"/>
      <c r="KZE101" s="84"/>
      <c r="KZF101" s="84"/>
      <c r="KZG101" s="84"/>
      <c r="KZH101" s="84"/>
      <c r="KZI101" s="84"/>
      <c r="KZJ101" s="84"/>
      <c r="KZK101" s="84"/>
      <c r="KZL101" s="84"/>
      <c r="KZM101" s="84"/>
      <c r="KZN101" s="84"/>
      <c r="KZO101" s="84"/>
      <c r="KZP101" s="84"/>
      <c r="KZQ101" s="84"/>
      <c r="KZR101" s="84"/>
      <c r="KZS101" s="84"/>
      <c r="KZT101" s="84"/>
      <c r="KZU101" s="84"/>
      <c r="KZV101" s="84"/>
      <c r="KZW101" s="84"/>
      <c r="KZX101" s="84"/>
      <c r="KZY101" s="84"/>
      <c r="KZZ101" s="84"/>
      <c r="LAA101" s="84"/>
      <c r="LAB101" s="84"/>
      <c r="LAC101" s="84"/>
      <c r="LAD101" s="84"/>
      <c r="LAE101" s="84"/>
      <c r="LAF101" s="84"/>
      <c r="LAG101" s="84"/>
      <c r="LAH101" s="84"/>
      <c r="LAI101" s="84"/>
      <c r="LAJ101" s="84"/>
      <c r="LAK101" s="84"/>
      <c r="LAL101" s="84"/>
      <c r="LAM101" s="84"/>
      <c r="LAN101" s="84"/>
      <c r="LAO101" s="84"/>
      <c r="LAP101" s="84"/>
      <c r="LAQ101" s="84"/>
      <c r="LAR101" s="84"/>
      <c r="LAS101" s="84"/>
      <c r="LAT101" s="84"/>
      <c r="LAU101" s="84"/>
      <c r="LAV101" s="84"/>
      <c r="LAW101" s="84"/>
      <c r="LAX101" s="84"/>
      <c r="LAY101" s="84"/>
      <c r="LAZ101" s="84"/>
      <c r="LBA101" s="84"/>
      <c r="LBB101" s="84"/>
      <c r="LBC101" s="84"/>
      <c r="LBD101" s="84"/>
      <c r="LBE101" s="84"/>
      <c r="LBF101" s="84"/>
      <c r="LBG101" s="84"/>
      <c r="LBH101" s="84"/>
      <c r="LBI101" s="84"/>
      <c r="LBJ101" s="84"/>
      <c r="LBK101" s="84"/>
      <c r="LBL101" s="84"/>
      <c r="LBM101" s="84"/>
      <c r="LBN101" s="84"/>
      <c r="LBO101" s="84"/>
      <c r="LBP101" s="84"/>
      <c r="LBQ101" s="84"/>
      <c r="LBR101" s="84"/>
      <c r="LBS101" s="84"/>
      <c r="LBT101" s="84"/>
      <c r="LBU101" s="84"/>
      <c r="LBV101" s="84"/>
      <c r="LBW101" s="84"/>
      <c r="LBX101" s="84"/>
      <c r="LBY101" s="84"/>
      <c r="LBZ101" s="84"/>
      <c r="LCA101" s="84"/>
      <c r="LCB101" s="84"/>
      <c r="LCC101" s="84"/>
      <c r="LCD101" s="84"/>
      <c r="LCE101" s="84"/>
      <c r="LCF101" s="84"/>
      <c r="LCG101" s="84"/>
      <c r="LCH101" s="84"/>
      <c r="LCI101" s="84"/>
      <c r="LCJ101" s="84"/>
      <c r="LCK101" s="84"/>
      <c r="LCL101" s="84"/>
      <c r="LCM101" s="84"/>
      <c r="LCN101" s="84"/>
      <c r="LCO101" s="84"/>
      <c r="LCP101" s="84"/>
      <c r="LCQ101" s="84"/>
      <c r="LCR101" s="84"/>
      <c r="LCS101" s="84"/>
      <c r="LCT101" s="84"/>
      <c r="LCU101" s="84"/>
      <c r="LCV101" s="84"/>
      <c r="LCW101" s="84"/>
      <c r="LCX101" s="84"/>
      <c r="LCY101" s="84"/>
      <c r="LCZ101" s="84"/>
      <c r="LDA101" s="84"/>
      <c r="LDB101" s="84"/>
      <c r="LDC101" s="84"/>
      <c r="LDD101" s="84"/>
      <c r="LDE101" s="84"/>
      <c r="LDF101" s="84"/>
      <c r="LDG101" s="84"/>
      <c r="LDH101" s="84"/>
      <c r="LDI101" s="84"/>
      <c r="LDJ101" s="84"/>
      <c r="LDK101" s="84"/>
      <c r="LDL101" s="84"/>
      <c r="LDM101" s="84"/>
      <c r="LDN101" s="84"/>
      <c r="LDO101" s="84"/>
      <c r="LDP101" s="84"/>
      <c r="LDQ101" s="84"/>
      <c r="LDR101" s="84"/>
      <c r="LDS101" s="84"/>
      <c r="LDT101" s="84"/>
      <c r="LDU101" s="84"/>
      <c r="LDV101" s="84"/>
      <c r="LDW101" s="84"/>
      <c r="LDX101" s="84"/>
      <c r="LDY101" s="84"/>
      <c r="LDZ101" s="84"/>
      <c r="LEA101" s="84"/>
      <c r="LEB101" s="84"/>
      <c r="LEC101" s="84"/>
      <c r="LED101" s="84"/>
      <c r="LEE101" s="84"/>
      <c r="LEF101" s="84"/>
      <c r="LEG101" s="84"/>
      <c r="LEH101" s="84"/>
      <c r="LEI101" s="84"/>
      <c r="LEJ101" s="84"/>
      <c r="LEK101" s="84"/>
      <c r="LEL101" s="84"/>
      <c r="LEM101" s="84"/>
      <c r="LEN101" s="84"/>
      <c r="LEO101" s="84"/>
      <c r="LEP101" s="84"/>
      <c r="LEQ101" s="84"/>
      <c r="LER101" s="84"/>
      <c r="LES101" s="84"/>
      <c r="LET101" s="84"/>
      <c r="LEU101" s="84"/>
      <c r="LEV101" s="84"/>
      <c r="LEW101" s="84"/>
      <c r="LEX101" s="84"/>
      <c r="LEY101" s="84"/>
      <c r="LEZ101" s="84"/>
      <c r="LFA101" s="84"/>
      <c r="LFB101" s="84"/>
      <c r="LFC101" s="84"/>
      <c r="LFD101" s="84"/>
      <c r="LFE101" s="84"/>
      <c r="LFF101" s="84"/>
      <c r="LFG101" s="84"/>
      <c r="LFH101" s="84"/>
      <c r="LFI101" s="84"/>
      <c r="LFJ101" s="84"/>
      <c r="LFK101" s="84"/>
      <c r="LFL101" s="84"/>
      <c r="LFM101" s="84"/>
      <c r="LFN101" s="84"/>
      <c r="LFO101" s="84"/>
      <c r="LFP101" s="84"/>
      <c r="LFQ101" s="84"/>
      <c r="LFR101" s="84"/>
      <c r="LFS101" s="84"/>
      <c r="LFT101" s="84"/>
      <c r="LFU101" s="84"/>
      <c r="LFV101" s="84"/>
      <c r="LFW101" s="84"/>
      <c r="LFX101" s="84"/>
      <c r="LFY101" s="84"/>
      <c r="LFZ101" s="84"/>
      <c r="LGA101" s="84"/>
      <c r="LGB101" s="84"/>
      <c r="LGC101" s="84"/>
      <c r="LGD101" s="84"/>
      <c r="LGE101" s="84"/>
      <c r="LGF101" s="84"/>
      <c r="LGG101" s="84"/>
      <c r="LGH101" s="84"/>
      <c r="LGI101" s="84"/>
      <c r="LGJ101" s="84"/>
      <c r="LGK101" s="84"/>
      <c r="LGL101" s="84"/>
      <c r="LGM101" s="84"/>
      <c r="LGN101" s="84"/>
      <c r="LGO101" s="84"/>
      <c r="LGP101" s="84"/>
      <c r="LGQ101" s="84"/>
      <c r="LGR101" s="84"/>
      <c r="LGS101" s="84"/>
      <c r="LGT101" s="84"/>
      <c r="LGU101" s="84"/>
      <c r="LGV101" s="84"/>
      <c r="LGW101" s="84"/>
      <c r="LGX101" s="84"/>
      <c r="LGY101" s="84"/>
      <c r="LGZ101" s="84"/>
      <c r="LHA101" s="84"/>
      <c r="LHB101" s="84"/>
      <c r="LHC101" s="84"/>
      <c r="LHD101" s="84"/>
      <c r="LHE101" s="84"/>
      <c r="LHF101" s="84"/>
      <c r="LHG101" s="84"/>
      <c r="LHH101" s="84"/>
      <c r="LHI101" s="84"/>
      <c r="LHJ101" s="84"/>
      <c r="LHK101" s="84"/>
      <c r="LHL101" s="84"/>
      <c r="LHM101" s="84"/>
      <c r="LHN101" s="84"/>
      <c r="LHO101" s="84"/>
      <c r="LHP101" s="84"/>
      <c r="LHQ101" s="84"/>
      <c r="LHR101" s="84"/>
      <c r="LHS101" s="84"/>
      <c r="LHT101" s="84"/>
      <c r="LHU101" s="84"/>
      <c r="LHV101" s="84"/>
      <c r="LHW101" s="84"/>
      <c r="LHX101" s="84"/>
      <c r="LHY101" s="84"/>
      <c r="LHZ101" s="84"/>
      <c r="LIA101" s="84"/>
      <c r="LIB101" s="84"/>
      <c r="LIC101" s="84"/>
      <c r="LID101" s="84"/>
      <c r="LIE101" s="84"/>
      <c r="LIF101" s="84"/>
      <c r="LIG101" s="84"/>
      <c r="LIH101" s="84"/>
      <c r="LII101" s="84"/>
      <c r="LIJ101" s="84"/>
      <c r="LIK101" s="84"/>
      <c r="LIL101" s="84"/>
      <c r="LIM101" s="84"/>
      <c r="LIN101" s="84"/>
      <c r="LIO101" s="84"/>
      <c r="LIP101" s="84"/>
      <c r="LIQ101" s="84"/>
      <c r="LIR101" s="84"/>
      <c r="LIS101" s="84"/>
      <c r="LIT101" s="84"/>
      <c r="LIU101" s="84"/>
      <c r="LIV101" s="84"/>
      <c r="LIW101" s="84"/>
      <c r="LIX101" s="84"/>
      <c r="LIY101" s="84"/>
      <c r="LIZ101" s="84"/>
      <c r="LJA101" s="84"/>
      <c r="LJB101" s="84"/>
      <c r="LJC101" s="84"/>
      <c r="LJD101" s="84"/>
      <c r="LJE101" s="84"/>
      <c r="LJF101" s="84"/>
      <c r="LJG101" s="84"/>
      <c r="LJH101" s="84"/>
      <c r="LJI101" s="84"/>
      <c r="LJJ101" s="84"/>
      <c r="LJK101" s="84"/>
      <c r="LJL101" s="84"/>
      <c r="LJM101" s="84"/>
      <c r="LJN101" s="84"/>
      <c r="LJO101" s="84"/>
      <c r="LJP101" s="84"/>
      <c r="LJQ101" s="84"/>
      <c r="LJR101" s="84"/>
      <c r="LJS101" s="84"/>
      <c r="LJT101" s="84"/>
      <c r="LJU101" s="84"/>
      <c r="LJV101" s="84"/>
      <c r="LJW101" s="84"/>
      <c r="LJX101" s="84"/>
      <c r="LJY101" s="84"/>
      <c r="LJZ101" s="84"/>
      <c r="LKA101" s="84"/>
      <c r="LKB101" s="84"/>
      <c r="LKC101" s="84"/>
      <c r="LKD101" s="84"/>
      <c r="LKE101" s="84"/>
      <c r="LKF101" s="84"/>
      <c r="LKG101" s="84"/>
      <c r="LKH101" s="84"/>
      <c r="LKI101" s="84"/>
      <c r="LKJ101" s="84"/>
      <c r="LKK101" s="84"/>
      <c r="LKL101" s="84"/>
      <c r="LKM101" s="84"/>
      <c r="LKN101" s="84"/>
      <c r="LKO101" s="84"/>
      <c r="LKP101" s="84"/>
      <c r="LKQ101" s="84"/>
      <c r="LKR101" s="84"/>
      <c r="LKS101" s="84"/>
      <c r="LKT101" s="84"/>
      <c r="LKU101" s="84"/>
      <c r="LKV101" s="84"/>
      <c r="LKW101" s="84"/>
      <c r="LKX101" s="84"/>
      <c r="LKY101" s="84"/>
      <c r="LKZ101" s="84"/>
      <c r="LLA101" s="84"/>
      <c r="LLB101" s="84"/>
      <c r="LLC101" s="84"/>
      <c r="LLD101" s="84"/>
      <c r="LLE101" s="84"/>
      <c r="LLF101" s="84"/>
      <c r="LLG101" s="84"/>
      <c r="LLH101" s="84"/>
      <c r="LLI101" s="84"/>
      <c r="LLJ101" s="84"/>
      <c r="LLK101" s="84"/>
      <c r="LLL101" s="84"/>
      <c r="LLM101" s="84"/>
      <c r="LLN101" s="84"/>
      <c r="LLO101" s="84"/>
      <c r="LLP101" s="84"/>
      <c r="LLQ101" s="84"/>
      <c r="LLR101" s="84"/>
      <c r="LLS101" s="84"/>
      <c r="LLT101" s="84"/>
      <c r="LLU101" s="84"/>
      <c r="LLV101" s="84"/>
      <c r="LLW101" s="84"/>
      <c r="LLX101" s="84"/>
      <c r="LLY101" s="84"/>
      <c r="LLZ101" s="84"/>
      <c r="LMA101" s="84"/>
      <c r="LMB101" s="84"/>
      <c r="LMC101" s="84"/>
      <c r="LMD101" s="84"/>
      <c r="LME101" s="84"/>
      <c r="LMF101" s="84"/>
      <c r="LMG101" s="84"/>
      <c r="LMH101" s="84"/>
      <c r="LMI101" s="84"/>
      <c r="LMJ101" s="84"/>
      <c r="LMK101" s="84"/>
      <c r="LML101" s="84"/>
      <c r="LMM101" s="84"/>
      <c r="LMN101" s="84"/>
      <c r="LMO101" s="84"/>
      <c r="LMP101" s="84"/>
      <c r="LMQ101" s="84"/>
      <c r="LMR101" s="84"/>
      <c r="LMS101" s="84"/>
      <c r="LMT101" s="84"/>
      <c r="LMU101" s="84"/>
      <c r="LMV101" s="84"/>
      <c r="LMW101" s="84"/>
      <c r="LMX101" s="84"/>
      <c r="LMY101" s="84"/>
      <c r="LMZ101" s="84"/>
      <c r="LNA101" s="84"/>
      <c r="LNB101" s="84"/>
      <c r="LNC101" s="84"/>
      <c r="LND101" s="84"/>
      <c r="LNE101" s="84"/>
      <c r="LNF101" s="84"/>
      <c r="LNG101" s="84"/>
      <c r="LNH101" s="84"/>
      <c r="LNI101" s="84"/>
      <c r="LNJ101" s="84"/>
      <c r="LNK101" s="84"/>
      <c r="LNL101" s="84"/>
      <c r="LNM101" s="84"/>
      <c r="LNN101" s="84"/>
      <c r="LNO101" s="84"/>
      <c r="LNP101" s="84"/>
      <c r="LNQ101" s="84"/>
      <c r="LNR101" s="84"/>
      <c r="LNS101" s="84"/>
      <c r="LNT101" s="84"/>
      <c r="LNU101" s="84"/>
      <c r="LNV101" s="84"/>
      <c r="LNW101" s="84"/>
      <c r="LNX101" s="84"/>
      <c r="LNY101" s="84"/>
      <c r="LNZ101" s="84"/>
      <c r="LOA101" s="84"/>
      <c r="LOB101" s="84"/>
      <c r="LOC101" s="84"/>
      <c r="LOD101" s="84"/>
      <c r="LOE101" s="84"/>
      <c r="LOF101" s="84"/>
      <c r="LOG101" s="84"/>
      <c r="LOH101" s="84"/>
      <c r="LOI101" s="84"/>
      <c r="LOJ101" s="84"/>
      <c r="LOK101" s="84"/>
      <c r="LOL101" s="84"/>
      <c r="LOM101" s="84"/>
      <c r="LON101" s="84"/>
      <c r="LOO101" s="84"/>
      <c r="LOP101" s="84"/>
      <c r="LOQ101" s="84"/>
      <c r="LOR101" s="84"/>
      <c r="LOS101" s="84"/>
      <c r="LOT101" s="84"/>
      <c r="LOU101" s="84"/>
      <c r="LOV101" s="84"/>
      <c r="LOW101" s="84"/>
      <c r="LOX101" s="84"/>
      <c r="LOY101" s="84"/>
      <c r="LOZ101" s="84"/>
      <c r="LPA101" s="84"/>
      <c r="LPB101" s="84"/>
      <c r="LPC101" s="84"/>
      <c r="LPD101" s="84"/>
      <c r="LPE101" s="84"/>
      <c r="LPF101" s="84"/>
      <c r="LPG101" s="84"/>
      <c r="LPH101" s="84"/>
      <c r="LPI101" s="84"/>
      <c r="LPJ101" s="84"/>
      <c r="LPK101" s="84"/>
      <c r="LPL101" s="84"/>
      <c r="LPM101" s="84"/>
      <c r="LPN101" s="84"/>
      <c r="LPO101" s="84"/>
      <c r="LPP101" s="84"/>
      <c r="LPQ101" s="84"/>
      <c r="LPR101" s="84"/>
      <c r="LPS101" s="84"/>
      <c r="LPT101" s="84"/>
      <c r="LPU101" s="84"/>
      <c r="LPV101" s="84"/>
      <c r="LPW101" s="84"/>
      <c r="LPX101" s="84"/>
      <c r="LPY101" s="84"/>
      <c r="LPZ101" s="84"/>
      <c r="LQA101" s="84"/>
      <c r="LQB101" s="84"/>
      <c r="LQC101" s="84"/>
      <c r="LQD101" s="84"/>
      <c r="LQE101" s="84"/>
      <c r="LQF101" s="84"/>
      <c r="LQG101" s="84"/>
      <c r="LQH101" s="84"/>
      <c r="LQI101" s="84"/>
      <c r="LQJ101" s="84"/>
      <c r="LQK101" s="84"/>
      <c r="LQL101" s="84"/>
      <c r="LQM101" s="84"/>
      <c r="LQN101" s="84"/>
      <c r="LQO101" s="84"/>
      <c r="LQP101" s="84"/>
      <c r="LQQ101" s="84"/>
      <c r="LQR101" s="84"/>
      <c r="LQS101" s="84"/>
      <c r="LQT101" s="84"/>
      <c r="LQU101" s="84"/>
      <c r="LQV101" s="84"/>
      <c r="LQW101" s="84"/>
      <c r="LQX101" s="84"/>
      <c r="LQY101" s="84"/>
      <c r="LQZ101" s="84"/>
      <c r="LRA101" s="84"/>
      <c r="LRB101" s="84"/>
      <c r="LRC101" s="84"/>
      <c r="LRD101" s="84"/>
      <c r="LRE101" s="84"/>
      <c r="LRF101" s="84"/>
      <c r="LRG101" s="84"/>
      <c r="LRH101" s="84"/>
      <c r="LRI101" s="84"/>
      <c r="LRJ101" s="84"/>
      <c r="LRK101" s="84"/>
      <c r="LRL101" s="84"/>
      <c r="LRM101" s="84"/>
      <c r="LRN101" s="84"/>
      <c r="LRO101" s="84"/>
      <c r="LRP101" s="84"/>
      <c r="LRQ101" s="84"/>
      <c r="LRR101" s="84"/>
      <c r="LRS101" s="84"/>
      <c r="LRT101" s="84"/>
      <c r="LRU101" s="84"/>
      <c r="LRV101" s="84"/>
      <c r="LRW101" s="84"/>
      <c r="LRX101" s="84"/>
      <c r="LRY101" s="84"/>
      <c r="LRZ101" s="84"/>
      <c r="LSA101" s="84"/>
      <c r="LSB101" s="84"/>
      <c r="LSC101" s="84"/>
      <c r="LSD101" s="84"/>
      <c r="LSE101" s="84"/>
      <c r="LSF101" s="84"/>
      <c r="LSG101" s="84"/>
      <c r="LSH101" s="84"/>
      <c r="LSI101" s="84"/>
      <c r="LSJ101" s="84"/>
      <c r="LSK101" s="84"/>
      <c r="LSL101" s="84"/>
      <c r="LSM101" s="84"/>
      <c r="LSN101" s="84"/>
      <c r="LSO101" s="84"/>
      <c r="LSP101" s="84"/>
      <c r="LSQ101" s="84"/>
      <c r="LSR101" s="84"/>
      <c r="LSS101" s="84"/>
      <c r="LST101" s="84"/>
      <c r="LSU101" s="84"/>
      <c r="LSV101" s="84"/>
      <c r="LSW101" s="84"/>
      <c r="LSX101" s="84"/>
      <c r="LSY101" s="84"/>
      <c r="LSZ101" s="84"/>
      <c r="LTA101" s="84"/>
      <c r="LTB101" s="84"/>
      <c r="LTC101" s="84"/>
      <c r="LTD101" s="84"/>
      <c r="LTE101" s="84"/>
      <c r="LTF101" s="84"/>
      <c r="LTG101" s="84"/>
      <c r="LTH101" s="84"/>
      <c r="LTI101" s="84"/>
      <c r="LTJ101" s="84"/>
      <c r="LTK101" s="84"/>
      <c r="LTL101" s="84"/>
      <c r="LTM101" s="84"/>
      <c r="LTN101" s="84"/>
      <c r="LTO101" s="84"/>
      <c r="LTP101" s="84"/>
      <c r="LTQ101" s="84"/>
      <c r="LTR101" s="84"/>
      <c r="LTS101" s="84"/>
      <c r="LTT101" s="84"/>
      <c r="LTU101" s="84"/>
      <c r="LTV101" s="84"/>
      <c r="LTW101" s="84"/>
      <c r="LTX101" s="84"/>
      <c r="LTY101" s="84"/>
      <c r="LTZ101" s="84"/>
      <c r="LUA101" s="84"/>
      <c r="LUB101" s="84"/>
      <c r="LUC101" s="84"/>
      <c r="LUD101" s="84"/>
      <c r="LUE101" s="84"/>
      <c r="LUF101" s="84"/>
      <c r="LUG101" s="84"/>
      <c r="LUH101" s="84"/>
      <c r="LUI101" s="84"/>
      <c r="LUJ101" s="84"/>
      <c r="LUK101" s="84"/>
      <c r="LUL101" s="84"/>
      <c r="LUM101" s="84"/>
      <c r="LUN101" s="84"/>
      <c r="LUO101" s="84"/>
      <c r="LUP101" s="84"/>
      <c r="LUQ101" s="84"/>
      <c r="LUR101" s="84"/>
      <c r="LUS101" s="84"/>
      <c r="LUT101" s="84"/>
      <c r="LUU101" s="84"/>
      <c r="LUV101" s="84"/>
      <c r="LUW101" s="84"/>
      <c r="LUX101" s="84"/>
      <c r="LUY101" s="84"/>
      <c r="LUZ101" s="84"/>
      <c r="LVA101" s="84"/>
      <c r="LVB101" s="84"/>
      <c r="LVC101" s="84"/>
      <c r="LVD101" s="84"/>
      <c r="LVE101" s="84"/>
      <c r="LVF101" s="84"/>
      <c r="LVG101" s="84"/>
      <c r="LVH101" s="84"/>
      <c r="LVI101" s="84"/>
      <c r="LVJ101" s="84"/>
      <c r="LVK101" s="84"/>
      <c r="LVL101" s="84"/>
      <c r="LVM101" s="84"/>
      <c r="LVN101" s="84"/>
      <c r="LVO101" s="84"/>
      <c r="LVP101" s="84"/>
      <c r="LVQ101" s="84"/>
      <c r="LVR101" s="84"/>
      <c r="LVS101" s="84"/>
      <c r="LVT101" s="84"/>
      <c r="LVU101" s="84"/>
      <c r="LVV101" s="84"/>
      <c r="LVW101" s="84"/>
      <c r="LVX101" s="84"/>
      <c r="LVY101" s="84"/>
      <c r="LVZ101" s="84"/>
      <c r="LWA101" s="84"/>
      <c r="LWB101" s="84"/>
      <c r="LWC101" s="84"/>
      <c r="LWD101" s="84"/>
      <c r="LWE101" s="84"/>
      <c r="LWF101" s="84"/>
      <c r="LWG101" s="84"/>
      <c r="LWH101" s="84"/>
      <c r="LWI101" s="84"/>
      <c r="LWJ101" s="84"/>
      <c r="LWK101" s="84"/>
      <c r="LWL101" s="84"/>
      <c r="LWM101" s="84"/>
      <c r="LWN101" s="84"/>
      <c r="LWO101" s="84"/>
      <c r="LWP101" s="84"/>
      <c r="LWQ101" s="84"/>
      <c r="LWR101" s="84"/>
      <c r="LWS101" s="84"/>
      <c r="LWT101" s="84"/>
      <c r="LWU101" s="84"/>
      <c r="LWV101" s="84"/>
      <c r="LWW101" s="84"/>
      <c r="LWX101" s="84"/>
      <c r="LWY101" s="84"/>
      <c r="LWZ101" s="84"/>
      <c r="LXA101" s="84"/>
      <c r="LXB101" s="84"/>
      <c r="LXC101" s="84"/>
      <c r="LXD101" s="84"/>
      <c r="LXE101" s="84"/>
      <c r="LXF101" s="84"/>
      <c r="LXG101" s="84"/>
      <c r="LXH101" s="84"/>
      <c r="LXI101" s="84"/>
      <c r="LXJ101" s="84"/>
      <c r="LXK101" s="84"/>
      <c r="LXL101" s="84"/>
      <c r="LXM101" s="84"/>
      <c r="LXN101" s="84"/>
      <c r="LXO101" s="84"/>
      <c r="LXP101" s="84"/>
      <c r="LXQ101" s="84"/>
      <c r="LXR101" s="84"/>
      <c r="LXS101" s="84"/>
      <c r="LXT101" s="84"/>
      <c r="LXU101" s="84"/>
      <c r="LXV101" s="84"/>
      <c r="LXW101" s="84"/>
      <c r="LXX101" s="84"/>
      <c r="LXY101" s="84"/>
      <c r="LXZ101" s="84"/>
      <c r="LYA101" s="84"/>
      <c r="LYB101" s="84"/>
      <c r="LYC101" s="84"/>
      <c r="LYD101" s="84"/>
      <c r="LYE101" s="84"/>
      <c r="LYF101" s="84"/>
      <c r="LYG101" s="84"/>
      <c r="LYH101" s="84"/>
      <c r="LYI101" s="84"/>
      <c r="LYJ101" s="84"/>
      <c r="LYK101" s="84"/>
      <c r="LYL101" s="84"/>
      <c r="LYM101" s="84"/>
      <c r="LYN101" s="84"/>
      <c r="LYO101" s="84"/>
      <c r="LYP101" s="84"/>
      <c r="LYQ101" s="84"/>
      <c r="LYR101" s="84"/>
      <c r="LYS101" s="84"/>
      <c r="LYT101" s="84"/>
      <c r="LYU101" s="84"/>
      <c r="LYV101" s="84"/>
      <c r="LYW101" s="84"/>
      <c r="LYX101" s="84"/>
      <c r="LYY101" s="84"/>
      <c r="LYZ101" s="84"/>
      <c r="LZA101" s="84"/>
      <c r="LZB101" s="84"/>
      <c r="LZC101" s="84"/>
      <c r="LZD101" s="84"/>
      <c r="LZE101" s="84"/>
      <c r="LZF101" s="84"/>
      <c r="LZG101" s="84"/>
      <c r="LZH101" s="84"/>
      <c r="LZI101" s="84"/>
      <c r="LZJ101" s="84"/>
      <c r="LZK101" s="84"/>
      <c r="LZL101" s="84"/>
      <c r="LZM101" s="84"/>
      <c r="LZN101" s="84"/>
      <c r="LZO101" s="84"/>
      <c r="LZP101" s="84"/>
      <c r="LZQ101" s="84"/>
      <c r="LZR101" s="84"/>
      <c r="LZS101" s="84"/>
      <c r="LZT101" s="84"/>
      <c r="LZU101" s="84"/>
      <c r="LZV101" s="84"/>
      <c r="LZW101" s="84"/>
      <c r="LZX101" s="84"/>
      <c r="LZY101" s="84"/>
      <c r="LZZ101" s="84"/>
      <c r="MAA101" s="84"/>
      <c r="MAB101" s="84"/>
      <c r="MAC101" s="84"/>
      <c r="MAD101" s="84"/>
      <c r="MAE101" s="84"/>
      <c r="MAF101" s="84"/>
      <c r="MAG101" s="84"/>
      <c r="MAH101" s="84"/>
      <c r="MAI101" s="84"/>
      <c r="MAJ101" s="84"/>
      <c r="MAK101" s="84"/>
      <c r="MAL101" s="84"/>
      <c r="MAM101" s="84"/>
      <c r="MAN101" s="84"/>
      <c r="MAO101" s="84"/>
      <c r="MAP101" s="84"/>
      <c r="MAQ101" s="84"/>
      <c r="MAR101" s="84"/>
      <c r="MAS101" s="84"/>
      <c r="MAT101" s="84"/>
      <c r="MAU101" s="84"/>
      <c r="MAV101" s="84"/>
      <c r="MAW101" s="84"/>
      <c r="MAX101" s="84"/>
      <c r="MAY101" s="84"/>
      <c r="MAZ101" s="84"/>
      <c r="MBA101" s="84"/>
      <c r="MBB101" s="84"/>
      <c r="MBC101" s="84"/>
      <c r="MBD101" s="84"/>
      <c r="MBE101" s="84"/>
      <c r="MBF101" s="84"/>
      <c r="MBG101" s="84"/>
      <c r="MBH101" s="84"/>
      <c r="MBI101" s="84"/>
      <c r="MBJ101" s="84"/>
      <c r="MBK101" s="84"/>
      <c r="MBL101" s="84"/>
      <c r="MBM101" s="84"/>
      <c r="MBN101" s="84"/>
      <c r="MBO101" s="84"/>
      <c r="MBP101" s="84"/>
      <c r="MBQ101" s="84"/>
      <c r="MBR101" s="84"/>
      <c r="MBS101" s="84"/>
      <c r="MBT101" s="84"/>
      <c r="MBU101" s="84"/>
      <c r="MBV101" s="84"/>
      <c r="MBW101" s="84"/>
      <c r="MBX101" s="84"/>
      <c r="MBY101" s="84"/>
      <c r="MBZ101" s="84"/>
      <c r="MCA101" s="84"/>
      <c r="MCB101" s="84"/>
      <c r="MCC101" s="84"/>
      <c r="MCD101" s="84"/>
      <c r="MCE101" s="84"/>
      <c r="MCF101" s="84"/>
      <c r="MCG101" s="84"/>
      <c r="MCH101" s="84"/>
      <c r="MCI101" s="84"/>
      <c r="MCJ101" s="84"/>
      <c r="MCK101" s="84"/>
      <c r="MCL101" s="84"/>
      <c r="MCM101" s="84"/>
      <c r="MCN101" s="84"/>
      <c r="MCO101" s="84"/>
      <c r="MCP101" s="84"/>
      <c r="MCQ101" s="84"/>
      <c r="MCR101" s="84"/>
      <c r="MCS101" s="84"/>
      <c r="MCT101" s="84"/>
      <c r="MCU101" s="84"/>
      <c r="MCV101" s="84"/>
      <c r="MCW101" s="84"/>
      <c r="MCX101" s="84"/>
      <c r="MCY101" s="84"/>
      <c r="MCZ101" s="84"/>
      <c r="MDA101" s="84"/>
      <c r="MDB101" s="84"/>
      <c r="MDC101" s="84"/>
      <c r="MDD101" s="84"/>
      <c r="MDE101" s="84"/>
      <c r="MDF101" s="84"/>
      <c r="MDG101" s="84"/>
      <c r="MDH101" s="84"/>
      <c r="MDI101" s="84"/>
      <c r="MDJ101" s="84"/>
      <c r="MDK101" s="84"/>
      <c r="MDL101" s="84"/>
      <c r="MDM101" s="84"/>
      <c r="MDN101" s="84"/>
      <c r="MDO101" s="84"/>
      <c r="MDP101" s="84"/>
      <c r="MDQ101" s="84"/>
      <c r="MDR101" s="84"/>
      <c r="MDS101" s="84"/>
      <c r="MDT101" s="84"/>
      <c r="MDU101" s="84"/>
      <c r="MDV101" s="84"/>
      <c r="MDW101" s="84"/>
      <c r="MDX101" s="84"/>
      <c r="MDY101" s="84"/>
      <c r="MDZ101" s="84"/>
      <c r="MEA101" s="84"/>
      <c r="MEB101" s="84"/>
      <c r="MEC101" s="84"/>
      <c r="MED101" s="84"/>
      <c r="MEE101" s="84"/>
      <c r="MEF101" s="84"/>
      <c r="MEG101" s="84"/>
      <c r="MEH101" s="84"/>
      <c r="MEI101" s="84"/>
      <c r="MEJ101" s="84"/>
      <c r="MEK101" s="84"/>
      <c r="MEL101" s="84"/>
      <c r="MEM101" s="84"/>
      <c r="MEN101" s="84"/>
      <c r="MEO101" s="84"/>
      <c r="MEP101" s="84"/>
      <c r="MEQ101" s="84"/>
      <c r="MER101" s="84"/>
      <c r="MES101" s="84"/>
      <c r="MET101" s="84"/>
      <c r="MEU101" s="84"/>
      <c r="MEV101" s="84"/>
      <c r="MEW101" s="84"/>
      <c r="MEX101" s="84"/>
      <c r="MEY101" s="84"/>
      <c r="MEZ101" s="84"/>
      <c r="MFA101" s="84"/>
      <c r="MFB101" s="84"/>
      <c r="MFC101" s="84"/>
      <c r="MFD101" s="84"/>
      <c r="MFE101" s="84"/>
      <c r="MFF101" s="84"/>
      <c r="MFG101" s="84"/>
      <c r="MFH101" s="84"/>
      <c r="MFI101" s="84"/>
      <c r="MFJ101" s="84"/>
      <c r="MFK101" s="84"/>
      <c r="MFL101" s="84"/>
      <c r="MFM101" s="84"/>
      <c r="MFN101" s="84"/>
      <c r="MFO101" s="84"/>
      <c r="MFP101" s="84"/>
      <c r="MFQ101" s="84"/>
      <c r="MFR101" s="84"/>
      <c r="MFS101" s="84"/>
      <c r="MFT101" s="84"/>
      <c r="MFU101" s="84"/>
      <c r="MFV101" s="84"/>
      <c r="MFW101" s="84"/>
      <c r="MFX101" s="84"/>
      <c r="MFY101" s="84"/>
      <c r="MFZ101" s="84"/>
      <c r="MGA101" s="84"/>
      <c r="MGB101" s="84"/>
      <c r="MGC101" s="84"/>
      <c r="MGD101" s="84"/>
      <c r="MGE101" s="84"/>
      <c r="MGF101" s="84"/>
      <c r="MGG101" s="84"/>
      <c r="MGH101" s="84"/>
      <c r="MGI101" s="84"/>
      <c r="MGJ101" s="84"/>
      <c r="MGK101" s="84"/>
      <c r="MGL101" s="84"/>
      <c r="MGM101" s="84"/>
      <c r="MGN101" s="84"/>
      <c r="MGO101" s="84"/>
      <c r="MGP101" s="84"/>
      <c r="MGQ101" s="84"/>
      <c r="MGR101" s="84"/>
      <c r="MGS101" s="84"/>
      <c r="MGT101" s="84"/>
      <c r="MGU101" s="84"/>
      <c r="MGV101" s="84"/>
      <c r="MGW101" s="84"/>
      <c r="MGX101" s="84"/>
      <c r="MGY101" s="84"/>
      <c r="MGZ101" s="84"/>
      <c r="MHA101" s="84"/>
      <c r="MHB101" s="84"/>
      <c r="MHC101" s="84"/>
      <c r="MHD101" s="84"/>
      <c r="MHE101" s="84"/>
      <c r="MHF101" s="84"/>
      <c r="MHG101" s="84"/>
      <c r="MHH101" s="84"/>
      <c r="MHI101" s="84"/>
      <c r="MHJ101" s="84"/>
      <c r="MHK101" s="84"/>
      <c r="MHL101" s="84"/>
      <c r="MHM101" s="84"/>
      <c r="MHN101" s="84"/>
      <c r="MHO101" s="84"/>
      <c r="MHP101" s="84"/>
      <c r="MHQ101" s="84"/>
      <c r="MHR101" s="84"/>
      <c r="MHS101" s="84"/>
      <c r="MHT101" s="84"/>
      <c r="MHU101" s="84"/>
      <c r="MHV101" s="84"/>
      <c r="MHW101" s="84"/>
      <c r="MHX101" s="84"/>
      <c r="MHY101" s="84"/>
      <c r="MHZ101" s="84"/>
      <c r="MIA101" s="84"/>
      <c r="MIB101" s="84"/>
      <c r="MIC101" s="84"/>
      <c r="MID101" s="84"/>
      <c r="MIE101" s="84"/>
      <c r="MIF101" s="84"/>
      <c r="MIG101" s="84"/>
      <c r="MIH101" s="84"/>
      <c r="MII101" s="84"/>
      <c r="MIJ101" s="84"/>
      <c r="MIK101" s="84"/>
      <c r="MIL101" s="84"/>
      <c r="MIM101" s="84"/>
      <c r="MIN101" s="84"/>
      <c r="MIO101" s="84"/>
      <c r="MIP101" s="84"/>
      <c r="MIQ101" s="84"/>
      <c r="MIR101" s="84"/>
      <c r="MIS101" s="84"/>
      <c r="MIT101" s="84"/>
      <c r="MIU101" s="84"/>
      <c r="MIV101" s="84"/>
      <c r="MIW101" s="84"/>
      <c r="MIX101" s="84"/>
      <c r="MIY101" s="84"/>
      <c r="MIZ101" s="84"/>
      <c r="MJA101" s="84"/>
      <c r="MJB101" s="84"/>
      <c r="MJC101" s="84"/>
      <c r="MJD101" s="84"/>
      <c r="MJE101" s="84"/>
      <c r="MJF101" s="84"/>
      <c r="MJG101" s="84"/>
      <c r="MJH101" s="84"/>
      <c r="MJI101" s="84"/>
      <c r="MJJ101" s="84"/>
      <c r="MJK101" s="84"/>
      <c r="MJL101" s="84"/>
      <c r="MJM101" s="84"/>
      <c r="MJN101" s="84"/>
      <c r="MJO101" s="84"/>
      <c r="MJP101" s="84"/>
      <c r="MJQ101" s="84"/>
      <c r="MJR101" s="84"/>
      <c r="MJS101" s="84"/>
      <c r="MJT101" s="84"/>
      <c r="MJU101" s="84"/>
      <c r="MJV101" s="84"/>
      <c r="MJW101" s="84"/>
      <c r="MJX101" s="84"/>
      <c r="MJY101" s="84"/>
      <c r="MJZ101" s="84"/>
      <c r="MKA101" s="84"/>
      <c r="MKB101" s="84"/>
      <c r="MKC101" s="84"/>
      <c r="MKD101" s="84"/>
      <c r="MKE101" s="84"/>
      <c r="MKF101" s="84"/>
      <c r="MKG101" s="84"/>
      <c r="MKH101" s="84"/>
      <c r="MKI101" s="84"/>
      <c r="MKJ101" s="84"/>
      <c r="MKK101" s="84"/>
      <c r="MKL101" s="84"/>
      <c r="MKM101" s="84"/>
      <c r="MKN101" s="84"/>
      <c r="MKO101" s="84"/>
      <c r="MKP101" s="84"/>
      <c r="MKQ101" s="84"/>
      <c r="MKR101" s="84"/>
      <c r="MKS101" s="84"/>
      <c r="MKT101" s="84"/>
      <c r="MKU101" s="84"/>
      <c r="MKV101" s="84"/>
      <c r="MKW101" s="84"/>
      <c r="MKX101" s="84"/>
      <c r="MKY101" s="84"/>
      <c r="MKZ101" s="84"/>
      <c r="MLA101" s="84"/>
      <c r="MLB101" s="84"/>
      <c r="MLC101" s="84"/>
      <c r="MLD101" s="84"/>
      <c r="MLE101" s="84"/>
      <c r="MLF101" s="84"/>
      <c r="MLG101" s="84"/>
      <c r="MLH101" s="84"/>
      <c r="MLI101" s="84"/>
      <c r="MLJ101" s="84"/>
      <c r="MLK101" s="84"/>
      <c r="MLL101" s="84"/>
      <c r="MLM101" s="84"/>
      <c r="MLN101" s="84"/>
      <c r="MLO101" s="84"/>
      <c r="MLP101" s="84"/>
      <c r="MLQ101" s="84"/>
      <c r="MLR101" s="84"/>
      <c r="MLS101" s="84"/>
      <c r="MLT101" s="84"/>
      <c r="MLU101" s="84"/>
      <c r="MLV101" s="84"/>
      <c r="MLW101" s="84"/>
      <c r="MLX101" s="84"/>
      <c r="MLY101" s="84"/>
      <c r="MLZ101" s="84"/>
      <c r="MMA101" s="84"/>
      <c r="MMB101" s="84"/>
      <c r="MMC101" s="84"/>
      <c r="MMD101" s="84"/>
      <c r="MME101" s="84"/>
      <c r="MMF101" s="84"/>
      <c r="MMG101" s="84"/>
      <c r="MMH101" s="84"/>
      <c r="MMI101" s="84"/>
      <c r="MMJ101" s="84"/>
      <c r="MMK101" s="84"/>
      <c r="MML101" s="84"/>
      <c r="MMM101" s="84"/>
      <c r="MMN101" s="84"/>
      <c r="MMO101" s="84"/>
      <c r="MMP101" s="84"/>
      <c r="MMQ101" s="84"/>
      <c r="MMR101" s="84"/>
      <c r="MMS101" s="84"/>
      <c r="MMT101" s="84"/>
      <c r="MMU101" s="84"/>
      <c r="MMV101" s="84"/>
      <c r="MMW101" s="84"/>
      <c r="MMX101" s="84"/>
      <c r="MMY101" s="84"/>
      <c r="MMZ101" s="84"/>
      <c r="MNA101" s="84"/>
      <c r="MNB101" s="84"/>
      <c r="MNC101" s="84"/>
      <c r="MND101" s="84"/>
      <c r="MNE101" s="84"/>
      <c r="MNF101" s="84"/>
      <c r="MNG101" s="84"/>
      <c r="MNH101" s="84"/>
      <c r="MNI101" s="84"/>
      <c r="MNJ101" s="84"/>
      <c r="MNK101" s="84"/>
      <c r="MNL101" s="84"/>
      <c r="MNM101" s="84"/>
      <c r="MNN101" s="84"/>
      <c r="MNO101" s="84"/>
      <c r="MNP101" s="84"/>
      <c r="MNQ101" s="84"/>
      <c r="MNR101" s="84"/>
      <c r="MNS101" s="84"/>
      <c r="MNT101" s="84"/>
      <c r="MNU101" s="84"/>
      <c r="MNV101" s="84"/>
      <c r="MNW101" s="84"/>
      <c r="MNX101" s="84"/>
      <c r="MNY101" s="84"/>
      <c r="MNZ101" s="84"/>
      <c r="MOA101" s="84"/>
      <c r="MOB101" s="84"/>
      <c r="MOC101" s="84"/>
      <c r="MOD101" s="84"/>
      <c r="MOE101" s="84"/>
      <c r="MOF101" s="84"/>
      <c r="MOG101" s="84"/>
      <c r="MOH101" s="84"/>
      <c r="MOI101" s="84"/>
      <c r="MOJ101" s="84"/>
      <c r="MOK101" s="84"/>
      <c r="MOL101" s="84"/>
      <c r="MOM101" s="84"/>
      <c r="MON101" s="84"/>
      <c r="MOO101" s="84"/>
      <c r="MOP101" s="84"/>
      <c r="MOQ101" s="84"/>
      <c r="MOR101" s="84"/>
      <c r="MOS101" s="84"/>
      <c r="MOT101" s="84"/>
      <c r="MOU101" s="84"/>
      <c r="MOV101" s="84"/>
      <c r="MOW101" s="84"/>
      <c r="MOX101" s="84"/>
      <c r="MOY101" s="84"/>
      <c r="MOZ101" s="84"/>
      <c r="MPA101" s="84"/>
      <c r="MPB101" s="84"/>
      <c r="MPC101" s="84"/>
      <c r="MPD101" s="84"/>
      <c r="MPE101" s="84"/>
      <c r="MPF101" s="84"/>
      <c r="MPG101" s="84"/>
      <c r="MPH101" s="84"/>
      <c r="MPI101" s="84"/>
      <c r="MPJ101" s="84"/>
      <c r="MPK101" s="84"/>
      <c r="MPL101" s="84"/>
      <c r="MPM101" s="84"/>
      <c r="MPN101" s="84"/>
      <c r="MPO101" s="84"/>
      <c r="MPP101" s="84"/>
      <c r="MPQ101" s="84"/>
      <c r="MPR101" s="84"/>
      <c r="MPS101" s="84"/>
      <c r="MPT101" s="84"/>
      <c r="MPU101" s="84"/>
      <c r="MPV101" s="84"/>
      <c r="MPW101" s="84"/>
      <c r="MPX101" s="84"/>
      <c r="MPY101" s="84"/>
      <c r="MPZ101" s="84"/>
      <c r="MQA101" s="84"/>
      <c r="MQB101" s="84"/>
      <c r="MQC101" s="84"/>
      <c r="MQD101" s="84"/>
      <c r="MQE101" s="84"/>
      <c r="MQF101" s="84"/>
      <c r="MQG101" s="84"/>
      <c r="MQH101" s="84"/>
      <c r="MQI101" s="84"/>
      <c r="MQJ101" s="84"/>
      <c r="MQK101" s="84"/>
      <c r="MQL101" s="84"/>
      <c r="MQM101" s="84"/>
      <c r="MQN101" s="84"/>
      <c r="MQO101" s="84"/>
      <c r="MQP101" s="84"/>
      <c r="MQQ101" s="84"/>
      <c r="MQR101" s="84"/>
      <c r="MQS101" s="84"/>
      <c r="MQT101" s="84"/>
      <c r="MQU101" s="84"/>
      <c r="MQV101" s="84"/>
      <c r="MQW101" s="84"/>
      <c r="MQX101" s="84"/>
      <c r="MQY101" s="84"/>
      <c r="MQZ101" s="84"/>
      <c r="MRA101" s="84"/>
      <c r="MRB101" s="84"/>
      <c r="MRC101" s="84"/>
      <c r="MRD101" s="84"/>
      <c r="MRE101" s="84"/>
      <c r="MRF101" s="84"/>
      <c r="MRG101" s="84"/>
      <c r="MRH101" s="84"/>
      <c r="MRI101" s="84"/>
      <c r="MRJ101" s="84"/>
      <c r="MRK101" s="84"/>
      <c r="MRL101" s="84"/>
      <c r="MRM101" s="84"/>
      <c r="MRN101" s="84"/>
      <c r="MRO101" s="84"/>
      <c r="MRP101" s="84"/>
      <c r="MRQ101" s="84"/>
      <c r="MRR101" s="84"/>
      <c r="MRS101" s="84"/>
      <c r="MRT101" s="84"/>
      <c r="MRU101" s="84"/>
      <c r="MRV101" s="84"/>
      <c r="MRW101" s="84"/>
      <c r="MRX101" s="84"/>
      <c r="MRY101" s="84"/>
      <c r="MRZ101" s="84"/>
      <c r="MSA101" s="84"/>
      <c r="MSB101" s="84"/>
      <c r="MSC101" s="84"/>
      <c r="MSD101" s="84"/>
      <c r="MSE101" s="84"/>
      <c r="MSF101" s="84"/>
      <c r="MSG101" s="84"/>
      <c r="MSH101" s="84"/>
      <c r="MSI101" s="84"/>
      <c r="MSJ101" s="84"/>
      <c r="MSK101" s="84"/>
      <c r="MSL101" s="84"/>
      <c r="MSM101" s="84"/>
      <c r="MSN101" s="84"/>
      <c r="MSO101" s="84"/>
      <c r="MSP101" s="84"/>
      <c r="MSQ101" s="84"/>
      <c r="MSR101" s="84"/>
      <c r="MSS101" s="84"/>
      <c r="MST101" s="84"/>
      <c r="MSU101" s="84"/>
      <c r="MSV101" s="84"/>
      <c r="MSW101" s="84"/>
      <c r="MSX101" s="84"/>
      <c r="MSY101" s="84"/>
      <c r="MSZ101" s="84"/>
      <c r="MTA101" s="84"/>
      <c r="MTB101" s="84"/>
      <c r="MTC101" s="84"/>
      <c r="MTD101" s="84"/>
      <c r="MTE101" s="84"/>
      <c r="MTF101" s="84"/>
      <c r="MTG101" s="84"/>
      <c r="MTH101" s="84"/>
      <c r="MTI101" s="84"/>
      <c r="MTJ101" s="84"/>
      <c r="MTK101" s="84"/>
      <c r="MTL101" s="84"/>
      <c r="MTM101" s="84"/>
      <c r="MTN101" s="84"/>
      <c r="MTO101" s="84"/>
      <c r="MTP101" s="84"/>
      <c r="MTQ101" s="84"/>
      <c r="MTR101" s="84"/>
      <c r="MTS101" s="84"/>
      <c r="MTT101" s="84"/>
      <c r="MTU101" s="84"/>
      <c r="MTV101" s="84"/>
      <c r="MTW101" s="84"/>
      <c r="MTX101" s="84"/>
      <c r="MTY101" s="84"/>
      <c r="MTZ101" s="84"/>
      <c r="MUA101" s="84"/>
      <c r="MUB101" s="84"/>
      <c r="MUC101" s="84"/>
      <c r="MUD101" s="84"/>
      <c r="MUE101" s="84"/>
      <c r="MUF101" s="84"/>
      <c r="MUG101" s="84"/>
      <c r="MUH101" s="84"/>
      <c r="MUI101" s="84"/>
      <c r="MUJ101" s="84"/>
      <c r="MUK101" s="84"/>
      <c r="MUL101" s="84"/>
      <c r="MUM101" s="84"/>
      <c r="MUN101" s="84"/>
      <c r="MUO101" s="84"/>
      <c r="MUP101" s="84"/>
      <c r="MUQ101" s="84"/>
      <c r="MUR101" s="84"/>
      <c r="MUS101" s="84"/>
      <c r="MUT101" s="84"/>
      <c r="MUU101" s="84"/>
      <c r="MUV101" s="84"/>
      <c r="MUW101" s="84"/>
      <c r="MUX101" s="84"/>
      <c r="MUY101" s="84"/>
      <c r="MUZ101" s="84"/>
      <c r="MVA101" s="84"/>
      <c r="MVB101" s="84"/>
      <c r="MVC101" s="84"/>
      <c r="MVD101" s="84"/>
      <c r="MVE101" s="84"/>
      <c r="MVF101" s="84"/>
      <c r="MVG101" s="84"/>
      <c r="MVH101" s="84"/>
      <c r="MVI101" s="84"/>
      <c r="MVJ101" s="84"/>
      <c r="MVK101" s="84"/>
      <c r="MVL101" s="84"/>
      <c r="MVM101" s="84"/>
      <c r="MVN101" s="84"/>
      <c r="MVO101" s="84"/>
      <c r="MVP101" s="84"/>
      <c r="MVQ101" s="84"/>
      <c r="MVR101" s="84"/>
      <c r="MVS101" s="84"/>
      <c r="MVT101" s="84"/>
      <c r="MVU101" s="84"/>
      <c r="MVV101" s="84"/>
      <c r="MVW101" s="84"/>
      <c r="MVX101" s="84"/>
      <c r="MVY101" s="84"/>
      <c r="MVZ101" s="84"/>
      <c r="MWA101" s="84"/>
      <c r="MWB101" s="84"/>
      <c r="MWC101" s="84"/>
      <c r="MWD101" s="84"/>
      <c r="MWE101" s="84"/>
      <c r="MWF101" s="84"/>
      <c r="MWG101" s="84"/>
      <c r="MWH101" s="84"/>
      <c r="MWI101" s="84"/>
      <c r="MWJ101" s="84"/>
      <c r="MWK101" s="84"/>
      <c r="MWL101" s="84"/>
      <c r="MWM101" s="84"/>
      <c r="MWN101" s="84"/>
      <c r="MWO101" s="84"/>
      <c r="MWP101" s="84"/>
      <c r="MWQ101" s="84"/>
      <c r="MWR101" s="84"/>
      <c r="MWS101" s="84"/>
      <c r="MWT101" s="84"/>
      <c r="MWU101" s="84"/>
      <c r="MWV101" s="84"/>
      <c r="MWW101" s="84"/>
      <c r="MWX101" s="84"/>
      <c r="MWY101" s="84"/>
      <c r="MWZ101" s="84"/>
      <c r="MXA101" s="84"/>
      <c r="MXB101" s="84"/>
      <c r="MXC101" s="84"/>
      <c r="MXD101" s="84"/>
      <c r="MXE101" s="84"/>
      <c r="MXF101" s="84"/>
      <c r="MXG101" s="84"/>
      <c r="MXH101" s="84"/>
      <c r="MXI101" s="84"/>
      <c r="MXJ101" s="84"/>
      <c r="MXK101" s="84"/>
      <c r="MXL101" s="84"/>
      <c r="MXM101" s="84"/>
      <c r="MXN101" s="84"/>
      <c r="MXO101" s="84"/>
      <c r="MXP101" s="84"/>
      <c r="MXQ101" s="84"/>
      <c r="MXR101" s="84"/>
      <c r="MXS101" s="84"/>
      <c r="MXT101" s="84"/>
      <c r="MXU101" s="84"/>
      <c r="MXV101" s="84"/>
      <c r="MXW101" s="84"/>
      <c r="MXX101" s="84"/>
      <c r="MXY101" s="84"/>
      <c r="MXZ101" s="84"/>
      <c r="MYA101" s="84"/>
      <c r="MYB101" s="84"/>
      <c r="MYC101" s="84"/>
      <c r="MYD101" s="84"/>
      <c r="MYE101" s="84"/>
      <c r="MYF101" s="84"/>
      <c r="MYG101" s="84"/>
      <c r="MYH101" s="84"/>
      <c r="MYI101" s="84"/>
      <c r="MYJ101" s="84"/>
      <c r="MYK101" s="84"/>
      <c r="MYL101" s="84"/>
      <c r="MYM101" s="84"/>
      <c r="MYN101" s="84"/>
      <c r="MYO101" s="84"/>
      <c r="MYP101" s="84"/>
      <c r="MYQ101" s="84"/>
      <c r="MYR101" s="84"/>
      <c r="MYS101" s="84"/>
      <c r="MYT101" s="84"/>
      <c r="MYU101" s="84"/>
      <c r="MYV101" s="84"/>
      <c r="MYW101" s="84"/>
      <c r="MYX101" s="84"/>
      <c r="MYY101" s="84"/>
      <c r="MYZ101" s="84"/>
      <c r="MZA101" s="84"/>
      <c r="MZB101" s="84"/>
      <c r="MZC101" s="84"/>
      <c r="MZD101" s="84"/>
      <c r="MZE101" s="84"/>
      <c r="MZF101" s="84"/>
      <c r="MZG101" s="84"/>
      <c r="MZH101" s="84"/>
      <c r="MZI101" s="84"/>
      <c r="MZJ101" s="84"/>
      <c r="MZK101" s="84"/>
      <c r="MZL101" s="84"/>
      <c r="MZM101" s="84"/>
      <c r="MZN101" s="84"/>
      <c r="MZO101" s="84"/>
      <c r="MZP101" s="84"/>
      <c r="MZQ101" s="84"/>
      <c r="MZR101" s="84"/>
      <c r="MZS101" s="84"/>
      <c r="MZT101" s="84"/>
      <c r="MZU101" s="84"/>
      <c r="MZV101" s="84"/>
      <c r="MZW101" s="84"/>
      <c r="MZX101" s="84"/>
      <c r="MZY101" s="84"/>
      <c r="MZZ101" s="84"/>
      <c r="NAA101" s="84"/>
      <c r="NAB101" s="84"/>
      <c r="NAC101" s="84"/>
      <c r="NAD101" s="84"/>
      <c r="NAE101" s="84"/>
      <c r="NAF101" s="84"/>
      <c r="NAG101" s="84"/>
      <c r="NAH101" s="84"/>
      <c r="NAI101" s="84"/>
      <c r="NAJ101" s="84"/>
      <c r="NAK101" s="84"/>
      <c r="NAL101" s="84"/>
      <c r="NAM101" s="84"/>
      <c r="NAN101" s="84"/>
      <c r="NAO101" s="84"/>
      <c r="NAP101" s="84"/>
      <c r="NAQ101" s="84"/>
      <c r="NAR101" s="84"/>
      <c r="NAS101" s="84"/>
      <c r="NAT101" s="84"/>
      <c r="NAU101" s="84"/>
      <c r="NAV101" s="84"/>
      <c r="NAW101" s="84"/>
      <c r="NAX101" s="84"/>
      <c r="NAY101" s="84"/>
      <c r="NAZ101" s="84"/>
      <c r="NBA101" s="84"/>
      <c r="NBB101" s="84"/>
      <c r="NBC101" s="84"/>
      <c r="NBD101" s="84"/>
      <c r="NBE101" s="84"/>
      <c r="NBF101" s="84"/>
      <c r="NBG101" s="84"/>
      <c r="NBH101" s="84"/>
      <c r="NBI101" s="84"/>
      <c r="NBJ101" s="84"/>
      <c r="NBK101" s="84"/>
      <c r="NBL101" s="84"/>
      <c r="NBM101" s="84"/>
      <c r="NBN101" s="84"/>
      <c r="NBO101" s="84"/>
      <c r="NBP101" s="84"/>
      <c r="NBQ101" s="84"/>
      <c r="NBR101" s="84"/>
      <c r="NBS101" s="84"/>
      <c r="NBT101" s="84"/>
      <c r="NBU101" s="84"/>
      <c r="NBV101" s="84"/>
      <c r="NBW101" s="84"/>
      <c r="NBX101" s="84"/>
      <c r="NBY101" s="84"/>
      <c r="NBZ101" s="84"/>
      <c r="NCA101" s="84"/>
      <c r="NCB101" s="84"/>
      <c r="NCC101" s="84"/>
      <c r="NCD101" s="84"/>
      <c r="NCE101" s="84"/>
      <c r="NCF101" s="84"/>
      <c r="NCG101" s="84"/>
      <c r="NCH101" s="84"/>
      <c r="NCI101" s="84"/>
      <c r="NCJ101" s="84"/>
      <c r="NCK101" s="84"/>
      <c r="NCL101" s="84"/>
      <c r="NCM101" s="84"/>
      <c r="NCN101" s="84"/>
      <c r="NCO101" s="84"/>
      <c r="NCP101" s="84"/>
      <c r="NCQ101" s="84"/>
      <c r="NCR101" s="84"/>
      <c r="NCS101" s="84"/>
      <c r="NCT101" s="84"/>
      <c r="NCU101" s="84"/>
      <c r="NCV101" s="84"/>
      <c r="NCW101" s="84"/>
      <c r="NCX101" s="84"/>
      <c r="NCY101" s="84"/>
      <c r="NCZ101" s="84"/>
      <c r="NDA101" s="84"/>
      <c r="NDB101" s="84"/>
      <c r="NDC101" s="84"/>
      <c r="NDD101" s="84"/>
      <c r="NDE101" s="84"/>
      <c r="NDF101" s="84"/>
      <c r="NDG101" s="84"/>
      <c r="NDH101" s="84"/>
      <c r="NDI101" s="84"/>
      <c r="NDJ101" s="84"/>
      <c r="NDK101" s="84"/>
      <c r="NDL101" s="84"/>
      <c r="NDM101" s="84"/>
      <c r="NDN101" s="84"/>
      <c r="NDO101" s="84"/>
      <c r="NDP101" s="84"/>
      <c r="NDQ101" s="84"/>
      <c r="NDR101" s="84"/>
      <c r="NDS101" s="84"/>
      <c r="NDT101" s="84"/>
      <c r="NDU101" s="84"/>
      <c r="NDV101" s="84"/>
      <c r="NDW101" s="84"/>
      <c r="NDX101" s="84"/>
      <c r="NDY101" s="84"/>
      <c r="NDZ101" s="84"/>
      <c r="NEA101" s="84"/>
      <c r="NEB101" s="84"/>
      <c r="NEC101" s="84"/>
      <c r="NED101" s="84"/>
      <c r="NEE101" s="84"/>
      <c r="NEF101" s="84"/>
      <c r="NEG101" s="84"/>
      <c r="NEH101" s="84"/>
      <c r="NEI101" s="84"/>
      <c r="NEJ101" s="84"/>
      <c r="NEK101" s="84"/>
      <c r="NEL101" s="84"/>
      <c r="NEM101" s="84"/>
      <c r="NEN101" s="84"/>
      <c r="NEO101" s="84"/>
      <c r="NEP101" s="84"/>
      <c r="NEQ101" s="84"/>
      <c r="NER101" s="84"/>
      <c r="NES101" s="84"/>
      <c r="NET101" s="84"/>
      <c r="NEU101" s="84"/>
      <c r="NEV101" s="84"/>
      <c r="NEW101" s="84"/>
      <c r="NEX101" s="84"/>
      <c r="NEY101" s="84"/>
      <c r="NEZ101" s="84"/>
      <c r="NFA101" s="84"/>
      <c r="NFB101" s="84"/>
      <c r="NFC101" s="84"/>
      <c r="NFD101" s="84"/>
      <c r="NFE101" s="84"/>
      <c r="NFF101" s="84"/>
      <c r="NFG101" s="84"/>
      <c r="NFH101" s="84"/>
      <c r="NFI101" s="84"/>
      <c r="NFJ101" s="84"/>
      <c r="NFK101" s="84"/>
      <c r="NFL101" s="84"/>
      <c r="NFM101" s="84"/>
      <c r="NFN101" s="84"/>
      <c r="NFO101" s="84"/>
      <c r="NFP101" s="84"/>
      <c r="NFQ101" s="84"/>
      <c r="NFR101" s="84"/>
      <c r="NFS101" s="84"/>
      <c r="NFT101" s="84"/>
      <c r="NFU101" s="84"/>
      <c r="NFV101" s="84"/>
      <c r="NFW101" s="84"/>
      <c r="NFX101" s="84"/>
      <c r="NFY101" s="84"/>
      <c r="NFZ101" s="84"/>
      <c r="NGA101" s="84"/>
      <c r="NGB101" s="84"/>
      <c r="NGC101" s="84"/>
      <c r="NGD101" s="84"/>
      <c r="NGE101" s="84"/>
      <c r="NGF101" s="84"/>
      <c r="NGG101" s="84"/>
      <c r="NGH101" s="84"/>
      <c r="NGI101" s="84"/>
      <c r="NGJ101" s="84"/>
      <c r="NGK101" s="84"/>
      <c r="NGL101" s="84"/>
      <c r="NGM101" s="84"/>
      <c r="NGN101" s="84"/>
      <c r="NGO101" s="84"/>
      <c r="NGP101" s="84"/>
      <c r="NGQ101" s="84"/>
      <c r="NGR101" s="84"/>
      <c r="NGS101" s="84"/>
      <c r="NGT101" s="84"/>
      <c r="NGU101" s="84"/>
      <c r="NGV101" s="84"/>
      <c r="NGW101" s="84"/>
      <c r="NGX101" s="84"/>
      <c r="NGY101" s="84"/>
      <c r="NGZ101" s="84"/>
      <c r="NHA101" s="84"/>
      <c r="NHB101" s="84"/>
      <c r="NHC101" s="84"/>
      <c r="NHD101" s="84"/>
      <c r="NHE101" s="84"/>
      <c r="NHF101" s="84"/>
      <c r="NHG101" s="84"/>
      <c r="NHH101" s="84"/>
      <c r="NHI101" s="84"/>
      <c r="NHJ101" s="84"/>
      <c r="NHK101" s="84"/>
      <c r="NHL101" s="84"/>
      <c r="NHM101" s="84"/>
      <c r="NHN101" s="84"/>
      <c r="NHO101" s="84"/>
      <c r="NHP101" s="84"/>
      <c r="NHQ101" s="84"/>
      <c r="NHR101" s="84"/>
      <c r="NHS101" s="84"/>
      <c r="NHT101" s="84"/>
      <c r="NHU101" s="84"/>
      <c r="NHV101" s="84"/>
      <c r="NHW101" s="84"/>
      <c r="NHX101" s="84"/>
      <c r="NHY101" s="84"/>
      <c r="NHZ101" s="84"/>
      <c r="NIA101" s="84"/>
      <c r="NIB101" s="84"/>
      <c r="NIC101" s="84"/>
      <c r="NID101" s="84"/>
      <c r="NIE101" s="84"/>
      <c r="NIF101" s="84"/>
      <c r="NIG101" s="84"/>
      <c r="NIH101" s="84"/>
      <c r="NII101" s="84"/>
      <c r="NIJ101" s="84"/>
      <c r="NIK101" s="84"/>
      <c r="NIL101" s="84"/>
      <c r="NIM101" s="84"/>
      <c r="NIN101" s="84"/>
      <c r="NIO101" s="84"/>
      <c r="NIP101" s="84"/>
      <c r="NIQ101" s="84"/>
      <c r="NIR101" s="84"/>
      <c r="NIS101" s="84"/>
      <c r="NIT101" s="84"/>
      <c r="NIU101" s="84"/>
      <c r="NIV101" s="84"/>
      <c r="NIW101" s="84"/>
      <c r="NIX101" s="84"/>
      <c r="NIY101" s="84"/>
      <c r="NIZ101" s="84"/>
      <c r="NJA101" s="84"/>
      <c r="NJB101" s="84"/>
      <c r="NJC101" s="84"/>
      <c r="NJD101" s="84"/>
      <c r="NJE101" s="84"/>
      <c r="NJF101" s="84"/>
      <c r="NJG101" s="84"/>
      <c r="NJH101" s="84"/>
      <c r="NJI101" s="84"/>
      <c r="NJJ101" s="84"/>
      <c r="NJK101" s="84"/>
      <c r="NJL101" s="84"/>
      <c r="NJM101" s="84"/>
      <c r="NJN101" s="84"/>
      <c r="NJO101" s="84"/>
      <c r="NJP101" s="84"/>
      <c r="NJQ101" s="84"/>
      <c r="NJR101" s="84"/>
      <c r="NJS101" s="84"/>
      <c r="NJT101" s="84"/>
      <c r="NJU101" s="84"/>
      <c r="NJV101" s="84"/>
      <c r="NJW101" s="84"/>
      <c r="NJX101" s="84"/>
      <c r="NJY101" s="84"/>
      <c r="NJZ101" s="84"/>
      <c r="NKA101" s="84"/>
      <c r="NKB101" s="84"/>
      <c r="NKC101" s="84"/>
      <c r="NKD101" s="84"/>
      <c r="NKE101" s="84"/>
      <c r="NKF101" s="84"/>
      <c r="NKG101" s="84"/>
      <c r="NKH101" s="84"/>
      <c r="NKI101" s="84"/>
      <c r="NKJ101" s="84"/>
      <c r="NKK101" s="84"/>
      <c r="NKL101" s="84"/>
      <c r="NKM101" s="84"/>
      <c r="NKN101" s="84"/>
      <c r="NKO101" s="84"/>
      <c r="NKP101" s="84"/>
      <c r="NKQ101" s="84"/>
      <c r="NKR101" s="84"/>
      <c r="NKS101" s="84"/>
      <c r="NKT101" s="84"/>
      <c r="NKU101" s="84"/>
      <c r="NKV101" s="84"/>
      <c r="NKW101" s="84"/>
      <c r="NKX101" s="84"/>
      <c r="NKY101" s="84"/>
      <c r="NKZ101" s="84"/>
      <c r="NLA101" s="84"/>
      <c r="NLB101" s="84"/>
      <c r="NLC101" s="84"/>
      <c r="NLD101" s="84"/>
      <c r="NLE101" s="84"/>
      <c r="NLF101" s="84"/>
      <c r="NLG101" s="84"/>
      <c r="NLH101" s="84"/>
      <c r="NLI101" s="84"/>
      <c r="NLJ101" s="84"/>
      <c r="NLK101" s="84"/>
      <c r="NLL101" s="84"/>
      <c r="NLM101" s="84"/>
      <c r="NLN101" s="84"/>
      <c r="NLO101" s="84"/>
      <c r="NLP101" s="84"/>
      <c r="NLQ101" s="84"/>
      <c r="NLR101" s="84"/>
      <c r="NLS101" s="84"/>
      <c r="NLT101" s="84"/>
      <c r="NLU101" s="84"/>
      <c r="NLV101" s="84"/>
      <c r="NLW101" s="84"/>
      <c r="NLX101" s="84"/>
      <c r="NLY101" s="84"/>
      <c r="NLZ101" s="84"/>
      <c r="NMA101" s="84"/>
      <c r="NMB101" s="84"/>
      <c r="NMC101" s="84"/>
      <c r="NMD101" s="84"/>
      <c r="NME101" s="84"/>
      <c r="NMF101" s="84"/>
      <c r="NMG101" s="84"/>
      <c r="NMH101" s="84"/>
      <c r="NMI101" s="84"/>
      <c r="NMJ101" s="84"/>
      <c r="NMK101" s="84"/>
      <c r="NML101" s="84"/>
      <c r="NMM101" s="84"/>
      <c r="NMN101" s="84"/>
      <c r="NMO101" s="84"/>
      <c r="NMP101" s="84"/>
      <c r="NMQ101" s="84"/>
      <c r="NMR101" s="84"/>
      <c r="NMS101" s="84"/>
      <c r="NMT101" s="84"/>
      <c r="NMU101" s="84"/>
      <c r="NMV101" s="84"/>
      <c r="NMW101" s="84"/>
      <c r="NMX101" s="84"/>
      <c r="NMY101" s="84"/>
      <c r="NMZ101" s="84"/>
      <c r="NNA101" s="84"/>
      <c r="NNB101" s="84"/>
      <c r="NNC101" s="84"/>
      <c r="NND101" s="84"/>
      <c r="NNE101" s="84"/>
      <c r="NNF101" s="84"/>
      <c r="NNG101" s="84"/>
      <c r="NNH101" s="84"/>
      <c r="NNI101" s="84"/>
      <c r="NNJ101" s="84"/>
      <c r="NNK101" s="84"/>
      <c r="NNL101" s="84"/>
      <c r="NNM101" s="84"/>
      <c r="NNN101" s="84"/>
      <c r="NNO101" s="84"/>
      <c r="NNP101" s="84"/>
      <c r="NNQ101" s="84"/>
      <c r="NNR101" s="84"/>
      <c r="NNS101" s="84"/>
      <c r="NNT101" s="84"/>
      <c r="NNU101" s="84"/>
      <c r="NNV101" s="84"/>
      <c r="NNW101" s="84"/>
      <c r="NNX101" s="84"/>
      <c r="NNY101" s="84"/>
      <c r="NNZ101" s="84"/>
      <c r="NOA101" s="84"/>
      <c r="NOB101" s="84"/>
      <c r="NOC101" s="84"/>
      <c r="NOD101" s="84"/>
      <c r="NOE101" s="84"/>
      <c r="NOF101" s="84"/>
      <c r="NOG101" s="84"/>
      <c r="NOH101" s="84"/>
      <c r="NOI101" s="84"/>
      <c r="NOJ101" s="84"/>
      <c r="NOK101" s="84"/>
      <c r="NOL101" s="84"/>
      <c r="NOM101" s="84"/>
      <c r="NON101" s="84"/>
      <c r="NOO101" s="84"/>
      <c r="NOP101" s="84"/>
      <c r="NOQ101" s="84"/>
      <c r="NOR101" s="84"/>
      <c r="NOS101" s="84"/>
      <c r="NOT101" s="84"/>
      <c r="NOU101" s="84"/>
      <c r="NOV101" s="84"/>
      <c r="NOW101" s="84"/>
      <c r="NOX101" s="84"/>
      <c r="NOY101" s="84"/>
      <c r="NOZ101" s="84"/>
      <c r="NPA101" s="84"/>
      <c r="NPB101" s="84"/>
      <c r="NPC101" s="84"/>
      <c r="NPD101" s="84"/>
      <c r="NPE101" s="84"/>
      <c r="NPF101" s="84"/>
      <c r="NPG101" s="84"/>
      <c r="NPH101" s="84"/>
      <c r="NPI101" s="84"/>
      <c r="NPJ101" s="84"/>
      <c r="NPK101" s="84"/>
      <c r="NPL101" s="84"/>
      <c r="NPM101" s="84"/>
      <c r="NPN101" s="84"/>
      <c r="NPO101" s="84"/>
      <c r="NPP101" s="84"/>
      <c r="NPQ101" s="84"/>
      <c r="NPR101" s="84"/>
      <c r="NPS101" s="84"/>
      <c r="NPT101" s="84"/>
      <c r="NPU101" s="84"/>
      <c r="NPV101" s="84"/>
      <c r="NPW101" s="84"/>
      <c r="NPX101" s="84"/>
      <c r="NPY101" s="84"/>
      <c r="NPZ101" s="84"/>
      <c r="NQA101" s="84"/>
      <c r="NQB101" s="84"/>
      <c r="NQC101" s="84"/>
      <c r="NQD101" s="84"/>
      <c r="NQE101" s="84"/>
      <c r="NQF101" s="84"/>
      <c r="NQG101" s="84"/>
      <c r="NQH101" s="84"/>
      <c r="NQI101" s="84"/>
      <c r="NQJ101" s="84"/>
      <c r="NQK101" s="84"/>
      <c r="NQL101" s="84"/>
      <c r="NQM101" s="84"/>
      <c r="NQN101" s="84"/>
      <c r="NQO101" s="84"/>
      <c r="NQP101" s="84"/>
      <c r="NQQ101" s="84"/>
      <c r="NQR101" s="84"/>
      <c r="NQS101" s="84"/>
      <c r="NQT101" s="84"/>
      <c r="NQU101" s="84"/>
      <c r="NQV101" s="84"/>
      <c r="NQW101" s="84"/>
      <c r="NQX101" s="84"/>
      <c r="NQY101" s="84"/>
      <c r="NQZ101" s="84"/>
      <c r="NRA101" s="84"/>
      <c r="NRB101" s="84"/>
      <c r="NRC101" s="84"/>
      <c r="NRD101" s="84"/>
      <c r="NRE101" s="84"/>
      <c r="NRF101" s="84"/>
      <c r="NRG101" s="84"/>
      <c r="NRH101" s="84"/>
      <c r="NRI101" s="84"/>
      <c r="NRJ101" s="84"/>
      <c r="NRK101" s="84"/>
      <c r="NRL101" s="84"/>
      <c r="NRM101" s="84"/>
      <c r="NRN101" s="84"/>
      <c r="NRO101" s="84"/>
      <c r="NRP101" s="84"/>
      <c r="NRQ101" s="84"/>
      <c r="NRR101" s="84"/>
      <c r="NRS101" s="84"/>
      <c r="NRT101" s="84"/>
      <c r="NRU101" s="84"/>
      <c r="NRV101" s="84"/>
      <c r="NRW101" s="84"/>
      <c r="NRX101" s="84"/>
      <c r="NRY101" s="84"/>
      <c r="NRZ101" s="84"/>
      <c r="NSA101" s="84"/>
      <c r="NSB101" s="84"/>
      <c r="NSC101" s="84"/>
      <c r="NSD101" s="84"/>
      <c r="NSE101" s="84"/>
      <c r="NSF101" s="84"/>
      <c r="NSG101" s="84"/>
      <c r="NSH101" s="84"/>
      <c r="NSI101" s="84"/>
      <c r="NSJ101" s="84"/>
      <c r="NSK101" s="84"/>
      <c r="NSL101" s="84"/>
      <c r="NSM101" s="84"/>
      <c r="NSN101" s="84"/>
      <c r="NSO101" s="84"/>
      <c r="NSP101" s="84"/>
      <c r="NSQ101" s="84"/>
      <c r="NSR101" s="84"/>
      <c r="NSS101" s="84"/>
      <c r="NST101" s="84"/>
      <c r="NSU101" s="84"/>
      <c r="NSV101" s="84"/>
      <c r="NSW101" s="84"/>
      <c r="NSX101" s="84"/>
      <c r="NSY101" s="84"/>
      <c r="NSZ101" s="84"/>
      <c r="NTA101" s="84"/>
      <c r="NTB101" s="84"/>
      <c r="NTC101" s="84"/>
      <c r="NTD101" s="84"/>
      <c r="NTE101" s="84"/>
      <c r="NTF101" s="84"/>
      <c r="NTG101" s="84"/>
      <c r="NTH101" s="84"/>
      <c r="NTI101" s="84"/>
      <c r="NTJ101" s="84"/>
      <c r="NTK101" s="84"/>
      <c r="NTL101" s="84"/>
      <c r="NTM101" s="84"/>
      <c r="NTN101" s="84"/>
      <c r="NTO101" s="84"/>
      <c r="NTP101" s="84"/>
      <c r="NTQ101" s="84"/>
      <c r="NTR101" s="84"/>
      <c r="NTS101" s="84"/>
      <c r="NTT101" s="84"/>
      <c r="NTU101" s="84"/>
      <c r="NTV101" s="84"/>
      <c r="NTW101" s="84"/>
      <c r="NTX101" s="84"/>
      <c r="NTY101" s="84"/>
      <c r="NTZ101" s="84"/>
      <c r="NUA101" s="84"/>
      <c r="NUB101" s="84"/>
      <c r="NUC101" s="84"/>
      <c r="NUD101" s="84"/>
      <c r="NUE101" s="84"/>
      <c r="NUF101" s="84"/>
      <c r="NUG101" s="84"/>
      <c r="NUH101" s="84"/>
      <c r="NUI101" s="84"/>
      <c r="NUJ101" s="84"/>
      <c r="NUK101" s="84"/>
      <c r="NUL101" s="84"/>
      <c r="NUM101" s="84"/>
      <c r="NUN101" s="84"/>
      <c r="NUO101" s="84"/>
      <c r="NUP101" s="84"/>
      <c r="NUQ101" s="84"/>
      <c r="NUR101" s="84"/>
      <c r="NUS101" s="84"/>
      <c r="NUT101" s="84"/>
      <c r="NUU101" s="84"/>
      <c r="NUV101" s="84"/>
      <c r="NUW101" s="84"/>
      <c r="NUX101" s="84"/>
      <c r="NUY101" s="84"/>
      <c r="NUZ101" s="84"/>
      <c r="NVA101" s="84"/>
      <c r="NVB101" s="84"/>
      <c r="NVC101" s="84"/>
      <c r="NVD101" s="84"/>
      <c r="NVE101" s="84"/>
      <c r="NVF101" s="84"/>
      <c r="NVG101" s="84"/>
      <c r="NVH101" s="84"/>
      <c r="NVI101" s="84"/>
      <c r="NVJ101" s="84"/>
      <c r="NVK101" s="84"/>
      <c r="NVL101" s="84"/>
      <c r="NVM101" s="84"/>
      <c r="NVN101" s="84"/>
      <c r="NVO101" s="84"/>
      <c r="NVP101" s="84"/>
      <c r="NVQ101" s="84"/>
      <c r="NVR101" s="84"/>
      <c r="NVS101" s="84"/>
      <c r="NVT101" s="84"/>
      <c r="NVU101" s="84"/>
      <c r="NVV101" s="84"/>
      <c r="NVW101" s="84"/>
      <c r="NVX101" s="84"/>
      <c r="NVY101" s="84"/>
      <c r="NVZ101" s="84"/>
      <c r="NWA101" s="84"/>
      <c r="NWB101" s="84"/>
      <c r="NWC101" s="84"/>
      <c r="NWD101" s="84"/>
      <c r="NWE101" s="84"/>
      <c r="NWF101" s="84"/>
      <c r="NWG101" s="84"/>
      <c r="NWH101" s="84"/>
      <c r="NWI101" s="84"/>
      <c r="NWJ101" s="84"/>
      <c r="NWK101" s="84"/>
      <c r="NWL101" s="84"/>
      <c r="NWM101" s="84"/>
      <c r="NWN101" s="84"/>
      <c r="NWO101" s="84"/>
      <c r="NWP101" s="84"/>
      <c r="NWQ101" s="84"/>
      <c r="NWR101" s="84"/>
      <c r="NWS101" s="84"/>
      <c r="NWT101" s="84"/>
      <c r="NWU101" s="84"/>
      <c r="NWV101" s="84"/>
      <c r="NWW101" s="84"/>
      <c r="NWX101" s="84"/>
      <c r="NWY101" s="84"/>
      <c r="NWZ101" s="84"/>
      <c r="NXA101" s="84"/>
      <c r="NXB101" s="84"/>
      <c r="NXC101" s="84"/>
      <c r="NXD101" s="84"/>
      <c r="NXE101" s="84"/>
      <c r="NXF101" s="84"/>
      <c r="NXG101" s="84"/>
      <c r="NXH101" s="84"/>
      <c r="NXI101" s="84"/>
      <c r="NXJ101" s="84"/>
      <c r="NXK101" s="84"/>
      <c r="NXL101" s="84"/>
      <c r="NXM101" s="84"/>
      <c r="NXN101" s="84"/>
      <c r="NXO101" s="84"/>
      <c r="NXP101" s="84"/>
      <c r="NXQ101" s="84"/>
      <c r="NXR101" s="84"/>
      <c r="NXS101" s="84"/>
      <c r="NXT101" s="84"/>
      <c r="NXU101" s="84"/>
      <c r="NXV101" s="84"/>
      <c r="NXW101" s="84"/>
      <c r="NXX101" s="84"/>
      <c r="NXY101" s="84"/>
      <c r="NXZ101" s="84"/>
      <c r="NYA101" s="84"/>
      <c r="NYB101" s="84"/>
      <c r="NYC101" s="84"/>
      <c r="NYD101" s="84"/>
      <c r="NYE101" s="84"/>
      <c r="NYF101" s="84"/>
      <c r="NYG101" s="84"/>
      <c r="NYH101" s="84"/>
      <c r="NYI101" s="84"/>
      <c r="NYJ101" s="84"/>
      <c r="NYK101" s="84"/>
      <c r="NYL101" s="84"/>
      <c r="NYM101" s="84"/>
      <c r="NYN101" s="84"/>
      <c r="NYO101" s="84"/>
      <c r="NYP101" s="84"/>
      <c r="NYQ101" s="84"/>
      <c r="NYR101" s="84"/>
      <c r="NYS101" s="84"/>
      <c r="NYT101" s="84"/>
      <c r="NYU101" s="84"/>
      <c r="NYV101" s="84"/>
      <c r="NYW101" s="84"/>
      <c r="NYX101" s="84"/>
      <c r="NYY101" s="84"/>
      <c r="NYZ101" s="84"/>
      <c r="NZA101" s="84"/>
      <c r="NZB101" s="84"/>
      <c r="NZC101" s="84"/>
      <c r="NZD101" s="84"/>
      <c r="NZE101" s="84"/>
      <c r="NZF101" s="84"/>
      <c r="NZG101" s="84"/>
      <c r="NZH101" s="84"/>
      <c r="NZI101" s="84"/>
      <c r="NZJ101" s="84"/>
      <c r="NZK101" s="84"/>
      <c r="NZL101" s="84"/>
      <c r="NZM101" s="84"/>
      <c r="NZN101" s="84"/>
      <c r="NZO101" s="84"/>
      <c r="NZP101" s="84"/>
      <c r="NZQ101" s="84"/>
      <c r="NZR101" s="84"/>
      <c r="NZS101" s="84"/>
      <c r="NZT101" s="84"/>
      <c r="NZU101" s="84"/>
      <c r="NZV101" s="84"/>
      <c r="NZW101" s="84"/>
      <c r="NZX101" s="84"/>
      <c r="NZY101" s="84"/>
      <c r="NZZ101" s="84"/>
      <c r="OAA101" s="84"/>
      <c r="OAB101" s="84"/>
      <c r="OAC101" s="84"/>
      <c r="OAD101" s="84"/>
      <c r="OAE101" s="84"/>
      <c r="OAF101" s="84"/>
      <c r="OAG101" s="84"/>
      <c r="OAH101" s="84"/>
      <c r="OAI101" s="84"/>
      <c r="OAJ101" s="84"/>
      <c r="OAK101" s="84"/>
      <c r="OAL101" s="84"/>
      <c r="OAM101" s="84"/>
      <c r="OAN101" s="84"/>
      <c r="OAO101" s="84"/>
      <c r="OAP101" s="84"/>
      <c r="OAQ101" s="84"/>
      <c r="OAR101" s="84"/>
      <c r="OAS101" s="84"/>
      <c r="OAT101" s="84"/>
      <c r="OAU101" s="84"/>
      <c r="OAV101" s="84"/>
      <c r="OAW101" s="84"/>
      <c r="OAX101" s="84"/>
      <c r="OAY101" s="84"/>
      <c r="OAZ101" s="84"/>
      <c r="OBA101" s="84"/>
      <c r="OBB101" s="84"/>
      <c r="OBC101" s="84"/>
      <c r="OBD101" s="84"/>
      <c r="OBE101" s="84"/>
      <c r="OBF101" s="84"/>
      <c r="OBG101" s="84"/>
      <c r="OBH101" s="84"/>
      <c r="OBI101" s="84"/>
      <c r="OBJ101" s="84"/>
      <c r="OBK101" s="84"/>
      <c r="OBL101" s="84"/>
      <c r="OBM101" s="84"/>
      <c r="OBN101" s="84"/>
      <c r="OBO101" s="84"/>
      <c r="OBP101" s="84"/>
      <c r="OBQ101" s="84"/>
      <c r="OBR101" s="84"/>
      <c r="OBS101" s="84"/>
      <c r="OBT101" s="84"/>
      <c r="OBU101" s="84"/>
      <c r="OBV101" s="84"/>
      <c r="OBW101" s="84"/>
      <c r="OBX101" s="84"/>
      <c r="OBY101" s="84"/>
      <c r="OBZ101" s="84"/>
      <c r="OCA101" s="84"/>
      <c r="OCB101" s="84"/>
      <c r="OCC101" s="84"/>
      <c r="OCD101" s="84"/>
      <c r="OCE101" s="84"/>
      <c r="OCF101" s="84"/>
      <c r="OCG101" s="84"/>
      <c r="OCH101" s="84"/>
      <c r="OCI101" s="84"/>
      <c r="OCJ101" s="84"/>
      <c r="OCK101" s="84"/>
      <c r="OCL101" s="84"/>
      <c r="OCM101" s="84"/>
      <c r="OCN101" s="84"/>
      <c r="OCO101" s="84"/>
      <c r="OCP101" s="84"/>
      <c r="OCQ101" s="84"/>
      <c r="OCR101" s="84"/>
      <c r="OCS101" s="84"/>
      <c r="OCT101" s="84"/>
      <c r="OCU101" s="84"/>
      <c r="OCV101" s="84"/>
      <c r="OCW101" s="84"/>
      <c r="OCX101" s="84"/>
      <c r="OCY101" s="84"/>
      <c r="OCZ101" s="84"/>
      <c r="ODA101" s="84"/>
      <c r="ODB101" s="84"/>
      <c r="ODC101" s="84"/>
      <c r="ODD101" s="84"/>
      <c r="ODE101" s="84"/>
      <c r="ODF101" s="84"/>
      <c r="ODG101" s="84"/>
      <c r="ODH101" s="84"/>
      <c r="ODI101" s="84"/>
      <c r="ODJ101" s="84"/>
      <c r="ODK101" s="84"/>
      <c r="ODL101" s="84"/>
      <c r="ODM101" s="84"/>
      <c r="ODN101" s="84"/>
      <c r="ODO101" s="84"/>
      <c r="ODP101" s="84"/>
      <c r="ODQ101" s="84"/>
      <c r="ODR101" s="84"/>
      <c r="ODS101" s="84"/>
      <c r="ODT101" s="84"/>
      <c r="ODU101" s="84"/>
      <c r="ODV101" s="84"/>
      <c r="ODW101" s="84"/>
      <c r="ODX101" s="84"/>
      <c r="ODY101" s="84"/>
      <c r="ODZ101" s="84"/>
      <c r="OEA101" s="84"/>
      <c r="OEB101" s="84"/>
      <c r="OEC101" s="84"/>
      <c r="OED101" s="84"/>
      <c r="OEE101" s="84"/>
      <c r="OEF101" s="84"/>
      <c r="OEG101" s="84"/>
      <c r="OEH101" s="84"/>
      <c r="OEI101" s="84"/>
      <c r="OEJ101" s="84"/>
      <c r="OEK101" s="84"/>
      <c r="OEL101" s="84"/>
      <c r="OEM101" s="84"/>
      <c r="OEN101" s="84"/>
      <c r="OEO101" s="84"/>
      <c r="OEP101" s="84"/>
      <c r="OEQ101" s="84"/>
      <c r="OER101" s="84"/>
      <c r="OES101" s="84"/>
      <c r="OET101" s="84"/>
      <c r="OEU101" s="84"/>
      <c r="OEV101" s="84"/>
      <c r="OEW101" s="84"/>
      <c r="OEX101" s="84"/>
      <c r="OEY101" s="84"/>
      <c r="OEZ101" s="84"/>
      <c r="OFA101" s="84"/>
      <c r="OFB101" s="84"/>
      <c r="OFC101" s="84"/>
      <c r="OFD101" s="84"/>
      <c r="OFE101" s="84"/>
      <c r="OFF101" s="84"/>
      <c r="OFG101" s="84"/>
      <c r="OFH101" s="84"/>
      <c r="OFI101" s="84"/>
      <c r="OFJ101" s="84"/>
      <c r="OFK101" s="84"/>
      <c r="OFL101" s="84"/>
      <c r="OFM101" s="84"/>
      <c r="OFN101" s="84"/>
      <c r="OFO101" s="84"/>
      <c r="OFP101" s="84"/>
      <c r="OFQ101" s="84"/>
      <c r="OFR101" s="84"/>
      <c r="OFS101" s="84"/>
      <c r="OFT101" s="84"/>
      <c r="OFU101" s="84"/>
      <c r="OFV101" s="84"/>
      <c r="OFW101" s="84"/>
      <c r="OFX101" s="84"/>
      <c r="OFY101" s="84"/>
      <c r="OFZ101" s="84"/>
      <c r="OGA101" s="84"/>
      <c r="OGB101" s="84"/>
      <c r="OGC101" s="84"/>
      <c r="OGD101" s="84"/>
      <c r="OGE101" s="84"/>
      <c r="OGF101" s="84"/>
      <c r="OGG101" s="84"/>
      <c r="OGH101" s="84"/>
      <c r="OGI101" s="84"/>
      <c r="OGJ101" s="84"/>
      <c r="OGK101" s="84"/>
      <c r="OGL101" s="84"/>
      <c r="OGM101" s="84"/>
      <c r="OGN101" s="84"/>
      <c r="OGO101" s="84"/>
      <c r="OGP101" s="84"/>
      <c r="OGQ101" s="84"/>
      <c r="OGR101" s="84"/>
      <c r="OGS101" s="84"/>
      <c r="OGT101" s="84"/>
      <c r="OGU101" s="84"/>
      <c r="OGV101" s="84"/>
      <c r="OGW101" s="84"/>
      <c r="OGX101" s="84"/>
      <c r="OGY101" s="84"/>
      <c r="OGZ101" s="84"/>
      <c r="OHA101" s="84"/>
      <c r="OHB101" s="84"/>
      <c r="OHC101" s="84"/>
      <c r="OHD101" s="84"/>
      <c r="OHE101" s="84"/>
      <c r="OHF101" s="84"/>
      <c r="OHG101" s="84"/>
      <c r="OHH101" s="84"/>
      <c r="OHI101" s="84"/>
      <c r="OHJ101" s="84"/>
      <c r="OHK101" s="84"/>
      <c r="OHL101" s="84"/>
      <c r="OHM101" s="84"/>
      <c r="OHN101" s="84"/>
      <c r="OHO101" s="84"/>
      <c r="OHP101" s="84"/>
      <c r="OHQ101" s="84"/>
      <c r="OHR101" s="84"/>
      <c r="OHS101" s="84"/>
      <c r="OHT101" s="84"/>
      <c r="OHU101" s="84"/>
      <c r="OHV101" s="84"/>
      <c r="OHW101" s="84"/>
      <c r="OHX101" s="84"/>
      <c r="OHY101" s="84"/>
      <c r="OHZ101" s="84"/>
      <c r="OIA101" s="84"/>
      <c r="OIB101" s="84"/>
      <c r="OIC101" s="84"/>
      <c r="OID101" s="84"/>
      <c r="OIE101" s="84"/>
      <c r="OIF101" s="84"/>
      <c r="OIG101" s="84"/>
      <c r="OIH101" s="84"/>
      <c r="OII101" s="84"/>
      <c r="OIJ101" s="84"/>
      <c r="OIK101" s="84"/>
      <c r="OIL101" s="84"/>
      <c r="OIM101" s="84"/>
      <c r="OIN101" s="84"/>
      <c r="OIO101" s="84"/>
      <c r="OIP101" s="84"/>
      <c r="OIQ101" s="84"/>
      <c r="OIR101" s="84"/>
      <c r="OIS101" s="84"/>
      <c r="OIT101" s="84"/>
      <c r="OIU101" s="84"/>
      <c r="OIV101" s="84"/>
      <c r="OIW101" s="84"/>
      <c r="OIX101" s="84"/>
      <c r="OIY101" s="84"/>
      <c r="OIZ101" s="84"/>
      <c r="OJA101" s="84"/>
      <c r="OJB101" s="84"/>
      <c r="OJC101" s="84"/>
      <c r="OJD101" s="84"/>
      <c r="OJE101" s="84"/>
      <c r="OJF101" s="84"/>
      <c r="OJG101" s="84"/>
      <c r="OJH101" s="84"/>
      <c r="OJI101" s="84"/>
      <c r="OJJ101" s="84"/>
      <c r="OJK101" s="84"/>
      <c r="OJL101" s="84"/>
      <c r="OJM101" s="84"/>
      <c r="OJN101" s="84"/>
      <c r="OJO101" s="84"/>
      <c r="OJP101" s="84"/>
      <c r="OJQ101" s="84"/>
      <c r="OJR101" s="84"/>
      <c r="OJS101" s="84"/>
      <c r="OJT101" s="84"/>
      <c r="OJU101" s="84"/>
      <c r="OJV101" s="84"/>
      <c r="OJW101" s="84"/>
      <c r="OJX101" s="84"/>
      <c r="OJY101" s="84"/>
      <c r="OJZ101" s="84"/>
      <c r="OKA101" s="84"/>
      <c r="OKB101" s="84"/>
      <c r="OKC101" s="84"/>
      <c r="OKD101" s="84"/>
      <c r="OKE101" s="84"/>
      <c r="OKF101" s="84"/>
      <c r="OKG101" s="84"/>
      <c r="OKH101" s="84"/>
      <c r="OKI101" s="84"/>
      <c r="OKJ101" s="84"/>
      <c r="OKK101" s="84"/>
      <c r="OKL101" s="84"/>
      <c r="OKM101" s="84"/>
      <c r="OKN101" s="84"/>
      <c r="OKO101" s="84"/>
      <c r="OKP101" s="84"/>
      <c r="OKQ101" s="84"/>
      <c r="OKR101" s="84"/>
      <c r="OKS101" s="84"/>
      <c r="OKT101" s="84"/>
      <c r="OKU101" s="84"/>
      <c r="OKV101" s="84"/>
      <c r="OKW101" s="84"/>
      <c r="OKX101" s="84"/>
      <c r="OKY101" s="84"/>
      <c r="OKZ101" s="84"/>
      <c r="OLA101" s="84"/>
      <c r="OLB101" s="84"/>
      <c r="OLC101" s="84"/>
      <c r="OLD101" s="84"/>
      <c r="OLE101" s="84"/>
      <c r="OLF101" s="84"/>
      <c r="OLG101" s="84"/>
      <c r="OLH101" s="84"/>
      <c r="OLI101" s="84"/>
      <c r="OLJ101" s="84"/>
      <c r="OLK101" s="84"/>
      <c r="OLL101" s="84"/>
      <c r="OLM101" s="84"/>
      <c r="OLN101" s="84"/>
      <c r="OLO101" s="84"/>
      <c r="OLP101" s="84"/>
      <c r="OLQ101" s="84"/>
      <c r="OLR101" s="84"/>
      <c r="OLS101" s="84"/>
      <c r="OLT101" s="84"/>
      <c r="OLU101" s="84"/>
      <c r="OLV101" s="84"/>
      <c r="OLW101" s="84"/>
      <c r="OLX101" s="84"/>
      <c r="OLY101" s="84"/>
      <c r="OLZ101" s="84"/>
      <c r="OMA101" s="84"/>
      <c r="OMB101" s="84"/>
      <c r="OMC101" s="84"/>
      <c r="OMD101" s="84"/>
      <c r="OME101" s="84"/>
      <c r="OMF101" s="84"/>
      <c r="OMG101" s="84"/>
      <c r="OMH101" s="84"/>
      <c r="OMI101" s="84"/>
      <c r="OMJ101" s="84"/>
      <c r="OMK101" s="84"/>
      <c r="OML101" s="84"/>
      <c r="OMM101" s="84"/>
      <c r="OMN101" s="84"/>
      <c r="OMO101" s="84"/>
      <c r="OMP101" s="84"/>
      <c r="OMQ101" s="84"/>
      <c r="OMR101" s="84"/>
      <c r="OMS101" s="84"/>
      <c r="OMT101" s="84"/>
      <c r="OMU101" s="84"/>
      <c r="OMV101" s="84"/>
      <c r="OMW101" s="84"/>
      <c r="OMX101" s="84"/>
      <c r="OMY101" s="84"/>
      <c r="OMZ101" s="84"/>
      <c r="ONA101" s="84"/>
      <c r="ONB101" s="84"/>
      <c r="ONC101" s="84"/>
      <c r="OND101" s="84"/>
      <c r="ONE101" s="84"/>
      <c r="ONF101" s="84"/>
      <c r="ONG101" s="84"/>
      <c r="ONH101" s="84"/>
      <c r="ONI101" s="84"/>
      <c r="ONJ101" s="84"/>
      <c r="ONK101" s="84"/>
      <c r="ONL101" s="84"/>
      <c r="ONM101" s="84"/>
      <c r="ONN101" s="84"/>
      <c r="ONO101" s="84"/>
      <c r="ONP101" s="84"/>
      <c r="ONQ101" s="84"/>
      <c r="ONR101" s="84"/>
      <c r="ONS101" s="84"/>
      <c r="ONT101" s="84"/>
      <c r="ONU101" s="84"/>
      <c r="ONV101" s="84"/>
      <c r="ONW101" s="84"/>
      <c r="ONX101" s="84"/>
      <c r="ONY101" s="84"/>
      <c r="ONZ101" s="84"/>
      <c r="OOA101" s="84"/>
      <c r="OOB101" s="84"/>
      <c r="OOC101" s="84"/>
      <c r="OOD101" s="84"/>
      <c r="OOE101" s="84"/>
      <c r="OOF101" s="84"/>
      <c r="OOG101" s="84"/>
      <c r="OOH101" s="84"/>
      <c r="OOI101" s="84"/>
      <c r="OOJ101" s="84"/>
      <c r="OOK101" s="84"/>
      <c r="OOL101" s="84"/>
      <c r="OOM101" s="84"/>
      <c r="OON101" s="84"/>
      <c r="OOO101" s="84"/>
      <c r="OOP101" s="84"/>
      <c r="OOQ101" s="84"/>
      <c r="OOR101" s="84"/>
      <c r="OOS101" s="84"/>
      <c r="OOT101" s="84"/>
      <c r="OOU101" s="84"/>
      <c r="OOV101" s="84"/>
      <c r="OOW101" s="84"/>
      <c r="OOX101" s="84"/>
      <c r="OOY101" s="84"/>
      <c r="OOZ101" s="84"/>
      <c r="OPA101" s="84"/>
      <c r="OPB101" s="84"/>
      <c r="OPC101" s="84"/>
      <c r="OPD101" s="84"/>
      <c r="OPE101" s="84"/>
      <c r="OPF101" s="84"/>
      <c r="OPG101" s="84"/>
      <c r="OPH101" s="84"/>
      <c r="OPI101" s="84"/>
      <c r="OPJ101" s="84"/>
      <c r="OPK101" s="84"/>
      <c r="OPL101" s="84"/>
      <c r="OPM101" s="84"/>
      <c r="OPN101" s="84"/>
      <c r="OPO101" s="84"/>
      <c r="OPP101" s="84"/>
      <c r="OPQ101" s="84"/>
      <c r="OPR101" s="84"/>
      <c r="OPS101" s="84"/>
      <c r="OPT101" s="84"/>
      <c r="OPU101" s="84"/>
      <c r="OPV101" s="84"/>
      <c r="OPW101" s="84"/>
      <c r="OPX101" s="84"/>
      <c r="OPY101" s="84"/>
      <c r="OPZ101" s="84"/>
      <c r="OQA101" s="84"/>
      <c r="OQB101" s="84"/>
      <c r="OQC101" s="84"/>
      <c r="OQD101" s="84"/>
      <c r="OQE101" s="84"/>
      <c r="OQF101" s="84"/>
      <c r="OQG101" s="84"/>
      <c r="OQH101" s="84"/>
      <c r="OQI101" s="84"/>
      <c r="OQJ101" s="84"/>
      <c r="OQK101" s="84"/>
      <c r="OQL101" s="84"/>
      <c r="OQM101" s="84"/>
      <c r="OQN101" s="84"/>
      <c r="OQO101" s="84"/>
      <c r="OQP101" s="84"/>
      <c r="OQQ101" s="84"/>
      <c r="OQR101" s="84"/>
      <c r="OQS101" s="84"/>
      <c r="OQT101" s="84"/>
      <c r="OQU101" s="84"/>
      <c r="OQV101" s="84"/>
      <c r="OQW101" s="84"/>
      <c r="OQX101" s="84"/>
      <c r="OQY101" s="84"/>
      <c r="OQZ101" s="84"/>
      <c r="ORA101" s="84"/>
      <c r="ORB101" s="84"/>
      <c r="ORC101" s="84"/>
      <c r="ORD101" s="84"/>
      <c r="ORE101" s="84"/>
      <c r="ORF101" s="84"/>
      <c r="ORG101" s="84"/>
      <c r="ORH101" s="84"/>
      <c r="ORI101" s="84"/>
      <c r="ORJ101" s="84"/>
      <c r="ORK101" s="84"/>
      <c r="ORL101" s="84"/>
      <c r="ORM101" s="84"/>
      <c r="ORN101" s="84"/>
      <c r="ORO101" s="84"/>
      <c r="ORP101" s="84"/>
      <c r="ORQ101" s="84"/>
      <c r="ORR101" s="84"/>
      <c r="ORS101" s="84"/>
      <c r="ORT101" s="84"/>
      <c r="ORU101" s="84"/>
      <c r="ORV101" s="84"/>
      <c r="ORW101" s="84"/>
      <c r="ORX101" s="84"/>
      <c r="ORY101" s="84"/>
      <c r="ORZ101" s="84"/>
      <c r="OSA101" s="84"/>
      <c r="OSB101" s="84"/>
      <c r="OSC101" s="84"/>
      <c r="OSD101" s="84"/>
      <c r="OSE101" s="84"/>
      <c r="OSF101" s="84"/>
      <c r="OSG101" s="84"/>
      <c r="OSH101" s="84"/>
      <c r="OSI101" s="84"/>
      <c r="OSJ101" s="84"/>
      <c r="OSK101" s="84"/>
      <c r="OSL101" s="84"/>
      <c r="OSM101" s="84"/>
      <c r="OSN101" s="84"/>
      <c r="OSO101" s="84"/>
      <c r="OSP101" s="84"/>
      <c r="OSQ101" s="84"/>
      <c r="OSR101" s="84"/>
      <c r="OSS101" s="84"/>
      <c r="OST101" s="84"/>
      <c r="OSU101" s="84"/>
      <c r="OSV101" s="84"/>
      <c r="OSW101" s="84"/>
      <c r="OSX101" s="84"/>
      <c r="OSY101" s="84"/>
      <c r="OSZ101" s="84"/>
      <c r="OTA101" s="84"/>
      <c r="OTB101" s="84"/>
      <c r="OTC101" s="84"/>
      <c r="OTD101" s="84"/>
      <c r="OTE101" s="84"/>
      <c r="OTF101" s="84"/>
      <c r="OTG101" s="84"/>
      <c r="OTH101" s="84"/>
      <c r="OTI101" s="84"/>
      <c r="OTJ101" s="84"/>
      <c r="OTK101" s="84"/>
      <c r="OTL101" s="84"/>
      <c r="OTM101" s="84"/>
      <c r="OTN101" s="84"/>
      <c r="OTO101" s="84"/>
      <c r="OTP101" s="84"/>
      <c r="OTQ101" s="84"/>
      <c r="OTR101" s="84"/>
      <c r="OTS101" s="84"/>
      <c r="OTT101" s="84"/>
      <c r="OTU101" s="84"/>
      <c r="OTV101" s="84"/>
      <c r="OTW101" s="84"/>
      <c r="OTX101" s="84"/>
      <c r="OTY101" s="84"/>
      <c r="OTZ101" s="84"/>
      <c r="OUA101" s="84"/>
      <c r="OUB101" s="84"/>
      <c r="OUC101" s="84"/>
      <c r="OUD101" s="84"/>
      <c r="OUE101" s="84"/>
      <c r="OUF101" s="84"/>
      <c r="OUG101" s="84"/>
      <c r="OUH101" s="84"/>
      <c r="OUI101" s="84"/>
      <c r="OUJ101" s="84"/>
      <c r="OUK101" s="84"/>
      <c r="OUL101" s="84"/>
      <c r="OUM101" s="84"/>
      <c r="OUN101" s="84"/>
      <c r="OUO101" s="84"/>
      <c r="OUP101" s="84"/>
      <c r="OUQ101" s="84"/>
      <c r="OUR101" s="84"/>
      <c r="OUS101" s="84"/>
      <c r="OUT101" s="84"/>
      <c r="OUU101" s="84"/>
      <c r="OUV101" s="84"/>
      <c r="OUW101" s="84"/>
      <c r="OUX101" s="84"/>
      <c r="OUY101" s="84"/>
      <c r="OUZ101" s="84"/>
      <c r="OVA101" s="84"/>
      <c r="OVB101" s="84"/>
      <c r="OVC101" s="84"/>
      <c r="OVD101" s="84"/>
      <c r="OVE101" s="84"/>
      <c r="OVF101" s="84"/>
      <c r="OVG101" s="84"/>
      <c r="OVH101" s="84"/>
      <c r="OVI101" s="84"/>
      <c r="OVJ101" s="84"/>
      <c r="OVK101" s="84"/>
      <c r="OVL101" s="84"/>
      <c r="OVM101" s="84"/>
      <c r="OVN101" s="84"/>
      <c r="OVO101" s="84"/>
      <c r="OVP101" s="84"/>
      <c r="OVQ101" s="84"/>
      <c r="OVR101" s="84"/>
      <c r="OVS101" s="84"/>
      <c r="OVT101" s="84"/>
      <c r="OVU101" s="84"/>
      <c r="OVV101" s="84"/>
      <c r="OVW101" s="84"/>
      <c r="OVX101" s="84"/>
      <c r="OVY101" s="84"/>
      <c r="OVZ101" s="84"/>
      <c r="OWA101" s="84"/>
      <c r="OWB101" s="84"/>
      <c r="OWC101" s="84"/>
      <c r="OWD101" s="84"/>
      <c r="OWE101" s="84"/>
      <c r="OWF101" s="84"/>
      <c r="OWG101" s="84"/>
      <c r="OWH101" s="84"/>
      <c r="OWI101" s="84"/>
      <c r="OWJ101" s="84"/>
      <c r="OWK101" s="84"/>
      <c r="OWL101" s="84"/>
      <c r="OWM101" s="84"/>
      <c r="OWN101" s="84"/>
      <c r="OWO101" s="84"/>
      <c r="OWP101" s="84"/>
      <c r="OWQ101" s="84"/>
      <c r="OWR101" s="84"/>
      <c r="OWS101" s="84"/>
      <c r="OWT101" s="84"/>
      <c r="OWU101" s="84"/>
      <c r="OWV101" s="84"/>
      <c r="OWW101" s="84"/>
      <c r="OWX101" s="84"/>
      <c r="OWY101" s="84"/>
      <c r="OWZ101" s="84"/>
      <c r="OXA101" s="84"/>
      <c r="OXB101" s="84"/>
      <c r="OXC101" s="84"/>
      <c r="OXD101" s="84"/>
      <c r="OXE101" s="84"/>
      <c r="OXF101" s="84"/>
      <c r="OXG101" s="84"/>
      <c r="OXH101" s="84"/>
      <c r="OXI101" s="84"/>
      <c r="OXJ101" s="84"/>
      <c r="OXK101" s="84"/>
      <c r="OXL101" s="84"/>
      <c r="OXM101" s="84"/>
      <c r="OXN101" s="84"/>
      <c r="OXO101" s="84"/>
      <c r="OXP101" s="84"/>
      <c r="OXQ101" s="84"/>
      <c r="OXR101" s="84"/>
      <c r="OXS101" s="84"/>
      <c r="OXT101" s="84"/>
      <c r="OXU101" s="84"/>
      <c r="OXV101" s="84"/>
      <c r="OXW101" s="84"/>
      <c r="OXX101" s="84"/>
      <c r="OXY101" s="84"/>
      <c r="OXZ101" s="84"/>
      <c r="OYA101" s="84"/>
      <c r="OYB101" s="84"/>
      <c r="OYC101" s="84"/>
      <c r="OYD101" s="84"/>
      <c r="OYE101" s="84"/>
      <c r="OYF101" s="84"/>
      <c r="OYG101" s="84"/>
      <c r="OYH101" s="84"/>
      <c r="OYI101" s="84"/>
      <c r="OYJ101" s="84"/>
      <c r="OYK101" s="84"/>
      <c r="OYL101" s="84"/>
      <c r="OYM101" s="84"/>
      <c r="OYN101" s="84"/>
      <c r="OYO101" s="84"/>
      <c r="OYP101" s="84"/>
      <c r="OYQ101" s="84"/>
      <c r="OYR101" s="84"/>
      <c r="OYS101" s="84"/>
      <c r="OYT101" s="84"/>
      <c r="OYU101" s="84"/>
      <c r="OYV101" s="84"/>
      <c r="OYW101" s="84"/>
      <c r="OYX101" s="84"/>
      <c r="OYY101" s="84"/>
      <c r="OYZ101" s="84"/>
      <c r="OZA101" s="84"/>
      <c r="OZB101" s="84"/>
      <c r="OZC101" s="84"/>
      <c r="OZD101" s="84"/>
      <c r="OZE101" s="84"/>
      <c r="OZF101" s="84"/>
      <c r="OZG101" s="84"/>
      <c r="OZH101" s="84"/>
      <c r="OZI101" s="84"/>
      <c r="OZJ101" s="84"/>
      <c r="OZK101" s="84"/>
      <c r="OZL101" s="84"/>
      <c r="OZM101" s="84"/>
      <c r="OZN101" s="84"/>
      <c r="OZO101" s="84"/>
      <c r="OZP101" s="84"/>
      <c r="OZQ101" s="84"/>
      <c r="OZR101" s="84"/>
      <c r="OZS101" s="84"/>
      <c r="OZT101" s="84"/>
      <c r="OZU101" s="84"/>
      <c r="OZV101" s="84"/>
      <c r="OZW101" s="84"/>
      <c r="OZX101" s="84"/>
      <c r="OZY101" s="84"/>
      <c r="OZZ101" s="84"/>
      <c r="PAA101" s="84"/>
      <c r="PAB101" s="84"/>
      <c r="PAC101" s="84"/>
      <c r="PAD101" s="84"/>
      <c r="PAE101" s="84"/>
      <c r="PAF101" s="84"/>
      <c r="PAG101" s="84"/>
      <c r="PAH101" s="84"/>
      <c r="PAI101" s="84"/>
      <c r="PAJ101" s="84"/>
      <c r="PAK101" s="84"/>
      <c r="PAL101" s="84"/>
      <c r="PAM101" s="84"/>
      <c r="PAN101" s="84"/>
      <c r="PAO101" s="84"/>
      <c r="PAP101" s="84"/>
      <c r="PAQ101" s="84"/>
      <c r="PAR101" s="84"/>
      <c r="PAS101" s="84"/>
      <c r="PAT101" s="84"/>
      <c r="PAU101" s="84"/>
      <c r="PAV101" s="84"/>
      <c r="PAW101" s="84"/>
      <c r="PAX101" s="84"/>
      <c r="PAY101" s="84"/>
      <c r="PAZ101" s="84"/>
      <c r="PBA101" s="84"/>
      <c r="PBB101" s="84"/>
      <c r="PBC101" s="84"/>
      <c r="PBD101" s="84"/>
      <c r="PBE101" s="84"/>
      <c r="PBF101" s="84"/>
      <c r="PBG101" s="84"/>
      <c r="PBH101" s="84"/>
      <c r="PBI101" s="84"/>
      <c r="PBJ101" s="84"/>
      <c r="PBK101" s="84"/>
      <c r="PBL101" s="84"/>
      <c r="PBM101" s="84"/>
      <c r="PBN101" s="84"/>
      <c r="PBO101" s="84"/>
      <c r="PBP101" s="84"/>
      <c r="PBQ101" s="84"/>
      <c r="PBR101" s="84"/>
      <c r="PBS101" s="84"/>
      <c r="PBT101" s="84"/>
      <c r="PBU101" s="84"/>
      <c r="PBV101" s="84"/>
      <c r="PBW101" s="84"/>
      <c r="PBX101" s="84"/>
      <c r="PBY101" s="84"/>
      <c r="PBZ101" s="84"/>
      <c r="PCA101" s="84"/>
      <c r="PCB101" s="84"/>
      <c r="PCC101" s="84"/>
      <c r="PCD101" s="84"/>
      <c r="PCE101" s="84"/>
      <c r="PCF101" s="84"/>
      <c r="PCG101" s="84"/>
      <c r="PCH101" s="84"/>
      <c r="PCI101" s="84"/>
      <c r="PCJ101" s="84"/>
      <c r="PCK101" s="84"/>
      <c r="PCL101" s="84"/>
      <c r="PCM101" s="84"/>
      <c r="PCN101" s="84"/>
      <c r="PCO101" s="84"/>
      <c r="PCP101" s="84"/>
      <c r="PCQ101" s="84"/>
      <c r="PCR101" s="84"/>
      <c r="PCS101" s="84"/>
      <c r="PCT101" s="84"/>
      <c r="PCU101" s="84"/>
      <c r="PCV101" s="84"/>
      <c r="PCW101" s="84"/>
      <c r="PCX101" s="84"/>
      <c r="PCY101" s="84"/>
      <c r="PCZ101" s="84"/>
      <c r="PDA101" s="84"/>
      <c r="PDB101" s="84"/>
      <c r="PDC101" s="84"/>
      <c r="PDD101" s="84"/>
      <c r="PDE101" s="84"/>
      <c r="PDF101" s="84"/>
      <c r="PDG101" s="84"/>
      <c r="PDH101" s="84"/>
      <c r="PDI101" s="84"/>
      <c r="PDJ101" s="84"/>
      <c r="PDK101" s="84"/>
      <c r="PDL101" s="84"/>
      <c r="PDM101" s="84"/>
      <c r="PDN101" s="84"/>
      <c r="PDO101" s="84"/>
      <c r="PDP101" s="84"/>
      <c r="PDQ101" s="84"/>
      <c r="PDR101" s="84"/>
      <c r="PDS101" s="84"/>
      <c r="PDT101" s="84"/>
      <c r="PDU101" s="84"/>
      <c r="PDV101" s="84"/>
      <c r="PDW101" s="84"/>
      <c r="PDX101" s="84"/>
      <c r="PDY101" s="84"/>
      <c r="PDZ101" s="84"/>
      <c r="PEA101" s="84"/>
      <c r="PEB101" s="84"/>
      <c r="PEC101" s="84"/>
      <c r="PED101" s="84"/>
      <c r="PEE101" s="84"/>
      <c r="PEF101" s="84"/>
      <c r="PEG101" s="84"/>
      <c r="PEH101" s="84"/>
      <c r="PEI101" s="84"/>
      <c r="PEJ101" s="84"/>
      <c r="PEK101" s="84"/>
      <c r="PEL101" s="84"/>
      <c r="PEM101" s="84"/>
      <c r="PEN101" s="84"/>
      <c r="PEO101" s="84"/>
      <c r="PEP101" s="84"/>
      <c r="PEQ101" s="84"/>
      <c r="PER101" s="84"/>
      <c r="PES101" s="84"/>
      <c r="PET101" s="84"/>
      <c r="PEU101" s="84"/>
      <c r="PEV101" s="84"/>
      <c r="PEW101" s="84"/>
      <c r="PEX101" s="84"/>
      <c r="PEY101" s="84"/>
      <c r="PEZ101" s="84"/>
      <c r="PFA101" s="84"/>
      <c r="PFB101" s="84"/>
      <c r="PFC101" s="84"/>
      <c r="PFD101" s="84"/>
      <c r="PFE101" s="84"/>
      <c r="PFF101" s="84"/>
      <c r="PFG101" s="84"/>
      <c r="PFH101" s="84"/>
      <c r="PFI101" s="84"/>
      <c r="PFJ101" s="84"/>
      <c r="PFK101" s="84"/>
      <c r="PFL101" s="84"/>
      <c r="PFM101" s="84"/>
      <c r="PFN101" s="84"/>
      <c r="PFO101" s="84"/>
      <c r="PFP101" s="84"/>
      <c r="PFQ101" s="84"/>
      <c r="PFR101" s="84"/>
      <c r="PFS101" s="84"/>
      <c r="PFT101" s="84"/>
      <c r="PFU101" s="84"/>
      <c r="PFV101" s="84"/>
      <c r="PFW101" s="84"/>
      <c r="PFX101" s="84"/>
      <c r="PFY101" s="84"/>
      <c r="PFZ101" s="84"/>
      <c r="PGA101" s="84"/>
      <c r="PGB101" s="84"/>
      <c r="PGC101" s="84"/>
      <c r="PGD101" s="84"/>
      <c r="PGE101" s="84"/>
      <c r="PGF101" s="84"/>
      <c r="PGG101" s="84"/>
      <c r="PGH101" s="84"/>
      <c r="PGI101" s="84"/>
      <c r="PGJ101" s="84"/>
      <c r="PGK101" s="84"/>
      <c r="PGL101" s="84"/>
      <c r="PGM101" s="84"/>
      <c r="PGN101" s="84"/>
      <c r="PGO101" s="84"/>
      <c r="PGP101" s="84"/>
      <c r="PGQ101" s="84"/>
      <c r="PGR101" s="84"/>
      <c r="PGS101" s="84"/>
      <c r="PGT101" s="84"/>
      <c r="PGU101" s="84"/>
      <c r="PGV101" s="84"/>
      <c r="PGW101" s="84"/>
      <c r="PGX101" s="84"/>
      <c r="PGY101" s="84"/>
      <c r="PGZ101" s="84"/>
      <c r="PHA101" s="84"/>
      <c r="PHB101" s="84"/>
      <c r="PHC101" s="84"/>
      <c r="PHD101" s="84"/>
      <c r="PHE101" s="84"/>
      <c r="PHF101" s="84"/>
      <c r="PHG101" s="84"/>
      <c r="PHH101" s="84"/>
      <c r="PHI101" s="84"/>
      <c r="PHJ101" s="84"/>
      <c r="PHK101" s="84"/>
      <c r="PHL101" s="84"/>
      <c r="PHM101" s="84"/>
      <c r="PHN101" s="84"/>
      <c r="PHO101" s="84"/>
      <c r="PHP101" s="84"/>
      <c r="PHQ101" s="84"/>
      <c r="PHR101" s="84"/>
      <c r="PHS101" s="84"/>
      <c r="PHT101" s="84"/>
      <c r="PHU101" s="84"/>
      <c r="PHV101" s="84"/>
      <c r="PHW101" s="84"/>
      <c r="PHX101" s="84"/>
      <c r="PHY101" s="84"/>
      <c r="PHZ101" s="84"/>
      <c r="PIA101" s="84"/>
      <c r="PIB101" s="84"/>
      <c r="PIC101" s="84"/>
      <c r="PID101" s="84"/>
      <c r="PIE101" s="84"/>
      <c r="PIF101" s="84"/>
      <c r="PIG101" s="84"/>
      <c r="PIH101" s="84"/>
      <c r="PII101" s="84"/>
      <c r="PIJ101" s="84"/>
      <c r="PIK101" s="84"/>
      <c r="PIL101" s="84"/>
      <c r="PIM101" s="84"/>
      <c r="PIN101" s="84"/>
      <c r="PIO101" s="84"/>
      <c r="PIP101" s="84"/>
      <c r="PIQ101" s="84"/>
      <c r="PIR101" s="84"/>
      <c r="PIS101" s="84"/>
      <c r="PIT101" s="84"/>
      <c r="PIU101" s="84"/>
      <c r="PIV101" s="84"/>
      <c r="PIW101" s="84"/>
      <c r="PIX101" s="84"/>
      <c r="PIY101" s="84"/>
      <c r="PIZ101" s="84"/>
      <c r="PJA101" s="84"/>
      <c r="PJB101" s="84"/>
      <c r="PJC101" s="84"/>
      <c r="PJD101" s="84"/>
      <c r="PJE101" s="84"/>
      <c r="PJF101" s="84"/>
      <c r="PJG101" s="84"/>
      <c r="PJH101" s="84"/>
      <c r="PJI101" s="84"/>
      <c r="PJJ101" s="84"/>
      <c r="PJK101" s="84"/>
      <c r="PJL101" s="84"/>
      <c r="PJM101" s="84"/>
      <c r="PJN101" s="84"/>
      <c r="PJO101" s="84"/>
      <c r="PJP101" s="84"/>
      <c r="PJQ101" s="84"/>
      <c r="PJR101" s="84"/>
      <c r="PJS101" s="84"/>
      <c r="PJT101" s="84"/>
      <c r="PJU101" s="84"/>
      <c r="PJV101" s="84"/>
      <c r="PJW101" s="84"/>
      <c r="PJX101" s="84"/>
      <c r="PJY101" s="84"/>
      <c r="PJZ101" s="84"/>
      <c r="PKA101" s="84"/>
      <c r="PKB101" s="84"/>
      <c r="PKC101" s="84"/>
      <c r="PKD101" s="84"/>
      <c r="PKE101" s="84"/>
      <c r="PKF101" s="84"/>
      <c r="PKG101" s="84"/>
      <c r="PKH101" s="84"/>
      <c r="PKI101" s="84"/>
      <c r="PKJ101" s="84"/>
      <c r="PKK101" s="84"/>
      <c r="PKL101" s="84"/>
      <c r="PKM101" s="84"/>
      <c r="PKN101" s="84"/>
      <c r="PKO101" s="84"/>
      <c r="PKP101" s="84"/>
      <c r="PKQ101" s="84"/>
      <c r="PKR101" s="84"/>
      <c r="PKS101" s="84"/>
      <c r="PKT101" s="84"/>
      <c r="PKU101" s="84"/>
      <c r="PKV101" s="84"/>
      <c r="PKW101" s="84"/>
      <c r="PKX101" s="84"/>
      <c r="PKY101" s="84"/>
      <c r="PKZ101" s="84"/>
      <c r="PLA101" s="84"/>
      <c r="PLB101" s="84"/>
      <c r="PLC101" s="84"/>
      <c r="PLD101" s="84"/>
      <c r="PLE101" s="84"/>
      <c r="PLF101" s="84"/>
      <c r="PLG101" s="84"/>
      <c r="PLH101" s="84"/>
      <c r="PLI101" s="84"/>
      <c r="PLJ101" s="84"/>
      <c r="PLK101" s="84"/>
      <c r="PLL101" s="84"/>
      <c r="PLM101" s="84"/>
      <c r="PLN101" s="84"/>
      <c r="PLO101" s="84"/>
      <c r="PLP101" s="84"/>
      <c r="PLQ101" s="84"/>
      <c r="PLR101" s="84"/>
      <c r="PLS101" s="84"/>
      <c r="PLT101" s="84"/>
      <c r="PLU101" s="84"/>
      <c r="PLV101" s="84"/>
      <c r="PLW101" s="84"/>
      <c r="PLX101" s="84"/>
      <c r="PLY101" s="84"/>
      <c r="PLZ101" s="84"/>
      <c r="PMA101" s="84"/>
      <c r="PMB101" s="84"/>
      <c r="PMC101" s="84"/>
      <c r="PMD101" s="84"/>
      <c r="PME101" s="84"/>
      <c r="PMF101" s="84"/>
      <c r="PMG101" s="84"/>
      <c r="PMH101" s="84"/>
      <c r="PMI101" s="84"/>
      <c r="PMJ101" s="84"/>
      <c r="PMK101" s="84"/>
      <c r="PML101" s="84"/>
      <c r="PMM101" s="84"/>
      <c r="PMN101" s="84"/>
      <c r="PMO101" s="84"/>
      <c r="PMP101" s="84"/>
      <c r="PMQ101" s="84"/>
      <c r="PMR101" s="84"/>
      <c r="PMS101" s="84"/>
      <c r="PMT101" s="84"/>
      <c r="PMU101" s="84"/>
      <c r="PMV101" s="84"/>
      <c r="PMW101" s="84"/>
      <c r="PMX101" s="84"/>
      <c r="PMY101" s="84"/>
      <c r="PMZ101" s="84"/>
      <c r="PNA101" s="84"/>
      <c r="PNB101" s="84"/>
      <c r="PNC101" s="84"/>
      <c r="PND101" s="84"/>
      <c r="PNE101" s="84"/>
      <c r="PNF101" s="84"/>
      <c r="PNG101" s="84"/>
      <c r="PNH101" s="84"/>
      <c r="PNI101" s="84"/>
      <c r="PNJ101" s="84"/>
      <c r="PNK101" s="84"/>
      <c r="PNL101" s="84"/>
      <c r="PNM101" s="84"/>
      <c r="PNN101" s="84"/>
      <c r="PNO101" s="84"/>
      <c r="PNP101" s="84"/>
      <c r="PNQ101" s="84"/>
      <c r="PNR101" s="84"/>
      <c r="PNS101" s="84"/>
      <c r="PNT101" s="84"/>
      <c r="PNU101" s="84"/>
      <c r="PNV101" s="84"/>
      <c r="PNW101" s="84"/>
      <c r="PNX101" s="84"/>
      <c r="PNY101" s="84"/>
      <c r="PNZ101" s="84"/>
      <c r="POA101" s="84"/>
      <c r="POB101" s="84"/>
      <c r="POC101" s="84"/>
      <c r="POD101" s="84"/>
      <c r="POE101" s="84"/>
      <c r="POF101" s="84"/>
      <c r="POG101" s="84"/>
      <c r="POH101" s="84"/>
      <c r="POI101" s="84"/>
      <c r="POJ101" s="84"/>
      <c r="POK101" s="84"/>
      <c r="POL101" s="84"/>
      <c r="POM101" s="84"/>
      <c r="PON101" s="84"/>
      <c r="POO101" s="84"/>
      <c r="POP101" s="84"/>
      <c r="POQ101" s="84"/>
      <c r="POR101" s="84"/>
      <c r="POS101" s="84"/>
      <c r="POT101" s="84"/>
      <c r="POU101" s="84"/>
      <c r="POV101" s="84"/>
      <c r="POW101" s="84"/>
      <c r="POX101" s="84"/>
      <c r="POY101" s="84"/>
      <c r="POZ101" s="84"/>
      <c r="PPA101" s="84"/>
      <c r="PPB101" s="84"/>
      <c r="PPC101" s="84"/>
      <c r="PPD101" s="84"/>
      <c r="PPE101" s="84"/>
      <c r="PPF101" s="84"/>
      <c r="PPG101" s="84"/>
      <c r="PPH101" s="84"/>
      <c r="PPI101" s="84"/>
      <c r="PPJ101" s="84"/>
      <c r="PPK101" s="84"/>
      <c r="PPL101" s="84"/>
      <c r="PPM101" s="84"/>
      <c r="PPN101" s="84"/>
      <c r="PPO101" s="84"/>
      <c r="PPP101" s="84"/>
      <c r="PPQ101" s="84"/>
      <c r="PPR101" s="84"/>
      <c r="PPS101" s="84"/>
      <c r="PPT101" s="84"/>
      <c r="PPU101" s="84"/>
      <c r="PPV101" s="84"/>
      <c r="PPW101" s="84"/>
      <c r="PPX101" s="84"/>
      <c r="PPY101" s="84"/>
      <c r="PPZ101" s="84"/>
      <c r="PQA101" s="84"/>
      <c r="PQB101" s="84"/>
      <c r="PQC101" s="84"/>
      <c r="PQD101" s="84"/>
      <c r="PQE101" s="84"/>
      <c r="PQF101" s="84"/>
      <c r="PQG101" s="84"/>
      <c r="PQH101" s="84"/>
      <c r="PQI101" s="84"/>
      <c r="PQJ101" s="84"/>
      <c r="PQK101" s="84"/>
      <c r="PQL101" s="84"/>
      <c r="PQM101" s="84"/>
      <c r="PQN101" s="84"/>
      <c r="PQO101" s="84"/>
      <c r="PQP101" s="84"/>
      <c r="PQQ101" s="84"/>
      <c r="PQR101" s="84"/>
      <c r="PQS101" s="84"/>
      <c r="PQT101" s="84"/>
      <c r="PQU101" s="84"/>
      <c r="PQV101" s="84"/>
      <c r="PQW101" s="84"/>
      <c r="PQX101" s="84"/>
      <c r="PQY101" s="84"/>
      <c r="PQZ101" s="84"/>
      <c r="PRA101" s="84"/>
      <c r="PRB101" s="84"/>
      <c r="PRC101" s="84"/>
      <c r="PRD101" s="84"/>
      <c r="PRE101" s="84"/>
      <c r="PRF101" s="84"/>
      <c r="PRG101" s="84"/>
      <c r="PRH101" s="84"/>
      <c r="PRI101" s="84"/>
      <c r="PRJ101" s="84"/>
      <c r="PRK101" s="84"/>
      <c r="PRL101" s="84"/>
      <c r="PRM101" s="84"/>
      <c r="PRN101" s="84"/>
      <c r="PRO101" s="84"/>
      <c r="PRP101" s="84"/>
      <c r="PRQ101" s="84"/>
      <c r="PRR101" s="84"/>
      <c r="PRS101" s="84"/>
      <c r="PRT101" s="84"/>
      <c r="PRU101" s="84"/>
      <c r="PRV101" s="84"/>
      <c r="PRW101" s="84"/>
      <c r="PRX101" s="84"/>
      <c r="PRY101" s="84"/>
      <c r="PRZ101" s="84"/>
      <c r="PSA101" s="84"/>
      <c r="PSB101" s="84"/>
      <c r="PSC101" s="84"/>
      <c r="PSD101" s="84"/>
      <c r="PSE101" s="84"/>
      <c r="PSF101" s="84"/>
      <c r="PSG101" s="84"/>
      <c r="PSH101" s="84"/>
      <c r="PSI101" s="84"/>
      <c r="PSJ101" s="84"/>
      <c r="PSK101" s="84"/>
      <c r="PSL101" s="84"/>
      <c r="PSM101" s="84"/>
      <c r="PSN101" s="84"/>
      <c r="PSO101" s="84"/>
      <c r="PSP101" s="84"/>
      <c r="PSQ101" s="84"/>
      <c r="PSR101" s="84"/>
      <c r="PSS101" s="84"/>
      <c r="PST101" s="84"/>
      <c r="PSU101" s="84"/>
      <c r="PSV101" s="84"/>
      <c r="PSW101" s="84"/>
      <c r="PSX101" s="84"/>
      <c r="PSY101" s="84"/>
      <c r="PSZ101" s="84"/>
      <c r="PTA101" s="84"/>
      <c r="PTB101" s="84"/>
      <c r="PTC101" s="84"/>
      <c r="PTD101" s="84"/>
      <c r="PTE101" s="84"/>
      <c r="PTF101" s="84"/>
      <c r="PTG101" s="84"/>
      <c r="PTH101" s="84"/>
      <c r="PTI101" s="84"/>
      <c r="PTJ101" s="84"/>
      <c r="PTK101" s="84"/>
      <c r="PTL101" s="84"/>
      <c r="PTM101" s="84"/>
      <c r="PTN101" s="84"/>
      <c r="PTO101" s="84"/>
      <c r="PTP101" s="84"/>
      <c r="PTQ101" s="84"/>
      <c r="PTR101" s="84"/>
      <c r="PTS101" s="84"/>
      <c r="PTT101" s="84"/>
      <c r="PTU101" s="84"/>
      <c r="PTV101" s="84"/>
      <c r="PTW101" s="84"/>
      <c r="PTX101" s="84"/>
      <c r="PTY101" s="84"/>
      <c r="PTZ101" s="84"/>
      <c r="PUA101" s="84"/>
      <c r="PUB101" s="84"/>
      <c r="PUC101" s="84"/>
      <c r="PUD101" s="84"/>
      <c r="PUE101" s="84"/>
      <c r="PUF101" s="84"/>
      <c r="PUG101" s="84"/>
      <c r="PUH101" s="84"/>
      <c r="PUI101" s="84"/>
      <c r="PUJ101" s="84"/>
      <c r="PUK101" s="84"/>
      <c r="PUL101" s="84"/>
      <c r="PUM101" s="84"/>
      <c r="PUN101" s="84"/>
      <c r="PUO101" s="84"/>
      <c r="PUP101" s="84"/>
      <c r="PUQ101" s="84"/>
      <c r="PUR101" s="84"/>
      <c r="PUS101" s="84"/>
      <c r="PUT101" s="84"/>
      <c r="PUU101" s="84"/>
      <c r="PUV101" s="84"/>
      <c r="PUW101" s="84"/>
      <c r="PUX101" s="84"/>
      <c r="PUY101" s="84"/>
      <c r="PUZ101" s="84"/>
      <c r="PVA101" s="84"/>
      <c r="PVB101" s="84"/>
      <c r="PVC101" s="84"/>
      <c r="PVD101" s="84"/>
      <c r="PVE101" s="84"/>
      <c r="PVF101" s="84"/>
      <c r="PVG101" s="84"/>
      <c r="PVH101" s="84"/>
      <c r="PVI101" s="84"/>
      <c r="PVJ101" s="84"/>
      <c r="PVK101" s="84"/>
      <c r="PVL101" s="84"/>
      <c r="PVM101" s="84"/>
      <c r="PVN101" s="84"/>
      <c r="PVO101" s="84"/>
      <c r="PVP101" s="84"/>
      <c r="PVQ101" s="84"/>
      <c r="PVR101" s="84"/>
      <c r="PVS101" s="84"/>
      <c r="PVT101" s="84"/>
      <c r="PVU101" s="84"/>
      <c r="PVV101" s="84"/>
      <c r="PVW101" s="84"/>
      <c r="PVX101" s="84"/>
      <c r="PVY101" s="84"/>
      <c r="PVZ101" s="84"/>
      <c r="PWA101" s="84"/>
      <c r="PWB101" s="84"/>
      <c r="PWC101" s="84"/>
      <c r="PWD101" s="84"/>
      <c r="PWE101" s="84"/>
      <c r="PWF101" s="84"/>
      <c r="PWG101" s="84"/>
      <c r="PWH101" s="84"/>
      <c r="PWI101" s="84"/>
      <c r="PWJ101" s="84"/>
      <c r="PWK101" s="84"/>
      <c r="PWL101" s="84"/>
      <c r="PWM101" s="84"/>
      <c r="PWN101" s="84"/>
      <c r="PWO101" s="84"/>
      <c r="PWP101" s="84"/>
      <c r="PWQ101" s="84"/>
      <c r="PWR101" s="84"/>
      <c r="PWS101" s="84"/>
      <c r="PWT101" s="84"/>
      <c r="PWU101" s="84"/>
      <c r="PWV101" s="84"/>
      <c r="PWW101" s="84"/>
      <c r="PWX101" s="84"/>
      <c r="PWY101" s="84"/>
      <c r="PWZ101" s="84"/>
      <c r="PXA101" s="84"/>
      <c r="PXB101" s="84"/>
      <c r="PXC101" s="84"/>
      <c r="PXD101" s="84"/>
      <c r="PXE101" s="84"/>
      <c r="PXF101" s="84"/>
      <c r="PXG101" s="84"/>
      <c r="PXH101" s="84"/>
      <c r="PXI101" s="84"/>
      <c r="PXJ101" s="84"/>
      <c r="PXK101" s="84"/>
      <c r="PXL101" s="84"/>
      <c r="PXM101" s="84"/>
      <c r="PXN101" s="84"/>
      <c r="PXO101" s="84"/>
      <c r="PXP101" s="84"/>
      <c r="PXQ101" s="84"/>
      <c r="PXR101" s="84"/>
      <c r="PXS101" s="84"/>
      <c r="PXT101" s="84"/>
      <c r="PXU101" s="84"/>
      <c r="PXV101" s="84"/>
      <c r="PXW101" s="84"/>
      <c r="PXX101" s="84"/>
      <c r="PXY101" s="84"/>
      <c r="PXZ101" s="84"/>
      <c r="PYA101" s="84"/>
      <c r="PYB101" s="84"/>
      <c r="PYC101" s="84"/>
      <c r="PYD101" s="84"/>
      <c r="PYE101" s="84"/>
      <c r="PYF101" s="84"/>
      <c r="PYG101" s="84"/>
      <c r="PYH101" s="84"/>
      <c r="PYI101" s="84"/>
      <c r="PYJ101" s="84"/>
      <c r="PYK101" s="84"/>
      <c r="PYL101" s="84"/>
      <c r="PYM101" s="84"/>
      <c r="PYN101" s="84"/>
      <c r="PYO101" s="84"/>
      <c r="PYP101" s="84"/>
      <c r="PYQ101" s="84"/>
      <c r="PYR101" s="84"/>
      <c r="PYS101" s="84"/>
      <c r="PYT101" s="84"/>
      <c r="PYU101" s="84"/>
      <c r="PYV101" s="84"/>
      <c r="PYW101" s="84"/>
      <c r="PYX101" s="84"/>
      <c r="PYY101" s="84"/>
      <c r="PYZ101" s="84"/>
      <c r="PZA101" s="84"/>
      <c r="PZB101" s="84"/>
      <c r="PZC101" s="84"/>
      <c r="PZD101" s="84"/>
      <c r="PZE101" s="84"/>
      <c r="PZF101" s="84"/>
      <c r="PZG101" s="84"/>
      <c r="PZH101" s="84"/>
      <c r="PZI101" s="84"/>
      <c r="PZJ101" s="84"/>
      <c r="PZK101" s="84"/>
      <c r="PZL101" s="84"/>
      <c r="PZM101" s="84"/>
      <c r="PZN101" s="84"/>
      <c r="PZO101" s="84"/>
      <c r="PZP101" s="84"/>
      <c r="PZQ101" s="84"/>
      <c r="PZR101" s="84"/>
      <c r="PZS101" s="84"/>
      <c r="PZT101" s="84"/>
      <c r="PZU101" s="84"/>
      <c r="PZV101" s="84"/>
      <c r="PZW101" s="84"/>
      <c r="PZX101" s="84"/>
      <c r="PZY101" s="84"/>
      <c r="PZZ101" s="84"/>
      <c r="QAA101" s="84"/>
      <c r="QAB101" s="84"/>
      <c r="QAC101" s="84"/>
      <c r="QAD101" s="84"/>
      <c r="QAE101" s="84"/>
      <c r="QAF101" s="84"/>
      <c r="QAG101" s="84"/>
      <c r="QAH101" s="84"/>
      <c r="QAI101" s="84"/>
      <c r="QAJ101" s="84"/>
      <c r="QAK101" s="84"/>
      <c r="QAL101" s="84"/>
      <c r="QAM101" s="84"/>
      <c r="QAN101" s="84"/>
      <c r="QAO101" s="84"/>
      <c r="QAP101" s="84"/>
      <c r="QAQ101" s="84"/>
      <c r="QAR101" s="84"/>
      <c r="QAS101" s="84"/>
      <c r="QAT101" s="84"/>
      <c r="QAU101" s="84"/>
      <c r="QAV101" s="84"/>
      <c r="QAW101" s="84"/>
      <c r="QAX101" s="84"/>
      <c r="QAY101" s="84"/>
      <c r="QAZ101" s="84"/>
      <c r="QBA101" s="84"/>
      <c r="QBB101" s="84"/>
      <c r="QBC101" s="84"/>
      <c r="QBD101" s="84"/>
      <c r="QBE101" s="84"/>
      <c r="QBF101" s="84"/>
      <c r="QBG101" s="84"/>
      <c r="QBH101" s="84"/>
      <c r="QBI101" s="84"/>
      <c r="QBJ101" s="84"/>
      <c r="QBK101" s="84"/>
      <c r="QBL101" s="84"/>
      <c r="QBM101" s="84"/>
      <c r="QBN101" s="84"/>
      <c r="QBO101" s="84"/>
      <c r="QBP101" s="84"/>
      <c r="QBQ101" s="84"/>
      <c r="QBR101" s="84"/>
      <c r="QBS101" s="84"/>
      <c r="QBT101" s="84"/>
      <c r="QBU101" s="84"/>
      <c r="QBV101" s="84"/>
      <c r="QBW101" s="84"/>
      <c r="QBX101" s="84"/>
      <c r="QBY101" s="84"/>
      <c r="QBZ101" s="84"/>
      <c r="QCA101" s="84"/>
      <c r="QCB101" s="84"/>
      <c r="QCC101" s="84"/>
      <c r="QCD101" s="84"/>
      <c r="QCE101" s="84"/>
      <c r="QCF101" s="84"/>
      <c r="QCG101" s="84"/>
      <c r="QCH101" s="84"/>
      <c r="QCI101" s="84"/>
      <c r="QCJ101" s="84"/>
      <c r="QCK101" s="84"/>
      <c r="QCL101" s="84"/>
      <c r="QCM101" s="84"/>
      <c r="QCN101" s="84"/>
      <c r="QCO101" s="84"/>
      <c r="QCP101" s="84"/>
      <c r="QCQ101" s="84"/>
      <c r="QCR101" s="84"/>
      <c r="QCS101" s="84"/>
      <c r="QCT101" s="84"/>
      <c r="QCU101" s="84"/>
      <c r="QCV101" s="84"/>
      <c r="QCW101" s="84"/>
      <c r="QCX101" s="84"/>
      <c r="QCY101" s="84"/>
      <c r="QCZ101" s="84"/>
      <c r="QDA101" s="84"/>
      <c r="QDB101" s="84"/>
      <c r="QDC101" s="84"/>
      <c r="QDD101" s="84"/>
      <c r="QDE101" s="84"/>
      <c r="QDF101" s="84"/>
      <c r="QDG101" s="84"/>
      <c r="QDH101" s="84"/>
      <c r="QDI101" s="84"/>
      <c r="QDJ101" s="84"/>
      <c r="QDK101" s="84"/>
      <c r="QDL101" s="84"/>
      <c r="QDM101" s="84"/>
      <c r="QDN101" s="84"/>
      <c r="QDO101" s="84"/>
      <c r="QDP101" s="84"/>
      <c r="QDQ101" s="84"/>
      <c r="QDR101" s="84"/>
      <c r="QDS101" s="84"/>
      <c r="QDT101" s="84"/>
      <c r="QDU101" s="84"/>
      <c r="QDV101" s="84"/>
      <c r="QDW101" s="84"/>
      <c r="QDX101" s="84"/>
      <c r="QDY101" s="84"/>
      <c r="QDZ101" s="84"/>
      <c r="QEA101" s="84"/>
      <c r="QEB101" s="84"/>
      <c r="QEC101" s="84"/>
      <c r="QED101" s="84"/>
      <c r="QEE101" s="84"/>
      <c r="QEF101" s="84"/>
      <c r="QEG101" s="84"/>
      <c r="QEH101" s="84"/>
      <c r="QEI101" s="84"/>
      <c r="QEJ101" s="84"/>
      <c r="QEK101" s="84"/>
      <c r="QEL101" s="84"/>
      <c r="QEM101" s="84"/>
      <c r="QEN101" s="84"/>
      <c r="QEO101" s="84"/>
      <c r="QEP101" s="84"/>
      <c r="QEQ101" s="84"/>
      <c r="QER101" s="84"/>
      <c r="QES101" s="84"/>
      <c r="QET101" s="84"/>
      <c r="QEU101" s="84"/>
      <c r="QEV101" s="84"/>
      <c r="QEW101" s="84"/>
      <c r="QEX101" s="84"/>
      <c r="QEY101" s="84"/>
      <c r="QEZ101" s="84"/>
      <c r="QFA101" s="84"/>
      <c r="QFB101" s="84"/>
      <c r="QFC101" s="84"/>
      <c r="QFD101" s="84"/>
      <c r="QFE101" s="84"/>
      <c r="QFF101" s="84"/>
      <c r="QFG101" s="84"/>
      <c r="QFH101" s="84"/>
      <c r="QFI101" s="84"/>
      <c r="QFJ101" s="84"/>
      <c r="QFK101" s="84"/>
      <c r="QFL101" s="84"/>
      <c r="QFM101" s="84"/>
      <c r="QFN101" s="84"/>
      <c r="QFO101" s="84"/>
      <c r="QFP101" s="84"/>
      <c r="QFQ101" s="84"/>
      <c r="QFR101" s="84"/>
      <c r="QFS101" s="84"/>
      <c r="QFT101" s="84"/>
      <c r="QFU101" s="84"/>
      <c r="QFV101" s="84"/>
      <c r="QFW101" s="84"/>
      <c r="QFX101" s="84"/>
      <c r="QFY101" s="84"/>
      <c r="QFZ101" s="84"/>
      <c r="QGA101" s="84"/>
      <c r="QGB101" s="84"/>
      <c r="QGC101" s="84"/>
      <c r="QGD101" s="84"/>
      <c r="QGE101" s="84"/>
      <c r="QGF101" s="84"/>
      <c r="QGG101" s="84"/>
      <c r="QGH101" s="84"/>
      <c r="QGI101" s="84"/>
      <c r="QGJ101" s="84"/>
      <c r="QGK101" s="84"/>
      <c r="QGL101" s="84"/>
      <c r="QGM101" s="84"/>
      <c r="QGN101" s="84"/>
      <c r="QGO101" s="84"/>
      <c r="QGP101" s="84"/>
      <c r="QGQ101" s="84"/>
      <c r="QGR101" s="84"/>
      <c r="QGS101" s="84"/>
      <c r="QGT101" s="84"/>
      <c r="QGU101" s="84"/>
      <c r="QGV101" s="84"/>
      <c r="QGW101" s="84"/>
      <c r="QGX101" s="84"/>
      <c r="QGY101" s="84"/>
      <c r="QGZ101" s="84"/>
      <c r="QHA101" s="84"/>
      <c r="QHB101" s="84"/>
      <c r="QHC101" s="84"/>
      <c r="QHD101" s="84"/>
      <c r="QHE101" s="84"/>
      <c r="QHF101" s="84"/>
      <c r="QHG101" s="84"/>
      <c r="QHH101" s="84"/>
      <c r="QHI101" s="84"/>
      <c r="QHJ101" s="84"/>
      <c r="QHK101" s="84"/>
      <c r="QHL101" s="84"/>
      <c r="QHM101" s="84"/>
      <c r="QHN101" s="84"/>
      <c r="QHO101" s="84"/>
      <c r="QHP101" s="84"/>
      <c r="QHQ101" s="84"/>
      <c r="QHR101" s="84"/>
      <c r="QHS101" s="84"/>
      <c r="QHT101" s="84"/>
      <c r="QHU101" s="84"/>
      <c r="QHV101" s="84"/>
      <c r="QHW101" s="84"/>
      <c r="QHX101" s="84"/>
      <c r="QHY101" s="84"/>
      <c r="QHZ101" s="84"/>
      <c r="QIA101" s="84"/>
      <c r="QIB101" s="84"/>
      <c r="QIC101" s="84"/>
      <c r="QID101" s="84"/>
      <c r="QIE101" s="84"/>
      <c r="QIF101" s="84"/>
      <c r="QIG101" s="84"/>
      <c r="QIH101" s="84"/>
      <c r="QII101" s="84"/>
      <c r="QIJ101" s="84"/>
      <c r="QIK101" s="84"/>
      <c r="QIL101" s="84"/>
      <c r="QIM101" s="84"/>
      <c r="QIN101" s="84"/>
      <c r="QIO101" s="84"/>
      <c r="QIP101" s="84"/>
      <c r="QIQ101" s="84"/>
      <c r="QIR101" s="84"/>
      <c r="QIS101" s="84"/>
      <c r="QIT101" s="84"/>
      <c r="QIU101" s="84"/>
      <c r="QIV101" s="84"/>
      <c r="QIW101" s="84"/>
      <c r="QIX101" s="84"/>
      <c r="QIY101" s="84"/>
      <c r="QIZ101" s="84"/>
      <c r="QJA101" s="84"/>
      <c r="QJB101" s="84"/>
      <c r="QJC101" s="84"/>
      <c r="QJD101" s="84"/>
      <c r="QJE101" s="84"/>
      <c r="QJF101" s="84"/>
      <c r="QJG101" s="84"/>
      <c r="QJH101" s="84"/>
      <c r="QJI101" s="84"/>
      <c r="QJJ101" s="84"/>
      <c r="QJK101" s="84"/>
      <c r="QJL101" s="84"/>
      <c r="QJM101" s="84"/>
      <c r="QJN101" s="84"/>
      <c r="QJO101" s="84"/>
      <c r="QJP101" s="84"/>
      <c r="QJQ101" s="84"/>
      <c r="QJR101" s="84"/>
      <c r="QJS101" s="84"/>
      <c r="QJT101" s="84"/>
      <c r="QJU101" s="84"/>
      <c r="QJV101" s="84"/>
      <c r="QJW101" s="84"/>
      <c r="QJX101" s="84"/>
      <c r="QJY101" s="84"/>
      <c r="QJZ101" s="84"/>
      <c r="QKA101" s="84"/>
      <c r="QKB101" s="84"/>
      <c r="QKC101" s="84"/>
      <c r="QKD101" s="84"/>
      <c r="QKE101" s="84"/>
      <c r="QKF101" s="84"/>
      <c r="QKG101" s="84"/>
      <c r="QKH101" s="84"/>
      <c r="QKI101" s="84"/>
      <c r="QKJ101" s="84"/>
      <c r="QKK101" s="84"/>
      <c r="QKL101" s="84"/>
      <c r="QKM101" s="84"/>
      <c r="QKN101" s="84"/>
      <c r="QKO101" s="84"/>
      <c r="QKP101" s="84"/>
      <c r="QKQ101" s="84"/>
      <c r="QKR101" s="84"/>
      <c r="QKS101" s="84"/>
      <c r="QKT101" s="84"/>
      <c r="QKU101" s="84"/>
      <c r="QKV101" s="84"/>
      <c r="QKW101" s="84"/>
      <c r="QKX101" s="84"/>
      <c r="QKY101" s="84"/>
      <c r="QKZ101" s="84"/>
      <c r="QLA101" s="84"/>
      <c r="QLB101" s="84"/>
      <c r="QLC101" s="84"/>
      <c r="QLD101" s="84"/>
      <c r="QLE101" s="84"/>
      <c r="QLF101" s="84"/>
      <c r="QLG101" s="84"/>
      <c r="QLH101" s="84"/>
      <c r="QLI101" s="84"/>
      <c r="QLJ101" s="84"/>
      <c r="QLK101" s="84"/>
      <c r="QLL101" s="84"/>
      <c r="QLM101" s="84"/>
      <c r="QLN101" s="84"/>
      <c r="QLO101" s="84"/>
      <c r="QLP101" s="84"/>
      <c r="QLQ101" s="84"/>
      <c r="QLR101" s="84"/>
      <c r="QLS101" s="84"/>
      <c r="QLT101" s="84"/>
      <c r="QLU101" s="84"/>
      <c r="QLV101" s="84"/>
      <c r="QLW101" s="84"/>
      <c r="QLX101" s="84"/>
      <c r="QLY101" s="84"/>
      <c r="QLZ101" s="84"/>
      <c r="QMA101" s="84"/>
      <c r="QMB101" s="84"/>
      <c r="QMC101" s="84"/>
      <c r="QMD101" s="84"/>
      <c r="QME101" s="84"/>
      <c r="QMF101" s="84"/>
      <c r="QMG101" s="84"/>
      <c r="QMH101" s="84"/>
      <c r="QMI101" s="84"/>
      <c r="QMJ101" s="84"/>
      <c r="QMK101" s="84"/>
      <c r="QML101" s="84"/>
      <c r="QMM101" s="84"/>
      <c r="QMN101" s="84"/>
      <c r="QMO101" s="84"/>
      <c r="QMP101" s="84"/>
      <c r="QMQ101" s="84"/>
      <c r="QMR101" s="84"/>
      <c r="QMS101" s="84"/>
      <c r="QMT101" s="84"/>
      <c r="QMU101" s="84"/>
      <c r="QMV101" s="84"/>
      <c r="QMW101" s="84"/>
      <c r="QMX101" s="84"/>
      <c r="QMY101" s="84"/>
      <c r="QMZ101" s="84"/>
      <c r="QNA101" s="84"/>
      <c r="QNB101" s="84"/>
      <c r="QNC101" s="84"/>
      <c r="QND101" s="84"/>
      <c r="QNE101" s="84"/>
      <c r="QNF101" s="84"/>
      <c r="QNG101" s="84"/>
      <c r="QNH101" s="84"/>
      <c r="QNI101" s="84"/>
      <c r="QNJ101" s="84"/>
      <c r="QNK101" s="84"/>
      <c r="QNL101" s="84"/>
      <c r="QNM101" s="84"/>
      <c r="QNN101" s="84"/>
      <c r="QNO101" s="84"/>
      <c r="QNP101" s="84"/>
      <c r="QNQ101" s="84"/>
      <c r="QNR101" s="84"/>
      <c r="QNS101" s="84"/>
      <c r="QNT101" s="84"/>
      <c r="QNU101" s="84"/>
      <c r="QNV101" s="84"/>
      <c r="QNW101" s="84"/>
      <c r="QNX101" s="84"/>
      <c r="QNY101" s="84"/>
      <c r="QNZ101" s="84"/>
      <c r="QOA101" s="84"/>
      <c r="QOB101" s="84"/>
      <c r="QOC101" s="84"/>
      <c r="QOD101" s="84"/>
      <c r="QOE101" s="84"/>
      <c r="QOF101" s="84"/>
      <c r="QOG101" s="84"/>
      <c r="QOH101" s="84"/>
      <c r="QOI101" s="84"/>
      <c r="QOJ101" s="84"/>
      <c r="QOK101" s="84"/>
      <c r="QOL101" s="84"/>
      <c r="QOM101" s="84"/>
      <c r="QON101" s="84"/>
      <c r="QOO101" s="84"/>
      <c r="QOP101" s="84"/>
      <c r="QOQ101" s="84"/>
      <c r="QOR101" s="84"/>
      <c r="QOS101" s="84"/>
      <c r="QOT101" s="84"/>
      <c r="QOU101" s="84"/>
      <c r="QOV101" s="84"/>
      <c r="QOW101" s="84"/>
      <c r="QOX101" s="84"/>
      <c r="QOY101" s="84"/>
      <c r="QOZ101" s="84"/>
      <c r="QPA101" s="84"/>
      <c r="QPB101" s="84"/>
      <c r="QPC101" s="84"/>
      <c r="QPD101" s="84"/>
      <c r="QPE101" s="84"/>
      <c r="QPF101" s="84"/>
      <c r="QPG101" s="84"/>
      <c r="QPH101" s="84"/>
      <c r="QPI101" s="84"/>
      <c r="QPJ101" s="84"/>
      <c r="QPK101" s="84"/>
      <c r="QPL101" s="84"/>
      <c r="QPM101" s="84"/>
      <c r="QPN101" s="84"/>
      <c r="QPO101" s="84"/>
      <c r="QPP101" s="84"/>
      <c r="QPQ101" s="84"/>
      <c r="QPR101" s="84"/>
      <c r="QPS101" s="84"/>
      <c r="QPT101" s="84"/>
      <c r="QPU101" s="84"/>
      <c r="QPV101" s="84"/>
      <c r="QPW101" s="84"/>
      <c r="QPX101" s="84"/>
      <c r="QPY101" s="84"/>
      <c r="QPZ101" s="84"/>
      <c r="QQA101" s="84"/>
      <c r="QQB101" s="84"/>
      <c r="QQC101" s="84"/>
      <c r="QQD101" s="84"/>
      <c r="QQE101" s="84"/>
      <c r="QQF101" s="84"/>
      <c r="QQG101" s="84"/>
      <c r="QQH101" s="84"/>
      <c r="QQI101" s="84"/>
      <c r="QQJ101" s="84"/>
      <c r="QQK101" s="84"/>
      <c r="QQL101" s="84"/>
      <c r="QQM101" s="84"/>
      <c r="QQN101" s="84"/>
      <c r="QQO101" s="84"/>
      <c r="QQP101" s="84"/>
      <c r="QQQ101" s="84"/>
      <c r="QQR101" s="84"/>
      <c r="QQS101" s="84"/>
      <c r="QQT101" s="84"/>
      <c r="QQU101" s="84"/>
      <c r="QQV101" s="84"/>
      <c r="QQW101" s="84"/>
      <c r="QQX101" s="84"/>
      <c r="QQY101" s="84"/>
      <c r="QQZ101" s="84"/>
      <c r="QRA101" s="84"/>
      <c r="QRB101" s="84"/>
      <c r="QRC101" s="84"/>
      <c r="QRD101" s="84"/>
      <c r="QRE101" s="84"/>
      <c r="QRF101" s="84"/>
      <c r="QRG101" s="84"/>
      <c r="QRH101" s="84"/>
      <c r="QRI101" s="84"/>
      <c r="QRJ101" s="84"/>
      <c r="QRK101" s="84"/>
      <c r="QRL101" s="84"/>
      <c r="QRM101" s="84"/>
      <c r="QRN101" s="84"/>
      <c r="QRO101" s="84"/>
      <c r="QRP101" s="84"/>
      <c r="QRQ101" s="84"/>
      <c r="QRR101" s="84"/>
      <c r="QRS101" s="84"/>
      <c r="QRT101" s="84"/>
      <c r="QRU101" s="84"/>
      <c r="QRV101" s="84"/>
      <c r="QRW101" s="84"/>
      <c r="QRX101" s="84"/>
      <c r="QRY101" s="84"/>
      <c r="QRZ101" s="84"/>
      <c r="QSA101" s="84"/>
      <c r="QSB101" s="84"/>
      <c r="QSC101" s="84"/>
      <c r="QSD101" s="84"/>
      <c r="QSE101" s="84"/>
      <c r="QSF101" s="84"/>
      <c r="QSG101" s="84"/>
      <c r="QSH101" s="84"/>
      <c r="QSI101" s="84"/>
      <c r="QSJ101" s="84"/>
      <c r="QSK101" s="84"/>
      <c r="QSL101" s="84"/>
      <c r="QSM101" s="84"/>
      <c r="QSN101" s="84"/>
      <c r="QSO101" s="84"/>
      <c r="QSP101" s="84"/>
      <c r="QSQ101" s="84"/>
      <c r="QSR101" s="84"/>
      <c r="QSS101" s="84"/>
      <c r="QST101" s="84"/>
      <c r="QSU101" s="84"/>
      <c r="QSV101" s="84"/>
      <c r="QSW101" s="84"/>
      <c r="QSX101" s="84"/>
      <c r="QSY101" s="84"/>
      <c r="QSZ101" s="84"/>
      <c r="QTA101" s="84"/>
      <c r="QTB101" s="84"/>
      <c r="QTC101" s="84"/>
      <c r="QTD101" s="84"/>
      <c r="QTE101" s="84"/>
      <c r="QTF101" s="84"/>
      <c r="QTG101" s="84"/>
      <c r="QTH101" s="84"/>
      <c r="QTI101" s="84"/>
      <c r="QTJ101" s="84"/>
      <c r="QTK101" s="84"/>
      <c r="QTL101" s="84"/>
      <c r="QTM101" s="84"/>
      <c r="QTN101" s="84"/>
      <c r="QTO101" s="84"/>
      <c r="QTP101" s="84"/>
      <c r="QTQ101" s="84"/>
      <c r="QTR101" s="84"/>
      <c r="QTS101" s="84"/>
      <c r="QTT101" s="84"/>
      <c r="QTU101" s="84"/>
      <c r="QTV101" s="84"/>
      <c r="QTW101" s="84"/>
      <c r="QTX101" s="84"/>
      <c r="QTY101" s="84"/>
      <c r="QTZ101" s="84"/>
      <c r="QUA101" s="84"/>
      <c r="QUB101" s="84"/>
      <c r="QUC101" s="84"/>
      <c r="QUD101" s="84"/>
      <c r="QUE101" s="84"/>
      <c r="QUF101" s="84"/>
      <c r="QUG101" s="84"/>
      <c r="QUH101" s="84"/>
      <c r="QUI101" s="84"/>
      <c r="QUJ101" s="84"/>
      <c r="QUK101" s="84"/>
      <c r="QUL101" s="84"/>
      <c r="QUM101" s="84"/>
      <c r="QUN101" s="84"/>
      <c r="QUO101" s="84"/>
      <c r="QUP101" s="84"/>
      <c r="QUQ101" s="84"/>
      <c r="QUR101" s="84"/>
      <c r="QUS101" s="84"/>
      <c r="QUT101" s="84"/>
      <c r="QUU101" s="84"/>
      <c r="QUV101" s="84"/>
      <c r="QUW101" s="84"/>
      <c r="QUX101" s="84"/>
      <c r="QUY101" s="84"/>
      <c r="QUZ101" s="84"/>
      <c r="QVA101" s="84"/>
      <c r="QVB101" s="84"/>
      <c r="QVC101" s="84"/>
      <c r="QVD101" s="84"/>
      <c r="QVE101" s="84"/>
      <c r="QVF101" s="84"/>
      <c r="QVG101" s="84"/>
      <c r="QVH101" s="84"/>
      <c r="QVI101" s="84"/>
      <c r="QVJ101" s="84"/>
      <c r="QVK101" s="84"/>
      <c r="QVL101" s="84"/>
      <c r="QVM101" s="84"/>
      <c r="QVN101" s="84"/>
      <c r="QVO101" s="84"/>
      <c r="QVP101" s="84"/>
      <c r="QVQ101" s="84"/>
      <c r="QVR101" s="84"/>
      <c r="QVS101" s="84"/>
      <c r="QVT101" s="84"/>
      <c r="QVU101" s="84"/>
      <c r="QVV101" s="84"/>
      <c r="QVW101" s="84"/>
      <c r="QVX101" s="84"/>
      <c r="QVY101" s="84"/>
      <c r="QVZ101" s="84"/>
      <c r="QWA101" s="84"/>
      <c r="QWB101" s="84"/>
      <c r="QWC101" s="84"/>
      <c r="QWD101" s="84"/>
      <c r="QWE101" s="84"/>
      <c r="QWF101" s="84"/>
      <c r="QWG101" s="84"/>
      <c r="QWH101" s="84"/>
      <c r="QWI101" s="84"/>
      <c r="QWJ101" s="84"/>
      <c r="QWK101" s="84"/>
      <c r="QWL101" s="84"/>
      <c r="QWM101" s="84"/>
      <c r="QWN101" s="84"/>
      <c r="QWO101" s="84"/>
      <c r="QWP101" s="84"/>
      <c r="QWQ101" s="84"/>
      <c r="QWR101" s="84"/>
      <c r="QWS101" s="84"/>
      <c r="QWT101" s="84"/>
      <c r="QWU101" s="84"/>
      <c r="QWV101" s="84"/>
      <c r="QWW101" s="84"/>
      <c r="QWX101" s="84"/>
      <c r="QWY101" s="84"/>
      <c r="QWZ101" s="84"/>
      <c r="QXA101" s="84"/>
      <c r="QXB101" s="84"/>
      <c r="QXC101" s="84"/>
      <c r="QXD101" s="84"/>
      <c r="QXE101" s="84"/>
      <c r="QXF101" s="84"/>
      <c r="QXG101" s="84"/>
      <c r="QXH101" s="84"/>
      <c r="QXI101" s="84"/>
      <c r="QXJ101" s="84"/>
      <c r="QXK101" s="84"/>
      <c r="QXL101" s="84"/>
      <c r="QXM101" s="84"/>
      <c r="QXN101" s="84"/>
      <c r="QXO101" s="84"/>
      <c r="QXP101" s="84"/>
      <c r="QXQ101" s="84"/>
      <c r="QXR101" s="84"/>
      <c r="QXS101" s="84"/>
      <c r="QXT101" s="84"/>
      <c r="QXU101" s="84"/>
      <c r="QXV101" s="84"/>
      <c r="QXW101" s="84"/>
      <c r="QXX101" s="84"/>
      <c r="QXY101" s="84"/>
      <c r="QXZ101" s="84"/>
      <c r="QYA101" s="84"/>
      <c r="QYB101" s="84"/>
      <c r="QYC101" s="84"/>
      <c r="QYD101" s="84"/>
      <c r="QYE101" s="84"/>
      <c r="QYF101" s="84"/>
      <c r="QYG101" s="84"/>
      <c r="QYH101" s="84"/>
      <c r="QYI101" s="84"/>
      <c r="QYJ101" s="84"/>
      <c r="QYK101" s="84"/>
      <c r="QYL101" s="84"/>
      <c r="QYM101" s="84"/>
      <c r="QYN101" s="84"/>
      <c r="QYO101" s="84"/>
      <c r="QYP101" s="84"/>
      <c r="QYQ101" s="84"/>
      <c r="QYR101" s="84"/>
      <c r="QYS101" s="84"/>
      <c r="QYT101" s="84"/>
      <c r="QYU101" s="84"/>
      <c r="QYV101" s="84"/>
      <c r="QYW101" s="84"/>
      <c r="QYX101" s="84"/>
      <c r="QYY101" s="84"/>
      <c r="QYZ101" s="84"/>
      <c r="QZA101" s="84"/>
      <c r="QZB101" s="84"/>
      <c r="QZC101" s="84"/>
      <c r="QZD101" s="84"/>
      <c r="QZE101" s="84"/>
      <c r="QZF101" s="84"/>
      <c r="QZG101" s="84"/>
      <c r="QZH101" s="84"/>
      <c r="QZI101" s="84"/>
      <c r="QZJ101" s="84"/>
      <c r="QZK101" s="84"/>
      <c r="QZL101" s="84"/>
      <c r="QZM101" s="84"/>
      <c r="QZN101" s="84"/>
      <c r="QZO101" s="84"/>
      <c r="QZP101" s="84"/>
      <c r="QZQ101" s="84"/>
      <c r="QZR101" s="84"/>
      <c r="QZS101" s="84"/>
      <c r="QZT101" s="84"/>
      <c r="QZU101" s="84"/>
      <c r="QZV101" s="84"/>
      <c r="QZW101" s="84"/>
      <c r="QZX101" s="84"/>
      <c r="QZY101" s="84"/>
      <c r="QZZ101" s="84"/>
      <c r="RAA101" s="84"/>
      <c r="RAB101" s="84"/>
      <c r="RAC101" s="84"/>
      <c r="RAD101" s="84"/>
      <c r="RAE101" s="84"/>
      <c r="RAF101" s="84"/>
      <c r="RAG101" s="84"/>
      <c r="RAH101" s="84"/>
      <c r="RAI101" s="84"/>
      <c r="RAJ101" s="84"/>
      <c r="RAK101" s="84"/>
      <c r="RAL101" s="84"/>
      <c r="RAM101" s="84"/>
      <c r="RAN101" s="84"/>
      <c r="RAO101" s="84"/>
      <c r="RAP101" s="84"/>
      <c r="RAQ101" s="84"/>
      <c r="RAR101" s="84"/>
      <c r="RAS101" s="84"/>
      <c r="RAT101" s="84"/>
      <c r="RAU101" s="84"/>
      <c r="RAV101" s="84"/>
      <c r="RAW101" s="84"/>
      <c r="RAX101" s="84"/>
      <c r="RAY101" s="84"/>
      <c r="RAZ101" s="84"/>
      <c r="RBA101" s="84"/>
      <c r="RBB101" s="84"/>
      <c r="RBC101" s="84"/>
      <c r="RBD101" s="84"/>
      <c r="RBE101" s="84"/>
      <c r="RBF101" s="84"/>
      <c r="RBG101" s="84"/>
      <c r="RBH101" s="84"/>
      <c r="RBI101" s="84"/>
      <c r="RBJ101" s="84"/>
      <c r="RBK101" s="84"/>
      <c r="RBL101" s="84"/>
      <c r="RBM101" s="84"/>
      <c r="RBN101" s="84"/>
      <c r="RBO101" s="84"/>
      <c r="RBP101" s="84"/>
      <c r="RBQ101" s="84"/>
      <c r="RBR101" s="84"/>
      <c r="RBS101" s="84"/>
      <c r="RBT101" s="84"/>
      <c r="RBU101" s="84"/>
      <c r="RBV101" s="84"/>
      <c r="RBW101" s="84"/>
      <c r="RBX101" s="84"/>
      <c r="RBY101" s="84"/>
      <c r="RBZ101" s="84"/>
      <c r="RCA101" s="84"/>
      <c r="RCB101" s="84"/>
      <c r="RCC101" s="84"/>
      <c r="RCD101" s="84"/>
      <c r="RCE101" s="84"/>
      <c r="RCF101" s="84"/>
      <c r="RCG101" s="84"/>
      <c r="RCH101" s="84"/>
      <c r="RCI101" s="84"/>
      <c r="RCJ101" s="84"/>
      <c r="RCK101" s="84"/>
      <c r="RCL101" s="84"/>
      <c r="RCM101" s="84"/>
      <c r="RCN101" s="84"/>
      <c r="RCO101" s="84"/>
      <c r="RCP101" s="84"/>
      <c r="RCQ101" s="84"/>
      <c r="RCR101" s="84"/>
      <c r="RCS101" s="84"/>
      <c r="RCT101" s="84"/>
      <c r="RCU101" s="84"/>
      <c r="RCV101" s="84"/>
      <c r="RCW101" s="84"/>
      <c r="RCX101" s="84"/>
      <c r="RCY101" s="84"/>
      <c r="RCZ101" s="84"/>
      <c r="RDA101" s="84"/>
      <c r="RDB101" s="84"/>
      <c r="RDC101" s="84"/>
      <c r="RDD101" s="84"/>
      <c r="RDE101" s="84"/>
      <c r="RDF101" s="84"/>
      <c r="RDG101" s="84"/>
      <c r="RDH101" s="84"/>
      <c r="RDI101" s="84"/>
      <c r="RDJ101" s="84"/>
      <c r="RDK101" s="84"/>
      <c r="RDL101" s="84"/>
      <c r="RDM101" s="84"/>
      <c r="RDN101" s="84"/>
      <c r="RDO101" s="84"/>
      <c r="RDP101" s="84"/>
      <c r="RDQ101" s="84"/>
      <c r="RDR101" s="84"/>
      <c r="RDS101" s="84"/>
      <c r="RDT101" s="84"/>
      <c r="RDU101" s="84"/>
      <c r="RDV101" s="84"/>
      <c r="RDW101" s="84"/>
      <c r="RDX101" s="84"/>
      <c r="RDY101" s="84"/>
      <c r="RDZ101" s="84"/>
      <c r="REA101" s="84"/>
      <c r="REB101" s="84"/>
      <c r="REC101" s="84"/>
      <c r="RED101" s="84"/>
      <c r="REE101" s="84"/>
      <c r="REF101" s="84"/>
      <c r="REG101" s="84"/>
      <c r="REH101" s="84"/>
      <c r="REI101" s="84"/>
      <c r="REJ101" s="84"/>
      <c r="REK101" s="84"/>
      <c r="REL101" s="84"/>
      <c r="REM101" s="84"/>
      <c r="REN101" s="84"/>
      <c r="REO101" s="84"/>
      <c r="REP101" s="84"/>
      <c r="REQ101" s="84"/>
      <c r="RER101" s="84"/>
      <c r="RES101" s="84"/>
      <c r="RET101" s="84"/>
      <c r="REU101" s="84"/>
      <c r="REV101" s="84"/>
      <c r="REW101" s="84"/>
      <c r="REX101" s="84"/>
      <c r="REY101" s="84"/>
      <c r="REZ101" s="84"/>
      <c r="RFA101" s="84"/>
      <c r="RFB101" s="84"/>
      <c r="RFC101" s="84"/>
      <c r="RFD101" s="84"/>
      <c r="RFE101" s="84"/>
      <c r="RFF101" s="84"/>
      <c r="RFG101" s="84"/>
      <c r="RFH101" s="84"/>
      <c r="RFI101" s="84"/>
      <c r="RFJ101" s="84"/>
      <c r="RFK101" s="84"/>
      <c r="RFL101" s="84"/>
      <c r="RFM101" s="84"/>
      <c r="RFN101" s="84"/>
      <c r="RFO101" s="84"/>
      <c r="RFP101" s="84"/>
      <c r="RFQ101" s="84"/>
      <c r="RFR101" s="84"/>
      <c r="RFS101" s="84"/>
      <c r="RFT101" s="84"/>
      <c r="RFU101" s="84"/>
      <c r="RFV101" s="84"/>
      <c r="RFW101" s="84"/>
      <c r="RFX101" s="84"/>
      <c r="RFY101" s="84"/>
      <c r="RFZ101" s="84"/>
      <c r="RGA101" s="84"/>
      <c r="RGB101" s="84"/>
      <c r="RGC101" s="84"/>
      <c r="RGD101" s="84"/>
      <c r="RGE101" s="84"/>
      <c r="RGF101" s="84"/>
      <c r="RGG101" s="84"/>
      <c r="RGH101" s="84"/>
      <c r="RGI101" s="84"/>
      <c r="RGJ101" s="84"/>
      <c r="RGK101" s="84"/>
      <c r="RGL101" s="84"/>
      <c r="RGM101" s="84"/>
      <c r="RGN101" s="84"/>
      <c r="RGO101" s="84"/>
      <c r="RGP101" s="84"/>
      <c r="RGQ101" s="84"/>
      <c r="RGR101" s="84"/>
      <c r="RGS101" s="84"/>
      <c r="RGT101" s="84"/>
      <c r="RGU101" s="84"/>
      <c r="RGV101" s="84"/>
      <c r="RGW101" s="84"/>
      <c r="RGX101" s="84"/>
      <c r="RGY101" s="84"/>
      <c r="RGZ101" s="84"/>
      <c r="RHA101" s="84"/>
      <c r="RHB101" s="84"/>
      <c r="RHC101" s="84"/>
      <c r="RHD101" s="84"/>
      <c r="RHE101" s="84"/>
      <c r="RHF101" s="84"/>
      <c r="RHG101" s="84"/>
      <c r="RHH101" s="84"/>
      <c r="RHI101" s="84"/>
      <c r="RHJ101" s="84"/>
      <c r="RHK101" s="84"/>
      <c r="RHL101" s="84"/>
      <c r="RHM101" s="84"/>
      <c r="RHN101" s="84"/>
      <c r="RHO101" s="84"/>
      <c r="RHP101" s="84"/>
      <c r="RHQ101" s="84"/>
      <c r="RHR101" s="84"/>
      <c r="RHS101" s="84"/>
      <c r="RHT101" s="84"/>
      <c r="RHU101" s="84"/>
      <c r="RHV101" s="84"/>
      <c r="RHW101" s="84"/>
      <c r="RHX101" s="84"/>
      <c r="RHY101" s="84"/>
      <c r="RHZ101" s="84"/>
      <c r="RIA101" s="84"/>
      <c r="RIB101" s="84"/>
      <c r="RIC101" s="84"/>
      <c r="RID101" s="84"/>
      <c r="RIE101" s="84"/>
      <c r="RIF101" s="84"/>
      <c r="RIG101" s="84"/>
      <c r="RIH101" s="84"/>
      <c r="RII101" s="84"/>
      <c r="RIJ101" s="84"/>
      <c r="RIK101" s="84"/>
      <c r="RIL101" s="84"/>
      <c r="RIM101" s="84"/>
      <c r="RIN101" s="84"/>
      <c r="RIO101" s="84"/>
      <c r="RIP101" s="84"/>
      <c r="RIQ101" s="84"/>
      <c r="RIR101" s="84"/>
      <c r="RIS101" s="84"/>
      <c r="RIT101" s="84"/>
      <c r="RIU101" s="84"/>
      <c r="RIV101" s="84"/>
      <c r="RIW101" s="84"/>
      <c r="RIX101" s="84"/>
      <c r="RIY101" s="84"/>
      <c r="RIZ101" s="84"/>
      <c r="RJA101" s="84"/>
      <c r="RJB101" s="84"/>
      <c r="RJC101" s="84"/>
      <c r="RJD101" s="84"/>
      <c r="RJE101" s="84"/>
      <c r="RJF101" s="84"/>
      <c r="RJG101" s="84"/>
      <c r="RJH101" s="84"/>
      <c r="RJI101" s="84"/>
      <c r="RJJ101" s="84"/>
      <c r="RJK101" s="84"/>
      <c r="RJL101" s="84"/>
      <c r="RJM101" s="84"/>
      <c r="RJN101" s="84"/>
      <c r="RJO101" s="84"/>
      <c r="RJP101" s="84"/>
      <c r="RJQ101" s="84"/>
      <c r="RJR101" s="84"/>
      <c r="RJS101" s="84"/>
      <c r="RJT101" s="84"/>
      <c r="RJU101" s="84"/>
      <c r="RJV101" s="84"/>
      <c r="RJW101" s="84"/>
      <c r="RJX101" s="84"/>
      <c r="RJY101" s="84"/>
      <c r="RJZ101" s="84"/>
      <c r="RKA101" s="84"/>
      <c r="RKB101" s="84"/>
      <c r="RKC101" s="84"/>
      <c r="RKD101" s="84"/>
      <c r="RKE101" s="84"/>
      <c r="RKF101" s="84"/>
      <c r="RKG101" s="84"/>
      <c r="RKH101" s="84"/>
      <c r="RKI101" s="84"/>
      <c r="RKJ101" s="84"/>
      <c r="RKK101" s="84"/>
      <c r="RKL101" s="84"/>
      <c r="RKM101" s="84"/>
      <c r="RKN101" s="84"/>
      <c r="RKO101" s="84"/>
      <c r="RKP101" s="84"/>
      <c r="RKQ101" s="84"/>
      <c r="RKR101" s="84"/>
      <c r="RKS101" s="84"/>
      <c r="RKT101" s="84"/>
      <c r="RKU101" s="84"/>
      <c r="RKV101" s="84"/>
      <c r="RKW101" s="84"/>
      <c r="RKX101" s="84"/>
      <c r="RKY101" s="84"/>
      <c r="RKZ101" s="84"/>
      <c r="RLA101" s="84"/>
      <c r="RLB101" s="84"/>
      <c r="RLC101" s="84"/>
      <c r="RLD101" s="84"/>
      <c r="RLE101" s="84"/>
      <c r="RLF101" s="84"/>
      <c r="RLG101" s="84"/>
      <c r="RLH101" s="84"/>
      <c r="RLI101" s="84"/>
      <c r="RLJ101" s="84"/>
      <c r="RLK101" s="84"/>
      <c r="RLL101" s="84"/>
      <c r="RLM101" s="84"/>
      <c r="RLN101" s="84"/>
      <c r="RLO101" s="84"/>
      <c r="RLP101" s="84"/>
      <c r="RLQ101" s="84"/>
      <c r="RLR101" s="84"/>
      <c r="RLS101" s="84"/>
      <c r="RLT101" s="84"/>
      <c r="RLU101" s="84"/>
      <c r="RLV101" s="84"/>
      <c r="RLW101" s="84"/>
      <c r="RLX101" s="84"/>
      <c r="RLY101" s="84"/>
      <c r="RLZ101" s="84"/>
      <c r="RMA101" s="84"/>
      <c r="RMB101" s="84"/>
      <c r="RMC101" s="84"/>
      <c r="RMD101" s="84"/>
      <c r="RME101" s="84"/>
      <c r="RMF101" s="84"/>
      <c r="RMG101" s="84"/>
      <c r="RMH101" s="84"/>
      <c r="RMI101" s="84"/>
      <c r="RMJ101" s="84"/>
      <c r="RMK101" s="84"/>
      <c r="RML101" s="84"/>
      <c r="RMM101" s="84"/>
      <c r="RMN101" s="84"/>
      <c r="RMO101" s="84"/>
      <c r="RMP101" s="84"/>
      <c r="RMQ101" s="84"/>
      <c r="RMR101" s="84"/>
      <c r="RMS101" s="84"/>
      <c r="RMT101" s="84"/>
      <c r="RMU101" s="84"/>
      <c r="RMV101" s="84"/>
      <c r="RMW101" s="84"/>
      <c r="RMX101" s="84"/>
      <c r="RMY101" s="84"/>
      <c r="RMZ101" s="84"/>
      <c r="RNA101" s="84"/>
      <c r="RNB101" s="84"/>
      <c r="RNC101" s="84"/>
      <c r="RND101" s="84"/>
      <c r="RNE101" s="84"/>
      <c r="RNF101" s="84"/>
      <c r="RNG101" s="84"/>
      <c r="RNH101" s="84"/>
      <c r="RNI101" s="84"/>
      <c r="RNJ101" s="84"/>
      <c r="RNK101" s="84"/>
      <c r="RNL101" s="84"/>
      <c r="RNM101" s="84"/>
      <c r="RNN101" s="84"/>
      <c r="RNO101" s="84"/>
      <c r="RNP101" s="84"/>
      <c r="RNQ101" s="84"/>
      <c r="RNR101" s="84"/>
      <c r="RNS101" s="84"/>
      <c r="RNT101" s="84"/>
      <c r="RNU101" s="84"/>
      <c r="RNV101" s="84"/>
      <c r="RNW101" s="84"/>
      <c r="RNX101" s="84"/>
      <c r="RNY101" s="84"/>
      <c r="RNZ101" s="84"/>
      <c r="ROA101" s="84"/>
      <c r="ROB101" s="84"/>
      <c r="ROC101" s="84"/>
      <c r="ROD101" s="84"/>
      <c r="ROE101" s="84"/>
      <c r="ROF101" s="84"/>
      <c r="ROG101" s="84"/>
      <c r="ROH101" s="84"/>
      <c r="ROI101" s="84"/>
      <c r="ROJ101" s="84"/>
      <c r="ROK101" s="84"/>
      <c r="ROL101" s="84"/>
      <c r="ROM101" s="84"/>
      <c r="RON101" s="84"/>
      <c r="ROO101" s="84"/>
      <c r="ROP101" s="84"/>
      <c r="ROQ101" s="84"/>
      <c r="ROR101" s="84"/>
      <c r="ROS101" s="84"/>
      <c r="ROT101" s="84"/>
      <c r="ROU101" s="84"/>
      <c r="ROV101" s="84"/>
      <c r="ROW101" s="84"/>
      <c r="ROX101" s="84"/>
      <c r="ROY101" s="84"/>
      <c r="ROZ101" s="84"/>
      <c r="RPA101" s="84"/>
      <c r="RPB101" s="84"/>
      <c r="RPC101" s="84"/>
      <c r="RPD101" s="84"/>
      <c r="RPE101" s="84"/>
      <c r="RPF101" s="84"/>
      <c r="RPG101" s="84"/>
      <c r="RPH101" s="84"/>
      <c r="RPI101" s="84"/>
      <c r="RPJ101" s="84"/>
      <c r="RPK101" s="84"/>
      <c r="RPL101" s="84"/>
      <c r="RPM101" s="84"/>
      <c r="RPN101" s="84"/>
      <c r="RPO101" s="84"/>
      <c r="RPP101" s="84"/>
      <c r="RPQ101" s="84"/>
      <c r="RPR101" s="84"/>
      <c r="RPS101" s="84"/>
      <c r="RPT101" s="84"/>
      <c r="RPU101" s="84"/>
      <c r="RPV101" s="84"/>
      <c r="RPW101" s="84"/>
      <c r="RPX101" s="84"/>
      <c r="RPY101" s="84"/>
      <c r="RPZ101" s="84"/>
      <c r="RQA101" s="84"/>
      <c r="RQB101" s="84"/>
      <c r="RQC101" s="84"/>
      <c r="RQD101" s="84"/>
      <c r="RQE101" s="84"/>
      <c r="RQF101" s="84"/>
      <c r="RQG101" s="84"/>
      <c r="RQH101" s="84"/>
      <c r="RQI101" s="84"/>
      <c r="RQJ101" s="84"/>
      <c r="RQK101" s="84"/>
      <c r="RQL101" s="84"/>
      <c r="RQM101" s="84"/>
      <c r="RQN101" s="84"/>
      <c r="RQO101" s="84"/>
      <c r="RQP101" s="84"/>
      <c r="RQQ101" s="84"/>
      <c r="RQR101" s="84"/>
      <c r="RQS101" s="84"/>
      <c r="RQT101" s="84"/>
      <c r="RQU101" s="84"/>
      <c r="RQV101" s="84"/>
      <c r="RQW101" s="84"/>
      <c r="RQX101" s="84"/>
      <c r="RQY101" s="84"/>
      <c r="RQZ101" s="84"/>
      <c r="RRA101" s="84"/>
      <c r="RRB101" s="84"/>
      <c r="RRC101" s="84"/>
      <c r="RRD101" s="84"/>
      <c r="RRE101" s="84"/>
      <c r="RRF101" s="84"/>
      <c r="RRG101" s="84"/>
      <c r="RRH101" s="84"/>
      <c r="RRI101" s="84"/>
      <c r="RRJ101" s="84"/>
      <c r="RRK101" s="84"/>
      <c r="RRL101" s="84"/>
      <c r="RRM101" s="84"/>
      <c r="RRN101" s="84"/>
      <c r="RRO101" s="84"/>
      <c r="RRP101" s="84"/>
      <c r="RRQ101" s="84"/>
      <c r="RRR101" s="84"/>
      <c r="RRS101" s="84"/>
      <c r="RRT101" s="84"/>
      <c r="RRU101" s="84"/>
      <c r="RRV101" s="84"/>
      <c r="RRW101" s="84"/>
      <c r="RRX101" s="84"/>
      <c r="RRY101" s="84"/>
      <c r="RRZ101" s="84"/>
      <c r="RSA101" s="84"/>
      <c r="RSB101" s="84"/>
      <c r="RSC101" s="84"/>
      <c r="RSD101" s="84"/>
      <c r="RSE101" s="84"/>
      <c r="RSF101" s="84"/>
      <c r="RSG101" s="84"/>
      <c r="RSH101" s="84"/>
      <c r="RSI101" s="84"/>
      <c r="RSJ101" s="84"/>
      <c r="RSK101" s="84"/>
      <c r="RSL101" s="84"/>
      <c r="RSM101" s="84"/>
      <c r="RSN101" s="84"/>
      <c r="RSO101" s="84"/>
      <c r="RSP101" s="84"/>
      <c r="RSQ101" s="84"/>
      <c r="RSR101" s="84"/>
      <c r="RSS101" s="84"/>
      <c r="RST101" s="84"/>
      <c r="RSU101" s="84"/>
      <c r="RSV101" s="84"/>
      <c r="RSW101" s="84"/>
      <c r="RSX101" s="84"/>
      <c r="RSY101" s="84"/>
      <c r="RSZ101" s="84"/>
      <c r="RTA101" s="84"/>
      <c r="RTB101" s="84"/>
      <c r="RTC101" s="84"/>
      <c r="RTD101" s="84"/>
      <c r="RTE101" s="84"/>
      <c r="RTF101" s="84"/>
      <c r="RTG101" s="84"/>
      <c r="RTH101" s="84"/>
      <c r="RTI101" s="84"/>
      <c r="RTJ101" s="84"/>
      <c r="RTK101" s="84"/>
      <c r="RTL101" s="84"/>
      <c r="RTM101" s="84"/>
      <c r="RTN101" s="84"/>
      <c r="RTO101" s="84"/>
      <c r="RTP101" s="84"/>
      <c r="RTQ101" s="84"/>
      <c r="RTR101" s="84"/>
      <c r="RTS101" s="84"/>
      <c r="RTT101" s="84"/>
      <c r="RTU101" s="84"/>
      <c r="RTV101" s="84"/>
      <c r="RTW101" s="84"/>
      <c r="RTX101" s="84"/>
      <c r="RTY101" s="84"/>
      <c r="RTZ101" s="84"/>
      <c r="RUA101" s="84"/>
      <c r="RUB101" s="84"/>
      <c r="RUC101" s="84"/>
      <c r="RUD101" s="84"/>
      <c r="RUE101" s="84"/>
      <c r="RUF101" s="84"/>
      <c r="RUG101" s="84"/>
      <c r="RUH101" s="84"/>
      <c r="RUI101" s="84"/>
      <c r="RUJ101" s="84"/>
      <c r="RUK101" s="84"/>
      <c r="RUL101" s="84"/>
      <c r="RUM101" s="84"/>
      <c r="RUN101" s="84"/>
      <c r="RUO101" s="84"/>
      <c r="RUP101" s="84"/>
      <c r="RUQ101" s="84"/>
      <c r="RUR101" s="84"/>
      <c r="RUS101" s="84"/>
      <c r="RUT101" s="84"/>
      <c r="RUU101" s="84"/>
      <c r="RUV101" s="84"/>
      <c r="RUW101" s="84"/>
      <c r="RUX101" s="84"/>
      <c r="RUY101" s="84"/>
      <c r="RUZ101" s="84"/>
      <c r="RVA101" s="84"/>
      <c r="RVB101" s="84"/>
      <c r="RVC101" s="84"/>
      <c r="RVD101" s="84"/>
      <c r="RVE101" s="84"/>
      <c r="RVF101" s="84"/>
      <c r="RVG101" s="84"/>
      <c r="RVH101" s="84"/>
      <c r="RVI101" s="84"/>
      <c r="RVJ101" s="84"/>
      <c r="RVK101" s="84"/>
      <c r="RVL101" s="84"/>
      <c r="RVM101" s="84"/>
      <c r="RVN101" s="84"/>
      <c r="RVO101" s="84"/>
      <c r="RVP101" s="84"/>
      <c r="RVQ101" s="84"/>
      <c r="RVR101" s="84"/>
      <c r="RVS101" s="84"/>
      <c r="RVT101" s="84"/>
      <c r="RVU101" s="84"/>
      <c r="RVV101" s="84"/>
      <c r="RVW101" s="84"/>
      <c r="RVX101" s="84"/>
      <c r="RVY101" s="84"/>
      <c r="RVZ101" s="84"/>
      <c r="RWA101" s="84"/>
      <c r="RWB101" s="84"/>
      <c r="RWC101" s="84"/>
      <c r="RWD101" s="84"/>
      <c r="RWE101" s="84"/>
      <c r="RWF101" s="84"/>
      <c r="RWG101" s="84"/>
      <c r="RWH101" s="84"/>
      <c r="RWI101" s="84"/>
      <c r="RWJ101" s="84"/>
      <c r="RWK101" s="84"/>
      <c r="RWL101" s="84"/>
      <c r="RWM101" s="84"/>
      <c r="RWN101" s="84"/>
      <c r="RWO101" s="84"/>
      <c r="RWP101" s="84"/>
      <c r="RWQ101" s="84"/>
      <c r="RWR101" s="84"/>
      <c r="RWS101" s="84"/>
      <c r="RWT101" s="84"/>
      <c r="RWU101" s="84"/>
      <c r="RWV101" s="84"/>
      <c r="RWW101" s="84"/>
      <c r="RWX101" s="84"/>
      <c r="RWY101" s="84"/>
      <c r="RWZ101" s="84"/>
      <c r="RXA101" s="84"/>
      <c r="RXB101" s="84"/>
      <c r="RXC101" s="84"/>
      <c r="RXD101" s="84"/>
      <c r="RXE101" s="84"/>
      <c r="RXF101" s="84"/>
      <c r="RXG101" s="84"/>
      <c r="RXH101" s="84"/>
      <c r="RXI101" s="84"/>
      <c r="RXJ101" s="84"/>
      <c r="RXK101" s="84"/>
      <c r="RXL101" s="84"/>
      <c r="RXM101" s="84"/>
      <c r="RXN101" s="84"/>
      <c r="RXO101" s="84"/>
      <c r="RXP101" s="84"/>
      <c r="RXQ101" s="84"/>
      <c r="RXR101" s="84"/>
      <c r="RXS101" s="84"/>
      <c r="RXT101" s="84"/>
      <c r="RXU101" s="84"/>
      <c r="RXV101" s="84"/>
      <c r="RXW101" s="84"/>
      <c r="RXX101" s="84"/>
      <c r="RXY101" s="84"/>
      <c r="RXZ101" s="84"/>
      <c r="RYA101" s="84"/>
      <c r="RYB101" s="84"/>
      <c r="RYC101" s="84"/>
      <c r="RYD101" s="84"/>
      <c r="RYE101" s="84"/>
      <c r="RYF101" s="84"/>
      <c r="RYG101" s="84"/>
      <c r="RYH101" s="84"/>
      <c r="RYI101" s="84"/>
      <c r="RYJ101" s="84"/>
      <c r="RYK101" s="84"/>
      <c r="RYL101" s="84"/>
      <c r="RYM101" s="84"/>
      <c r="RYN101" s="84"/>
      <c r="RYO101" s="84"/>
      <c r="RYP101" s="84"/>
      <c r="RYQ101" s="84"/>
      <c r="RYR101" s="84"/>
      <c r="RYS101" s="84"/>
      <c r="RYT101" s="84"/>
      <c r="RYU101" s="84"/>
      <c r="RYV101" s="84"/>
      <c r="RYW101" s="84"/>
      <c r="RYX101" s="84"/>
      <c r="RYY101" s="84"/>
      <c r="RYZ101" s="84"/>
      <c r="RZA101" s="84"/>
      <c r="RZB101" s="84"/>
      <c r="RZC101" s="84"/>
      <c r="RZD101" s="84"/>
      <c r="RZE101" s="84"/>
      <c r="RZF101" s="84"/>
      <c r="RZG101" s="84"/>
      <c r="RZH101" s="84"/>
      <c r="RZI101" s="84"/>
      <c r="RZJ101" s="84"/>
      <c r="RZK101" s="84"/>
      <c r="RZL101" s="84"/>
      <c r="RZM101" s="84"/>
      <c r="RZN101" s="84"/>
      <c r="RZO101" s="84"/>
      <c r="RZP101" s="84"/>
      <c r="RZQ101" s="84"/>
      <c r="RZR101" s="84"/>
      <c r="RZS101" s="84"/>
      <c r="RZT101" s="84"/>
      <c r="RZU101" s="84"/>
      <c r="RZV101" s="84"/>
      <c r="RZW101" s="84"/>
      <c r="RZX101" s="84"/>
      <c r="RZY101" s="84"/>
      <c r="RZZ101" s="84"/>
      <c r="SAA101" s="84"/>
      <c r="SAB101" s="84"/>
      <c r="SAC101" s="84"/>
      <c r="SAD101" s="84"/>
      <c r="SAE101" s="84"/>
      <c r="SAF101" s="84"/>
      <c r="SAG101" s="84"/>
      <c r="SAH101" s="84"/>
      <c r="SAI101" s="84"/>
      <c r="SAJ101" s="84"/>
      <c r="SAK101" s="84"/>
      <c r="SAL101" s="84"/>
      <c r="SAM101" s="84"/>
      <c r="SAN101" s="84"/>
      <c r="SAO101" s="84"/>
      <c r="SAP101" s="84"/>
      <c r="SAQ101" s="84"/>
      <c r="SAR101" s="84"/>
      <c r="SAS101" s="84"/>
      <c r="SAT101" s="84"/>
      <c r="SAU101" s="84"/>
      <c r="SAV101" s="84"/>
      <c r="SAW101" s="84"/>
      <c r="SAX101" s="84"/>
      <c r="SAY101" s="84"/>
      <c r="SAZ101" s="84"/>
      <c r="SBA101" s="84"/>
      <c r="SBB101" s="84"/>
      <c r="SBC101" s="84"/>
      <c r="SBD101" s="84"/>
      <c r="SBE101" s="84"/>
      <c r="SBF101" s="84"/>
      <c r="SBG101" s="84"/>
      <c r="SBH101" s="84"/>
      <c r="SBI101" s="84"/>
      <c r="SBJ101" s="84"/>
      <c r="SBK101" s="84"/>
      <c r="SBL101" s="84"/>
      <c r="SBM101" s="84"/>
      <c r="SBN101" s="84"/>
      <c r="SBO101" s="84"/>
      <c r="SBP101" s="84"/>
      <c r="SBQ101" s="84"/>
      <c r="SBR101" s="84"/>
      <c r="SBS101" s="84"/>
      <c r="SBT101" s="84"/>
      <c r="SBU101" s="84"/>
      <c r="SBV101" s="84"/>
      <c r="SBW101" s="84"/>
      <c r="SBX101" s="84"/>
      <c r="SBY101" s="84"/>
      <c r="SBZ101" s="84"/>
      <c r="SCA101" s="84"/>
      <c r="SCB101" s="84"/>
      <c r="SCC101" s="84"/>
      <c r="SCD101" s="84"/>
      <c r="SCE101" s="84"/>
      <c r="SCF101" s="84"/>
      <c r="SCG101" s="84"/>
      <c r="SCH101" s="84"/>
      <c r="SCI101" s="84"/>
      <c r="SCJ101" s="84"/>
      <c r="SCK101" s="84"/>
      <c r="SCL101" s="84"/>
      <c r="SCM101" s="84"/>
      <c r="SCN101" s="84"/>
      <c r="SCO101" s="84"/>
      <c r="SCP101" s="84"/>
      <c r="SCQ101" s="84"/>
      <c r="SCR101" s="84"/>
      <c r="SCS101" s="84"/>
      <c r="SCT101" s="84"/>
      <c r="SCU101" s="84"/>
      <c r="SCV101" s="84"/>
      <c r="SCW101" s="84"/>
      <c r="SCX101" s="84"/>
      <c r="SCY101" s="84"/>
      <c r="SCZ101" s="84"/>
      <c r="SDA101" s="84"/>
      <c r="SDB101" s="84"/>
      <c r="SDC101" s="84"/>
      <c r="SDD101" s="84"/>
      <c r="SDE101" s="84"/>
      <c r="SDF101" s="84"/>
      <c r="SDG101" s="84"/>
      <c r="SDH101" s="84"/>
      <c r="SDI101" s="84"/>
      <c r="SDJ101" s="84"/>
      <c r="SDK101" s="84"/>
      <c r="SDL101" s="84"/>
      <c r="SDM101" s="84"/>
      <c r="SDN101" s="84"/>
      <c r="SDO101" s="84"/>
      <c r="SDP101" s="84"/>
      <c r="SDQ101" s="84"/>
      <c r="SDR101" s="84"/>
      <c r="SDS101" s="84"/>
      <c r="SDT101" s="84"/>
      <c r="SDU101" s="84"/>
      <c r="SDV101" s="84"/>
      <c r="SDW101" s="84"/>
      <c r="SDX101" s="84"/>
      <c r="SDY101" s="84"/>
      <c r="SDZ101" s="84"/>
      <c r="SEA101" s="84"/>
      <c r="SEB101" s="84"/>
      <c r="SEC101" s="84"/>
      <c r="SED101" s="84"/>
      <c r="SEE101" s="84"/>
      <c r="SEF101" s="84"/>
      <c r="SEG101" s="84"/>
      <c r="SEH101" s="84"/>
      <c r="SEI101" s="84"/>
      <c r="SEJ101" s="84"/>
      <c r="SEK101" s="84"/>
      <c r="SEL101" s="84"/>
      <c r="SEM101" s="84"/>
      <c r="SEN101" s="84"/>
      <c r="SEO101" s="84"/>
      <c r="SEP101" s="84"/>
      <c r="SEQ101" s="84"/>
      <c r="SER101" s="84"/>
      <c r="SES101" s="84"/>
      <c r="SET101" s="84"/>
      <c r="SEU101" s="84"/>
      <c r="SEV101" s="84"/>
      <c r="SEW101" s="84"/>
      <c r="SEX101" s="84"/>
      <c r="SEY101" s="84"/>
      <c r="SEZ101" s="84"/>
      <c r="SFA101" s="84"/>
      <c r="SFB101" s="84"/>
      <c r="SFC101" s="84"/>
      <c r="SFD101" s="84"/>
      <c r="SFE101" s="84"/>
      <c r="SFF101" s="84"/>
      <c r="SFG101" s="84"/>
      <c r="SFH101" s="84"/>
      <c r="SFI101" s="84"/>
      <c r="SFJ101" s="84"/>
      <c r="SFK101" s="84"/>
      <c r="SFL101" s="84"/>
      <c r="SFM101" s="84"/>
      <c r="SFN101" s="84"/>
      <c r="SFO101" s="84"/>
      <c r="SFP101" s="84"/>
      <c r="SFQ101" s="84"/>
      <c r="SFR101" s="84"/>
      <c r="SFS101" s="84"/>
      <c r="SFT101" s="84"/>
      <c r="SFU101" s="84"/>
      <c r="SFV101" s="84"/>
      <c r="SFW101" s="84"/>
      <c r="SFX101" s="84"/>
      <c r="SFY101" s="84"/>
      <c r="SFZ101" s="84"/>
      <c r="SGA101" s="84"/>
      <c r="SGB101" s="84"/>
      <c r="SGC101" s="84"/>
      <c r="SGD101" s="84"/>
      <c r="SGE101" s="84"/>
      <c r="SGF101" s="84"/>
      <c r="SGG101" s="84"/>
      <c r="SGH101" s="84"/>
      <c r="SGI101" s="84"/>
      <c r="SGJ101" s="84"/>
      <c r="SGK101" s="84"/>
      <c r="SGL101" s="84"/>
      <c r="SGM101" s="84"/>
      <c r="SGN101" s="84"/>
      <c r="SGO101" s="84"/>
      <c r="SGP101" s="84"/>
      <c r="SGQ101" s="84"/>
      <c r="SGR101" s="84"/>
      <c r="SGS101" s="84"/>
      <c r="SGT101" s="84"/>
      <c r="SGU101" s="84"/>
      <c r="SGV101" s="84"/>
      <c r="SGW101" s="84"/>
      <c r="SGX101" s="84"/>
      <c r="SGY101" s="84"/>
      <c r="SGZ101" s="84"/>
      <c r="SHA101" s="84"/>
      <c r="SHB101" s="84"/>
      <c r="SHC101" s="84"/>
      <c r="SHD101" s="84"/>
      <c r="SHE101" s="84"/>
      <c r="SHF101" s="84"/>
      <c r="SHG101" s="84"/>
      <c r="SHH101" s="84"/>
      <c r="SHI101" s="84"/>
      <c r="SHJ101" s="84"/>
      <c r="SHK101" s="84"/>
      <c r="SHL101" s="84"/>
      <c r="SHM101" s="84"/>
      <c r="SHN101" s="84"/>
      <c r="SHO101" s="84"/>
      <c r="SHP101" s="84"/>
      <c r="SHQ101" s="84"/>
      <c r="SHR101" s="84"/>
      <c r="SHS101" s="84"/>
      <c r="SHT101" s="84"/>
      <c r="SHU101" s="84"/>
      <c r="SHV101" s="84"/>
      <c r="SHW101" s="84"/>
      <c r="SHX101" s="84"/>
      <c r="SHY101" s="84"/>
      <c r="SHZ101" s="84"/>
      <c r="SIA101" s="84"/>
      <c r="SIB101" s="84"/>
      <c r="SIC101" s="84"/>
      <c r="SID101" s="84"/>
      <c r="SIE101" s="84"/>
      <c r="SIF101" s="84"/>
      <c r="SIG101" s="84"/>
      <c r="SIH101" s="84"/>
      <c r="SII101" s="84"/>
      <c r="SIJ101" s="84"/>
      <c r="SIK101" s="84"/>
      <c r="SIL101" s="84"/>
      <c r="SIM101" s="84"/>
      <c r="SIN101" s="84"/>
      <c r="SIO101" s="84"/>
      <c r="SIP101" s="84"/>
      <c r="SIQ101" s="84"/>
      <c r="SIR101" s="84"/>
      <c r="SIS101" s="84"/>
      <c r="SIT101" s="84"/>
      <c r="SIU101" s="84"/>
      <c r="SIV101" s="84"/>
      <c r="SIW101" s="84"/>
      <c r="SIX101" s="84"/>
      <c r="SIY101" s="84"/>
      <c r="SIZ101" s="84"/>
      <c r="SJA101" s="84"/>
      <c r="SJB101" s="84"/>
      <c r="SJC101" s="84"/>
      <c r="SJD101" s="84"/>
      <c r="SJE101" s="84"/>
      <c r="SJF101" s="84"/>
      <c r="SJG101" s="84"/>
      <c r="SJH101" s="84"/>
      <c r="SJI101" s="84"/>
      <c r="SJJ101" s="84"/>
      <c r="SJK101" s="84"/>
      <c r="SJL101" s="84"/>
      <c r="SJM101" s="84"/>
      <c r="SJN101" s="84"/>
      <c r="SJO101" s="84"/>
      <c r="SJP101" s="84"/>
      <c r="SJQ101" s="84"/>
      <c r="SJR101" s="84"/>
      <c r="SJS101" s="84"/>
      <c r="SJT101" s="84"/>
      <c r="SJU101" s="84"/>
      <c r="SJV101" s="84"/>
      <c r="SJW101" s="84"/>
      <c r="SJX101" s="84"/>
      <c r="SJY101" s="84"/>
      <c r="SJZ101" s="84"/>
      <c r="SKA101" s="84"/>
      <c r="SKB101" s="84"/>
      <c r="SKC101" s="84"/>
      <c r="SKD101" s="84"/>
      <c r="SKE101" s="84"/>
      <c r="SKF101" s="84"/>
      <c r="SKG101" s="84"/>
      <c r="SKH101" s="84"/>
      <c r="SKI101" s="84"/>
      <c r="SKJ101" s="84"/>
      <c r="SKK101" s="84"/>
      <c r="SKL101" s="84"/>
      <c r="SKM101" s="84"/>
      <c r="SKN101" s="84"/>
      <c r="SKO101" s="84"/>
      <c r="SKP101" s="84"/>
      <c r="SKQ101" s="84"/>
      <c r="SKR101" s="84"/>
      <c r="SKS101" s="84"/>
      <c r="SKT101" s="84"/>
      <c r="SKU101" s="84"/>
      <c r="SKV101" s="84"/>
      <c r="SKW101" s="84"/>
      <c r="SKX101" s="84"/>
      <c r="SKY101" s="84"/>
      <c r="SKZ101" s="84"/>
      <c r="SLA101" s="84"/>
      <c r="SLB101" s="84"/>
      <c r="SLC101" s="84"/>
      <c r="SLD101" s="84"/>
      <c r="SLE101" s="84"/>
      <c r="SLF101" s="84"/>
      <c r="SLG101" s="84"/>
      <c r="SLH101" s="84"/>
      <c r="SLI101" s="84"/>
      <c r="SLJ101" s="84"/>
      <c r="SLK101" s="84"/>
      <c r="SLL101" s="84"/>
      <c r="SLM101" s="84"/>
      <c r="SLN101" s="84"/>
      <c r="SLO101" s="84"/>
      <c r="SLP101" s="84"/>
      <c r="SLQ101" s="84"/>
      <c r="SLR101" s="84"/>
      <c r="SLS101" s="84"/>
      <c r="SLT101" s="84"/>
      <c r="SLU101" s="84"/>
      <c r="SLV101" s="84"/>
      <c r="SLW101" s="84"/>
      <c r="SLX101" s="84"/>
      <c r="SLY101" s="84"/>
      <c r="SLZ101" s="84"/>
      <c r="SMA101" s="84"/>
      <c r="SMB101" s="84"/>
      <c r="SMC101" s="84"/>
      <c r="SMD101" s="84"/>
      <c r="SME101" s="84"/>
      <c r="SMF101" s="84"/>
      <c r="SMG101" s="84"/>
      <c r="SMH101" s="84"/>
      <c r="SMI101" s="84"/>
      <c r="SMJ101" s="84"/>
      <c r="SMK101" s="84"/>
      <c r="SML101" s="84"/>
      <c r="SMM101" s="84"/>
      <c r="SMN101" s="84"/>
      <c r="SMO101" s="84"/>
      <c r="SMP101" s="84"/>
      <c r="SMQ101" s="84"/>
      <c r="SMR101" s="84"/>
      <c r="SMS101" s="84"/>
      <c r="SMT101" s="84"/>
      <c r="SMU101" s="84"/>
      <c r="SMV101" s="84"/>
      <c r="SMW101" s="84"/>
      <c r="SMX101" s="84"/>
      <c r="SMY101" s="84"/>
      <c r="SMZ101" s="84"/>
      <c r="SNA101" s="84"/>
      <c r="SNB101" s="84"/>
      <c r="SNC101" s="84"/>
      <c r="SND101" s="84"/>
      <c r="SNE101" s="84"/>
      <c r="SNF101" s="84"/>
      <c r="SNG101" s="84"/>
      <c r="SNH101" s="84"/>
      <c r="SNI101" s="84"/>
      <c r="SNJ101" s="84"/>
      <c r="SNK101" s="84"/>
      <c r="SNL101" s="84"/>
      <c r="SNM101" s="84"/>
      <c r="SNN101" s="84"/>
      <c r="SNO101" s="84"/>
      <c r="SNP101" s="84"/>
      <c r="SNQ101" s="84"/>
      <c r="SNR101" s="84"/>
      <c r="SNS101" s="84"/>
      <c r="SNT101" s="84"/>
      <c r="SNU101" s="84"/>
      <c r="SNV101" s="84"/>
      <c r="SNW101" s="84"/>
      <c r="SNX101" s="84"/>
      <c r="SNY101" s="84"/>
      <c r="SNZ101" s="84"/>
      <c r="SOA101" s="84"/>
      <c r="SOB101" s="84"/>
      <c r="SOC101" s="84"/>
      <c r="SOD101" s="84"/>
      <c r="SOE101" s="84"/>
      <c r="SOF101" s="84"/>
      <c r="SOG101" s="84"/>
      <c r="SOH101" s="84"/>
      <c r="SOI101" s="84"/>
      <c r="SOJ101" s="84"/>
      <c r="SOK101" s="84"/>
      <c r="SOL101" s="84"/>
      <c r="SOM101" s="84"/>
      <c r="SON101" s="84"/>
      <c r="SOO101" s="84"/>
      <c r="SOP101" s="84"/>
      <c r="SOQ101" s="84"/>
      <c r="SOR101" s="84"/>
      <c r="SOS101" s="84"/>
      <c r="SOT101" s="84"/>
      <c r="SOU101" s="84"/>
      <c r="SOV101" s="84"/>
      <c r="SOW101" s="84"/>
      <c r="SOX101" s="84"/>
      <c r="SOY101" s="84"/>
      <c r="SOZ101" s="84"/>
      <c r="SPA101" s="84"/>
      <c r="SPB101" s="84"/>
      <c r="SPC101" s="84"/>
      <c r="SPD101" s="84"/>
      <c r="SPE101" s="84"/>
      <c r="SPF101" s="84"/>
      <c r="SPG101" s="84"/>
      <c r="SPH101" s="84"/>
      <c r="SPI101" s="84"/>
      <c r="SPJ101" s="84"/>
      <c r="SPK101" s="84"/>
      <c r="SPL101" s="84"/>
      <c r="SPM101" s="84"/>
      <c r="SPN101" s="84"/>
      <c r="SPO101" s="84"/>
      <c r="SPP101" s="84"/>
      <c r="SPQ101" s="84"/>
      <c r="SPR101" s="84"/>
      <c r="SPS101" s="84"/>
      <c r="SPT101" s="84"/>
      <c r="SPU101" s="84"/>
      <c r="SPV101" s="84"/>
      <c r="SPW101" s="84"/>
      <c r="SPX101" s="84"/>
      <c r="SPY101" s="84"/>
      <c r="SPZ101" s="84"/>
      <c r="SQA101" s="84"/>
      <c r="SQB101" s="84"/>
      <c r="SQC101" s="84"/>
      <c r="SQD101" s="84"/>
      <c r="SQE101" s="84"/>
      <c r="SQF101" s="84"/>
      <c r="SQG101" s="84"/>
      <c r="SQH101" s="84"/>
      <c r="SQI101" s="84"/>
      <c r="SQJ101" s="84"/>
      <c r="SQK101" s="84"/>
      <c r="SQL101" s="84"/>
      <c r="SQM101" s="84"/>
      <c r="SQN101" s="84"/>
      <c r="SQO101" s="84"/>
      <c r="SQP101" s="84"/>
      <c r="SQQ101" s="84"/>
      <c r="SQR101" s="84"/>
      <c r="SQS101" s="84"/>
      <c r="SQT101" s="84"/>
      <c r="SQU101" s="84"/>
      <c r="SQV101" s="84"/>
      <c r="SQW101" s="84"/>
      <c r="SQX101" s="84"/>
      <c r="SQY101" s="84"/>
      <c r="SQZ101" s="84"/>
      <c r="SRA101" s="84"/>
      <c r="SRB101" s="84"/>
      <c r="SRC101" s="84"/>
      <c r="SRD101" s="84"/>
      <c r="SRE101" s="84"/>
      <c r="SRF101" s="84"/>
      <c r="SRG101" s="84"/>
      <c r="SRH101" s="84"/>
      <c r="SRI101" s="84"/>
      <c r="SRJ101" s="84"/>
      <c r="SRK101" s="84"/>
      <c r="SRL101" s="84"/>
      <c r="SRM101" s="84"/>
      <c r="SRN101" s="84"/>
      <c r="SRO101" s="84"/>
      <c r="SRP101" s="84"/>
      <c r="SRQ101" s="84"/>
      <c r="SRR101" s="84"/>
      <c r="SRS101" s="84"/>
      <c r="SRT101" s="84"/>
      <c r="SRU101" s="84"/>
      <c r="SRV101" s="84"/>
      <c r="SRW101" s="84"/>
      <c r="SRX101" s="84"/>
      <c r="SRY101" s="84"/>
      <c r="SRZ101" s="84"/>
      <c r="SSA101" s="84"/>
      <c r="SSB101" s="84"/>
      <c r="SSC101" s="84"/>
      <c r="SSD101" s="84"/>
      <c r="SSE101" s="84"/>
      <c r="SSF101" s="84"/>
      <c r="SSG101" s="84"/>
      <c r="SSH101" s="84"/>
      <c r="SSI101" s="84"/>
      <c r="SSJ101" s="84"/>
      <c r="SSK101" s="84"/>
      <c r="SSL101" s="84"/>
      <c r="SSM101" s="84"/>
      <c r="SSN101" s="84"/>
      <c r="SSO101" s="84"/>
      <c r="SSP101" s="84"/>
      <c r="SSQ101" s="84"/>
      <c r="SSR101" s="84"/>
      <c r="SSS101" s="84"/>
      <c r="SST101" s="84"/>
      <c r="SSU101" s="84"/>
      <c r="SSV101" s="84"/>
      <c r="SSW101" s="84"/>
      <c r="SSX101" s="84"/>
      <c r="SSY101" s="84"/>
      <c r="SSZ101" s="84"/>
      <c r="STA101" s="84"/>
      <c r="STB101" s="84"/>
      <c r="STC101" s="84"/>
      <c r="STD101" s="84"/>
      <c r="STE101" s="84"/>
      <c r="STF101" s="84"/>
      <c r="STG101" s="84"/>
      <c r="STH101" s="84"/>
      <c r="STI101" s="84"/>
      <c r="STJ101" s="84"/>
      <c r="STK101" s="84"/>
      <c r="STL101" s="84"/>
      <c r="STM101" s="84"/>
      <c r="STN101" s="84"/>
      <c r="STO101" s="84"/>
      <c r="STP101" s="84"/>
      <c r="STQ101" s="84"/>
      <c r="STR101" s="84"/>
      <c r="STS101" s="84"/>
      <c r="STT101" s="84"/>
      <c r="STU101" s="84"/>
      <c r="STV101" s="84"/>
      <c r="STW101" s="84"/>
      <c r="STX101" s="84"/>
      <c r="STY101" s="84"/>
      <c r="STZ101" s="84"/>
      <c r="SUA101" s="84"/>
      <c r="SUB101" s="84"/>
      <c r="SUC101" s="84"/>
      <c r="SUD101" s="84"/>
      <c r="SUE101" s="84"/>
      <c r="SUF101" s="84"/>
      <c r="SUG101" s="84"/>
      <c r="SUH101" s="84"/>
      <c r="SUI101" s="84"/>
      <c r="SUJ101" s="84"/>
      <c r="SUK101" s="84"/>
      <c r="SUL101" s="84"/>
      <c r="SUM101" s="84"/>
      <c r="SUN101" s="84"/>
      <c r="SUO101" s="84"/>
      <c r="SUP101" s="84"/>
      <c r="SUQ101" s="84"/>
      <c r="SUR101" s="84"/>
      <c r="SUS101" s="84"/>
      <c r="SUT101" s="84"/>
      <c r="SUU101" s="84"/>
      <c r="SUV101" s="84"/>
      <c r="SUW101" s="84"/>
      <c r="SUX101" s="84"/>
      <c r="SUY101" s="84"/>
      <c r="SUZ101" s="84"/>
      <c r="SVA101" s="84"/>
      <c r="SVB101" s="84"/>
      <c r="SVC101" s="84"/>
      <c r="SVD101" s="84"/>
      <c r="SVE101" s="84"/>
      <c r="SVF101" s="84"/>
      <c r="SVG101" s="84"/>
      <c r="SVH101" s="84"/>
      <c r="SVI101" s="84"/>
      <c r="SVJ101" s="84"/>
      <c r="SVK101" s="84"/>
      <c r="SVL101" s="84"/>
      <c r="SVM101" s="84"/>
      <c r="SVN101" s="84"/>
      <c r="SVO101" s="84"/>
      <c r="SVP101" s="84"/>
      <c r="SVQ101" s="84"/>
      <c r="SVR101" s="84"/>
      <c r="SVS101" s="84"/>
      <c r="SVT101" s="84"/>
      <c r="SVU101" s="84"/>
      <c r="SVV101" s="84"/>
      <c r="SVW101" s="84"/>
      <c r="SVX101" s="84"/>
      <c r="SVY101" s="84"/>
      <c r="SVZ101" s="84"/>
      <c r="SWA101" s="84"/>
      <c r="SWB101" s="84"/>
      <c r="SWC101" s="84"/>
      <c r="SWD101" s="84"/>
      <c r="SWE101" s="84"/>
      <c r="SWF101" s="84"/>
      <c r="SWG101" s="84"/>
      <c r="SWH101" s="84"/>
      <c r="SWI101" s="84"/>
      <c r="SWJ101" s="84"/>
      <c r="SWK101" s="84"/>
      <c r="SWL101" s="84"/>
      <c r="SWM101" s="84"/>
      <c r="SWN101" s="84"/>
      <c r="SWO101" s="84"/>
      <c r="SWP101" s="84"/>
      <c r="SWQ101" s="84"/>
      <c r="SWR101" s="84"/>
      <c r="SWS101" s="84"/>
      <c r="SWT101" s="84"/>
      <c r="SWU101" s="84"/>
      <c r="SWV101" s="84"/>
      <c r="SWW101" s="84"/>
      <c r="SWX101" s="84"/>
      <c r="SWY101" s="84"/>
      <c r="SWZ101" s="84"/>
      <c r="SXA101" s="84"/>
      <c r="SXB101" s="84"/>
      <c r="SXC101" s="84"/>
      <c r="SXD101" s="84"/>
      <c r="SXE101" s="84"/>
      <c r="SXF101" s="84"/>
      <c r="SXG101" s="84"/>
      <c r="SXH101" s="84"/>
      <c r="SXI101" s="84"/>
      <c r="SXJ101" s="84"/>
      <c r="SXK101" s="84"/>
      <c r="SXL101" s="84"/>
      <c r="SXM101" s="84"/>
      <c r="SXN101" s="84"/>
      <c r="SXO101" s="84"/>
      <c r="SXP101" s="84"/>
      <c r="SXQ101" s="84"/>
      <c r="SXR101" s="84"/>
      <c r="SXS101" s="84"/>
      <c r="SXT101" s="84"/>
      <c r="SXU101" s="84"/>
      <c r="SXV101" s="84"/>
      <c r="SXW101" s="84"/>
      <c r="SXX101" s="84"/>
      <c r="SXY101" s="84"/>
      <c r="SXZ101" s="84"/>
      <c r="SYA101" s="84"/>
      <c r="SYB101" s="84"/>
      <c r="SYC101" s="84"/>
      <c r="SYD101" s="84"/>
      <c r="SYE101" s="84"/>
      <c r="SYF101" s="84"/>
      <c r="SYG101" s="84"/>
      <c r="SYH101" s="84"/>
      <c r="SYI101" s="84"/>
      <c r="SYJ101" s="84"/>
      <c r="SYK101" s="84"/>
      <c r="SYL101" s="84"/>
      <c r="SYM101" s="84"/>
      <c r="SYN101" s="84"/>
      <c r="SYO101" s="84"/>
      <c r="SYP101" s="84"/>
      <c r="SYQ101" s="84"/>
      <c r="SYR101" s="84"/>
      <c r="SYS101" s="84"/>
      <c r="SYT101" s="84"/>
      <c r="SYU101" s="84"/>
      <c r="SYV101" s="84"/>
      <c r="SYW101" s="84"/>
      <c r="SYX101" s="84"/>
      <c r="SYY101" s="84"/>
      <c r="SYZ101" s="84"/>
      <c r="SZA101" s="84"/>
      <c r="SZB101" s="84"/>
      <c r="SZC101" s="84"/>
      <c r="SZD101" s="84"/>
      <c r="SZE101" s="84"/>
      <c r="SZF101" s="84"/>
      <c r="SZG101" s="84"/>
      <c r="SZH101" s="84"/>
      <c r="SZI101" s="84"/>
      <c r="SZJ101" s="84"/>
      <c r="SZK101" s="84"/>
      <c r="SZL101" s="84"/>
      <c r="SZM101" s="84"/>
      <c r="SZN101" s="84"/>
      <c r="SZO101" s="84"/>
      <c r="SZP101" s="84"/>
      <c r="SZQ101" s="84"/>
      <c r="SZR101" s="84"/>
      <c r="SZS101" s="84"/>
      <c r="SZT101" s="84"/>
      <c r="SZU101" s="84"/>
      <c r="SZV101" s="84"/>
      <c r="SZW101" s="84"/>
      <c r="SZX101" s="84"/>
      <c r="SZY101" s="84"/>
      <c r="SZZ101" s="84"/>
      <c r="TAA101" s="84"/>
      <c r="TAB101" s="84"/>
      <c r="TAC101" s="84"/>
      <c r="TAD101" s="84"/>
      <c r="TAE101" s="84"/>
      <c r="TAF101" s="84"/>
      <c r="TAG101" s="84"/>
      <c r="TAH101" s="84"/>
      <c r="TAI101" s="84"/>
      <c r="TAJ101" s="84"/>
      <c r="TAK101" s="84"/>
      <c r="TAL101" s="84"/>
      <c r="TAM101" s="84"/>
      <c r="TAN101" s="84"/>
      <c r="TAO101" s="84"/>
      <c r="TAP101" s="84"/>
      <c r="TAQ101" s="84"/>
      <c r="TAR101" s="84"/>
      <c r="TAS101" s="84"/>
      <c r="TAT101" s="84"/>
      <c r="TAU101" s="84"/>
      <c r="TAV101" s="84"/>
      <c r="TAW101" s="84"/>
      <c r="TAX101" s="84"/>
      <c r="TAY101" s="84"/>
      <c r="TAZ101" s="84"/>
      <c r="TBA101" s="84"/>
      <c r="TBB101" s="84"/>
      <c r="TBC101" s="84"/>
      <c r="TBD101" s="84"/>
      <c r="TBE101" s="84"/>
      <c r="TBF101" s="84"/>
      <c r="TBG101" s="84"/>
      <c r="TBH101" s="84"/>
      <c r="TBI101" s="84"/>
      <c r="TBJ101" s="84"/>
      <c r="TBK101" s="84"/>
      <c r="TBL101" s="84"/>
      <c r="TBM101" s="84"/>
      <c r="TBN101" s="84"/>
      <c r="TBO101" s="84"/>
      <c r="TBP101" s="84"/>
      <c r="TBQ101" s="84"/>
      <c r="TBR101" s="84"/>
      <c r="TBS101" s="84"/>
      <c r="TBT101" s="84"/>
      <c r="TBU101" s="84"/>
      <c r="TBV101" s="84"/>
      <c r="TBW101" s="84"/>
      <c r="TBX101" s="84"/>
      <c r="TBY101" s="84"/>
      <c r="TBZ101" s="84"/>
      <c r="TCA101" s="84"/>
      <c r="TCB101" s="84"/>
      <c r="TCC101" s="84"/>
      <c r="TCD101" s="84"/>
      <c r="TCE101" s="84"/>
      <c r="TCF101" s="84"/>
      <c r="TCG101" s="84"/>
      <c r="TCH101" s="84"/>
      <c r="TCI101" s="84"/>
      <c r="TCJ101" s="84"/>
      <c r="TCK101" s="84"/>
      <c r="TCL101" s="84"/>
      <c r="TCM101" s="84"/>
      <c r="TCN101" s="84"/>
      <c r="TCO101" s="84"/>
      <c r="TCP101" s="84"/>
      <c r="TCQ101" s="84"/>
      <c r="TCR101" s="84"/>
      <c r="TCS101" s="84"/>
      <c r="TCT101" s="84"/>
      <c r="TCU101" s="84"/>
      <c r="TCV101" s="84"/>
      <c r="TCW101" s="84"/>
      <c r="TCX101" s="84"/>
      <c r="TCY101" s="84"/>
      <c r="TCZ101" s="84"/>
      <c r="TDA101" s="84"/>
      <c r="TDB101" s="84"/>
      <c r="TDC101" s="84"/>
      <c r="TDD101" s="84"/>
      <c r="TDE101" s="84"/>
      <c r="TDF101" s="84"/>
      <c r="TDG101" s="84"/>
      <c r="TDH101" s="84"/>
      <c r="TDI101" s="84"/>
      <c r="TDJ101" s="84"/>
      <c r="TDK101" s="84"/>
      <c r="TDL101" s="84"/>
      <c r="TDM101" s="84"/>
      <c r="TDN101" s="84"/>
      <c r="TDO101" s="84"/>
      <c r="TDP101" s="84"/>
      <c r="TDQ101" s="84"/>
      <c r="TDR101" s="84"/>
      <c r="TDS101" s="84"/>
      <c r="TDT101" s="84"/>
      <c r="TDU101" s="84"/>
      <c r="TDV101" s="84"/>
      <c r="TDW101" s="84"/>
      <c r="TDX101" s="84"/>
      <c r="TDY101" s="84"/>
      <c r="TDZ101" s="84"/>
      <c r="TEA101" s="84"/>
      <c r="TEB101" s="84"/>
      <c r="TEC101" s="84"/>
      <c r="TED101" s="84"/>
      <c r="TEE101" s="84"/>
      <c r="TEF101" s="84"/>
      <c r="TEG101" s="84"/>
      <c r="TEH101" s="84"/>
      <c r="TEI101" s="84"/>
      <c r="TEJ101" s="84"/>
      <c r="TEK101" s="84"/>
      <c r="TEL101" s="84"/>
      <c r="TEM101" s="84"/>
      <c r="TEN101" s="84"/>
      <c r="TEO101" s="84"/>
      <c r="TEP101" s="84"/>
      <c r="TEQ101" s="84"/>
      <c r="TER101" s="84"/>
      <c r="TES101" s="84"/>
      <c r="TET101" s="84"/>
      <c r="TEU101" s="84"/>
      <c r="TEV101" s="84"/>
      <c r="TEW101" s="84"/>
      <c r="TEX101" s="84"/>
      <c r="TEY101" s="84"/>
      <c r="TEZ101" s="84"/>
      <c r="TFA101" s="84"/>
      <c r="TFB101" s="84"/>
      <c r="TFC101" s="84"/>
      <c r="TFD101" s="84"/>
      <c r="TFE101" s="84"/>
      <c r="TFF101" s="84"/>
      <c r="TFG101" s="84"/>
      <c r="TFH101" s="84"/>
      <c r="TFI101" s="84"/>
      <c r="TFJ101" s="84"/>
      <c r="TFK101" s="84"/>
      <c r="TFL101" s="84"/>
      <c r="TFM101" s="84"/>
      <c r="TFN101" s="84"/>
      <c r="TFO101" s="84"/>
      <c r="TFP101" s="84"/>
      <c r="TFQ101" s="84"/>
      <c r="TFR101" s="84"/>
      <c r="TFS101" s="84"/>
      <c r="TFT101" s="84"/>
      <c r="TFU101" s="84"/>
      <c r="TFV101" s="84"/>
      <c r="TFW101" s="84"/>
      <c r="TFX101" s="84"/>
      <c r="TFY101" s="84"/>
      <c r="TFZ101" s="84"/>
      <c r="TGA101" s="84"/>
      <c r="TGB101" s="84"/>
      <c r="TGC101" s="84"/>
      <c r="TGD101" s="84"/>
      <c r="TGE101" s="84"/>
      <c r="TGF101" s="84"/>
      <c r="TGG101" s="84"/>
      <c r="TGH101" s="84"/>
      <c r="TGI101" s="84"/>
      <c r="TGJ101" s="84"/>
      <c r="TGK101" s="84"/>
      <c r="TGL101" s="84"/>
      <c r="TGM101" s="84"/>
      <c r="TGN101" s="84"/>
      <c r="TGO101" s="84"/>
      <c r="TGP101" s="84"/>
      <c r="TGQ101" s="84"/>
      <c r="TGR101" s="84"/>
      <c r="TGS101" s="84"/>
      <c r="TGT101" s="84"/>
      <c r="TGU101" s="84"/>
      <c r="TGV101" s="84"/>
      <c r="TGW101" s="84"/>
      <c r="TGX101" s="84"/>
      <c r="TGY101" s="84"/>
      <c r="TGZ101" s="84"/>
      <c r="THA101" s="84"/>
      <c r="THB101" s="84"/>
      <c r="THC101" s="84"/>
      <c r="THD101" s="84"/>
      <c r="THE101" s="84"/>
      <c r="THF101" s="84"/>
      <c r="THG101" s="84"/>
      <c r="THH101" s="84"/>
      <c r="THI101" s="84"/>
      <c r="THJ101" s="84"/>
      <c r="THK101" s="84"/>
      <c r="THL101" s="84"/>
      <c r="THM101" s="84"/>
      <c r="THN101" s="84"/>
      <c r="THO101" s="84"/>
      <c r="THP101" s="84"/>
      <c r="THQ101" s="84"/>
      <c r="THR101" s="84"/>
      <c r="THS101" s="84"/>
      <c r="THT101" s="84"/>
      <c r="THU101" s="84"/>
      <c r="THV101" s="84"/>
      <c r="THW101" s="84"/>
      <c r="THX101" s="84"/>
      <c r="THY101" s="84"/>
      <c r="THZ101" s="84"/>
      <c r="TIA101" s="84"/>
      <c r="TIB101" s="84"/>
      <c r="TIC101" s="84"/>
      <c r="TID101" s="84"/>
      <c r="TIE101" s="84"/>
      <c r="TIF101" s="84"/>
      <c r="TIG101" s="84"/>
      <c r="TIH101" s="84"/>
      <c r="TII101" s="84"/>
      <c r="TIJ101" s="84"/>
      <c r="TIK101" s="84"/>
      <c r="TIL101" s="84"/>
      <c r="TIM101" s="84"/>
      <c r="TIN101" s="84"/>
      <c r="TIO101" s="84"/>
      <c r="TIP101" s="84"/>
      <c r="TIQ101" s="84"/>
      <c r="TIR101" s="84"/>
      <c r="TIS101" s="84"/>
      <c r="TIT101" s="84"/>
      <c r="TIU101" s="84"/>
      <c r="TIV101" s="84"/>
      <c r="TIW101" s="84"/>
      <c r="TIX101" s="84"/>
      <c r="TIY101" s="84"/>
      <c r="TIZ101" s="84"/>
      <c r="TJA101" s="84"/>
      <c r="TJB101" s="84"/>
      <c r="TJC101" s="84"/>
      <c r="TJD101" s="84"/>
      <c r="TJE101" s="84"/>
      <c r="TJF101" s="84"/>
      <c r="TJG101" s="84"/>
      <c r="TJH101" s="84"/>
      <c r="TJI101" s="84"/>
      <c r="TJJ101" s="84"/>
      <c r="TJK101" s="84"/>
      <c r="TJL101" s="84"/>
      <c r="TJM101" s="84"/>
      <c r="TJN101" s="84"/>
      <c r="TJO101" s="84"/>
      <c r="TJP101" s="84"/>
      <c r="TJQ101" s="84"/>
      <c r="TJR101" s="84"/>
      <c r="TJS101" s="84"/>
      <c r="TJT101" s="84"/>
      <c r="TJU101" s="84"/>
      <c r="TJV101" s="84"/>
      <c r="TJW101" s="84"/>
      <c r="TJX101" s="84"/>
      <c r="TJY101" s="84"/>
      <c r="TJZ101" s="84"/>
      <c r="TKA101" s="84"/>
      <c r="TKB101" s="84"/>
      <c r="TKC101" s="84"/>
      <c r="TKD101" s="84"/>
      <c r="TKE101" s="84"/>
      <c r="TKF101" s="84"/>
      <c r="TKG101" s="84"/>
      <c r="TKH101" s="84"/>
      <c r="TKI101" s="84"/>
      <c r="TKJ101" s="84"/>
      <c r="TKK101" s="84"/>
      <c r="TKL101" s="84"/>
      <c r="TKM101" s="84"/>
      <c r="TKN101" s="84"/>
      <c r="TKO101" s="84"/>
      <c r="TKP101" s="84"/>
      <c r="TKQ101" s="84"/>
      <c r="TKR101" s="84"/>
      <c r="TKS101" s="84"/>
      <c r="TKT101" s="84"/>
      <c r="TKU101" s="84"/>
      <c r="TKV101" s="84"/>
      <c r="TKW101" s="84"/>
      <c r="TKX101" s="84"/>
      <c r="TKY101" s="84"/>
      <c r="TKZ101" s="84"/>
      <c r="TLA101" s="84"/>
      <c r="TLB101" s="84"/>
      <c r="TLC101" s="84"/>
      <c r="TLD101" s="84"/>
      <c r="TLE101" s="84"/>
      <c r="TLF101" s="84"/>
      <c r="TLG101" s="84"/>
      <c r="TLH101" s="84"/>
      <c r="TLI101" s="84"/>
      <c r="TLJ101" s="84"/>
      <c r="TLK101" s="84"/>
      <c r="TLL101" s="84"/>
      <c r="TLM101" s="84"/>
      <c r="TLN101" s="84"/>
      <c r="TLO101" s="84"/>
      <c r="TLP101" s="84"/>
      <c r="TLQ101" s="84"/>
      <c r="TLR101" s="84"/>
      <c r="TLS101" s="84"/>
      <c r="TLT101" s="84"/>
      <c r="TLU101" s="84"/>
      <c r="TLV101" s="84"/>
      <c r="TLW101" s="84"/>
      <c r="TLX101" s="84"/>
      <c r="TLY101" s="84"/>
      <c r="TLZ101" s="84"/>
      <c r="TMA101" s="84"/>
      <c r="TMB101" s="84"/>
      <c r="TMC101" s="84"/>
      <c r="TMD101" s="84"/>
      <c r="TME101" s="84"/>
      <c r="TMF101" s="84"/>
      <c r="TMG101" s="84"/>
      <c r="TMH101" s="84"/>
      <c r="TMI101" s="84"/>
      <c r="TMJ101" s="84"/>
      <c r="TMK101" s="84"/>
      <c r="TML101" s="84"/>
      <c r="TMM101" s="84"/>
      <c r="TMN101" s="84"/>
      <c r="TMO101" s="84"/>
      <c r="TMP101" s="84"/>
      <c r="TMQ101" s="84"/>
      <c r="TMR101" s="84"/>
      <c r="TMS101" s="84"/>
      <c r="TMT101" s="84"/>
      <c r="TMU101" s="84"/>
      <c r="TMV101" s="84"/>
      <c r="TMW101" s="84"/>
      <c r="TMX101" s="84"/>
      <c r="TMY101" s="84"/>
      <c r="TMZ101" s="84"/>
      <c r="TNA101" s="84"/>
      <c r="TNB101" s="84"/>
      <c r="TNC101" s="84"/>
      <c r="TND101" s="84"/>
      <c r="TNE101" s="84"/>
      <c r="TNF101" s="84"/>
      <c r="TNG101" s="84"/>
      <c r="TNH101" s="84"/>
      <c r="TNI101" s="84"/>
      <c r="TNJ101" s="84"/>
      <c r="TNK101" s="84"/>
      <c r="TNL101" s="84"/>
      <c r="TNM101" s="84"/>
      <c r="TNN101" s="84"/>
      <c r="TNO101" s="84"/>
      <c r="TNP101" s="84"/>
      <c r="TNQ101" s="84"/>
      <c r="TNR101" s="84"/>
      <c r="TNS101" s="84"/>
      <c r="TNT101" s="84"/>
      <c r="TNU101" s="84"/>
      <c r="TNV101" s="84"/>
      <c r="TNW101" s="84"/>
      <c r="TNX101" s="84"/>
      <c r="TNY101" s="84"/>
      <c r="TNZ101" s="84"/>
      <c r="TOA101" s="84"/>
      <c r="TOB101" s="84"/>
      <c r="TOC101" s="84"/>
      <c r="TOD101" s="84"/>
      <c r="TOE101" s="84"/>
      <c r="TOF101" s="84"/>
      <c r="TOG101" s="84"/>
      <c r="TOH101" s="84"/>
      <c r="TOI101" s="84"/>
      <c r="TOJ101" s="84"/>
      <c r="TOK101" s="84"/>
      <c r="TOL101" s="84"/>
      <c r="TOM101" s="84"/>
      <c r="TON101" s="84"/>
      <c r="TOO101" s="84"/>
      <c r="TOP101" s="84"/>
      <c r="TOQ101" s="84"/>
      <c r="TOR101" s="84"/>
      <c r="TOS101" s="84"/>
      <c r="TOT101" s="84"/>
      <c r="TOU101" s="84"/>
      <c r="TOV101" s="84"/>
      <c r="TOW101" s="84"/>
      <c r="TOX101" s="84"/>
      <c r="TOY101" s="84"/>
      <c r="TOZ101" s="84"/>
      <c r="TPA101" s="84"/>
      <c r="TPB101" s="84"/>
      <c r="TPC101" s="84"/>
      <c r="TPD101" s="84"/>
      <c r="TPE101" s="84"/>
      <c r="TPF101" s="84"/>
      <c r="TPG101" s="84"/>
      <c r="TPH101" s="84"/>
      <c r="TPI101" s="84"/>
      <c r="TPJ101" s="84"/>
      <c r="TPK101" s="84"/>
      <c r="TPL101" s="84"/>
      <c r="TPM101" s="84"/>
      <c r="TPN101" s="84"/>
      <c r="TPO101" s="84"/>
      <c r="TPP101" s="84"/>
      <c r="TPQ101" s="84"/>
      <c r="TPR101" s="84"/>
      <c r="TPS101" s="84"/>
      <c r="TPT101" s="84"/>
      <c r="TPU101" s="84"/>
      <c r="TPV101" s="84"/>
      <c r="TPW101" s="84"/>
      <c r="TPX101" s="84"/>
      <c r="TPY101" s="84"/>
      <c r="TPZ101" s="84"/>
      <c r="TQA101" s="84"/>
      <c r="TQB101" s="84"/>
      <c r="TQC101" s="84"/>
      <c r="TQD101" s="84"/>
      <c r="TQE101" s="84"/>
      <c r="TQF101" s="84"/>
      <c r="TQG101" s="84"/>
      <c r="TQH101" s="84"/>
      <c r="TQI101" s="84"/>
      <c r="TQJ101" s="84"/>
      <c r="TQK101" s="84"/>
      <c r="TQL101" s="84"/>
      <c r="TQM101" s="84"/>
      <c r="TQN101" s="84"/>
      <c r="TQO101" s="84"/>
      <c r="TQP101" s="84"/>
      <c r="TQQ101" s="84"/>
      <c r="TQR101" s="84"/>
      <c r="TQS101" s="84"/>
      <c r="TQT101" s="84"/>
      <c r="TQU101" s="84"/>
      <c r="TQV101" s="84"/>
      <c r="TQW101" s="84"/>
      <c r="TQX101" s="84"/>
      <c r="TQY101" s="84"/>
      <c r="TQZ101" s="84"/>
      <c r="TRA101" s="84"/>
      <c r="TRB101" s="84"/>
      <c r="TRC101" s="84"/>
      <c r="TRD101" s="84"/>
      <c r="TRE101" s="84"/>
      <c r="TRF101" s="84"/>
      <c r="TRG101" s="84"/>
      <c r="TRH101" s="84"/>
      <c r="TRI101" s="84"/>
      <c r="TRJ101" s="84"/>
      <c r="TRK101" s="84"/>
      <c r="TRL101" s="84"/>
      <c r="TRM101" s="84"/>
      <c r="TRN101" s="84"/>
      <c r="TRO101" s="84"/>
      <c r="TRP101" s="84"/>
      <c r="TRQ101" s="84"/>
      <c r="TRR101" s="84"/>
      <c r="TRS101" s="84"/>
      <c r="TRT101" s="84"/>
      <c r="TRU101" s="84"/>
      <c r="TRV101" s="84"/>
      <c r="TRW101" s="84"/>
      <c r="TRX101" s="84"/>
      <c r="TRY101" s="84"/>
      <c r="TRZ101" s="84"/>
      <c r="TSA101" s="84"/>
      <c r="TSB101" s="84"/>
      <c r="TSC101" s="84"/>
      <c r="TSD101" s="84"/>
      <c r="TSE101" s="84"/>
      <c r="TSF101" s="84"/>
      <c r="TSG101" s="84"/>
      <c r="TSH101" s="84"/>
      <c r="TSI101" s="84"/>
      <c r="TSJ101" s="84"/>
      <c r="TSK101" s="84"/>
      <c r="TSL101" s="84"/>
      <c r="TSM101" s="84"/>
      <c r="TSN101" s="84"/>
      <c r="TSO101" s="84"/>
      <c r="TSP101" s="84"/>
      <c r="TSQ101" s="84"/>
      <c r="TSR101" s="84"/>
      <c r="TSS101" s="84"/>
      <c r="TST101" s="84"/>
      <c r="TSU101" s="84"/>
      <c r="TSV101" s="84"/>
      <c r="TSW101" s="84"/>
      <c r="TSX101" s="84"/>
      <c r="TSY101" s="84"/>
      <c r="TSZ101" s="84"/>
      <c r="TTA101" s="84"/>
      <c r="TTB101" s="84"/>
      <c r="TTC101" s="84"/>
      <c r="TTD101" s="84"/>
      <c r="TTE101" s="84"/>
      <c r="TTF101" s="84"/>
      <c r="TTG101" s="84"/>
      <c r="TTH101" s="84"/>
      <c r="TTI101" s="84"/>
      <c r="TTJ101" s="84"/>
      <c r="TTK101" s="84"/>
      <c r="TTL101" s="84"/>
      <c r="TTM101" s="84"/>
      <c r="TTN101" s="84"/>
      <c r="TTO101" s="84"/>
      <c r="TTP101" s="84"/>
      <c r="TTQ101" s="84"/>
      <c r="TTR101" s="84"/>
      <c r="TTS101" s="84"/>
      <c r="TTT101" s="84"/>
      <c r="TTU101" s="84"/>
      <c r="TTV101" s="84"/>
      <c r="TTW101" s="84"/>
      <c r="TTX101" s="84"/>
      <c r="TTY101" s="84"/>
      <c r="TTZ101" s="84"/>
      <c r="TUA101" s="84"/>
      <c r="TUB101" s="84"/>
      <c r="TUC101" s="84"/>
      <c r="TUD101" s="84"/>
      <c r="TUE101" s="84"/>
      <c r="TUF101" s="84"/>
      <c r="TUG101" s="84"/>
      <c r="TUH101" s="84"/>
      <c r="TUI101" s="84"/>
      <c r="TUJ101" s="84"/>
      <c r="TUK101" s="84"/>
      <c r="TUL101" s="84"/>
      <c r="TUM101" s="84"/>
      <c r="TUN101" s="84"/>
      <c r="TUO101" s="84"/>
      <c r="TUP101" s="84"/>
      <c r="TUQ101" s="84"/>
      <c r="TUR101" s="84"/>
      <c r="TUS101" s="84"/>
      <c r="TUT101" s="84"/>
      <c r="TUU101" s="84"/>
      <c r="TUV101" s="84"/>
      <c r="TUW101" s="84"/>
      <c r="TUX101" s="84"/>
      <c r="TUY101" s="84"/>
      <c r="TUZ101" s="84"/>
      <c r="TVA101" s="84"/>
      <c r="TVB101" s="84"/>
      <c r="TVC101" s="84"/>
      <c r="TVD101" s="84"/>
      <c r="TVE101" s="84"/>
      <c r="TVF101" s="84"/>
      <c r="TVG101" s="84"/>
      <c r="TVH101" s="84"/>
      <c r="TVI101" s="84"/>
      <c r="TVJ101" s="84"/>
      <c r="TVK101" s="84"/>
      <c r="TVL101" s="84"/>
      <c r="TVM101" s="84"/>
      <c r="TVN101" s="84"/>
      <c r="TVO101" s="84"/>
      <c r="TVP101" s="84"/>
      <c r="TVQ101" s="84"/>
      <c r="TVR101" s="84"/>
      <c r="TVS101" s="84"/>
      <c r="TVT101" s="84"/>
      <c r="TVU101" s="84"/>
      <c r="TVV101" s="84"/>
      <c r="TVW101" s="84"/>
      <c r="TVX101" s="84"/>
      <c r="TVY101" s="84"/>
      <c r="TVZ101" s="84"/>
      <c r="TWA101" s="84"/>
      <c r="TWB101" s="84"/>
      <c r="TWC101" s="84"/>
      <c r="TWD101" s="84"/>
      <c r="TWE101" s="84"/>
      <c r="TWF101" s="84"/>
      <c r="TWG101" s="84"/>
      <c r="TWH101" s="84"/>
      <c r="TWI101" s="84"/>
      <c r="TWJ101" s="84"/>
      <c r="TWK101" s="84"/>
      <c r="TWL101" s="84"/>
      <c r="TWM101" s="84"/>
      <c r="TWN101" s="84"/>
      <c r="TWO101" s="84"/>
      <c r="TWP101" s="84"/>
      <c r="TWQ101" s="84"/>
      <c r="TWR101" s="84"/>
      <c r="TWS101" s="84"/>
      <c r="TWT101" s="84"/>
      <c r="TWU101" s="84"/>
      <c r="TWV101" s="84"/>
      <c r="TWW101" s="84"/>
      <c r="TWX101" s="84"/>
      <c r="TWY101" s="84"/>
      <c r="TWZ101" s="84"/>
      <c r="TXA101" s="84"/>
      <c r="TXB101" s="84"/>
      <c r="TXC101" s="84"/>
      <c r="TXD101" s="84"/>
      <c r="TXE101" s="84"/>
      <c r="TXF101" s="84"/>
      <c r="TXG101" s="84"/>
      <c r="TXH101" s="84"/>
      <c r="TXI101" s="84"/>
      <c r="TXJ101" s="84"/>
      <c r="TXK101" s="84"/>
      <c r="TXL101" s="84"/>
      <c r="TXM101" s="84"/>
      <c r="TXN101" s="84"/>
      <c r="TXO101" s="84"/>
      <c r="TXP101" s="84"/>
      <c r="TXQ101" s="84"/>
      <c r="TXR101" s="84"/>
      <c r="TXS101" s="84"/>
      <c r="TXT101" s="84"/>
      <c r="TXU101" s="84"/>
      <c r="TXV101" s="84"/>
      <c r="TXW101" s="84"/>
      <c r="TXX101" s="84"/>
      <c r="TXY101" s="84"/>
      <c r="TXZ101" s="84"/>
      <c r="TYA101" s="84"/>
      <c r="TYB101" s="84"/>
      <c r="TYC101" s="84"/>
      <c r="TYD101" s="84"/>
      <c r="TYE101" s="84"/>
      <c r="TYF101" s="84"/>
      <c r="TYG101" s="84"/>
      <c r="TYH101" s="84"/>
      <c r="TYI101" s="84"/>
      <c r="TYJ101" s="84"/>
      <c r="TYK101" s="84"/>
      <c r="TYL101" s="84"/>
      <c r="TYM101" s="84"/>
      <c r="TYN101" s="84"/>
      <c r="TYO101" s="84"/>
      <c r="TYP101" s="84"/>
      <c r="TYQ101" s="84"/>
      <c r="TYR101" s="84"/>
      <c r="TYS101" s="84"/>
      <c r="TYT101" s="84"/>
      <c r="TYU101" s="84"/>
      <c r="TYV101" s="84"/>
      <c r="TYW101" s="84"/>
      <c r="TYX101" s="84"/>
      <c r="TYY101" s="84"/>
      <c r="TYZ101" s="84"/>
      <c r="TZA101" s="84"/>
      <c r="TZB101" s="84"/>
      <c r="TZC101" s="84"/>
      <c r="TZD101" s="84"/>
      <c r="TZE101" s="84"/>
      <c r="TZF101" s="84"/>
      <c r="TZG101" s="84"/>
      <c r="TZH101" s="84"/>
      <c r="TZI101" s="84"/>
      <c r="TZJ101" s="84"/>
      <c r="TZK101" s="84"/>
      <c r="TZL101" s="84"/>
      <c r="TZM101" s="84"/>
      <c r="TZN101" s="84"/>
      <c r="TZO101" s="84"/>
      <c r="TZP101" s="84"/>
      <c r="TZQ101" s="84"/>
      <c r="TZR101" s="84"/>
      <c r="TZS101" s="84"/>
      <c r="TZT101" s="84"/>
      <c r="TZU101" s="84"/>
      <c r="TZV101" s="84"/>
      <c r="TZW101" s="84"/>
      <c r="TZX101" s="84"/>
      <c r="TZY101" s="84"/>
      <c r="TZZ101" s="84"/>
      <c r="UAA101" s="84"/>
      <c r="UAB101" s="84"/>
      <c r="UAC101" s="84"/>
      <c r="UAD101" s="84"/>
      <c r="UAE101" s="84"/>
      <c r="UAF101" s="84"/>
      <c r="UAG101" s="84"/>
      <c r="UAH101" s="84"/>
      <c r="UAI101" s="84"/>
      <c r="UAJ101" s="84"/>
      <c r="UAK101" s="84"/>
      <c r="UAL101" s="84"/>
      <c r="UAM101" s="84"/>
      <c r="UAN101" s="84"/>
      <c r="UAO101" s="84"/>
      <c r="UAP101" s="84"/>
      <c r="UAQ101" s="84"/>
      <c r="UAR101" s="84"/>
      <c r="UAS101" s="84"/>
      <c r="UAT101" s="84"/>
      <c r="UAU101" s="84"/>
      <c r="UAV101" s="84"/>
      <c r="UAW101" s="84"/>
      <c r="UAX101" s="84"/>
      <c r="UAY101" s="84"/>
      <c r="UAZ101" s="84"/>
      <c r="UBA101" s="84"/>
      <c r="UBB101" s="84"/>
      <c r="UBC101" s="84"/>
      <c r="UBD101" s="84"/>
      <c r="UBE101" s="84"/>
      <c r="UBF101" s="84"/>
      <c r="UBG101" s="84"/>
      <c r="UBH101" s="84"/>
      <c r="UBI101" s="84"/>
      <c r="UBJ101" s="84"/>
      <c r="UBK101" s="84"/>
      <c r="UBL101" s="84"/>
      <c r="UBM101" s="84"/>
      <c r="UBN101" s="84"/>
      <c r="UBO101" s="84"/>
      <c r="UBP101" s="84"/>
      <c r="UBQ101" s="84"/>
      <c r="UBR101" s="84"/>
      <c r="UBS101" s="84"/>
      <c r="UBT101" s="84"/>
      <c r="UBU101" s="84"/>
      <c r="UBV101" s="84"/>
      <c r="UBW101" s="84"/>
      <c r="UBX101" s="84"/>
      <c r="UBY101" s="84"/>
      <c r="UBZ101" s="84"/>
      <c r="UCA101" s="84"/>
      <c r="UCB101" s="84"/>
      <c r="UCC101" s="84"/>
      <c r="UCD101" s="84"/>
      <c r="UCE101" s="84"/>
      <c r="UCF101" s="84"/>
      <c r="UCG101" s="84"/>
      <c r="UCH101" s="84"/>
      <c r="UCI101" s="84"/>
      <c r="UCJ101" s="84"/>
      <c r="UCK101" s="84"/>
      <c r="UCL101" s="84"/>
      <c r="UCM101" s="84"/>
      <c r="UCN101" s="84"/>
      <c r="UCO101" s="84"/>
      <c r="UCP101" s="84"/>
      <c r="UCQ101" s="84"/>
      <c r="UCR101" s="84"/>
      <c r="UCS101" s="84"/>
      <c r="UCT101" s="84"/>
      <c r="UCU101" s="84"/>
      <c r="UCV101" s="84"/>
      <c r="UCW101" s="84"/>
      <c r="UCX101" s="84"/>
      <c r="UCY101" s="84"/>
      <c r="UCZ101" s="84"/>
      <c r="UDA101" s="84"/>
      <c r="UDB101" s="84"/>
      <c r="UDC101" s="84"/>
      <c r="UDD101" s="84"/>
      <c r="UDE101" s="84"/>
      <c r="UDF101" s="84"/>
      <c r="UDG101" s="84"/>
      <c r="UDH101" s="84"/>
      <c r="UDI101" s="84"/>
      <c r="UDJ101" s="84"/>
      <c r="UDK101" s="84"/>
      <c r="UDL101" s="84"/>
      <c r="UDM101" s="84"/>
      <c r="UDN101" s="84"/>
      <c r="UDO101" s="84"/>
      <c r="UDP101" s="84"/>
      <c r="UDQ101" s="84"/>
      <c r="UDR101" s="84"/>
      <c r="UDS101" s="84"/>
      <c r="UDT101" s="84"/>
      <c r="UDU101" s="84"/>
      <c r="UDV101" s="84"/>
      <c r="UDW101" s="84"/>
      <c r="UDX101" s="84"/>
      <c r="UDY101" s="84"/>
      <c r="UDZ101" s="84"/>
      <c r="UEA101" s="84"/>
      <c r="UEB101" s="84"/>
      <c r="UEC101" s="84"/>
      <c r="UED101" s="84"/>
      <c r="UEE101" s="84"/>
      <c r="UEF101" s="84"/>
      <c r="UEG101" s="84"/>
      <c r="UEH101" s="84"/>
      <c r="UEI101" s="84"/>
      <c r="UEJ101" s="84"/>
      <c r="UEK101" s="84"/>
      <c r="UEL101" s="84"/>
      <c r="UEM101" s="84"/>
      <c r="UEN101" s="84"/>
      <c r="UEO101" s="84"/>
      <c r="UEP101" s="84"/>
      <c r="UEQ101" s="84"/>
      <c r="UER101" s="84"/>
      <c r="UES101" s="84"/>
      <c r="UET101" s="84"/>
      <c r="UEU101" s="84"/>
      <c r="UEV101" s="84"/>
      <c r="UEW101" s="84"/>
      <c r="UEX101" s="84"/>
      <c r="UEY101" s="84"/>
      <c r="UEZ101" s="84"/>
      <c r="UFA101" s="84"/>
      <c r="UFB101" s="84"/>
      <c r="UFC101" s="84"/>
      <c r="UFD101" s="84"/>
      <c r="UFE101" s="84"/>
      <c r="UFF101" s="84"/>
      <c r="UFG101" s="84"/>
      <c r="UFH101" s="84"/>
      <c r="UFI101" s="84"/>
      <c r="UFJ101" s="84"/>
      <c r="UFK101" s="84"/>
      <c r="UFL101" s="84"/>
      <c r="UFM101" s="84"/>
      <c r="UFN101" s="84"/>
      <c r="UFO101" s="84"/>
      <c r="UFP101" s="84"/>
      <c r="UFQ101" s="84"/>
      <c r="UFR101" s="84"/>
      <c r="UFS101" s="84"/>
      <c r="UFT101" s="84"/>
      <c r="UFU101" s="84"/>
      <c r="UFV101" s="84"/>
      <c r="UFW101" s="84"/>
      <c r="UFX101" s="84"/>
      <c r="UFY101" s="84"/>
      <c r="UFZ101" s="84"/>
      <c r="UGA101" s="84"/>
      <c r="UGB101" s="84"/>
      <c r="UGC101" s="84"/>
      <c r="UGD101" s="84"/>
      <c r="UGE101" s="84"/>
      <c r="UGF101" s="84"/>
      <c r="UGG101" s="84"/>
      <c r="UGH101" s="84"/>
      <c r="UGI101" s="84"/>
      <c r="UGJ101" s="84"/>
      <c r="UGK101" s="84"/>
      <c r="UGL101" s="84"/>
      <c r="UGM101" s="84"/>
      <c r="UGN101" s="84"/>
      <c r="UGO101" s="84"/>
      <c r="UGP101" s="84"/>
      <c r="UGQ101" s="84"/>
      <c r="UGR101" s="84"/>
      <c r="UGS101" s="84"/>
      <c r="UGT101" s="84"/>
      <c r="UGU101" s="84"/>
      <c r="UGV101" s="84"/>
      <c r="UGW101" s="84"/>
      <c r="UGX101" s="84"/>
      <c r="UGY101" s="84"/>
      <c r="UGZ101" s="84"/>
      <c r="UHA101" s="84"/>
      <c r="UHB101" s="84"/>
      <c r="UHC101" s="84"/>
      <c r="UHD101" s="84"/>
      <c r="UHE101" s="84"/>
      <c r="UHF101" s="84"/>
      <c r="UHG101" s="84"/>
      <c r="UHH101" s="84"/>
      <c r="UHI101" s="84"/>
      <c r="UHJ101" s="84"/>
      <c r="UHK101" s="84"/>
      <c r="UHL101" s="84"/>
      <c r="UHM101" s="84"/>
      <c r="UHN101" s="84"/>
      <c r="UHO101" s="84"/>
      <c r="UHP101" s="84"/>
      <c r="UHQ101" s="84"/>
      <c r="UHR101" s="84"/>
      <c r="UHS101" s="84"/>
      <c r="UHT101" s="84"/>
      <c r="UHU101" s="84"/>
      <c r="UHV101" s="84"/>
      <c r="UHW101" s="84"/>
      <c r="UHX101" s="84"/>
      <c r="UHY101" s="84"/>
      <c r="UHZ101" s="84"/>
      <c r="UIA101" s="84"/>
      <c r="UIB101" s="84"/>
      <c r="UIC101" s="84"/>
      <c r="UID101" s="84"/>
      <c r="UIE101" s="84"/>
      <c r="UIF101" s="84"/>
      <c r="UIG101" s="84"/>
      <c r="UIH101" s="84"/>
      <c r="UII101" s="84"/>
      <c r="UIJ101" s="84"/>
      <c r="UIK101" s="84"/>
      <c r="UIL101" s="84"/>
      <c r="UIM101" s="84"/>
      <c r="UIN101" s="84"/>
      <c r="UIO101" s="84"/>
      <c r="UIP101" s="84"/>
      <c r="UIQ101" s="84"/>
      <c r="UIR101" s="84"/>
      <c r="UIS101" s="84"/>
      <c r="UIT101" s="84"/>
      <c r="UIU101" s="84"/>
      <c r="UIV101" s="84"/>
      <c r="UIW101" s="84"/>
      <c r="UIX101" s="84"/>
      <c r="UIY101" s="84"/>
      <c r="UIZ101" s="84"/>
      <c r="UJA101" s="84"/>
      <c r="UJB101" s="84"/>
      <c r="UJC101" s="84"/>
      <c r="UJD101" s="84"/>
      <c r="UJE101" s="84"/>
      <c r="UJF101" s="84"/>
      <c r="UJG101" s="84"/>
      <c r="UJH101" s="84"/>
      <c r="UJI101" s="84"/>
      <c r="UJJ101" s="84"/>
      <c r="UJK101" s="84"/>
      <c r="UJL101" s="84"/>
      <c r="UJM101" s="84"/>
      <c r="UJN101" s="84"/>
      <c r="UJO101" s="84"/>
      <c r="UJP101" s="84"/>
      <c r="UJQ101" s="84"/>
      <c r="UJR101" s="84"/>
      <c r="UJS101" s="84"/>
      <c r="UJT101" s="84"/>
      <c r="UJU101" s="84"/>
      <c r="UJV101" s="84"/>
      <c r="UJW101" s="84"/>
      <c r="UJX101" s="84"/>
      <c r="UJY101" s="84"/>
      <c r="UJZ101" s="84"/>
      <c r="UKA101" s="84"/>
      <c r="UKB101" s="84"/>
      <c r="UKC101" s="84"/>
      <c r="UKD101" s="84"/>
      <c r="UKE101" s="84"/>
      <c r="UKF101" s="84"/>
      <c r="UKG101" s="84"/>
      <c r="UKH101" s="84"/>
      <c r="UKI101" s="84"/>
      <c r="UKJ101" s="84"/>
      <c r="UKK101" s="84"/>
      <c r="UKL101" s="84"/>
      <c r="UKM101" s="84"/>
      <c r="UKN101" s="84"/>
      <c r="UKO101" s="84"/>
      <c r="UKP101" s="84"/>
      <c r="UKQ101" s="84"/>
      <c r="UKR101" s="84"/>
      <c r="UKS101" s="84"/>
      <c r="UKT101" s="84"/>
      <c r="UKU101" s="84"/>
      <c r="UKV101" s="84"/>
      <c r="UKW101" s="84"/>
      <c r="UKX101" s="84"/>
      <c r="UKY101" s="84"/>
      <c r="UKZ101" s="84"/>
      <c r="ULA101" s="84"/>
      <c r="ULB101" s="84"/>
      <c r="ULC101" s="84"/>
      <c r="ULD101" s="84"/>
      <c r="ULE101" s="84"/>
      <c r="ULF101" s="84"/>
      <c r="ULG101" s="84"/>
      <c r="ULH101" s="84"/>
      <c r="ULI101" s="84"/>
      <c r="ULJ101" s="84"/>
      <c r="ULK101" s="84"/>
      <c r="ULL101" s="84"/>
      <c r="ULM101" s="84"/>
      <c r="ULN101" s="84"/>
      <c r="ULO101" s="84"/>
      <c r="ULP101" s="84"/>
      <c r="ULQ101" s="84"/>
      <c r="ULR101" s="84"/>
      <c r="ULS101" s="84"/>
      <c r="ULT101" s="84"/>
      <c r="ULU101" s="84"/>
      <c r="ULV101" s="84"/>
      <c r="ULW101" s="84"/>
      <c r="ULX101" s="84"/>
      <c r="ULY101" s="84"/>
      <c r="ULZ101" s="84"/>
      <c r="UMA101" s="84"/>
      <c r="UMB101" s="84"/>
      <c r="UMC101" s="84"/>
      <c r="UMD101" s="84"/>
      <c r="UME101" s="84"/>
      <c r="UMF101" s="84"/>
      <c r="UMG101" s="84"/>
      <c r="UMH101" s="84"/>
      <c r="UMI101" s="84"/>
      <c r="UMJ101" s="84"/>
      <c r="UMK101" s="84"/>
      <c r="UML101" s="84"/>
      <c r="UMM101" s="84"/>
      <c r="UMN101" s="84"/>
      <c r="UMO101" s="84"/>
      <c r="UMP101" s="84"/>
      <c r="UMQ101" s="84"/>
      <c r="UMR101" s="84"/>
      <c r="UMS101" s="84"/>
      <c r="UMT101" s="84"/>
      <c r="UMU101" s="84"/>
      <c r="UMV101" s="84"/>
      <c r="UMW101" s="84"/>
      <c r="UMX101" s="84"/>
      <c r="UMY101" s="84"/>
      <c r="UMZ101" s="84"/>
      <c r="UNA101" s="84"/>
      <c r="UNB101" s="84"/>
      <c r="UNC101" s="84"/>
      <c r="UND101" s="84"/>
      <c r="UNE101" s="84"/>
      <c r="UNF101" s="84"/>
      <c r="UNG101" s="84"/>
      <c r="UNH101" s="84"/>
      <c r="UNI101" s="84"/>
      <c r="UNJ101" s="84"/>
      <c r="UNK101" s="84"/>
      <c r="UNL101" s="84"/>
      <c r="UNM101" s="84"/>
      <c r="UNN101" s="84"/>
      <c r="UNO101" s="84"/>
      <c r="UNP101" s="84"/>
      <c r="UNQ101" s="84"/>
      <c r="UNR101" s="84"/>
      <c r="UNS101" s="84"/>
      <c r="UNT101" s="84"/>
      <c r="UNU101" s="84"/>
      <c r="UNV101" s="84"/>
      <c r="UNW101" s="84"/>
      <c r="UNX101" s="84"/>
      <c r="UNY101" s="84"/>
      <c r="UNZ101" s="84"/>
      <c r="UOA101" s="84"/>
      <c r="UOB101" s="84"/>
      <c r="UOC101" s="84"/>
      <c r="UOD101" s="84"/>
      <c r="UOE101" s="84"/>
      <c r="UOF101" s="84"/>
      <c r="UOG101" s="84"/>
      <c r="UOH101" s="84"/>
      <c r="UOI101" s="84"/>
      <c r="UOJ101" s="84"/>
      <c r="UOK101" s="84"/>
      <c r="UOL101" s="84"/>
      <c r="UOM101" s="84"/>
      <c r="UON101" s="84"/>
      <c r="UOO101" s="84"/>
      <c r="UOP101" s="84"/>
      <c r="UOQ101" s="84"/>
      <c r="UOR101" s="84"/>
      <c r="UOS101" s="84"/>
      <c r="UOT101" s="84"/>
      <c r="UOU101" s="84"/>
      <c r="UOV101" s="84"/>
      <c r="UOW101" s="84"/>
      <c r="UOX101" s="84"/>
      <c r="UOY101" s="84"/>
      <c r="UOZ101" s="84"/>
      <c r="UPA101" s="84"/>
      <c r="UPB101" s="84"/>
      <c r="UPC101" s="84"/>
      <c r="UPD101" s="84"/>
      <c r="UPE101" s="84"/>
      <c r="UPF101" s="84"/>
      <c r="UPG101" s="84"/>
      <c r="UPH101" s="84"/>
      <c r="UPI101" s="84"/>
      <c r="UPJ101" s="84"/>
      <c r="UPK101" s="84"/>
      <c r="UPL101" s="84"/>
      <c r="UPM101" s="84"/>
      <c r="UPN101" s="84"/>
      <c r="UPO101" s="84"/>
      <c r="UPP101" s="84"/>
      <c r="UPQ101" s="84"/>
      <c r="UPR101" s="84"/>
      <c r="UPS101" s="84"/>
      <c r="UPT101" s="84"/>
      <c r="UPU101" s="84"/>
      <c r="UPV101" s="84"/>
      <c r="UPW101" s="84"/>
      <c r="UPX101" s="84"/>
      <c r="UPY101" s="84"/>
      <c r="UPZ101" s="84"/>
      <c r="UQA101" s="84"/>
      <c r="UQB101" s="84"/>
      <c r="UQC101" s="84"/>
      <c r="UQD101" s="84"/>
      <c r="UQE101" s="84"/>
      <c r="UQF101" s="84"/>
      <c r="UQG101" s="84"/>
      <c r="UQH101" s="84"/>
      <c r="UQI101" s="84"/>
      <c r="UQJ101" s="84"/>
      <c r="UQK101" s="84"/>
      <c r="UQL101" s="84"/>
      <c r="UQM101" s="84"/>
      <c r="UQN101" s="84"/>
      <c r="UQO101" s="84"/>
      <c r="UQP101" s="84"/>
      <c r="UQQ101" s="84"/>
      <c r="UQR101" s="84"/>
      <c r="UQS101" s="84"/>
      <c r="UQT101" s="84"/>
      <c r="UQU101" s="84"/>
      <c r="UQV101" s="84"/>
      <c r="UQW101" s="84"/>
      <c r="UQX101" s="84"/>
      <c r="UQY101" s="84"/>
      <c r="UQZ101" s="84"/>
      <c r="URA101" s="84"/>
      <c r="URB101" s="84"/>
      <c r="URC101" s="84"/>
      <c r="URD101" s="84"/>
      <c r="URE101" s="84"/>
      <c r="URF101" s="84"/>
      <c r="URG101" s="84"/>
      <c r="URH101" s="84"/>
      <c r="URI101" s="84"/>
      <c r="URJ101" s="84"/>
      <c r="URK101" s="84"/>
      <c r="URL101" s="84"/>
      <c r="URM101" s="84"/>
      <c r="URN101" s="84"/>
      <c r="URO101" s="84"/>
      <c r="URP101" s="84"/>
      <c r="URQ101" s="84"/>
      <c r="URR101" s="84"/>
      <c r="URS101" s="84"/>
      <c r="URT101" s="84"/>
      <c r="URU101" s="84"/>
      <c r="URV101" s="84"/>
      <c r="URW101" s="84"/>
      <c r="URX101" s="84"/>
      <c r="URY101" s="84"/>
      <c r="URZ101" s="84"/>
      <c r="USA101" s="84"/>
      <c r="USB101" s="84"/>
      <c r="USC101" s="84"/>
      <c r="USD101" s="84"/>
      <c r="USE101" s="84"/>
      <c r="USF101" s="84"/>
      <c r="USG101" s="84"/>
      <c r="USH101" s="84"/>
      <c r="USI101" s="84"/>
      <c r="USJ101" s="84"/>
      <c r="USK101" s="84"/>
      <c r="USL101" s="84"/>
      <c r="USM101" s="84"/>
      <c r="USN101" s="84"/>
      <c r="USO101" s="84"/>
      <c r="USP101" s="84"/>
      <c r="USQ101" s="84"/>
      <c r="USR101" s="84"/>
      <c r="USS101" s="84"/>
      <c r="UST101" s="84"/>
      <c r="USU101" s="84"/>
      <c r="USV101" s="84"/>
      <c r="USW101" s="84"/>
      <c r="USX101" s="84"/>
      <c r="USY101" s="84"/>
      <c r="USZ101" s="84"/>
      <c r="UTA101" s="84"/>
      <c r="UTB101" s="84"/>
      <c r="UTC101" s="84"/>
      <c r="UTD101" s="84"/>
      <c r="UTE101" s="84"/>
      <c r="UTF101" s="84"/>
      <c r="UTG101" s="84"/>
      <c r="UTH101" s="84"/>
      <c r="UTI101" s="84"/>
      <c r="UTJ101" s="84"/>
      <c r="UTK101" s="84"/>
      <c r="UTL101" s="84"/>
      <c r="UTM101" s="84"/>
      <c r="UTN101" s="84"/>
      <c r="UTO101" s="84"/>
      <c r="UTP101" s="84"/>
      <c r="UTQ101" s="84"/>
      <c r="UTR101" s="84"/>
      <c r="UTS101" s="84"/>
      <c r="UTT101" s="84"/>
      <c r="UTU101" s="84"/>
      <c r="UTV101" s="84"/>
      <c r="UTW101" s="84"/>
      <c r="UTX101" s="84"/>
      <c r="UTY101" s="84"/>
      <c r="UTZ101" s="84"/>
      <c r="UUA101" s="84"/>
      <c r="UUB101" s="84"/>
      <c r="UUC101" s="84"/>
      <c r="UUD101" s="84"/>
      <c r="UUE101" s="84"/>
      <c r="UUF101" s="84"/>
      <c r="UUG101" s="84"/>
      <c r="UUH101" s="84"/>
      <c r="UUI101" s="84"/>
      <c r="UUJ101" s="84"/>
      <c r="UUK101" s="84"/>
      <c r="UUL101" s="84"/>
      <c r="UUM101" s="84"/>
      <c r="UUN101" s="84"/>
      <c r="UUO101" s="84"/>
      <c r="UUP101" s="84"/>
      <c r="UUQ101" s="84"/>
      <c r="UUR101" s="84"/>
      <c r="UUS101" s="84"/>
      <c r="UUT101" s="84"/>
      <c r="UUU101" s="84"/>
      <c r="UUV101" s="84"/>
      <c r="UUW101" s="84"/>
      <c r="UUX101" s="84"/>
      <c r="UUY101" s="84"/>
      <c r="UUZ101" s="84"/>
      <c r="UVA101" s="84"/>
      <c r="UVB101" s="84"/>
      <c r="UVC101" s="84"/>
      <c r="UVD101" s="84"/>
      <c r="UVE101" s="84"/>
      <c r="UVF101" s="84"/>
      <c r="UVG101" s="84"/>
      <c r="UVH101" s="84"/>
      <c r="UVI101" s="84"/>
      <c r="UVJ101" s="84"/>
      <c r="UVK101" s="84"/>
      <c r="UVL101" s="84"/>
      <c r="UVM101" s="84"/>
      <c r="UVN101" s="84"/>
      <c r="UVO101" s="84"/>
      <c r="UVP101" s="84"/>
      <c r="UVQ101" s="84"/>
      <c r="UVR101" s="84"/>
      <c r="UVS101" s="84"/>
      <c r="UVT101" s="84"/>
      <c r="UVU101" s="84"/>
      <c r="UVV101" s="84"/>
      <c r="UVW101" s="84"/>
      <c r="UVX101" s="84"/>
      <c r="UVY101" s="84"/>
      <c r="UVZ101" s="84"/>
      <c r="UWA101" s="84"/>
      <c r="UWB101" s="84"/>
      <c r="UWC101" s="84"/>
      <c r="UWD101" s="84"/>
      <c r="UWE101" s="84"/>
      <c r="UWF101" s="84"/>
      <c r="UWG101" s="84"/>
      <c r="UWH101" s="84"/>
      <c r="UWI101" s="84"/>
      <c r="UWJ101" s="84"/>
      <c r="UWK101" s="84"/>
      <c r="UWL101" s="84"/>
      <c r="UWM101" s="84"/>
      <c r="UWN101" s="84"/>
      <c r="UWO101" s="84"/>
      <c r="UWP101" s="84"/>
      <c r="UWQ101" s="84"/>
      <c r="UWR101" s="84"/>
      <c r="UWS101" s="84"/>
      <c r="UWT101" s="84"/>
      <c r="UWU101" s="84"/>
      <c r="UWV101" s="84"/>
      <c r="UWW101" s="84"/>
      <c r="UWX101" s="84"/>
      <c r="UWY101" s="84"/>
      <c r="UWZ101" s="84"/>
      <c r="UXA101" s="84"/>
      <c r="UXB101" s="84"/>
      <c r="UXC101" s="84"/>
      <c r="UXD101" s="84"/>
      <c r="UXE101" s="84"/>
      <c r="UXF101" s="84"/>
      <c r="UXG101" s="84"/>
      <c r="UXH101" s="84"/>
      <c r="UXI101" s="84"/>
      <c r="UXJ101" s="84"/>
      <c r="UXK101" s="84"/>
      <c r="UXL101" s="84"/>
      <c r="UXM101" s="84"/>
      <c r="UXN101" s="84"/>
      <c r="UXO101" s="84"/>
      <c r="UXP101" s="84"/>
      <c r="UXQ101" s="84"/>
      <c r="UXR101" s="84"/>
      <c r="UXS101" s="84"/>
      <c r="UXT101" s="84"/>
      <c r="UXU101" s="84"/>
      <c r="UXV101" s="84"/>
      <c r="UXW101" s="84"/>
      <c r="UXX101" s="84"/>
      <c r="UXY101" s="84"/>
      <c r="UXZ101" s="84"/>
      <c r="UYA101" s="84"/>
      <c r="UYB101" s="84"/>
      <c r="UYC101" s="84"/>
      <c r="UYD101" s="84"/>
      <c r="UYE101" s="84"/>
      <c r="UYF101" s="84"/>
      <c r="UYG101" s="84"/>
      <c r="UYH101" s="84"/>
      <c r="UYI101" s="84"/>
      <c r="UYJ101" s="84"/>
      <c r="UYK101" s="84"/>
      <c r="UYL101" s="84"/>
      <c r="UYM101" s="84"/>
      <c r="UYN101" s="84"/>
      <c r="UYO101" s="84"/>
      <c r="UYP101" s="84"/>
      <c r="UYQ101" s="84"/>
      <c r="UYR101" s="84"/>
      <c r="UYS101" s="84"/>
      <c r="UYT101" s="84"/>
      <c r="UYU101" s="84"/>
      <c r="UYV101" s="84"/>
      <c r="UYW101" s="84"/>
      <c r="UYX101" s="84"/>
      <c r="UYY101" s="84"/>
      <c r="UYZ101" s="84"/>
      <c r="UZA101" s="84"/>
      <c r="UZB101" s="84"/>
      <c r="UZC101" s="84"/>
      <c r="UZD101" s="84"/>
      <c r="UZE101" s="84"/>
      <c r="UZF101" s="84"/>
      <c r="UZG101" s="84"/>
      <c r="UZH101" s="84"/>
      <c r="UZI101" s="84"/>
      <c r="UZJ101" s="84"/>
      <c r="UZK101" s="84"/>
      <c r="UZL101" s="84"/>
      <c r="UZM101" s="84"/>
      <c r="UZN101" s="84"/>
      <c r="UZO101" s="84"/>
      <c r="UZP101" s="84"/>
      <c r="UZQ101" s="84"/>
      <c r="UZR101" s="84"/>
      <c r="UZS101" s="84"/>
      <c r="UZT101" s="84"/>
      <c r="UZU101" s="84"/>
      <c r="UZV101" s="84"/>
      <c r="UZW101" s="84"/>
      <c r="UZX101" s="84"/>
      <c r="UZY101" s="84"/>
      <c r="UZZ101" s="84"/>
      <c r="VAA101" s="84"/>
      <c r="VAB101" s="84"/>
      <c r="VAC101" s="84"/>
      <c r="VAD101" s="84"/>
      <c r="VAE101" s="84"/>
      <c r="VAF101" s="84"/>
      <c r="VAG101" s="84"/>
      <c r="VAH101" s="84"/>
      <c r="VAI101" s="84"/>
      <c r="VAJ101" s="84"/>
      <c r="VAK101" s="84"/>
      <c r="VAL101" s="84"/>
      <c r="VAM101" s="84"/>
      <c r="VAN101" s="84"/>
      <c r="VAO101" s="84"/>
      <c r="VAP101" s="84"/>
      <c r="VAQ101" s="84"/>
      <c r="VAR101" s="84"/>
      <c r="VAS101" s="84"/>
      <c r="VAT101" s="84"/>
      <c r="VAU101" s="84"/>
      <c r="VAV101" s="84"/>
      <c r="VAW101" s="84"/>
      <c r="VAX101" s="84"/>
      <c r="VAY101" s="84"/>
      <c r="VAZ101" s="84"/>
      <c r="VBA101" s="84"/>
      <c r="VBB101" s="84"/>
      <c r="VBC101" s="84"/>
      <c r="VBD101" s="84"/>
      <c r="VBE101" s="84"/>
      <c r="VBF101" s="84"/>
      <c r="VBG101" s="84"/>
      <c r="VBH101" s="84"/>
      <c r="VBI101" s="84"/>
      <c r="VBJ101" s="84"/>
      <c r="VBK101" s="84"/>
      <c r="VBL101" s="84"/>
      <c r="VBM101" s="84"/>
      <c r="VBN101" s="84"/>
      <c r="VBO101" s="84"/>
      <c r="VBP101" s="84"/>
      <c r="VBQ101" s="84"/>
      <c r="VBR101" s="84"/>
      <c r="VBS101" s="84"/>
      <c r="VBT101" s="84"/>
      <c r="VBU101" s="84"/>
      <c r="VBV101" s="84"/>
      <c r="VBW101" s="84"/>
      <c r="VBX101" s="84"/>
      <c r="VBY101" s="84"/>
      <c r="VBZ101" s="84"/>
      <c r="VCA101" s="84"/>
      <c r="VCB101" s="84"/>
      <c r="VCC101" s="84"/>
      <c r="VCD101" s="84"/>
      <c r="VCE101" s="84"/>
      <c r="VCF101" s="84"/>
      <c r="VCG101" s="84"/>
      <c r="VCH101" s="84"/>
      <c r="VCI101" s="84"/>
      <c r="VCJ101" s="84"/>
      <c r="VCK101" s="84"/>
      <c r="VCL101" s="84"/>
      <c r="VCM101" s="84"/>
      <c r="VCN101" s="84"/>
      <c r="VCO101" s="84"/>
      <c r="VCP101" s="84"/>
      <c r="VCQ101" s="84"/>
      <c r="VCR101" s="84"/>
      <c r="VCS101" s="84"/>
      <c r="VCT101" s="84"/>
      <c r="VCU101" s="84"/>
      <c r="VCV101" s="84"/>
      <c r="VCW101" s="84"/>
      <c r="VCX101" s="84"/>
      <c r="VCY101" s="84"/>
      <c r="VCZ101" s="84"/>
      <c r="VDA101" s="84"/>
      <c r="VDB101" s="84"/>
      <c r="VDC101" s="84"/>
      <c r="VDD101" s="84"/>
      <c r="VDE101" s="84"/>
      <c r="VDF101" s="84"/>
      <c r="VDG101" s="84"/>
      <c r="VDH101" s="84"/>
      <c r="VDI101" s="84"/>
      <c r="VDJ101" s="84"/>
      <c r="VDK101" s="84"/>
      <c r="VDL101" s="84"/>
      <c r="VDM101" s="84"/>
      <c r="VDN101" s="84"/>
      <c r="VDO101" s="84"/>
      <c r="VDP101" s="84"/>
      <c r="VDQ101" s="84"/>
      <c r="VDR101" s="84"/>
      <c r="VDS101" s="84"/>
      <c r="VDT101" s="84"/>
      <c r="VDU101" s="84"/>
      <c r="VDV101" s="84"/>
      <c r="VDW101" s="84"/>
      <c r="VDX101" s="84"/>
      <c r="VDY101" s="84"/>
      <c r="VDZ101" s="84"/>
      <c r="VEA101" s="84"/>
      <c r="VEB101" s="84"/>
      <c r="VEC101" s="84"/>
      <c r="VED101" s="84"/>
      <c r="VEE101" s="84"/>
      <c r="VEF101" s="84"/>
      <c r="VEG101" s="84"/>
      <c r="VEH101" s="84"/>
      <c r="VEI101" s="84"/>
      <c r="VEJ101" s="84"/>
      <c r="VEK101" s="84"/>
      <c r="VEL101" s="84"/>
      <c r="VEM101" s="84"/>
      <c r="VEN101" s="84"/>
      <c r="VEO101" s="84"/>
      <c r="VEP101" s="84"/>
      <c r="VEQ101" s="84"/>
      <c r="VER101" s="84"/>
      <c r="VES101" s="84"/>
      <c r="VET101" s="84"/>
      <c r="VEU101" s="84"/>
      <c r="VEV101" s="84"/>
      <c r="VEW101" s="84"/>
      <c r="VEX101" s="84"/>
      <c r="VEY101" s="84"/>
      <c r="VEZ101" s="84"/>
      <c r="VFA101" s="84"/>
      <c r="VFB101" s="84"/>
      <c r="VFC101" s="84"/>
      <c r="VFD101" s="84"/>
      <c r="VFE101" s="84"/>
      <c r="VFF101" s="84"/>
      <c r="VFG101" s="84"/>
      <c r="VFH101" s="84"/>
      <c r="VFI101" s="84"/>
      <c r="VFJ101" s="84"/>
      <c r="VFK101" s="84"/>
      <c r="VFL101" s="84"/>
      <c r="VFM101" s="84"/>
      <c r="VFN101" s="84"/>
      <c r="VFO101" s="84"/>
      <c r="VFP101" s="84"/>
      <c r="VFQ101" s="84"/>
      <c r="VFR101" s="84"/>
      <c r="VFS101" s="84"/>
      <c r="VFT101" s="84"/>
      <c r="VFU101" s="84"/>
      <c r="VFV101" s="84"/>
      <c r="VFW101" s="84"/>
      <c r="VFX101" s="84"/>
      <c r="VFY101" s="84"/>
      <c r="VFZ101" s="84"/>
      <c r="VGA101" s="84"/>
      <c r="VGB101" s="84"/>
      <c r="VGC101" s="84"/>
      <c r="VGD101" s="84"/>
      <c r="VGE101" s="84"/>
      <c r="VGF101" s="84"/>
      <c r="VGG101" s="84"/>
      <c r="VGH101" s="84"/>
      <c r="VGI101" s="84"/>
      <c r="VGJ101" s="84"/>
      <c r="VGK101" s="84"/>
      <c r="VGL101" s="84"/>
      <c r="VGM101" s="84"/>
      <c r="VGN101" s="84"/>
      <c r="VGO101" s="84"/>
      <c r="VGP101" s="84"/>
      <c r="VGQ101" s="84"/>
      <c r="VGR101" s="84"/>
      <c r="VGS101" s="84"/>
      <c r="VGT101" s="84"/>
      <c r="VGU101" s="84"/>
      <c r="VGV101" s="84"/>
      <c r="VGW101" s="84"/>
      <c r="VGX101" s="84"/>
      <c r="VGY101" s="84"/>
      <c r="VGZ101" s="84"/>
      <c r="VHA101" s="84"/>
      <c r="VHB101" s="84"/>
      <c r="VHC101" s="84"/>
      <c r="VHD101" s="84"/>
      <c r="VHE101" s="84"/>
      <c r="VHF101" s="84"/>
      <c r="VHG101" s="84"/>
      <c r="VHH101" s="84"/>
      <c r="VHI101" s="84"/>
      <c r="VHJ101" s="84"/>
      <c r="VHK101" s="84"/>
      <c r="VHL101" s="84"/>
      <c r="VHM101" s="84"/>
      <c r="VHN101" s="84"/>
      <c r="VHO101" s="84"/>
      <c r="VHP101" s="84"/>
      <c r="VHQ101" s="84"/>
      <c r="VHR101" s="84"/>
      <c r="VHS101" s="84"/>
      <c r="VHT101" s="84"/>
      <c r="VHU101" s="84"/>
      <c r="VHV101" s="84"/>
      <c r="VHW101" s="84"/>
      <c r="VHX101" s="84"/>
      <c r="VHY101" s="84"/>
      <c r="VHZ101" s="84"/>
      <c r="VIA101" s="84"/>
      <c r="VIB101" s="84"/>
      <c r="VIC101" s="84"/>
      <c r="VID101" s="84"/>
      <c r="VIE101" s="84"/>
      <c r="VIF101" s="84"/>
      <c r="VIG101" s="84"/>
      <c r="VIH101" s="84"/>
      <c r="VII101" s="84"/>
      <c r="VIJ101" s="84"/>
      <c r="VIK101" s="84"/>
      <c r="VIL101" s="84"/>
      <c r="VIM101" s="84"/>
      <c r="VIN101" s="84"/>
      <c r="VIO101" s="84"/>
      <c r="VIP101" s="84"/>
      <c r="VIQ101" s="84"/>
      <c r="VIR101" s="84"/>
      <c r="VIS101" s="84"/>
      <c r="VIT101" s="84"/>
      <c r="VIU101" s="84"/>
      <c r="VIV101" s="84"/>
      <c r="VIW101" s="84"/>
      <c r="VIX101" s="84"/>
      <c r="VIY101" s="84"/>
      <c r="VIZ101" s="84"/>
      <c r="VJA101" s="84"/>
      <c r="VJB101" s="84"/>
      <c r="VJC101" s="84"/>
      <c r="VJD101" s="84"/>
      <c r="VJE101" s="84"/>
      <c r="VJF101" s="84"/>
      <c r="VJG101" s="84"/>
      <c r="VJH101" s="84"/>
      <c r="VJI101" s="84"/>
      <c r="VJJ101" s="84"/>
      <c r="VJK101" s="84"/>
      <c r="VJL101" s="84"/>
      <c r="VJM101" s="84"/>
      <c r="VJN101" s="84"/>
      <c r="VJO101" s="84"/>
      <c r="VJP101" s="84"/>
      <c r="VJQ101" s="84"/>
      <c r="VJR101" s="84"/>
      <c r="VJS101" s="84"/>
      <c r="VJT101" s="84"/>
      <c r="VJU101" s="84"/>
      <c r="VJV101" s="84"/>
      <c r="VJW101" s="84"/>
      <c r="VJX101" s="84"/>
      <c r="VJY101" s="84"/>
      <c r="VJZ101" s="84"/>
      <c r="VKA101" s="84"/>
      <c r="VKB101" s="84"/>
      <c r="VKC101" s="84"/>
      <c r="VKD101" s="84"/>
      <c r="VKE101" s="84"/>
      <c r="VKF101" s="84"/>
      <c r="VKG101" s="84"/>
      <c r="VKH101" s="84"/>
      <c r="VKI101" s="84"/>
      <c r="VKJ101" s="84"/>
      <c r="VKK101" s="84"/>
      <c r="VKL101" s="84"/>
      <c r="VKM101" s="84"/>
      <c r="VKN101" s="84"/>
      <c r="VKO101" s="84"/>
      <c r="VKP101" s="84"/>
      <c r="VKQ101" s="84"/>
      <c r="VKR101" s="84"/>
      <c r="VKS101" s="84"/>
      <c r="VKT101" s="84"/>
      <c r="VKU101" s="84"/>
      <c r="VKV101" s="84"/>
      <c r="VKW101" s="84"/>
      <c r="VKX101" s="84"/>
      <c r="VKY101" s="84"/>
      <c r="VKZ101" s="84"/>
      <c r="VLA101" s="84"/>
      <c r="VLB101" s="84"/>
      <c r="VLC101" s="84"/>
      <c r="VLD101" s="84"/>
      <c r="VLE101" s="84"/>
      <c r="VLF101" s="84"/>
      <c r="VLG101" s="84"/>
      <c r="VLH101" s="84"/>
      <c r="VLI101" s="84"/>
      <c r="VLJ101" s="84"/>
      <c r="VLK101" s="84"/>
      <c r="VLL101" s="84"/>
      <c r="VLM101" s="84"/>
      <c r="VLN101" s="84"/>
      <c r="VLO101" s="84"/>
      <c r="VLP101" s="84"/>
      <c r="VLQ101" s="84"/>
      <c r="VLR101" s="84"/>
      <c r="VLS101" s="84"/>
      <c r="VLT101" s="84"/>
      <c r="VLU101" s="84"/>
      <c r="VLV101" s="84"/>
      <c r="VLW101" s="84"/>
      <c r="VLX101" s="84"/>
      <c r="VLY101" s="84"/>
      <c r="VLZ101" s="84"/>
      <c r="VMA101" s="84"/>
      <c r="VMB101" s="84"/>
      <c r="VMC101" s="84"/>
      <c r="VMD101" s="84"/>
      <c r="VME101" s="84"/>
      <c r="VMF101" s="84"/>
      <c r="VMG101" s="84"/>
      <c r="VMH101" s="84"/>
      <c r="VMI101" s="84"/>
      <c r="VMJ101" s="84"/>
      <c r="VMK101" s="84"/>
      <c r="VML101" s="84"/>
      <c r="VMM101" s="84"/>
      <c r="VMN101" s="84"/>
      <c r="VMO101" s="84"/>
      <c r="VMP101" s="84"/>
      <c r="VMQ101" s="84"/>
      <c r="VMR101" s="84"/>
      <c r="VMS101" s="84"/>
      <c r="VMT101" s="84"/>
      <c r="VMU101" s="84"/>
      <c r="VMV101" s="84"/>
      <c r="VMW101" s="84"/>
      <c r="VMX101" s="84"/>
      <c r="VMY101" s="84"/>
      <c r="VMZ101" s="84"/>
      <c r="VNA101" s="84"/>
      <c r="VNB101" s="84"/>
      <c r="VNC101" s="84"/>
      <c r="VND101" s="84"/>
      <c r="VNE101" s="84"/>
      <c r="VNF101" s="84"/>
      <c r="VNG101" s="84"/>
      <c r="VNH101" s="84"/>
      <c r="VNI101" s="84"/>
      <c r="VNJ101" s="84"/>
      <c r="VNK101" s="84"/>
      <c r="VNL101" s="84"/>
      <c r="VNM101" s="84"/>
      <c r="VNN101" s="84"/>
      <c r="VNO101" s="84"/>
      <c r="VNP101" s="84"/>
      <c r="VNQ101" s="84"/>
      <c r="VNR101" s="84"/>
      <c r="VNS101" s="84"/>
      <c r="VNT101" s="84"/>
      <c r="VNU101" s="84"/>
      <c r="VNV101" s="84"/>
      <c r="VNW101" s="84"/>
      <c r="VNX101" s="84"/>
      <c r="VNY101" s="84"/>
      <c r="VNZ101" s="84"/>
      <c r="VOA101" s="84"/>
      <c r="VOB101" s="84"/>
      <c r="VOC101" s="84"/>
      <c r="VOD101" s="84"/>
      <c r="VOE101" s="84"/>
      <c r="VOF101" s="84"/>
      <c r="VOG101" s="84"/>
      <c r="VOH101" s="84"/>
      <c r="VOI101" s="84"/>
      <c r="VOJ101" s="84"/>
      <c r="VOK101" s="84"/>
      <c r="VOL101" s="84"/>
      <c r="VOM101" s="84"/>
      <c r="VON101" s="84"/>
      <c r="VOO101" s="84"/>
      <c r="VOP101" s="84"/>
      <c r="VOQ101" s="84"/>
      <c r="VOR101" s="84"/>
      <c r="VOS101" s="84"/>
      <c r="VOT101" s="84"/>
      <c r="VOU101" s="84"/>
      <c r="VOV101" s="84"/>
      <c r="VOW101" s="84"/>
      <c r="VOX101" s="84"/>
      <c r="VOY101" s="84"/>
      <c r="VOZ101" s="84"/>
      <c r="VPA101" s="84"/>
      <c r="VPB101" s="84"/>
      <c r="VPC101" s="84"/>
      <c r="VPD101" s="84"/>
      <c r="VPE101" s="84"/>
      <c r="VPF101" s="84"/>
      <c r="VPG101" s="84"/>
      <c r="VPH101" s="84"/>
      <c r="VPI101" s="84"/>
      <c r="VPJ101" s="84"/>
      <c r="VPK101" s="84"/>
      <c r="VPL101" s="84"/>
      <c r="VPM101" s="84"/>
      <c r="VPN101" s="84"/>
      <c r="VPO101" s="84"/>
      <c r="VPP101" s="84"/>
      <c r="VPQ101" s="84"/>
      <c r="VPR101" s="84"/>
      <c r="VPS101" s="84"/>
      <c r="VPT101" s="84"/>
      <c r="VPU101" s="84"/>
      <c r="VPV101" s="84"/>
      <c r="VPW101" s="84"/>
      <c r="VPX101" s="84"/>
      <c r="VPY101" s="84"/>
      <c r="VPZ101" s="84"/>
      <c r="VQA101" s="84"/>
      <c r="VQB101" s="84"/>
      <c r="VQC101" s="84"/>
      <c r="VQD101" s="84"/>
      <c r="VQE101" s="84"/>
      <c r="VQF101" s="84"/>
      <c r="VQG101" s="84"/>
      <c r="VQH101" s="84"/>
      <c r="VQI101" s="84"/>
      <c r="VQJ101" s="84"/>
      <c r="VQK101" s="84"/>
      <c r="VQL101" s="84"/>
      <c r="VQM101" s="84"/>
      <c r="VQN101" s="84"/>
      <c r="VQO101" s="84"/>
      <c r="VQP101" s="84"/>
      <c r="VQQ101" s="84"/>
      <c r="VQR101" s="84"/>
      <c r="VQS101" s="84"/>
      <c r="VQT101" s="84"/>
      <c r="VQU101" s="84"/>
      <c r="VQV101" s="84"/>
      <c r="VQW101" s="84"/>
      <c r="VQX101" s="84"/>
      <c r="VQY101" s="84"/>
      <c r="VQZ101" s="84"/>
      <c r="VRA101" s="84"/>
      <c r="VRB101" s="84"/>
      <c r="VRC101" s="84"/>
      <c r="VRD101" s="84"/>
      <c r="VRE101" s="84"/>
      <c r="VRF101" s="84"/>
      <c r="VRG101" s="84"/>
      <c r="VRH101" s="84"/>
      <c r="VRI101" s="84"/>
      <c r="VRJ101" s="84"/>
      <c r="VRK101" s="84"/>
      <c r="VRL101" s="84"/>
      <c r="VRM101" s="84"/>
      <c r="VRN101" s="84"/>
      <c r="VRO101" s="84"/>
      <c r="VRP101" s="84"/>
      <c r="VRQ101" s="84"/>
      <c r="VRR101" s="84"/>
      <c r="VRS101" s="84"/>
      <c r="VRT101" s="84"/>
      <c r="VRU101" s="84"/>
      <c r="VRV101" s="84"/>
      <c r="VRW101" s="84"/>
      <c r="VRX101" s="84"/>
      <c r="VRY101" s="84"/>
      <c r="VRZ101" s="84"/>
      <c r="VSA101" s="84"/>
      <c r="VSB101" s="84"/>
      <c r="VSC101" s="84"/>
      <c r="VSD101" s="84"/>
      <c r="VSE101" s="84"/>
      <c r="VSF101" s="84"/>
      <c r="VSG101" s="84"/>
      <c r="VSH101" s="84"/>
      <c r="VSI101" s="84"/>
      <c r="VSJ101" s="84"/>
      <c r="VSK101" s="84"/>
      <c r="VSL101" s="84"/>
      <c r="VSM101" s="84"/>
      <c r="VSN101" s="84"/>
      <c r="VSO101" s="84"/>
      <c r="VSP101" s="84"/>
      <c r="VSQ101" s="84"/>
      <c r="VSR101" s="84"/>
      <c r="VSS101" s="84"/>
      <c r="VST101" s="84"/>
      <c r="VSU101" s="84"/>
      <c r="VSV101" s="84"/>
      <c r="VSW101" s="84"/>
      <c r="VSX101" s="84"/>
      <c r="VSY101" s="84"/>
      <c r="VSZ101" s="84"/>
      <c r="VTA101" s="84"/>
      <c r="VTB101" s="84"/>
      <c r="VTC101" s="84"/>
      <c r="VTD101" s="84"/>
      <c r="VTE101" s="84"/>
      <c r="VTF101" s="84"/>
      <c r="VTG101" s="84"/>
      <c r="VTH101" s="84"/>
      <c r="VTI101" s="84"/>
      <c r="VTJ101" s="84"/>
      <c r="VTK101" s="84"/>
      <c r="VTL101" s="84"/>
      <c r="VTM101" s="84"/>
      <c r="VTN101" s="84"/>
      <c r="VTO101" s="84"/>
      <c r="VTP101" s="84"/>
      <c r="VTQ101" s="84"/>
      <c r="VTR101" s="84"/>
      <c r="VTS101" s="84"/>
      <c r="VTT101" s="84"/>
      <c r="VTU101" s="84"/>
      <c r="VTV101" s="84"/>
      <c r="VTW101" s="84"/>
      <c r="VTX101" s="84"/>
      <c r="VTY101" s="84"/>
      <c r="VTZ101" s="84"/>
      <c r="VUA101" s="84"/>
      <c r="VUB101" s="84"/>
      <c r="VUC101" s="84"/>
      <c r="VUD101" s="84"/>
      <c r="VUE101" s="84"/>
      <c r="VUF101" s="84"/>
      <c r="VUG101" s="84"/>
      <c r="VUH101" s="84"/>
      <c r="VUI101" s="84"/>
      <c r="VUJ101" s="84"/>
      <c r="VUK101" s="84"/>
      <c r="VUL101" s="84"/>
      <c r="VUM101" s="84"/>
      <c r="VUN101" s="84"/>
      <c r="VUO101" s="84"/>
      <c r="VUP101" s="84"/>
      <c r="VUQ101" s="84"/>
      <c r="VUR101" s="84"/>
      <c r="VUS101" s="84"/>
      <c r="VUT101" s="84"/>
      <c r="VUU101" s="84"/>
      <c r="VUV101" s="84"/>
      <c r="VUW101" s="84"/>
      <c r="VUX101" s="84"/>
      <c r="VUY101" s="84"/>
      <c r="VUZ101" s="84"/>
      <c r="VVA101" s="84"/>
      <c r="VVB101" s="84"/>
      <c r="VVC101" s="84"/>
      <c r="VVD101" s="84"/>
      <c r="VVE101" s="84"/>
      <c r="VVF101" s="84"/>
      <c r="VVG101" s="84"/>
      <c r="VVH101" s="84"/>
      <c r="VVI101" s="84"/>
      <c r="VVJ101" s="84"/>
      <c r="VVK101" s="84"/>
      <c r="VVL101" s="84"/>
      <c r="VVM101" s="84"/>
      <c r="VVN101" s="84"/>
      <c r="VVO101" s="84"/>
      <c r="VVP101" s="84"/>
      <c r="VVQ101" s="84"/>
      <c r="VVR101" s="84"/>
      <c r="VVS101" s="84"/>
      <c r="VVT101" s="84"/>
      <c r="VVU101" s="84"/>
      <c r="VVV101" s="84"/>
      <c r="VVW101" s="84"/>
      <c r="VVX101" s="84"/>
      <c r="VVY101" s="84"/>
      <c r="VVZ101" s="84"/>
      <c r="VWA101" s="84"/>
      <c r="VWB101" s="84"/>
      <c r="VWC101" s="84"/>
      <c r="VWD101" s="84"/>
      <c r="VWE101" s="84"/>
      <c r="VWF101" s="84"/>
      <c r="VWG101" s="84"/>
      <c r="VWH101" s="84"/>
      <c r="VWI101" s="84"/>
      <c r="VWJ101" s="84"/>
      <c r="VWK101" s="84"/>
      <c r="VWL101" s="84"/>
      <c r="VWM101" s="84"/>
      <c r="VWN101" s="84"/>
      <c r="VWO101" s="84"/>
      <c r="VWP101" s="84"/>
      <c r="VWQ101" s="84"/>
      <c r="VWR101" s="84"/>
      <c r="VWS101" s="84"/>
      <c r="VWT101" s="84"/>
      <c r="VWU101" s="84"/>
      <c r="VWV101" s="84"/>
      <c r="VWW101" s="84"/>
      <c r="VWX101" s="84"/>
      <c r="VWY101" s="84"/>
      <c r="VWZ101" s="84"/>
      <c r="VXA101" s="84"/>
      <c r="VXB101" s="84"/>
      <c r="VXC101" s="84"/>
      <c r="VXD101" s="84"/>
      <c r="VXE101" s="84"/>
      <c r="VXF101" s="84"/>
      <c r="VXG101" s="84"/>
      <c r="VXH101" s="84"/>
      <c r="VXI101" s="84"/>
      <c r="VXJ101" s="84"/>
      <c r="VXK101" s="84"/>
      <c r="VXL101" s="84"/>
      <c r="VXM101" s="84"/>
      <c r="VXN101" s="84"/>
      <c r="VXO101" s="84"/>
      <c r="VXP101" s="84"/>
      <c r="VXQ101" s="84"/>
      <c r="VXR101" s="84"/>
      <c r="VXS101" s="84"/>
      <c r="VXT101" s="84"/>
      <c r="VXU101" s="84"/>
      <c r="VXV101" s="84"/>
      <c r="VXW101" s="84"/>
      <c r="VXX101" s="84"/>
      <c r="VXY101" s="84"/>
      <c r="VXZ101" s="84"/>
      <c r="VYA101" s="84"/>
      <c r="VYB101" s="84"/>
      <c r="VYC101" s="84"/>
      <c r="VYD101" s="84"/>
      <c r="VYE101" s="84"/>
      <c r="VYF101" s="84"/>
      <c r="VYG101" s="84"/>
      <c r="VYH101" s="84"/>
      <c r="VYI101" s="84"/>
      <c r="VYJ101" s="84"/>
      <c r="VYK101" s="84"/>
      <c r="VYL101" s="84"/>
      <c r="VYM101" s="84"/>
      <c r="VYN101" s="84"/>
      <c r="VYO101" s="84"/>
      <c r="VYP101" s="84"/>
      <c r="VYQ101" s="84"/>
      <c r="VYR101" s="84"/>
      <c r="VYS101" s="84"/>
      <c r="VYT101" s="84"/>
      <c r="VYU101" s="84"/>
      <c r="VYV101" s="84"/>
      <c r="VYW101" s="84"/>
      <c r="VYX101" s="84"/>
      <c r="VYY101" s="84"/>
      <c r="VYZ101" s="84"/>
      <c r="VZA101" s="84"/>
      <c r="VZB101" s="84"/>
      <c r="VZC101" s="84"/>
      <c r="VZD101" s="84"/>
      <c r="VZE101" s="84"/>
      <c r="VZF101" s="84"/>
      <c r="VZG101" s="84"/>
      <c r="VZH101" s="84"/>
      <c r="VZI101" s="84"/>
      <c r="VZJ101" s="84"/>
      <c r="VZK101" s="84"/>
      <c r="VZL101" s="84"/>
      <c r="VZM101" s="84"/>
      <c r="VZN101" s="84"/>
      <c r="VZO101" s="84"/>
      <c r="VZP101" s="84"/>
      <c r="VZQ101" s="84"/>
      <c r="VZR101" s="84"/>
      <c r="VZS101" s="84"/>
      <c r="VZT101" s="84"/>
      <c r="VZU101" s="84"/>
      <c r="VZV101" s="84"/>
      <c r="VZW101" s="84"/>
      <c r="VZX101" s="84"/>
      <c r="VZY101" s="84"/>
      <c r="VZZ101" s="84"/>
      <c r="WAA101" s="84"/>
      <c r="WAB101" s="84"/>
      <c r="WAC101" s="84"/>
      <c r="WAD101" s="84"/>
      <c r="WAE101" s="84"/>
      <c r="WAF101" s="84"/>
      <c r="WAG101" s="84"/>
      <c r="WAH101" s="84"/>
      <c r="WAI101" s="84"/>
      <c r="WAJ101" s="84"/>
      <c r="WAK101" s="84"/>
      <c r="WAL101" s="84"/>
      <c r="WAM101" s="84"/>
      <c r="WAN101" s="84"/>
      <c r="WAO101" s="84"/>
      <c r="WAP101" s="84"/>
      <c r="WAQ101" s="84"/>
      <c r="WAR101" s="84"/>
      <c r="WAS101" s="84"/>
      <c r="WAT101" s="84"/>
      <c r="WAU101" s="84"/>
      <c r="WAV101" s="84"/>
      <c r="WAW101" s="84"/>
      <c r="WAX101" s="84"/>
      <c r="WAY101" s="84"/>
      <c r="WAZ101" s="84"/>
      <c r="WBA101" s="84"/>
      <c r="WBB101" s="84"/>
      <c r="WBC101" s="84"/>
      <c r="WBD101" s="84"/>
      <c r="WBE101" s="84"/>
      <c r="WBF101" s="84"/>
      <c r="WBG101" s="84"/>
      <c r="WBH101" s="84"/>
      <c r="WBI101" s="84"/>
      <c r="WBJ101" s="84"/>
      <c r="WBK101" s="84"/>
      <c r="WBL101" s="84"/>
      <c r="WBM101" s="84"/>
      <c r="WBN101" s="84"/>
      <c r="WBO101" s="84"/>
      <c r="WBP101" s="84"/>
      <c r="WBQ101" s="84"/>
      <c r="WBR101" s="84"/>
      <c r="WBS101" s="84"/>
      <c r="WBT101" s="84"/>
      <c r="WBU101" s="84"/>
      <c r="WBV101" s="84"/>
      <c r="WBW101" s="84"/>
      <c r="WBX101" s="84"/>
      <c r="WBY101" s="84"/>
      <c r="WBZ101" s="84"/>
      <c r="WCA101" s="84"/>
      <c r="WCB101" s="84"/>
      <c r="WCC101" s="84"/>
      <c r="WCD101" s="84"/>
      <c r="WCE101" s="84"/>
      <c r="WCF101" s="84"/>
      <c r="WCG101" s="84"/>
      <c r="WCH101" s="84"/>
      <c r="WCI101" s="84"/>
      <c r="WCJ101" s="84"/>
      <c r="WCK101" s="84"/>
      <c r="WCL101" s="84"/>
      <c r="WCM101" s="84"/>
      <c r="WCN101" s="84"/>
      <c r="WCO101" s="84"/>
      <c r="WCP101" s="84"/>
      <c r="WCQ101" s="84"/>
      <c r="WCR101" s="84"/>
      <c r="WCS101" s="84"/>
      <c r="WCT101" s="84"/>
      <c r="WCU101" s="84"/>
      <c r="WCV101" s="84"/>
      <c r="WCW101" s="84"/>
      <c r="WCX101" s="84"/>
      <c r="WCY101" s="84"/>
      <c r="WCZ101" s="84"/>
      <c r="WDA101" s="84"/>
      <c r="WDB101" s="84"/>
      <c r="WDC101" s="84"/>
      <c r="WDD101" s="84"/>
      <c r="WDE101" s="84"/>
      <c r="WDF101" s="84"/>
      <c r="WDG101" s="84"/>
      <c r="WDH101" s="84"/>
      <c r="WDI101" s="84"/>
      <c r="WDJ101" s="84"/>
      <c r="WDK101" s="84"/>
      <c r="WDL101" s="84"/>
      <c r="WDM101" s="84"/>
      <c r="WDN101" s="84"/>
      <c r="WDO101" s="84"/>
      <c r="WDP101" s="84"/>
      <c r="WDQ101" s="84"/>
      <c r="WDR101" s="84"/>
      <c r="WDS101" s="84"/>
      <c r="WDT101" s="84"/>
      <c r="WDU101" s="84"/>
      <c r="WDV101" s="84"/>
      <c r="WDW101" s="84"/>
      <c r="WDX101" s="84"/>
      <c r="WDY101" s="84"/>
      <c r="WDZ101" s="84"/>
      <c r="WEA101" s="84"/>
      <c r="WEB101" s="84"/>
      <c r="WEC101" s="84"/>
      <c r="WED101" s="84"/>
      <c r="WEE101" s="84"/>
      <c r="WEF101" s="84"/>
      <c r="WEG101" s="84"/>
      <c r="WEH101" s="84"/>
      <c r="WEI101" s="84"/>
      <c r="WEJ101" s="84"/>
      <c r="WEK101" s="84"/>
      <c r="WEL101" s="84"/>
      <c r="WEM101" s="84"/>
      <c r="WEN101" s="84"/>
      <c r="WEO101" s="84"/>
      <c r="WEP101" s="84"/>
      <c r="WEQ101" s="84"/>
      <c r="WER101" s="84"/>
      <c r="WES101" s="84"/>
      <c r="WET101" s="84"/>
      <c r="WEU101" s="84"/>
      <c r="WEV101" s="84"/>
      <c r="WEW101" s="84"/>
      <c r="WEX101" s="84"/>
      <c r="WEY101" s="84"/>
      <c r="WEZ101" s="84"/>
      <c r="WFA101" s="84"/>
      <c r="WFB101" s="84"/>
      <c r="WFC101" s="84"/>
      <c r="WFD101" s="84"/>
      <c r="WFE101" s="84"/>
      <c r="WFF101" s="84"/>
      <c r="WFG101" s="84"/>
      <c r="WFH101" s="84"/>
      <c r="WFI101" s="84"/>
      <c r="WFJ101" s="84"/>
      <c r="WFK101" s="84"/>
      <c r="WFL101" s="84"/>
      <c r="WFM101" s="84"/>
      <c r="WFN101" s="84"/>
      <c r="WFO101" s="84"/>
      <c r="WFP101" s="84"/>
      <c r="WFQ101" s="84"/>
      <c r="WFR101" s="84"/>
      <c r="WFS101" s="84"/>
      <c r="WFT101" s="84"/>
      <c r="WFU101" s="84"/>
      <c r="WFV101" s="84"/>
      <c r="WFW101" s="84"/>
      <c r="WFX101" s="84"/>
      <c r="WFY101" s="84"/>
      <c r="WFZ101" s="84"/>
      <c r="WGA101" s="84"/>
      <c r="WGB101" s="84"/>
      <c r="WGC101" s="84"/>
      <c r="WGD101" s="84"/>
      <c r="WGE101" s="84"/>
      <c r="WGF101" s="84"/>
      <c r="WGG101" s="84"/>
      <c r="WGH101" s="84"/>
      <c r="WGI101" s="84"/>
      <c r="WGJ101" s="84"/>
      <c r="WGK101" s="84"/>
      <c r="WGL101" s="84"/>
      <c r="WGM101" s="84"/>
      <c r="WGN101" s="84"/>
      <c r="WGO101" s="84"/>
      <c r="WGP101" s="84"/>
      <c r="WGQ101" s="84"/>
      <c r="WGR101" s="84"/>
      <c r="WGS101" s="84"/>
      <c r="WGT101" s="84"/>
      <c r="WGU101" s="84"/>
      <c r="WGV101" s="84"/>
      <c r="WGW101" s="84"/>
      <c r="WGX101" s="84"/>
      <c r="WGY101" s="84"/>
      <c r="WGZ101" s="84"/>
      <c r="WHA101" s="84"/>
      <c r="WHB101" s="84"/>
      <c r="WHC101" s="84"/>
      <c r="WHD101" s="84"/>
      <c r="WHE101" s="84"/>
      <c r="WHF101" s="84"/>
      <c r="WHG101" s="84"/>
      <c r="WHH101" s="84"/>
      <c r="WHI101" s="84"/>
      <c r="WHJ101" s="84"/>
      <c r="WHK101" s="84"/>
      <c r="WHL101" s="84"/>
      <c r="WHM101" s="84"/>
      <c r="WHN101" s="84"/>
      <c r="WHO101" s="84"/>
      <c r="WHP101" s="84"/>
      <c r="WHQ101" s="84"/>
      <c r="WHR101" s="84"/>
      <c r="WHS101" s="84"/>
      <c r="WHT101" s="84"/>
      <c r="WHU101" s="84"/>
      <c r="WHV101" s="84"/>
      <c r="WHW101" s="84"/>
      <c r="WHX101" s="84"/>
      <c r="WHY101" s="84"/>
      <c r="WHZ101" s="84"/>
      <c r="WIA101" s="84"/>
      <c r="WIB101" s="84"/>
      <c r="WIC101" s="84"/>
      <c r="WID101" s="84"/>
      <c r="WIE101" s="84"/>
      <c r="WIF101" s="84"/>
      <c r="WIG101" s="84"/>
      <c r="WIH101" s="84"/>
      <c r="WII101" s="84"/>
      <c r="WIJ101" s="84"/>
      <c r="WIK101" s="84"/>
      <c r="WIL101" s="84"/>
      <c r="WIM101" s="84"/>
      <c r="WIN101" s="84"/>
      <c r="WIO101" s="84"/>
      <c r="WIP101" s="84"/>
      <c r="WIQ101" s="84"/>
      <c r="WIR101" s="84"/>
      <c r="WIS101" s="84"/>
      <c r="WIT101" s="84"/>
      <c r="WIU101" s="84"/>
      <c r="WIV101" s="84"/>
      <c r="WIW101" s="84"/>
      <c r="WIX101" s="84"/>
      <c r="WIY101" s="84"/>
      <c r="WIZ101" s="84"/>
      <c r="WJA101" s="84"/>
      <c r="WJB101" s="84"/>
      <c r="WJC101" s="84"/>
      <c r="WJD101" s="84"/>
      <c r="WJE101" s="84"/>
      <c r="WJF101" s="84"/>
      <c r="WJG101" s="84"/>
      <c r="WJH101" s="84"/>
      <c r="WJI101" s="84"/>
      <c r="WJJ101" s="84"/>
      <c r="WJK101" s="84"/>
      <c r="WJL101" s="84"/>
      <c r="WJM101" s="84"/>
      <c r="WJN101" s="84"/>
      <c r="WJO101" s="84"/>
      <c r="WJP101" s="84"/>
      <c r="WJQ101" s="84"/>
      <c r="WJR101" s="84"/>
      <c r="WJS101" s="84"/>
      <c r="WJT101" s="84"/>
      <c r="WJU101" s="84"/>
      <c r="WJV101" s="84"/>
      <c r="WJW101" s="84"/>
      <c r="WJX101" s="84"/>
      <c r="WJY101" s="84"/>
      <c r="WJZ101" s="84"/>
      <c r="WKA101" s="84"/>
      <c r="WKB101" s="84"/>
      <c r="WKC101" s="84"/>
      <c r="WKD101" s="84"/>
      <c r="WKE101" s="84"/>
      <c r="WKF101" s="84"/>
      <c r="WKG101" s="84"/>
      <c r="WKH101" s="84"/>
      <c r="WKI101" s="84"/>
      <c r="WKJ101" s="84"/>
      <c r="WKK101" s="84"/>
      <c r="WKL101" s="84"/>
      <c r="WKM101" s="84"/>
      <c r="WKN101" s="84"/>
      <c r="WKO101" s="84"/>
      <c r="WKP101" s="84"/>
      <c r="WKQ101" s="84"/>
      <c r="WKR101" s="84"/>
      <c r="WKS101" s="84"/>
      <c r="WKT101" s="84"/>
      <c r="WKU101" s="84"/>
      <c r="WKV101" s="84"/>
      <c r="WKW101" s="84"/>
      <c r="WKX101" s="84"/>
      <c r="WKY101" s="84"/>
      <c r="WKZ101" s="84"/>
      <c r="WLA101" s="84"/>
      <c r="WLB101" s="84"/>
      <c r="WLC101" s="84"/>
      <c r="WLD101" s="84"/>
      <c r="WLE101" s="84"/>
      <c r="WLF101" s="84"/>
      <c r="WLG101" s="84"/>
      <c r="WLH101" s="84"/>
      <c r="WLI101" s="84"/>
      <c r="WLJ101" s="84"/>
      <c r="WLK101" s="84"/>
      <c r="WLL101" s="84"/>
      <c r="WLM101" s="84"/>
      <c r="WLN101" s="84"/>
      <c r="WLO101" s="84"/>
      <c r="WLP101" s="84"/>
      <c r="WLQ101" s="84"/>
      <c r="WLR101" s="84"/>
      <c r="WLS101" s="84"/>
      <c r="WLT101" s="84"/>
      <c r="WLU101" s="84"/>
      <c r="WLV101" s="84"/>
      <c r="WLW101" s="84"/>
      <c r="WLX101" s="84"/>
      <c r="WLY101" s="84"/>
      <c r="WLZ101" s="84"/>
      <c r="WMA101" s="84"/>
      <c r="WMB101" s="84"/>
      <c r="WMC101" s="84"/>
      <c r="WMD101" s="84"/>
      <c r="WME101" s="84"/>
      <c r="WMF101" s="84"/>
      <c r="WMG101" s="84"/>
      <c r="WMH101" s="84"/>
      <c r="WMI101" s="84"/>
      <c r="WMJ101" s="84"/>
      <c r="WMK101" s="84"/>
      <c r="WML101" s="84"/>
      <c r="WMM101" s="84"/>
      <c r="WMN101" s="84"/>
      <c r="WMO101" s="84"/>
      <c r="WMP101" s="84"/>
      <c r="WMQ101" s="84"/>
      <c r="WMR101" s="84"/>
      <c r="WMS101" s="84"/>
      <c r="WMT101" s="84"/>
      <c r="WMU101" s="84"/>
      <c r="WMV101" s="84"/>
      <c r="WMW101" s="84"/>
      <c r="WMX101" s="84"/>
      <c r="WMY101" s="84"/>
      <c r="WMZ101" s="84"/>
      <c r="WNA101" s="84"/>
      <c r="WNB101" s="84"/>
      <c r="WNC101" s="84"/>
      <c r="WND101" s="84"/>
      <c r="WNE101" s="84"/>
      <c r="WNF101" s="84"/>
      <c r="WNG101" s="84"/>
      <c r="WNH101" s="84"/>
      <c r="WNI101" s="84"/>
      <c r="WNJ101" s="84"/>
      <c r="WNK101" s="84"/>
      <c r="WNL101" s="84"/>
      <c r="WNM101" s="84"/>
      <c r="WNN101" s="84"/>
      <c r="WNO101" s="84"/>
      <c r="WNP101" s="84"/>
      <c r="WNQ101" s="84"/>
      <c r="WNR101" s="84"/>
      <c r="WNS101" s="84"/>
      <c r="WNT101" s="84"/>
      <c r="WNU101" s="84"/>
      <c r="WNV101" s="84"/>
      <c r="WNW101" s="84"/>
      <c r="WNX101" s="84"/>
      <c r="WNY101" s="84"/>
      <c r="WNZ101" s="84"/>
      <c r="WOA101" s="84"/>
      <c r="WOB101" s="84"/>
      <c r="WOC101" s="84"/>
      <c r="WOD101" s="84"/>
      <c r="WOE101" s="84"/>
      <c r="WOF101" s="84"/>
      <c r="WOG101" s="84"/>
      <c r="WOH101" s="84"/>
      <c r="WOI101" s="84"/>
      <c r="WOJ101" s="84"/>
      <c r="WOK101" s="84"/>
      <c r="WOL101" s="84"/>
      <c r="WOM101" s="84"/>
      <c r="WON101" s="84"/>
      <c r="WOO101" s="84"/>
      <c r="WOP101" s="84"/>
      <c r="WOQ101" s="84"/>
      <c r="WOR101" s="84"/>
      <c r="WOS101" s="84"/>
      <c r="WOT101" s="84"/>
      <c r="WOU101" s="84"/>
      <c r="WOV101" s="84"/>
      <c r="WOW101" s="84"/>
      <c r="WOX101" s="84"/>
      <c r="WOY101" s="84"/>
      <c r="WOZ101" s="84"/>
      <c r="WPA101" s="84"/>
      <c r="WPB101" s="84"/>
      <c r="WPC101" s="84"/>
      <c r="WPD101" s="84"/>
      <c r="WPE101" s="84"/>
      <c r="WPF101" s="84"/>
      <c r="WPG101" s="84"/>
      <c r="WPH101" s="84"/>
      <c r="WPI101" s="84"/>
      <c r="WPJ101" s="84"/>
      <c r="WPK101" s="84"/>
      <c r="WPL101" s="84"/>
      <c r="WPM101" s="84"/>
      <c r="WPN101" s="84"/>
      <c r="WPO101" s="84"/>
      <c r="WPP101" s="84"/>
      <c r="WPQ101" s="84"/>
      <c r="WPR101" s="84"/>
      <c r="WPS101" s="84"/>
      <c r="WPT101" s="84"/>
      <c r="WPU101" s="84"/>
      <c r="WPV101" s="84"/>
      <c r="WPW101" s="84"/>
      <c r="WPX101" s="84"/>
      <c r="WPY101" s="84"/>
      <c r="WPZ101" s="84"/>
      <c r="WQA101" s="84"/>
      <c r="WQB101" s="84"/>
      <c r="WQC101" s="84"/>
      <c r="WQD101" s="84"/>
      <c r="WQE101" s="84"/>
      <c r="WQF101" s="84"/>
      <c r="WQG101" s="84"/>
      <c r="WQH101" s="84"/>
      <c r="WQI101" s="84"/>
      <c r="WQJ101" s="84"/>
      <c r="WQK101" s="84"/>
      <c r="WQL101" s="84"/>
      <c r="WQM101" s="84"/>
      <c r="WQN101" s="84"/>
      <c r="WQO101" s="84"/>
      <c r="WQP101" s="84"/>
      <c r="WQQ101" s="84"/>
      <c r="WQR101" s="84"/>
      <c r="WQS101" s="84"/>
      <c r="WQT101" s="84"/>
      <c r="WQU101" s="84"/>
      <c r="WQV101" s="84"/>
      <c r="WQW101" s="84"/>
      <c r="WQX101" s="84"/>
      <c r="WQY101" s="84"/>
      <c r="WQZ101" s="84"/>
      <c r="WRA101" s="84"/>
      <c r="WRB101" s="84"/>
      <c r="WRC101" s="84"/>
      <c r="WRD101" s="84"/>
      <c r="WRE101" s="84"/>
      <c r="WRF101" s="84"/>
      <c r="WRG101" s="84"/>
      <c r="WRH101" s="84"/>
      <c r="WRI101" s="84"/>
      <c r="WRJ101" s="84"/>
      <c r="WRK101" s="84"/>
      <c r="WRL101" s="84"/>
      <c r="WRM101" s="84"/>
      <c r="WRN101" s="84"/>
      <c r="WRO101" s="84"/>
      <c r="WRP101" s="84"/>
      <c r="WRQ101" s="84"/>
      <c r="WRR101" s="84"/>
      <c r="WRS101" s="84"/>
      <c r="WRT101" s="84"/>
      <c r="WRU101" s="84"/>
      <c r="WRV101" s="84"/>
      <c r="WRW101" s="84"/>
      <c r="WRX101" s="84"/>
      <c r="WRY101" s="84"/>
      <c r="WRZ101" s="84"/>
      <c r="WSA101" s="84"/>
      <c r="WSB101" s="84"/>
      <c r="WSC101" s="84"/>
      <c r="WSD101" s="84"/>
      <c r="WSE101" s="84"/>
      <c r="WSF101" s="84"/>
      <c r="WSG101" s="84"/>
      <c r="WSH101" s="84"/>
      <c r="WSI101" s="84"/>
      <c r="WSJ101" s="84"/>
      <c r="WSK101" s="84"/>
      <c r="WSL101" s="84"/>
      <c r="WSM101" s="84"/>
      <c r="WSN101" s="84"/>
      <c r="WSO101" s="84"/>
      <c r="WSP101" s="84"/>
      <c r="WSQ101" s="84"/>
      <c r="WSR101" s="84"/>
      <c r="WSS101" s="84"/>
      <c r="WST101" s="84"/>
      <c r="WSU101" s="84"/>
      <c r="WSV101" s="84"/>
      <c r="WSW101" s="84"/>
      <c r="WSX101" s="84"/>
      <c r="WSY101" s="84"/>
      <c r="WSZ101" s="84"/>
      <c r="WTA101" s="84"/>
      <c r="WTB101" s="84"/>
      <c r="WTC101" s="84"/>
      <c r="WTD101" s="84"/>
      <c r="WTE101" s="84"/>
      <c r="WTF101" s="84"/>
      <c r="WTG101" s="84"/>
      <c r="WTH101" s="84"/>
      <c r="WTI101" s="84"/>
      <c r="WTJ101" s="84"/>
      <c r="WTK101" s="84"/>
      <c r="WTL101" s="84"/>
      <c r="WTM101" s="84"/>
      <c r="WTN101" s="84"/>
      <c r="WTO101" s="84"/>
      <c r="WTP101" s="84"/>
      <c r="WTQ101" s="84"/>
      <c r="WTR101" s="84"/>
      <c r="WTS101" s="84"/>
      <c r="WTT101" s="84"/>
      <c r="WTU101" s="84"/>
      <c r="WTV101" s="84"/>
      <c r="WTW101" s="84"/>
      <c r="WTX101" s="84"/>
      <c r="WTY101" s="84"/>
      <c r="WTZ101" s="84"/>
      <c r="WUA101" s="84"/>
      <c r="WUB101" s="84"/>
      <c r="WUC101" s="84"/>
      <c r="WUD101" s="84"/>
      <c r="WUE101" s="84"/>
      <c r="WUF101" s="84"/>
      <c r="WUG101" s="84"/>
      <c r="WUH101" s="84"/>
      <c r="WUI101" s="84"/>
      <c r="WUJ101" s="84"/>
      <c r="WUK101" s="84"/>
      <c r="WUL101" s="84"/>
      <c r="WUM101" s="84"/>
      <c r="WUN101" s="84"/>
      <c r="WUO101" s="84"/>
      <c r="WUP101" s="84"/>
      <c r="WUQ101" s="84"/>
      <c r="WUR101" s="84"/>
      <c r="WUS101" s="84"/>
      <c r="WUT101" s="84"/>
      <c r="WUU101" s="84"/>
      <c r="WUV101" s="84"/>
      <c r="WUW101" s="84"/>
      <c r="WUX101" s="84"/>
      <c r="WUY101" s="84"/>
      <c r="WUZ101" s="84"/>
      <c r="WVA101" s="84"/>
      <c r="WVB101" s="84"/>
      <c r="WVC101" s="84"/>
      <c r="WVD101" s="84"/>
      <c r="WVE101" s="84"/>
      <c r="WVF101" s="84"/>
      <c r="WVG101" s="84"/>
      <c r="WVH101" s="84"/>
      <c r="WVI101" s="84"/>
      <c r="WVJ101" s="84"/>
      <c r="WVK101" s="84"/>
      <c r="WVL101" s="84"/>
      <c r="WVM101" s="84"/>
      <c r="WVN101" s="84"/>
      <c r="WVO101" s="84"/>
    </row>
    <row r="102" spans="1:16135" s="113" customFormat="1" x14ac:dyDescent="0.25">
      <c r="A102" s="84"/>
      <c r="B102" s="84"/>
      <c r="C102" s="84"/>
      <c r="D102" s="84"/>
      <c r="E102" s="84"/>
      <c r="F102" s="84"/>
      <c r="G102" s="84"/>
      <c r="H102" s="84"/>
      <c r="I102" s="84"/>
      <c r="J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c r="LT102" s="84"/>
      <c r="LU102" s="84"/>
      <c r="LV102" s="84"/>
      <c r="LW102" s="84"/>
      <c r="LX102" s="84"/>
      <c r="LY102" s="84"/>
      <c r="LZ102" s="84"/>
      <c r="MA102" s="84"/>
      <c r="MB102" s="84"/>
      <c r="MC102" s="84"/>
      <c r="MD102" s="84"/>
      <c r="ME102" s="84"/>
      <c r="MF102" s="84"/>
      <c r="MG102" s="84"/>
      <c r="MH102" s="84"/>
      <c r="MI102" s="84"/>
      <c r="MJ102" s="84"/>
      <c r="MK102" s="84"/>
      <c r="ML102" s="84"/>
      <c r="MM102" s="84"/>
      <c r="MN102" s="84"/>
      <c r="MO102" s="84"/>
      <c r="MP102" s="84"/>
      <c r="MQ102" s="84"/>
      <c r="MR102" s="84"/>
      <c r="MS102" s="84"/>
      <c r="MT102" s="84"/>
      <c r="MU102" s="84"/>
      <c r="MV102" s="84"/>
      <c r="MW102" s="84"/>
      <c r="MX102" s="84"/>
      <c r="MY102" s="84"/>
      <c r="MZ102" s="84"/>
      <c r="NA102" s="84"/>
      <c r="NB102" s="84"/>
      <c r="NC102" s="84"/>
      <c r="ND102" s="84"/>
      <c r="NE102" s="84"/>
      <c r="NF102" s="84"/>
      <c r="NG102" s="84"/>
      <c r="NH102" s="84"/>
      <c r="NI102" s="84"/>
      <c r="NJ102" s="84"/>
      <c r="NK102" s="84"/>
      <c r="NL102" s="84"/>
      <c r="NM102" s="84"/>
      <c r="NN102" s="84"/>
      <c r="NO102" s="84"/>
      <c r="NP102" s="84"/>
      <c r="NQ102" s="84"/>
      <c r="NR102" s="84"/>
      <c r="NS102" s="84"/>
      <c r="NT102" s="84"/>
      <c r="NU102" s="84"/>
      <c r="NV102" s="84"/>
      <c r="NW102" s="84"/>
      <c r="NX102" s="84"/>
      <c r="NY102" s="84"/>
      <c r="NZ102" s="84"/>
      <c r="OA102" s="84"/>
      <c r="OB102" s="84"/>
      <c r="OC102" s="84"/>
      <c r="OD102" s="84"/>
      <c r="OE102" s="84"/>
      <c r="OF102" s="84"/>
      <c r="OG102" s="84"/>
      <c r="OH102" s="84"/>
      <c r="OI102" s="84"/>
      <c r="OJ102" s="84"/>
      <c r="OK102" s="84"/>
      <c r="OL102" s="84"/>
      <c r="OM102" s="84"/>
      <c r="ON102" s="84"/>
      <c r="OO102" s="84"/>
      <c r="OP102" s="84"/>
      <c r="OQ102" s="84"/>
      <c r="OR102" s="84"/>
      <c r="OS102" s="84"/>
      <c r="OT102" s="84"/>
      <c r="OU102" s="84"/>
      <c r="OV102" s="84"/>
      <c r="OW102" s="84"/>
      <c r="OX102" s="84"/>
      <c r="OY102" s="84"/>
      <c r="OZ102" s="84"/>
      <c r="PA102" s="84"/>
      <c r="PB102" s="84"/>
      <c r="PC102" s="84"/>
      <c r="PD102" s="84"/>
      <c r="PE102" s="84"/>
      <c r="PF102" s="84"/>
      <c r="PG102" s="84"/>
      <c r="PH102" s="84"/>
      <c r="PI102" s="84"/>
      <c r="PJ102" s="84"/>
      <c r="PK102" s="84"/>
      <c r="PL102" s="84"/>
      <c r="PM102" s="84"/>
      <c r="PN102" s="84"/>
      <c r="PO102" s="84"/>
      <c r="PP102" s="84"/>
      <c r="PQ102" s="84"/>
      <c r="PR102" s="84"/>
      <c r="PS102" s="84"/>
      <c r="PT102" s="84"/>
      <c r="PU102" s="84"/>
      <c r="PV102" s="84"/>
      <c r="PW102" s="84"/>
      <c r="PX102" s="84"/>
      <c r="PY102" s="84"/>
      <c r="PZ102" s="84"/>
      <c r="QA102" s="84"/>
      <c r="QB102" s="84"/>
      <c r="QC102" s="84"/>
      <c r="QD102" s="84"/>
      <c r="QE102" s="84"/>
      <c r="QF102" s="84"/>
      <c r="QG102" s="84"/>
      <c r="QH102" s="84"/>
      <c r="QI102" s="84"/>
      <c r="QJ102" s="84"/>
      <c r="QK102" s="84"/>
      <c r="QL102" s="84"/>
      <c r="QM102" s="84"/>
      <c r="QN102" s="84"/>
      <c r="QO102" s="84"/>
      <c r="QP102" s="84"/>
      <c r="QQ102" s="84"/>
      <c r="QR102" s="84"/>
      <c r="QS102" s="84"/>
      <c r="QT102" s="84"/>
      <c r="QU102" s="84"/>
      <c r="QV102" s="84"/>
      <c r="QW102" s="84"/>
      <c r="QX102" s="84"/>
      <c r="QY102" s="84"/>
      <c r="QZ102" s="84"/>
      <c r="RA102" s="84"/>
      <c r="RB102" s="84"/>
      <c r="RC102" s="84"/>
      <c r="RD102" s="84"/>
      <c r="RE102" s="84"/>
      <c r="RF102" s="84"/>
      <c r="RG102" s="84"/>
      <c r="RH102" s="84"/>
      <c r="RI102" s="84"/>
      <c r="RJ102" s="84"/>
      <c r="RK102" s="84"/>
      <c r="RL102" s="84"/>
      <c r="RM102" s="84"/>
      <c r="RN102" s="84"/>
      <c r="RO102" s="84"/>
      <c r="RP102" s="84"/>
      <c r="RQ102" s="84"/>
      <c r="RR102" s="84"/>
      <c r="RS102" s="84"/>
      <c r="RT102" s="84"/>
      <c r="RU102" s="84"/>
      <c r="RV102" s="84"/>
      <c r="RW102" s="84"/>
      <c r="RX102" s="84"/>
      <c r="RY102" s="84"/>
      <c r="RZ102" s="84"/>
      <c r="SA102" s="84"/>
      <c r="SB102" s="84"/>
      <c r="SC102" s="84"/>
      <c r="SD102" s="84"/>
      <c r="SE102" s="84"/>
      <c r="SF102" s="84"/>
      <c r="SG102" s="84"/>
      <c r="SH102" s="84"/>
      <c r="SI102" s="84"/>
      <c r="SJ102" s="84"/>
      <c r="SK102" s="84"/>
      <c r="SL102" s="84"/>
      <c r="SM102" s="84"/>
      <c r="SN102" s="84"/>
      <c r="SO102" s="84"/>
      <c r="SP102" s="84"/>
      <c r="SQ102" s="84"/>
      <c r="SR102" s="84"/>
      <c r="SS102" s="84"/>
      <c r="ST102" s="84"/>
      <c r="SU102" s="84"/>
      <c r="SV102" s="84"/>
      <c r="SW102" s="84"/>
      <c r="SX102" s="84"/>
      <c r="SY102" s="84"/>
      <c r="SZ102" s="84"/>
      <c r="TA102" s="84"/>
      <c r="TB102" s="84"/>
      <c r="TC102" s="84"/>
      <c r="TD102" s="84"/>
      <c r="TE102" s="84"/>
      <c r="TF102" s="84"/>
      <c r="TG102" s="84"/>
      <c r="TH102" s="84"/>
      <c r="TI102" s="84"/>
      <c r="TJ102" s="84"/>
      <c r="TK102" s="84"/>
      <c r="TL102" s="84"/>
      <c r="TM102" s="84"/>
      <c r="TN102" s="84"/>
      <c r="TO102" s="84"/>
      <c r="TP102" s="84"/>
      <c r="TQ102" s="84"/>
      <c r="TR102" s="84"/>
      <c r="TS102" s="84"/>
      <c r="TT102" s="84"/>
      <c r="TU102" s="84"/>
      <c r="TV102" s="84"/>
      <c r="TW102" s="84"/>
      <c r="TX102" s="84"/>
      <c r="TY102" s="84"/>
      <c r="TZ102" s="84"/>
      <c r="UA102" s="84"/>
      <c r="UB102" s="84"/>
      <c r="UC102" s="84"/>
      <c r="UD102" s="84"/>
      <c r="UE102" s="84"/>
      <c r="UF102" s="84"/>
      <c r="UG102" s="84"/>
      <c r="UH102" s="84"/>
      <c r="UI102" s="84"/>
      <c r="UJ102" s="84"/>
      <c r="UK102" s="84"/>
      <c r="UL102" s="84"/>
      <c r="UM102" s="84"/>
      <c r="UN102" s="84"/>
      <c r="UO102" s="84"/>
      <c r="UP102" s="84"/>
      <c r="UQ102" s="84"/>
      <c r="UR102" s="84"/>
      <c r="US102" s="84"/>
      <c r="UT102" s="84"/>
      <c r="UU102" s="84"/>
      <c r="UV102" s="84"/>
      <c r="UW102" s="84"/>
      <c r="UX102" s="84"/>
      <c r="UY102" s="84"/>
      <c r="UZ102" s="84"/>
      <c r="VA102" s="84"/>
      <c r="VB102" s="84"/>
      <c r="VC102" s="84"/>
      <c r="VD102" s="84"/>
      <c r="VE102" s="84"/>
      <c r="VF102" s="84"/>
      <c r="VG102" s="84"/>
      <c r="VH102" s="84"/>
      <c r="VI102" s="84"/>
      <c r="VJ102" s="84"/>
      <c r="VK102" s="84"/>
      <c r="VL102" s="84"/>
      <c r="VM102" s="84"/>
      <c r="VN102" s="84"/>
      <c r="VO102" s="84"/>
      <c r="VP102" s="84"/>
      <c r="VQ102" s="84"/>
      <c r="VR102" s="84"/>
      <c r="VS102" s="84"/>
      <c r="VT102" s="84"/>
      <c r="VU102" s="84"/>
      <c r="VV102" s="84"/>
      <c r="VW102" s="84"/>
      <c r="VX102" s="84"/>
      <c r="VY102" s="84"/>
      <c r="VZ102" s="84"/>
      <c r="WA102" s="84"/>
      <c r="WB102" s="84"/>
      <c r="WC102" s="84"/>
      <c r="WD102" s="84"/>
      <c r="WE102" s="84"/>
      <c r="WF102" s="84"/>
      <c r="WG102" s="84"/>
      <c r="WH102" s="84"/>
      <c r="WI102" s="84"/>
      <c r="WJ102" s="84"/>
      <c r="WK102" s="84"/>
      <c r="WL102" s="84"/>
      <c r="WM102" s="84"/>
      <c r="WN102" s="84"/>
      <c r="WO102" s="84"/>
      <c r="WP102" s="84"/>
      <c r="WQ102" s="84"/>
      <c r="WR102" s="84"/>
      <c r="WS102" s="84"/>
      <c r="WT102" s="84"/>
      <c r="WU102" s="84"/>
      <c r="WV102" s="84"/>
      <c r="WW102" s="84"/>
      <c r="WX102" s="84"/>
      <c r="WY102" s="84"/>
      <c r="WZ102" s="84"/>
      <c r="XA102" s="84"/>
      <c r="XB102" s="84"/>
      <c r="XC102" s="84"/>
      <c r="XD102" s="84"/>
      <c r="XE102" s="84"/>
      <c r="XF102" s="84"/>
      <c r="XG102" s="84"/>
      <c r="XH102" s="84"/>
      <c r="XI102" s="84"/>
      <c r="XJ102" s="84"/>
      <c r="XK102" s="84"/>
      <c r="XL102" s="84"/>
      <c r="XM102" s="84"/>
      <c r="XN102" s="84"/>
      <c r="XO102" s="84"/>
      <c r="XP102" s="84"/>
      <c r="XQ102" s="84"/>
      <c r="XR102" s="84"/>
      <c r="XS102" s="84"/>
      <c r="XT102" s="84"/>
      <c r="XU102" s="84"/>
      <c r="XV102" s="84"/>
      <c r="XW102" s="84"/>
      <c r="XX102" s="84"/>
      <c r="XY102" s="84"/>
      <c r="XZ102" s="84"/>
      <c r="YA102" s="84"/>
      <c r="YB102" s="84"/>
      <c r="YC102" s="84"/>
      <c r="YD102" s="84"/>
      <c r="YE102" s="84"/>
      <c r="YF102" s="84"/>
      <c r="YG102" s="84"/>
      <c r="YH102" s="84"/>
      <c r="YI102" s="84"/>
      <c r="YJ102" s="84"/>
      <c r="YK102" s="84"/>
      <c r="YL102" s="84"/>
      <c r="YM102" s="84"/>
      <c r="YN102" s="84"/>
      <c r="YO102" s="84"/>
      <c r="YP102" s="84"/>
      <c r="YQ102" s="84"/>
      <c r="YR102" s="84"/>
      <c r="YS102" s="84"/>
      <c r="YT102" s="84"/>
      <c r="YU102" s="84"/>
      <c r="YV102" s="84"/>
      <c r="YW102" s="84"/>
      <c r="YX102" s="84"/>
      <c r="YY102" s="84"/>
      <c r="YZ102" s="84"/>
      <c r="ZA102" s="84"/>
      <c r="ZB102" s="84"/>
      <c r="ZC102" s="84"/>
      <c r="ZD102" s="84"/>
      <c r="ZE102" s="84"/>
      <c r="ZF102" s="84"/>
      <c r="ZG102" s="84"/>
      <c r="ZH102" s="84"/>
      <c r="ZI102" s="84"/>
      <c r="ZJ102" s="84"/>
      <c r="ZK102" s="84"/>
      <c r="ZL102" s="84"/>
      <c r="ZM102" s="84"/>
      <c r="ZN102" s="84"/>
      <c r="ZO102" s="84"/>
      <c r="ZP102" s="84"/>
      <c r="ZQ102" s="84"/>
      <c r="ZR102" s="84"/>
      <c r="ZS102" s="84"/>
      <c r="ZT102" s="84"/>
      <c r="ZU102" s="84"/>
      <c r="ZV102" s="84"/>
      <c r="ZW102" s="84"/>
      <c r="ZX102" s="84"/>
      <c r="ZY102" s="84"/>
      <c r="ZZ102" s="84"/>
      <c r="AAA102" s="84"/>
      <c r="AAB102" s="84"/>
      <c r="AAC102" s="84"/>
      <c r="AAD102" s="84"/>
      <c r="AAE102" s="84"/>
      <c r="AAF102" s="84"/>
      <c r="AAG102" s="84"/>
      <c r="AAH102" s="84"/>
      <c r="AAI102" s="84"/>
      <c r="AAJ102" s="84"/>
      <c r="AAK102" s="84"/>
      <c r="AAL102" s="84"/>
      <c r="AAM102" s="84"/>
      <c r="AAN102" s="84"/>
      <c r="AAO102" s="84"/>
      <c r="AAP102" s="84"/>
      <c r="AAQ102" s="84"/>
      <c r="AAR102" s="84"/>
      <c r="AAS102" s="84"/>
      <c r="AAT102" s="84"/>
      <c r="AAU102" s="84"/>
      <c r="AAV102" s="84"/>
      <c r="AAW102" s="84"/>
      <c r="AAX102" s="84"/>
      <c r="AAY102" s="84"/>
      <c r="AAZ102" s="84"/>
      <c r="ABA102" s="84"/>
      <c r="ABB102" s="84"/>
      <c r="ABC102" s="84"/>
      <c r="ABD102" s="84"/>
      <c r="ABE102" s="84"/>
      <c r="ABF102" s="84"/>
      <c r="ABG102" s="84"/>
      <c r="ABH102" s="84"/>
      <c r="ABI102" s="84"/>
      <c r="ABJ102" s="84"/>
      <c r="ABK102" s="84"/>
      <c r="ABL102" s="84"/>
      <c r="ABM102" s="84"/>
      <c r="ABN102" s="84"/>
      <c r="ABO102" s="84"/>
      <c r="ABP102" s="84"/>
      <c r="ABQ102" s="84"/>
      <c r="ABR102" s="84"/>
      <c r="ABS102" s="84"/>
      <c r="ABT102" s="84"/>
      <c r="ABU102" s="84"/>
      <c r="ABV102" s="84"/>
      <c r="ABW102" s="84"/>
      <c r="ABX102" s="84"/>
      <c r="ABY102" s="84"/>
      <c r="ABZ102" s="84"/>
      <c r="ACA102" s="84"/>
      <c r="ACB102" s="84"/>
      <c r="ACC102" s="84"/>
      <c r="ACD102" s="84"/>
      <c r="ACE102" s="84"/>
      <c r="ACF102" s="84"/>
      <c r="ACG102" s="84"/>
      <c r="ACH102" s="84"/>
      <c r="ACI102" s="84"/>
      <c r="ACJ102" s="84"/>
      <c r="ACK102" s="84"/>
      <c r="ACL102" s="84"/>
      <c r="ACM102" s="84"/>
      <c r="ACN102" s="84"/>
      <c r="ACO102" s="84"/>
      <c r="ACP102" s="84"/>
      <c r="ACQ102" s="84"/>
      <c r="ACR102" s="84"/>
      <c r="ACS102" s="84"/>
      <c r="ACT102" s="84"/>
      <c r="ACU102" s="84"/>
      <c r="ACV102" s="84"/>
      <c r="ACW102" s="84"/>
      <c r="ACX102" s="84"/>
      <c r="ACY102" s="84"/>
      <c r="ACZ102" s="84"/>
      <c r="ADA102" s="84"/>
      <c r="ADB102" s="84"/>
      <c r="ADC102" s="84"/>
      <c r="ADD102" s="84"/>
      <c r="ADE102" s="84"/>
      <c r="ADF102" s="84"/>
      <c r="ADG102" s="84"/>
      <c r="ADH102" s="84"/>
      <c r="ADI102" s="84"/>
      <c r="ADJ102" s="84"/>
      <c r="ADK102" s="84"/>
      <c r="ADL102" s="84"/>
      <c r="ADM102" s="84"/>
      <c r="ADN102" s="84"/>
      <c r="ADO102" s="84"/>
      <c r="ADP102" s="84"/>
      <c r="ADQ102" s="84"/>
      <c r="ADR102" s="84"/>
      <c r="ADS102" s="84"/>
      <c r="ADT102" s="84"/>
      <c r="ADU102" s="84"/>
      <c r="ADV102" s="84"/>
      <c r="ADW102" s="84"/>
      <c r="ADX102" s="84"/>
      <c r="ADY102" s="84"/>
      <c r="ADZ102" s="84"/>
      <c r="AEA102" s="84"/>
      <c r="AEB102" s="84"/>
      <c r="AEC102" s="84"/>
      <c r="AED102" s="84"/>
      <c r="AEE102" s="84"/>
      <c r="AEF102" s="84"/>
      <c r="AEG102" s="84"/>
      <c r="AEH102" s="84"/>
      <c r="AEI102" s="84"/>
      <c r="AEJ102" s="84"/>
      <c r="AEK102" s="84"/>
      <c r="AEL102" s="84"/>
      <c r="AEM102" s="84"/>
      <c r="AEN102" s="84"/>
      <c r="AEO102" s="84"/>
      <c r="AEP102" s="84"/>
      <c r="AEQ102" s="84"/>
      <c r="AER102" s="84"/>
      <c r="AES102" s="84"/>
      <c r="AET102" s="84"/>
      <c r="AEU102" s="84"/>
      <c r="AEV102" s="84"/>
      <c r="AEW102" s="84"/>
      <c r="AEX102" s="84"/>
      <c r="AEY102" s="84"/>
      <c r="AEZ102" s="84"/>
      <c r="AFA102" s="84"/>
      <c r="AFB102" s="84"/>
      <c r="AFC102" s="84"/>
      <c r="AFD102" s="84"/>
      <c r="AFE102" s="84"/>
      <c r="AFF102" s="84"/>
      <c r="AFG102" s="84"/>
      <c r="AFH102" s="84"/>
      <c r="AFI102" s="84"/>
      <c r="AFJ102" s="84"/>
      <c r="AFK102" s="84"/>
      <c r="AFL102" s="84"/>
      <c r="AFM102" s="84"/>
      <c r="AFN102" s="84"/>
      <c r="AFO102" s="84"/>
      <c r="AFP102" s="84"/>
      <c r="AFQ102" s="84"/>
      <c r="AFR102" s="84"/>
      <c r="AFS102" s="84"/>
      <c r="AFT102" s="84"/>
      <c r="AFU102" s="84"/>
      <c r="AFV102" s="84"/>
      <c r="AFW102" s="84"/>
      <c r="AFX102" s="84"/>
      <c r="AFY102" s="84"/>
      <c r="AFZ102" s="84"/>
      <c r="AGA102" s="84"/>
      <c r="AGB102" s="84"/>
      <c r="AGC102" s="84"/>
      <c r="AGD102" s="84"/>
      <c r="AGE102" s="84"/>
      <c r="AGF102" s="84"/>
      <c r="AGG102" s="84"/>
      <c r="AGH102" s="84"/>
      <c r="AGI102" s="84"/>
      <c r="AGJ102" s="84"/>
      <c r="AGK102" s="84"/>
      <c r="AGL102" s="84"/>
      <c r="AGM102" s="84"/>
      <c r="AGN102" s="84"/>
      <c r="AGO102" s="84"/>
      <c r="AGP102" s="84"/>
      <c r="AGQ102" s="84"/>
      <c r="AGR102" s="84"/>
      <c r="AGS102" s="84"/>
      <c r="AGT102" s="84"/>
      <c r="AGU102" s="84"/>
      <c r="AGV102" s="84"/>
      <c r="AGW102" s="84"/>
      <c r="AGX102" s="84"/>
      <c r="AGY102" s="84"/>
      <c r="AGZ102" s="84"/>
      <c r="AHA102" s="84"/>
      <c r="AHB102" s="84"/>
      <c r="AHC102" s="84"/>
      <c r="AHD102" s="84"/>
      <c r="AHE102" s="84"/>
      <c r="AHF102" s="84"/>
      <c r="AHG102" s="84"/>
      <c r="AHH102" s="84"/>
      <c r="AHI102" s="84"/>
      <c r="AHJ102" s="84"/>
      <c r="AHK102" s="84"/>
      <c r="AHL102" s="84"/>
      <c r="AHM102" s="84"/>
      <c r="AHN102" s="84"/>
      <c r="AHO102" s="84"/>
      <c r="AHP102" s="84"/>
      <c r="AHQ102" s="84"/>
      <c r="AHR102" s="84"/>
      <c r="AHS102" s="84"/>
      <c r="AHT102" s="84"/>
      <c r="AHU102" s="84"/>
      <c r="AHV102" s="84"/>
      <c r="AHW102" s="84"/>
      <c r="AHX102" s="84"/>
      <c r="AHY102" s="84"/>
      <c r="AHZ102" s="84"/>
      <c r="AIA102" s="84"/>
      <c r="AIB102" s="84"/>
      <c r="AIC102" s="84"/>
      <c r="AID102" s="84"/>
      <c r="AIE102" s="84"/>
      <c r="AIF102" s="84"/>
      <c r="AIG102" s="84"/>
      <c r="AIH102" s="84"/>
      <c r="AII102" s="84"/>
      <c r="AIJ102" s="84"/>
      <c r="AIK102" s="84"/>
      <c r="AIL102" s="84"/>
      <c r="AIM102" s="84"/>
      <c r="AIN102" s="84"/>
      <c r="AIO102" s="84"/>
      <c r="AIP102" s="84"/>
      <c r="AIQ102" s="84"/>
      <c r="AIR102" s="84"/>
      <c r="AIS102" s="84"/>
      <c r="AIT102" s="84"/>
      <c r="AIU102" s="84"/>
      <c r="AIV102" s="84"/>
      <c r="AIW102" s="84"/>
      <c r="AIX102" s="84"/>
      <c r="AIY102" s="84"/>
      <c r="AIZ102" s="84"/>
      <c r="AJA102" s="84"/>
      <c r="AJB102" s="84"/>
      <c r="AJC102" s="84"/>
      <c r="AJD102" s="84"/>
      <c r="AJE102" s="84"/>
      <c r="AJF102" s="84"/>
      <c r="AJG102" s="84"/>
      <c r="AJH102" s="84"/>
      <c r="AJI102" s="84"/>
      <c r="AJJ102" s="84"/>
      <c r="AJK102" s="84"/>
      <c r="AJL102" s="84"/>
      <c r="AJM102" s="84"/>
      <c r="AJN102" s="84"/>
      <c r="AJO102" s="84"/>
      <c r="AJP102" s="84"/>
      <c r="AJQ102" s="84"/>
      <c r="AJR102" s="84"/>
      <c r="AJS102" s="84"/>
      <c r="AJT102" s="84"/>
      <c r="AJU102" s="84"/>
      <c r="AJV102" s="84"/>
      <c r="AJW102" s="84"/>
      <c r="AJX102" s="84"/>
      <c r="AJY102" s="84"/>
      <c r="AJZ102" s="84"/>
      <c r="AKA102" s="84"/>
      <c r="AKB102" s="84"/>
      <c r="AKC102" s="84"/>
      <c r="AKD102" s="84"/>
      <c r="AKE102" s="84"/>
      <c r="AKF102" s="84"/>
      <c r="AKG102" s="84"/>
      <c r="AKH102" s="84"/>
      <c r="AKI102" s="84"/>
      <c r="AKJ102" s="84"/>
      <c r="AKK102" s="84"/>
      <c r="AKL102" s="84"/>
      <c r="AKM102" s="84"/>
      <c r="AKN102" s="84"/>
      <c r="AKO102" s="84"/>
      <c r="AKP102" s="84"/>
      <c r="AKQ102" s="84"/>
      <c r="AKR102" s="84"/>
      <c r="AKS102" s="84"/>
      <c r="AKT102" s="84"/>
      <c r="AKU102" s="84"/>
      <c r="AKV102" s="84"/>
      <c r="AKW102" s="84"/>
      <c r="AKX102" s="84"/>
      <c r="AKY102" s="84"/>
      <c r="AKZ102" s="84"/>
      <c r="ALA102" s="84"/>
      <c r="ALB102" s="84"/>
      <c r="ALC102" s="84"/>
      <c r="ALD102" s="84"/>
      <c r="ALE102" s="84"/>
      <c r="ALF102" s="84"/>
      <c r="ALG102" s="84"/>
      <c r="ALH102" s="84"/>
      <c r="ALI102" s="84"/>
      <c r="ALJ102" s="84"/>
      <c r="ALK102" s="84"/>
      <c r="ALL102" s="84"/>
      <c r="ALM102" s="84"/>
      <c r="ALN102" s="84"/>
      <c r="ALO102" s="84"/>
      <c r="ALP102" s="84"/>
      <c r="ALQ102" s="84"/>
      <c r="ALR102" s="84"/>
      <c r="ALS102" s="84"/>
      <c r="ALT102" s="84"/>
      <c r="ALU102" s="84"/>
      <c r="ALV102" s="84"/>
      <c r="ALW102" s="84"/>
      <c r="ALX102" s="84"/>
      <c r="ALY102" s="84"/>
      <c r="ALZ102" s="84"/>
      <c r="AMA102" s="84"/>
      <c r="AMB102" s="84"/>
      <c r="AMC102" s="84"/>
      <c r="AMD102" s="84"/>
      <c r="AME102" s="84"/>
      <c r="AMF102" s="84"/>
      <c r="AMG102" s="84"/>
      <c r="AMH102" s="84"/>
      <c r="AMI102" s="84"/>
      <c r="AMJ102" s="84"/>
      <c r="AMK102" s="84"/>
      <c r="AML102" s="84"/>
      <c r="AMM102" s="84"/>
      <c r="AMN102" s="84"/>
      <c r="AMO102" s="84"/>
      <c r="AMP102" s="84"/>
      <c r="AMQ102" s="84"/>
      <c r="AMR102" s="84"/>
      <c r="AMS102" s="84"/>
      <c r="AMT102" s="84"/>
      <c r="AMU102" s="84"/>
      <c r="AMV102" s="84"/>
      <c r="AMW102" s="84"/>
      <c r="AMX102" s="84"/>
      <c r="AMY102" s="84"/>
      <c r="AMZ102" s="84"/>
      <c r="ANA102" s="84"/>
      <c r="ANB102" s="84"/>
      <c r="ANC102" s="84"/>
      <c r="AND102" s="84"/>
      <c r="ANE102" s="84"/>
      <c r="ANF102" s="84"/>
      <c r="ANG102" s="84"/>
      <c r="ANH102" s="84"/>
      <c r="ANI102" s="84"/>
      <c r="ANJ102" s="84"/>
      <c r="ANK102" s="84"/>
      <c r="ANL102" s="84"/>
      <c r="ANM102" s="84"/>
      <c r="ANN102" s="84"/>
      <c r="ANO102" s="84"/>
      <c r="ANP102" s="84"/>
      <c r="ANQ102" s="84"/>
      <c r="ANR102" s="84"/>
      <c r="ANS102" s="84"/>
      <c r="ANT102" s="84"/>
      <c r="ANU102" s="84"/>
      <c r="ANV102" s="84"/>
      <c r="ANW102" s="84"/>
      <c r="ANX102" s="84"/>
      <c r="ANY102" s="84"/>
      <c r="ANZ102" s="84"/>
      <c r="AOA102" s="84"/>
      <c r="AOB102" s="84"/>
      <c r="AOC102" s="84"/>
      <c r="AOD102" s="84"/>
      <c r="AOE102" s="84"/>
      <c r="AOF102" s="84"/>
      <c r="AOG102" s="84"/>
      <c r="AOH102" s="84"/>
      <c r="AOI102" s="84"/>
      <c r="AOJ102" s="84"/>
      <c r="AOK102" s="84"/>
      <c r="AOL102" s="84"/>
      <c r="AOM102" s="84"/>
      <c r="AON102" s="84"/>
      <c r="AOO102" s="84"/>
      <c r="AOP102" s="84"/>
      <c r="AOQ102" s="84"/>
      <c r="AOR102" s="84"/>
      <c r="AOS102" s="84"/>
      <c r="AOT102" s="84"/>
      <c r="AOU102" s="84"/>
      <c r="AOV102" s="84"/>
      <c r="AOW102" s="84"/>
      <c r="AOX102" s="84"/>
      <c r="AOY102" s="84"/>
      <c r="AOZ102" s="84"/>
      <c r="APA102" s="84"/>
      <c r="APB102" s="84"/>
      <c r="APC102" s="84"/>
      <c r="APD102" s="84"/>
      <c r="APE102" s="84"/>
      <c r="APF102" s="84"/>
      <c r="APG102" s="84"/>
      <c r="APH102" s="84"/>
      <c r="API102" s="84"/>
      <c r="APJ102" s="84"/>
      <c r="APK102" s="84"/>
      <c r="APL102" s="84"/>
      <c r="APM102" s="84"/>
      <c r="APN102" s="84"/>
      <c r="APO102" s="84"/>
      <c r="APP102" s="84"/>
      <c r="APQ102" s="84"/>
      <c r="APR102" s="84"/>
      <c r="APS102" s="84"/>
      <c r="APT102" s="84"/>
      <c r="APU102" s="84"/>
      <c r="APV102" s="84"/>
      <c r="APW102" s="84"/>
      <c r="APX102" s="84"/>
      <c r="APY102" s="84"/>
      <c r="APZ102" s="84"/>
      <c r="AQA102" s="84"/>
      <c r="AQB102" s="84"/>
      <c r="AQC102" s="84"/>
      <c r="AQD102" s="84"/>
      <c r="AQE102" s="84"/>
      <c r="AQF102" s="84"/>
      <c r="AQG102" s="84"/>
      <c r="AQH102" s="84"/>
      <c r="AQI102" s="84"/>
      <c r="AQJ102" s="84"/>
      <c r="AQK102" s="84"/>
      <c r="AQL102" s="84"/>
      <c r="AQM102" s="84"/>
      <c r="AQN102" s="84"/>
      <c r="AQO102" s="84"/>
      <c r="AQP102" s="84"/>
      <c r="AQQ102" s="84"/>
      <c r="AQR102" s="84"/>
      <c r="AQS102" s="84"/>
      <c r="AQT102" s="84"/>
      <c r="AQU102" s="84"/>
      <c r="AQV102" s="84"/>
      <c r="AQW102" s="84"/>
      <c r="AQX102" s="84"/>
      <c r="AQY102" s="84"/>
      <c r="AQZ102" s="84"/>
      <c r="ARA102" s="84"/>
      <c r="ARB102" s="84"/>
      <c r="ARC102" s="84"/>
      <c r="ARD102" s="84"/>
      <c r="ARE102" s="84"/>
      <c r="ARF102" s="84"/>
      <c r="ARG102" s="84"/>
      <c r="ARH102" s="84"/>
      <c r="ARI102" s="84"/>
      <c r="ARJ102" s="84"/>
      <c r="ARK102" s="84"/>
      <c r="ARL102" s="84"/>
      <c r="ARM102" s="84"/>
      <c r="ARN102" s="84"/>
      <c r="ARO102" s="84"/>
      <c r="ARP102" s="84"/>
      <c r="ARQ102" s="84"/>
      <c r="ARR102" s="84"/>
      <c r="ARS102" s="84"/>
      <c r="ART102" s="84"/>
      <c r="ARU102" s="84"/>
      <c r="ARV102" s="84"/>
      <c r="ARW102" s="84"/>
      <c r="ARX102" s="84"/>
      <c r="ARY102" s="84"/>
      <c r="ARZ102" s="84"/>
      <c r="ASA102" s="84"/>
      <c r="ASB102" s="84"/>
      <c r="ASC102" s="84"/>
      <c r="ASD102" s="84"/>
      <c r="ASE102" s="84"/>
      <c r="ASF102" s="84"/>
      <c r="ASG102" s="84"/>
      <c r="ASH102" s="84"/>
      <c r="ASI102" s="84"/>
      <c r="ASJ102" s="84"/>
      <c r="ASK102" s="84"/>
      <c r="ASL102" s="84"/>
      <c r="ASM102" s="84"/>
      <c r="ASN102" s="84"/>
      <c r="ASO102" s="84"/>
      <c r="ASP102" s="84"/>
      <c r="ASQ102" s="84"/>
      <c r="ASR102" s="84"/>
      <c r="ASS102" s="84"/>
      <c r="AST102" s="84"/>
      <c r="ASU102" s="84"/>
      <c r="ASV102" s="84"/>
      <c r="ASW102" s="84"/>
      <c r="ASX102" s="84"/>
      <c r="ASY102" s="84"/>
      <c r="ASZ102" s="84"/>
      <c r="ATA102" s="84"/>
      <c r="ATB102" s="84"/>
      <c r="ATC102" s="84"/>
      <c r="ATD102" s="84"/>
      <c r="ATE102" s="84"/>
      <c r="ATF102" s="84"/>
      <c r="ATG102" s="84"/>
      <c r="ATH102" s="84"/>
      <c r="ATI102" s="84"/>
      <c r="ATJ102" s="84"/>
      <c r="ATK102" s="84"/>
      <c r="ATL102" s="84"/>
      <c r="ATM102" s="84"/>
      <c r="ATN102" s="84"/>
      <c r="ATO102" s="84"/>
      <c r="ATP102" s="84"/>
      <c r="ATQ102" s="84"/>
      <c r="ATR102" s="84"/>
      <c r="ATS102" s="84"/>
      <c r="ATT102" s="84"/>
      <c r="ATU102" s="84"/>
      <c r="ATV102" s="84"/>
      <c r="ATW102" s="84"/>
      <c r="ATX102" s="84"/>
      <c r="ATY102" s="84"/>
      <c r="ATZ102" s="84"/>
      <c r="AUA102" s="84"/>
      <c r="AUB102" s="84"/>
      <c r="AUC102" s="84"/>
      <c r="AUD102" s="84"/>
      <c r="AUE102" s="84"/>
      <c r="AUF102" s="84"/>
      <c r="AUG102" s="84"/>
      <c r="AUH102" s="84"/>
      <c r="AUI102" s="84"/>
      <c r="AUJ102" s="84"/>
      <c r="AUK102" s="84"/>
      <c r="AUL102" s="84"/>
      <c r="AUM102" s="84"/>
      <c r="AUN102" s="84"/>
      <c r="AUO102" s="84"/>
      <c r="AUP102" s="84"/>
      <c r="AUQ102" s="84"/>
      <c r="AUR102" s="84"/>
      <c r="AUS102" s="84"/>
      <c r="AUT102" s="84"/>
      <c r="AUU102" s="84"/>
      <c r="AUV102" s="84"/>
      <c r="AUW102" s="84"/>
      <c r="AUX102" s="84"/>
      <c r="AUY102" s="84"/>
      <c r="AUZ102" s="84"/>
      <c r="AVA102" s="84"/>
      <c r="AVB102" s="84"/>
      <c r="AVC102" s="84"/>
      <c r="AVD102" s="84"/>
      <c r="AVE102" s="84"/>
      <c r="AVF102" s="84"/>
      <c r="AVG102" s="84"/>
      <c r="AVH102" s="84"/>
      <c r="AVI102" s="84"/>
      <c r="AVJ102" s="84"/>
      <c r="AVK102" s="84"/>
      <c r="AVL102" s="84"/>
      <c r="AVM102" s="84"/>
      <c r="AVN102" s="84"/>
      <c r="AVO102" s="84"/>
      <c r="AVP102" s="84"/>
      <c r="AVQ102" s="84"/>
      <c r="AVR102" s="84"/>
      <c r="AVS102" s="84"/>
      <c r="AVT102" s="84"/>
      <c r="AVU102" s="84"/>
      <c r="AVV102" s="84"/>
      <c r="AVW102" s="84"/>
      <c r="AVX102" s="84"/>
      <c r="AVY102" s="84"/>
      <c r="AVZ102" s="84"/>
      <c r="AWA102" s="84"/>
      <c r="AWB102" s="84"/>
      <c r="AWC102" s="84"/>
      <c r="AWD102" s="84"/>
      <c r="AWE102" s="84"/>
      <c r="AWF102" s="84"/>
      <c r="AWG102" s="84"/>
      <c r="AWH102" s="84"/>
      <c r="AWI102" s="84"/>
      <c r="AWJ102" s="84"/>
      <c r="AWK102" s="84"/>
      <c r="AWL102" s="84"/>
      <c r="AWM102" s="84"/>
      <c r="AWN102" s="84"/>
      <c r="AWO102" s="84"/>
      <c r="AWP102" s="84"/>
      <c r="AWQ102" s="84"/>
      <c r="AWR102" s="84"/>
      <c r="AWS102" s="84"/>
      <c r="AWT102" s="84"/>
      <c r="AWU102" s="84"/>
      <c r="AWV102" s="84"/>
      <c r="AWW102" s="84"/>
      <c r="AWX102" s="84"/>
      <c r="AWY102" s="84"/>
      <c r="AWZ102" s="84"/>
      <c r="AXA102" s="84"/>
      <c r="AXB102" s="84"/>
      <c r="AXC102" s="84"/>
      <c r="AXD102" s="84"/>
      <c r="AXE102" s="84"/>
      <c r="AXF102" s="84"/>
      <c r="AXG102" s="84"/>
      <c r="AXH102" s="84"/>
      <c r="AXI102" s="84"/>
      <c r="AXJ102" s="84"/>
      <c r="AXK102" s="84"/>
      <c r="AXL102" s="84"/>
      <c r="AXM102" s="84"/>
      <c r="AXN102" s="84"/>
      <c r="AXO102" s="84"/>
      <c r="AXP102" s="84"/>
      <c r="AXQ102" s="84"/>
      <c r="AXR102" s="84"/>
      <c r="AXS102" s="84"/>
      <c r="AXT102" s="84"/>
      <c r="AXU102" s="84"/>
      <c r="AXV102" s="84"/>
      <c r="AXW102" s="84"/>
      <c r="AXX102" s="84"/>
      <c r="AXY102" s="84"/>
      <c r="AXZ102" s="84"/>
      <c r="AYA102" s="84"/>
      <c r="AYB102" s="84"/>
      <c r="AYC102" s="84"/>
      <c r="AYD102" s="84"/>
      <c r="AYE102" s="84"/>
      <c r="AYF102" s="84"/>
      <c r="AYG102" s="84"/>
      <c r="AYH102" s="84"/>
      <c r="AYI102" s="84"/>
      <c r="AYJ102" s="84"/>
      <c r="AYK102" s="84"/>
      <c r="AYL102" s="84"/>
      <c r="AYM102" s="84"/>
      <c r="AYN102" s="84"/>
      <c r="AYO102" s="84"/>
      <c r="AYP102" s="84"/>
      <c r="AYQ102" s="84"/>
      <c r="AYR102" s="84"/>
      <c r="AYS102" s="84"/>
      <c r="AYT102" s="84"/>
      <c r="AYU102" s="84"/>
      <c r="AYV102" s="84"/>
      <c r="AYW102" s="84"/>
      <c r="AYX102" s="84"/>
      <c r="AYY102" s="84"/>
      <c r="AYZ102" s="84"/>
      <c r="AZA102" s="84"/>
      <c r="AZB102" s="84"/>
      <c r="AZC102" s="84"/>
      <c r="AZD102" s="84"/>
      <c r="AZE102" s="84"/>
      <c r="AZF102" s="84"/>
      <c r="AZG102" s="84"/>
      <c r="AZH102" s="84"/>
      <c r="AZI102" s="84"/>
      <c r="AZJ102" s="84"/>
      <c r="AZK102" s="84"/>
      <c r="AZL102" s="84"/>
      <c r="AZM102" s="84"/>
      <c r="AZN102" s="84"/>
      <c r="AZO102" s="84"/>
      <c r="AZP102" s="84"/>
      <c r="AZQ102" s="84"/>
      <c r="AZR102" s="84"/>
      <c r="AZS102" s="84"/>
      <c r="AZT102" s="84"/>
      <c r="AZU102" s="84"/>
      <c r="AZV102" s="84"/>
      <c r="AZW102" s="84"/>
      <c r="AZX102" s="84"/>
      <c r="AZY102" s="84"/>
      <c r="AZZ102" s="84"/>
      <c r="BAA102" s="84"/>
      <c r="BAB102" s="84"/>
      <c r="BAC102" s="84"/>
      <c r="BAD102" s="84"/>
      <c r="BAE102" s="84"/>
      <c r="BAF102" s="84"/>
      <c r="BAG102" s="84"/>
      <c r="BAH102" s="84"/>
      <c r="BAI102" s="84"/>
      <c r="BAJ102" s="84"/>
      <c r="BAK102" s="84"/>
      <c r="BAL102" s="84"/>
      <c r="BAM102" s="84"/>
      <c r="BAN102" s="84"/>
      <c r="BAO102" s="84"/>
      <c r="BAP102" s="84"/>
      <c r="BAQ102" s="84"/>
      <c r="BAR102" s="84"/>
      <c r="BAS102" s="84"/>
      <c r="BAT102" s="84"/>
      <c r="BAU102" s="84"/>
      <c r="BAV102" s="84"/>
      <c r="BAW102" s="84"/>
      <c r="BAX102" s="84"/>
      <c r="BAY102" s="84"/>
      <c r="BAZ102" s="84"/>
      <c r="BBA102" s="84"/>
      <c r="BBB102" s="84"/>
      <c r="BBC102" s="84"/>
      <c r="BBD102" s="84"/>
      <c r="BBE102" s="84"/>
      <c r="BBF102" s="84"/>
      <c r="BBG102" s="84"/>
      <c r="BBH102" s="84"/>
      <c r="BBI102" s="84"/>
      <c r="BBJ102" s="84"/>
      <c r="BBK102" s="84"/>
      <c r="BBL102" s="84"/>
      <c r="BBM102" s="84"/>
      <c r="BBN102" s="84"/>
      <c r="BBO102" s="84"/>
      <c r="BBP102" s="84"/>
      <c r="BBQ102" s="84"/>
      <c r="BBR102" s="84"/>
      <c r="BBS102" s="84"/>
      <c r="BBT102" s="84"/>
      <c r="BBU102" s="84"/>
      <c r="BBV102" s="84"/>
      <c r="BBW102" s="84"/>
      <c r="BBX102" s="84"/>
      <c r="BBY102" s="84"/>
      <c r="BBZ102" s="84"/>
      <c r="BCA102" s="84"/>
      <c r="BCB102" s="84"/>
      <c r="BCC102" s="84"/>
      <c r="BCD102" s="84"/>
      <c r="BCE102" s="84"/>
      <c r="BCF102" s="84"/>
      <c r="BCG102" s="84"/>
      <c r="BCH102" s="84"/>
      <c r="BCI102" s="84"/>
      <c r="BCJ102" s="84"/>
      <c r="BCK102" s="84"/>
      <c r="BCL102" s="84"/>
      <c r="BCM102" s="84"/>
      <c r="BCN102" s="84"/>
      <c r="BCO102" s="84"/>
      <c r="BCP102" s="84"/>
      <c r="BCQ102" s="84"/>
      <c r="BCR102" s="84"/>
      <c r="BCS102" s="84"/>
      <c r="BCT102" s="84"/>
      <c r="BCU102" s="84"/>
      <c r="BCV102" s="84"/>
      <c r="BCW102" s="84"/>
      <c r="BCX102" s="84"/>
      <c r="BCY102" s="84"/>
      <c r="BCZ102" s="84"/>
      <c r="BDA102" s="84"/>
      <c r="BDB102" s="84"/>
      <c r="BDC102" s="84"/>
      <c r="BDD102" s="84"/>
      <c r="BDE102" s="84"/>
      <c r="BDF102" s="84"/>
      <c r="BDG102" s="84"/>
      <c r="BDH102" s="84"/>
      <c r="BDI102" s="84"/>
      <c r="BDJ102" s="84"/>
      <c r="BDK102" s="84"/>
      <c r="BDL102" s="84"/>
      <c r="BDM102" s="84"/>
      <c r="BDN102" s="84"/>
      <c r="BDO102" s="84"/>
      <c r="BDP102" s="84"/>
      <c r="BDQ102" s="84"/>
      <c r="BDR102" s="84"/>
      <c r="BDS102" s="84"/>
      <c r="BDT102" s="84"/>
      <c r="BDU102" s="84"/>
      <c r="BDV102" s="84"/>
      <c r="BDW102" s="84"/>
      <c r="BDX102" s="84"/>
      <c r="BDY102" s="84"/>
      <c r="BDZ102" s="84"/>
      <c r="BEA102" s="84"/>
      <c r="BEB102" s="84"/>
      <c r="BEC102" s="84"/>
      <c r="BED102" s="84"/>
      <c r="BEE102" s="84"/>
      <c r="BEF102" s="84"/>
      <c r="BEG102" s="84"/>
      <c r="BEH102" s="84"/>
      <c r="BEI102" s="84"/>
      <c r="BEJ102" s="84"/>
      <c r="BEK102" s="84"/>
      <c r="BEL102" s="84"/>
      <c r="BEM102" s="84"/>
      <c r="BEN102" s="84"/>
      <c r="BEO102" s="84"/>
      <c r="BEP102" s="84"/>
      <c r="BEQ102" s="84"/>
      <c r="BER102" s="84"/>
      <c r="BES102" s="84"/>
      <c r="BET102" s="84"/>
      <c r="BEU102" s="84"/>
      <c r="BEV102" s="84"/>
      <c r="BEW102" s="84"/>
      <c r="BEX102" s="84"/>
      <c r="BEY102" s="84"/>
      <c r="BEZ102" s="84"/>
      <c r="BFA102" s="84"/>
      <c r="BFB102" s="84"/>
      <c r="BFC102" s="84"/>
      <c r="BFD102" s="84"/>
      <c r="BFE102" s="84"/>
      <c r="BFF102" s="84"/>
      <c r="BFG102" s="84"/>
      <c r="BFH102" s="84"/>
      <c r="BFI102" s="84"/>
      <c r="BFJ102" s="84"/>
      <c r="BFK102" s="84"/>
      <c r="BFL102" s="84"/>
      <c r="BFM102" s="84"/>
      <c r="BFN102" s="84"/>
      <c r="BFO102" s="84"/>
      <c r="BFP102" s="84"/>
      <c r="BFQ102" s="84"/>
      <c r="BFR102" s="84"/>
      <c r="BFS102" s="84"/>
      <c r="BFT102" s="84"/>
      <c r="BFU102" s="84"/>
      <c r="BFV102" s="84"/>
      <c r="BFW102" s="84"/>
      <c r="BFX102" s="84"/>
      <c r="BFY102" s="84"/>
      <c r="BFZ102" s="84"/>
      <c r="BGA102" s="84"/>
      <c r="BGB102" s="84"/>
      <c r="BGC102" s="84"/>
      <c r="BGD102" s="84"/>
      <c r="BGE102" s="84"/>
      <c r="BGF102" s="84"/>
      <c r="BGG102" s="84"/>
      <c r="BGH102" s="84"/>
      <c r="BGI102" s="84"/>
      <c r="BGJ102" s="84"/>
      <c r="BGK102" s="84"/>
      <c r="BGL102" s="84"/>
      <c r="BGM102" s="84"/>
      <c r="BGN102" s="84"/>
      <c r="BGO102" s="84"/>
      <c r="BGP102" s="84"/>
      <c r="BGQ102" s="84"/>
      <c r="BGR102" s="84"/>
      <c r="BGS102" s="84"/>
      <c r="BGT102" s="84"/>
      <c r="BGU102" s="84"/>
      <c r="BGV102" s="84"/>
      <c r="BGW102" s="84"/>
      <c r="BGX102" s="84"/>
      <c r="BGY102" s="84"/>
      <c r="BGZ102" s="84"/>
      <c r="BHA102" s="84"/>
      <c r="BHB102" s="84"/>
      <c r="BHC102" s="84"/>
      <c r="BHD102" s="84"/>
      <c r="BHE102" s="84"/>
      <c r="BHF102" s="84"/>
      <c r="BHG102" s="84"/>
      <c r="BHH102" s="84"/>
      <c r="BHI102" s="84"/>
      <c r="BHJ102" s="84"/>
      <c r="BHK102" s="84"/>
      <c r="BHL102" s="84"/>
      <c r="BHM102" s="84"/>
      <c r="BHN102" s="84"/>
      <c r="BHO102" s="84"/>
      <c r="BHP102" s="84"/>
      <c r="BHQ102" s="84"/>
      <c r="BHR102" s="84"/>
      <c r="BHS102" s="84"/>
      <c r="BHT102" s="84"/>
      <c r="BHU102" s="84"/>
      <c r="BHV102" s="84"/>
      <c r="BHW102" s="84"/>
      <c r="BHX102" s="84"/>
      <c r="BHY102" s="84"/>
      <c r="BHZ102" s="84"/>
      <c r="BIA102" s="84"/>
      <c r="BIB102" s="84"/>
      <c r="BIC102" s="84"/>
      <c r="BID102" s="84"/>
      <c r="BIE102" s="84"/>
      <c r="BIF102" s="84"/>
      <c r="BIG102" s="84"/>
      <c r="BIH102" s="84"/>
      <c r="BII102" s="84"/>
      <c r="BIJ102" s="84"/>
      <c r="BIK102" s="84"/>
      <c r="BIL102" s="84"/>
      <c r="BIM102" s="84"/>
      <c r="BIN102" s="84"/>
      <c r="BIO102" s="84"/>
      <c r="BIP102" s="84"/>
      <c r="BIQ102" s="84"/>
      <c r="BIR102" s="84"/>
      <c r="BIS102" s="84"/>
      <c r="BIT102" s="84"/>
      <c r="BIU102" s="84"/>
      <c r="BIV102" s="84"/>
      <c r="BIW102" s="84"/>
      <c r="BIX102" s="84"/>
      <c r="BIY102" s="84"/>
      <c r="BIZ102" s="84"/>
      <c r="BJA102" s="84"/>
      <c r="BJB102" s="84"/>
      <c r="BJC102" s="84"/>
      <c r="BJD102" s="84"/>
      <c r="BJE102" s="84"/>
      <c r="BJF102" s="84"/>
      <c r="BJG102" s="84"/>
      <c r="BJH102" s="84"/>
      <c r="BJI102" s="84"/>
      <c r="BJJ102" s="84"/>
      <c r="BJK102" s="84"/>
      <c r="BJL102" s="84"/>
      <c r="BJM102" s="84"/>
      <c r="BJN102" s="84"/>
      <c r="BJO102" s="84"/>
      <c r="BJP102" s="84"/>
      <c r="BJQ102" s="84"/>
      <c r="BJR102" s="84"/>
      <c r="BJS102" s="84"/>
      <c r="BJT102" s="84"/>
      <c r="BJU102" s="84"/>
      <c r="BJV102" s="84"/>
      <c r="BJW102" s="84"/>
      <c r="BJX102" s="84"/>
      <c r="BJY102" s="84"/>
      <c r="BJZ102" s="84"/>
      <c r="BKA102" s="84"/>
      <c r="BKB102" s="84"/>
      <c r="BKC102" s="84"/>
      <c r="BKD102" s="84"/>
      <c r="BKE102" s="84"/>
      <c r="BKF102" s="84"/>
      <c r="BKG102" s="84"/>
      <c r="BKH102" s="84"/>
      <c r="BKI102" s="84"/>
      <c r="BKJ102" s="84"/>
      <c r="BKK102" s="84"/>
      <c r="BKL102" s="84"/>
      <c r="BKM102" s="84"/>
      <c r="BKN102" s="84"/>
      <c r="BKO102" s="84"/>
      <c r="BKP102" s="84"/>
      <c r="BKQ102" s="84"/>
      <c r="BKR102" s="84"/>
      <c r="BKS102" s="84"/>
      <c r="BKT102" s="84"/>
      <c r="BKU102" s="84"/>
      <c r="BKV102" s="84"/>
      <c r="BKW102" s="84"/>
      <c r="BKX102" s="84"/>
      <c r="BKY102" s="84"/>
      <c r="BKZ102" s="84"/>
      <c r="BLA102" s="84"/>
      <c r="BLB102" s="84"/>
      <c r="BLC102" s="84"/>
      <c r="BLD102" s="84"/>
      <c r="BLE102" s="84"/>
      <c r="BLF102" s="84"/>
      <c r="BLG102" s="84"/>
      <c r="BLH102" s="84"/>
      <c r="BLI102" s="84"/>
      <c r="BLJ102" s="84"/>
      <c r="BLK102" s="84"/>
      <c r="BLL102" s="84"/>
      <c r="BLM102" s="84"/>
      <c r="BLN102" s="84"/>
      <c r="BLO102" s="84"/>
      <c r="BLP102" s="84"/>
      <c r="BLQ102" s="84"/>
      <c r="BLR102" s="84"/>
      <c r="BLS102" s="84"/>
      <c r="BLT102" s="84"/>
      <c r="BLU102" s="84"/>
      <c r="BLV102" s="84"/>
      <c r="BLW102" s="84"/>
      <c r="BLX102" s="84"/>
      <c r="BLY102" s="84"/>
      <c r="BLZ102" s="84"/>
      <c r="BMA102" s="84"/>
      <c r="BMB102" s="84"/>
      <c r="BMC102" s="84"/>
      <c r="BMD102" s="84"/>
      <c r="BME102" s="84"/>
      <c r="BMF102" s="84"/>
      <c r="BMG102" s="84"/>
      <c r="BMH102" s="84"/>
      <c r="BMI102" s="84"/>
      <c r="BMJ102" s="84"/>
      <c r="BMK102" s="84"/>
      <c r="BML102" s="84"/>
      <c r="BMM102" s="84"/>
      <c r="BMN102" s="84"/>
      <c r="BMO102" s="84"/>
      <c r="BMP102" s="84"/>
      <c r="BMQ102" s="84"/>
      <c r="BMR102" s="84"/>
      <c r="BMS102" s="84"/>
      <c r="BMT102" s="84"/>
      <c r="BMU102" s="84"/>
      <c r="BMV102" s="84"/>
      <c r="BMW102" s="84"/>
      <c r="BMX102" s="84"/>
      <c r="BMY102" s="84"/>
      <c r="BMZ102" s="84"/>
      <c r="BNA102" s="84"/>
      <c r="BNB102" s="84"/>
      <c r="BNC102" s="84"/>
      <c r="BND102" s="84"/>
      <c r="BNE102" s="84"/>
      <c r="BNF102" s="84"/>
      <c r="BNG102" s="84"/>
      <c r="BNH102" s="84"/>
      <c r="BNI102" s="84"/>
      <c r="BNJ102" s="84"/>
      <c r="BNK102" s="84"/>
      <c r="BNL102" s="84"/>
      <c r="BNM102" s="84"/>
      <c r="BNN102" s="84"/>
      <c r="BNO102" s="84"/>
      <c r="BNP102" s="84"/>
      <c r="BNQ102" s="84"/>
      <c r="BNR102" s="84"/>
      <c r="BNS102" s="84"/>
      <c r="BNT102" s="84"/>
      <c r="BNU102" s="84"/>
      <c r="BNV102" s="84"/>
      <c r="BNW102" s="84"/>
      <c r="BNX102" s="84"/>
      <c r="BNY102" s="84"/>
      <c r="BNZ102" s="84"/>
      <c r="BOA102" s="84"/>
      <c r="BOB102" s="84"/>
      <c r="BOC102" s="84"/>
      <c r="BOD102" s="84"/>
      <c r="BOE102" s="84"/>
      <c r="BOF102" s="84"/>
      <c r="BOG102" s="84"/>
      <c r="BOH102" s="84"/>
      <c r="BOI102" s="84"/>
      <c r="BOJ102" s="84"/>
      <c r="BOK102" s="84"/>
      <c r="BOL102" s="84"/>
      <c r="BOM102" s="84"/>
      <c r="BON102" s="84"/>
      <c r="BOO102" s="84"/>
      <c r="BOP102" s="84"/>
      <c r="BOQ102" s="84"/>
      <c r="BOR102" s="84"/>
      <c r="BOS102" s="84"/>
      <c r="BOT102" s="84"/>
      <c r="BOU102" s="84"/>
      <c r="BOV102" s="84"/>
      <c r="BOW102" s="84"/>
      <c r="BOX102" s="84"/>
      <c r="BOY102" s="84"/>
      <c r="BOZ102" s="84"/>
      <c r="BPA102" s="84"/>
      <c r="BPB102" s="84"/>
      <c r="BPC102" s="84"/>
      <c r="BPD102" s="84"/>
      <c r="BPE102" s="84"/>
      <c r="BPF102" s="84"/>
      <c r="BPG102" s="84"/>
      <c r="BPH102" s="84"/>
      <c r="BPI102" s="84"/>
      <c r="BPJ102" s="84"/>
      <c r="BPK102" s="84"/>
      <c r="BPL102" s="84"/>
      <c r="BPM102" s="84"/>
      <c r="BPN102" s="84"/>
      <c r="BPO102" s="84"/>
      <c r="BPP102" s="84"/>
      <c r="BPQ102" s="84"/>
      <c r="BPR102" s="84"/>
      <c r="BPS102" s="84"/>
      <c r="BPT102" s="84"/>
      <c r="BPU102" s="84"/>
      <c r="BPV102" s="84"/>
      <c r="BPW102" s="84"/>
      <c r="BPX102" s="84"/>
      <c r="BPY102" s="84"/>
      <c r="BPZ102" s="84"/>
      <c r="BQA102" s="84"/>
      <c r="BQB102" s="84"/>
      <c r="BQC102" s="84"/>
      <c r="BQD102" s="84"/>
      <c r="BQE102" s="84"/>
      <c r="BQF102" s="84"/>
      <c r="BQG102" s="84"/>
      <c r="BQH102" s="84"/>
      <c r="BQI102" s="84"/>
      <c r="BQJ102" s="84"/>
      <c r="BQK102" s="84"/>
      <c r="BQL102" s="84"/>
      <c r="BQM102" s="84"/>
      <c r="BQN102" s="84"/>
      <c r="BQO102" s="84"/>
      <c r="BQP102" s="84"/>
      <c r="BQQ102" s="84"/>
      <c r="BQR102" s="84"/>
      <c r="BQS102" s="84"/>
      <c r="BQT102" s="84"/>
      <c r="BQU102" s="84"/>
      <c r="BQV102" s="84"/>
      <c r="BQW102" s="84"/>
      <c r="BQX102" s="84"/>
      <c r="BQY102" s="84"/>
      <c r="BQZ102" s="84"/>
      <c r="BRA102" s="84"/>
      <c r="BRB102" s="84"/>
      <c r="BRC102" s="84"/>
      <c r="BRD102" s="84"/>
      <c r="BRE102" s="84"/>
      <c r="BRF102" s="84"/>
      <c r="BRG102" s="84"/>
      <c r="BRH102" s="84"/>
      <c r="BRI102" s="84"/>
      <c r="BRJ102" s="84"/>
      <c r="BRK102" s="84"/>
      <c r="BRL102" s="84"/>
      <c r="BRM102" s="84"/>
      <c r="BRN102" s="84"/>
      <c r="BRO102" s="84"/>
      <c r="BRP102" s="84"/>
      <c r="BRQ102" s="84"/>
      <c r="BRR102" s="84"/>
      <c r="BRS102" s="84"/>
      <c r="BRT102" s="84"/>
      <c r="BRU102" s="84"/>
      <c r="BRV102" s="84"/>
      <c r="BRW102" s="84"/>
      <c r="BRX102" s="84"/>
      <c r="BRY102" s="84"/>
      <c r="BRZ102" s="84"/>
      <c r="BSA102" s="84"/>
      <c r="BSB102" s="84"/>
      <c r="BSC102" s="84"/>
      <c r="BSD102" s="84"/>
      <c r="BSE102" s="84"/>
      <c r="BSF102" s="84"/>
      <c r="BSG102" s="84"/>
      <c r="BSH102" s="84"/>
      <c r="BSI102" s="84"/>
      <c r="BSJ102" s="84"/>
      <c r="BSK102" s="84"/>
      <c r="BSL102" s="84"/>
      <c r="BSM102" s="84"/>
      <c r="BSN102" s="84"/>
      <c r="BSO102" s="84"/>
      <c r="BSP102" s="84"/>
      <c r="BSQ102" s="84"/>
      <c r="BSR102" s="84"/>
      <c r="BSS102" s="84"/>
      <c r="BST102" s="84"/>
      <c r="BSU102" s="84"/>
      <c r="BSV102" s="84"/>
      <c r="BSW102" s="84"/>
      <c r="BSX102" s="84"/>
      <c r="BSY102" s="84"/>
      <c r="BSZ102" s="84"/>
      <c r="BTA102" s="84"/>
      <c r="BTB102" s="84"/>
      <c r="BTC102" s="84"/>
      <c r="BTD102" s="84"/>
      <c r="BTE102" s="84"/>
      <c r="BTF102" s="84"/>
      <c r="BTG102" s="84"/>
      <c r="BTH102" s="84"/>
      <c r="BTI102" s="84"/>
      <c r="BTJ102" s="84"/>
      <c r="BTK102" s="84"/>
      <c r="BTL102" s="84"/>
      <c r="BTM102" s="84"/>
      <c r="BTN102" s="84"/>
      <c r="BTO102" s="84"/>
      <c r="BTP102" s="84"/>
      <c r="BTQ102" s="84"/>
      <c r="BTR102" s="84"/>
      <c r="BTS102" s="84"/>
      <c r="BTT102" s="84"/>
      <c r="BTU102" s="84"/>
      <c r="BTV102" s="84"/>
      <c r="BTW102" s="84"/>
      <c r="BTX102" s="84"/>
      <c r="BTY102" s="84"/>
      <c r="BTZ102" s="84"/>
      <c r="BUA102" s="84"/>
      <c r="BUB102" s="84"/>
      <c r="BUC102" s="84"/>
      <c r="BUD102" s="84"/>
      <c r="BUE102" s="84"/>
      <c r="BUF102" s="84"/>
      <c r="BUG102" s="84"/>
      <c r="BUH102" s="84"/>
      <c r="BUI102" s="84"/>
      <c r="BUJ102" s="84"/>
      <c r="BUK102" s="84"/>
      <c r="BUL102" s="84"/>
      <c r="BUM102" s="84"/>
      <c r="BUN102" s="84"/>
      <c r="BUO102" s="84"/>
      <c r="BUP102" s="84"/>
      <c r="BUQ102" s="84"/>
      <c r="BUR102" s="84"/>
      <c r="BUS102" s="84"/>
      <c r="BUT102" s="84"/>
      <c r="BUU102" s="84"/>
      <c r="BUV102" s="84"/>
      <c r="BUW102" s="84"/>
      <c r="BUX102" s="84"/>
      <c r="BUY102" s="84"/>
      <c r="BUZ102" s="84"/>
      <c r="BVA102" s="84"/>
      <c r="BVB102" s="84"/>
      <c r="BVC102" s="84"/>
      <c r="BVD102" s="84"/>
      <c r="BVE102" s="84"/>
      <c r="BVF102" s="84"/>
      <c r="BVG102" s="84"/>
      <c r="BVH102" s="84"/>
      <c r="BVI102" s="84"/>
      <c r="BVJ102" s="84"/>
      <c r="BVK102" s="84"/>
      <c r="BVL102" s="84"/>
      <c r="BVM102" s="84"/>
      <c r="BVN102" s="84"/>
      <c r="BVO102" s="84"/>
      <c r="BVP102" s="84"/>
      <c r="BVQ102" s="84"/>
      <c r="BVR102" s="84"/>
      <c r="BVS102" s="84"/>
      <c r="BVT102" s="84"/>
      <c r="BVU102" s="84"/>
      <c r="BVV102" s="84"/>
      <c r="BVW102" s="84"/>
      <c r="BVX102" s="84"/>
      <c r="BVY102" s="84"/>
      <c r="BVZ102" s="84"/>
      <c r="BWA102" s="84"/>
      <c r="BWB102" s="84"/>
      <c r="BWC102" s="84"/>
      <c r="BWD102" s="84"/>
      <c r="BWE102" s="84"/>
      <c r="BWF102" s="84"/>
      <c r="BWG102" s="84"/>
      <c r="BWH102" s="84"/>
      <c r="BWI102" s="84"/>
      <c r="BWJ102" s="84"/>
      <c r="BWK102" s="84"/>
      <c r="BWL102" s="84"/>
      <c r="BWM102" s="84"/>
      <c r="BWN102" s="84"/>
      <c r="BWO102" s="84"/>
      <c r="BWP102" s="84"/>
      <c r="BWQ102" s="84"/>
      <c r="BWR102" s="84"/>
      <c r="BWS102" s="84"/>
      <c r="BWT102" s="84"/>
      <c r="BWU102" s="84"/>
      <c r="BWV102" s="84"/>
      <c r="BWW102" s="84"/>
      <c r="BWX102" s="84"/>
      <c r="BWY102" s="84"/>
      <c r="BWZ102" s="84"/>
      <c r="BXA102" s="84"/>
      <c r="BXB102" s="84"/>
      <c r="BXC102" s="84"/>
      <c r="BXD102" s="84"/>
      <c r="BXE102" s="84"/>
      <c r="BXF102" s="84"/>
      <c r="BXG102" s="84"/>
      <c r="BXH102" s="84"/>
      <c r="BXI102" s="84"/>
      <c r="BXJ102" s="84"/>
      <c r="BXK102" s="84"/>
      <c r="BXL102" s="84"/>
      <c r="BXM102" s="84"/>
      <c r="BXN102" s="84"/>
      <c r="BXO102" s="84"/>
      <c r="BXP102" s="84"/>
      <c r="BXQ102" s="84"/>
      <c r="BXR102" s="84"/>
      <c r="BXS102" s="84"/>
      <c r="BXT102" s="84"/>
      <c r="BXU102" s="84"/>
      <c r="BXV102" s="84"/>
      <c r="BXW102" s="84"/>
      <c r="BXX102" s="84"/>
      <c r="BXY102" s="84"/>
      <c r="BXZ102" s="84"/>
      <c r="BYA102" s="84"/>
      <c r="BYB102" s="84"/>
      <c r="BYC102" s="84"/>
      <c r="BYD102" s="84"/>
      <c r="BYE102" s="84"/>
      <c r="BYF102" s="84"/>
      <c r="BYG102" s="84"/>
      <c r="BYH102" s="84"/>
      <c r="BYI102" s="84"/>
      <c r="BYJ102" s="84"/>
      <c r="BYK102" s="84"/>
      <c r="BYL102" s="84"/>
      <c r="BYM102" s="84"/>
      <c r="BYN102" s="84"/>
      <c r="BYO102" s="84"/>
      <c r="BYP102" s="84"/>
      <c r="BYQ102" s="84"/>
      <c r="BYR102" s="84"/>
      <c r="BYS102" s="84"/>
      <c r="BYT102" s="84"/>
      <c r="BYU102" s="84"/>
      <c r="BYV102" s="84"/>
      <c r="BYW102" s="84"/>
      <c r="BYX102" s="84"/>
      <c r="BYY102" s="84"/>
      <c r="BYZ102" s="84"/>
      <c r="BZA102" s="84"/>
      <c r="BZB102" s="84"/>
      <c r="BZC102" s="84"/>
      <c r="BZD102" s="84"/>
      <c r="BZE102" s="84"/>
      <c r="BZF102" s="84"/>
      <c r="BZG102" s="84"/>
      <c r="BZH102" s="84"/>
      <c r="BZI102" s="84"/>
      <c r="BZJ102" s="84"/>
      <c r="BZK102" s="84"/>
      <c r="BZL102" s="84"/>
      <c r="BZM102" s="84"/>
      <c r="BZN102" s="84"/>
      <c r="BZO102" s="84"/>
      <c r="BZP102" s="84"/>
      <c r="BZQ102" s="84"/>
      <c r="BZR102" s="84"/>
      <c r="BZS102" s="84"/>
      <c r="BZT102" s="84"/>
      <c r="BZU102" s="84"/>
      <c r="BZV102" s="84"/>
      <c r="BZW102" s="84"/>
      <c r="BZX102" s="84"/>
      <c r="BZY102" s="84"/>
      <c r="BZZ102" s="84"/>
      <c r="CAA102" s="84"/>
      <c r="CAB102" s="84"/>
      <c r="CAC102" s="84"/>
      <c r="CAD102" s="84"/>
      <c r="CAE102" s="84"/>
      <c r="CAF102" s="84"/>
      <c r="CAG102" s="84"/>
      <c r="CAH102" s="84"/>
      <c r="CAI102" s="84"/>
      <c r="CAJ102" s="84"/>
      <c r="CAK102" s="84"/>
      <c r="CAL102" s="84"/>
      <c r="CAM102" s="84"/>
      <c r="CAN102" s="84"/>
      <c r="CAO102" s="84"/>
      <c r="CAP102" s="84"/>
      <c r="CAQ102" s="84"/>
      <c r="CAR102" s="84"/>
      <c r="CAS102" s="84"/>
      <c r="CAT102" s="84"/>
      <c r="CAU102" s="84"/>
      <c r="CAV102" s="84"/>
      <c r="CAW102" s="84"/>
      <c r="CAX102" s="84"/>
      <c r="CAY102" s="84"/>
      <c r="CAZ102" s="84"/>
      <c r="CBA102" s="84"/>
      <c r="CBB102" s="84"/>
      <c r="CBC102" s="84"/>
      <c r="CBD102" s="84"/>
      <c r="CBE102" s="84"/>
      <c r="CBF102" s="84"/>
      <c r="CBG102" s="84"/>
      <c r="CBH102" s="84"/>
      <c r="CBI102" s="84"/>
      <c r="CBJ102" s="84"/>
      <c r="CBK102" s="84"/>
      <c r="CBL102" s="84"/>
      <c r="CBM102" s="84"/>
      <c r="CBN102" s="84"/>
      <c r="CBO102" s="84"/>
      <c r="CBP102" s="84"/>
      <c r="CBQ102" s="84"/>
      <c r="CBR102" s="84"/>
      <c r="CBS102" s="84"/>
      <c r="CBT102" s="84"/>
      <c r="CBU102" s="84"/>
      <c r="CBV102" s="84"/>
      <c r="CBW102" s="84"/>
      <c r="CBX102" s="84"/>
      <c r="CBY102" s="84"/>
      <c r="CBZ102" s="84"/>
      <c r="CCA102" s="84"/>
      <c r="CCB102" s="84"/>
      <c r="CCC102" s="84"/>
      <c r="CCD102" s="84"/>
      <c r="CCE102" s="84"/>
      <c r="CCF102" s="84"/>
      <c r="CCG102" s="84"/>
      <c r="CCH102" s="84"/>
      <c r="CCI102" s="84"/>
      <c r="CCJ102" s="84"/>
      <c r="CCK102" s="84"/>
      <c r="CCL102" s="84"/>
      <c r="CCM102" s="84"/>
      <c r="CCN102" s="84"/>
      <c r="CCO102" s="84"/>
      <c r="CCP102" s="84"/>
      <c r="CCQ102" s="84"/>
      <c r="CCR102" s="84"/>
      <c r="CCS102" s="84"/>
      <c r="CCT102" s="84"/>
      <c r="CCU102" s="84"/>
      <c r="CCV102" s="84"/>
      <c r="CCW102" s="84"/>
      <c r="CCX102" s="84"/>
      <c r="CCY102" s="84"/>
      <c r="CCZ102" s="84"/>
      <c r="CDA102" s="84"/>
      <c r="CDB102" s="84"/>
      <c r="CDC102" s="84"/>
      <c r="CDD102" s="84"/>
      <c r="CDE102" s="84"/>
      <c r="CDF102" s="84"/>
      <c r="CDG102" s="84"/>
      <c r="CDH102" s="84"/>
      <c r="CDI102" s="84"/>
      <c r="CDJ102" s="84"/>
      <c r="CDK102" s="84"/>
      <c r="CDL102" s="84"/>
      <c r="CDM102" s="84"/>
      <c r="CDN102" s="84"/>
      <c r="CDO102" s="84"/>
      <c r="CDP102" s="84"/>
      <c r="CDQ102" s="84"/>
      <c r="CDR102" s="84"/>
      <c r="CDS102" s="84"/>
      <c r="CDT102" s="84"/>
      <c r="CDU102" s="84"/>
      <c r="CDV102" s="84"/>
      <c r="CDW102" s="84"/>
      <c r="CDX102" s="84"/>
      <c r="CDY102" s="84"/>
      <c r="CDZ102" s="84"/>
      <c r="CEA102" s="84"/>
      <c r="CEB102" s="84"/>
      <c r="CEC102" s="84"/>
      <c r="CED102" s="84"/>
      <c r="CEE102" s="84"/>
      <c r="CEF102" s="84"/>
      <c r="CEG102" s="84"/>
      <c r="CEH102" s="84"/>
      <c r="CEI102" s="84"/>
      <c r="CEJ102" s="84"/>
      <c r="CEK102" s="84"/>
      <c r="CEL102" s="84"/>
      <c r="CEM102" s="84"/>
      <c r="CEN102" s="84"/>
      <c r="CEO102" s="84"/>
      <c r="CEP102" s="84"/>
      <c r="CEQ102" s="84"/>
      <c r="CER102" s="84"/>
      <c r="CES102" s="84"/>
      <c r="CET102" s="84"/>
      <c r="CEU102" s="84"/>
      <c r="CEV102" s="84"/>
      <c r="CEW102" s="84"/>
      <c r="CEX102" s="84"/>
      <c r="CEY102" s="84"/>
      <c r="CEZ102" s="84"/>
      <c r="CFA102" s="84"/>
      <c r="CFB102" s="84"/>
      <c r="CFC102" s="84"/>
      <c r="CFD102" s="84"/>
      <c r="CFE102" s="84"/>
      <c r="CFF102" s="84"/>
      <c r="CFG102" s="84"/>
      <c r="CFH102" s="84"/>
      <c r="CFI102" s="84"/>
      <c r="CFJ102" s="84"/>
      <c r="CFK102" s="84"/>
      <c r="CFL102" s="84"/>
      <c r="CFM102" s="84"/>
      <c r="CFN102" s="84"/>
      <c r="CFO102" s="84"/>
      <c r="CFP102" s="84"/>
      <c r="CFQ102" s="84"/>
      <c r="CFR102" s="84"/>
      <c r="CFS102" s="84"/>
      <c r="CFT102" s="84"/>
      <c r="CFU102" s="84"/>
      <c r="CFV102" s="84"/>
      <c r="CFW102" s="84"/>
      <c r="CFX102" s="84"/>
      <c r="CFY102" s="84"/>
      <c r="CFZ102" s="84"/>
      <c r="CGA102" s="84"/>
      <c r="CGB102" s="84"/>
      <c r="CGC102" s="84"/>
      <c r="CGD102" s="84"/>
      <c r="CGE102" s="84"/>
      <c r="CGF102" s="84"/>
      <c r="CGG102" s="84"/>
      <c r="CGH102" s="84"/>
      <c r="CGI102" s="84"/>
      <c r="CGJ102" s="84"/>
      <c r="CGK102" s="84"/>
      <c r="CGL102" s="84"/>
      <c r="CGM102" s="84"/>
      <c r="CGN102" s="84"/>
      <c r="CGO102" s="84"/>
      <c r="CGP102" s="84"/>
      <c r="CGQ102" s="84"/>
      <c r="CGR102" s="84"/>
      <c r="CGS102" s="84"/>
      <c r="CGT102" s="84"/>
      <c r="CGU102" s="84"/>
      <c r="CGV102" s="84"/>
      <c r="CGW102" s="84"/>
      <c r="CGX102" s="84"/>
      <c r="CGY102" s="84"/>
      <c r="CGZ102" s="84"/>
      <c r="CHA102" s="84"/>
      <c r="CHB102" s="84"/>
      <c r="CHC102" s="84"/>
      <c r="CHD102" s="84"/>
      <c r="CHE102" s="84"/>
      <c r="CHF102" s="84"/>
      <c r="CHG102" s="84"/>
      <c r="CHH102" s="84"/>
      <c r="CHI102" s="84"/>
      <c r="CHJ102" s="84"/>
      <c r="CHK102" s="84"/>
      <c r="CHL102" s="84"/>
      <c r="CHM102" s="84"/>
      <c r="CHN102" s="84"/>
      <c r="CHO102" s="84"/>
      <c r="CHP102" s="84"/>
      <c r="CHQ102" s="84"/>
      <c r="CHR102" s="84"/>
      <c r="CHS102" s="84"/>
      <c r="CHT102" s="84"/>
      <c r="CHU102" s="84"/>
      <c r="CHV102" s="84"/>
      <c r="CHW102" s="84"/>
      <c r="CHX102" s="84"/>
      <c r="CHY102" s="84"/>
      <c r="CHZ102" s="84"/>
      <c r="CIA102" s="84"/>
      <c r="CIB102" s="84"/>
      <c r="CIC102" s="84"/>
      <c r="CID102" s="84"/>
      <c r="CIE102" s="84"/>
      <c r="CIF102" s="84"/>
      <c r="CIG102" s="84"/>
      <c r="CIH102" s="84"/>
      <c r="CII102" s="84"/>
      <c r="CIJ102" s="84"/>
      <c r="CIK102" s="84"/>
      <c r="CIL102" s="84"/>
      <c r="CIM102" s="84"/>
      <c r="CIN102" s="84"/>
      <c r="CIO102" s="84"/>
      <c r="CIP102" s="84"/>
      <c r="CIQ102" s="84"/>
      <c r="CIR102" s="84"/>
      <c r="CIS102" s="84"/>
      <c r="CIT102" s="84"/>
      <c r="CIU102" s="84"/>
      <c r="CIV102" s="84"/>
      <c r="CIW102" s="84"/>
      <c r="CIX102" s="84"/>
      <c r="CIY102" s="84"/>
      <c r="CIZ102" s="84"/>
      <c r="CJA102" s="84"/>
      <c r="CJB102" s="84"/>
      <c r="CJC102" s="84"/>
      <c r="CJD102" s="84"/>
      <c r="CJE102" s="84"/>
      <c r="CJF102" s="84"/>
      <c r="CJG102" s="84"/>
      <c r="CJH102" s="84"/>
      <c r="CJI102" s="84"/>
      <c r="CJJ102" s="84"/>
      <c r="CJK102" s="84"/>
      <c r="CJL102" s="84"/>
      <c r="CJM102" s="84"/>
      <c r="CJN102" s="84"/>
      <c r="CJO102" s="84"/>
      <c r="CJP102" s="84"/>
      <c r="CJQ102" s="84"/>
      <c r="CJR102" s="84"/>
      <c r="CJS102" s="84"/>
      <c r="CJT102" s="84"/>
      <c r="CJU102" s="84"/>
      <c r="CJV102" s="84"/>
      <c r="CJW102" s="84"/>
      <c r="CJX102" s="84"/>
      <c r="CJY102" s="84"/>
      <c r="CJZ102" s="84"/>
      <c r="CKA102" s="84"/>
      <c r="CKB102" s="84"/>
      <c r="CKC102" s="84"/>
      <c r="CKD102" s="84"/>
      <c r="CKE102" s="84"/>
      <c r="CKF102" s="84"/>
      <c r="CKG102" s="84"/>
      <c r="CKH102" s="84"/>
      <c r="CKI102" s="84"/>
      <c r="CKJ102" s="84"/>
      <c r="CKK102" s="84"/>
      <c r="CKL102" s="84"/>
      <c r="CKM102" s="84"/>
      <c r="CKN102" s="84"/>
      <c r="CKO102" s="84"/>
      <c r="CKP102" s="84"/>
      <c r="CKQ102" s="84"/>
      <c r="CKR102" s="84"/>
      <c r="CKS102" s="84"/>
      <c r="CKT102" s="84"/>
      <c r="CKU102" s="84"/>
      <c r="CKV102" s="84"/>
      <c r="CKW102" s="84"/>
      <c r="CKX102" s="84"/>
      <c r="CKY102" s="84"/>
      <c r="CKZ102" s="84"/>
      <c r="CLA102" s="84"/>
      <c r="CLB102" s="84"/>
      <c r="CLC102" s="84"/>
      <c r="CLD102" s="84"/>
      <c r="CLE102" s="84"/>
      <c r="CLF102" s="84"/>
      <c r="CLG102" s="84"/>
      <c r="CLH102" s="84"/>
      <c r="CLI102" s="84"/>
      <c r="CLJ102" s="84"/>
      <c r="CLK102" s="84"/>
      <c r="CLL102" s="84"/>
      <c r="CLM102" s="84"/>
      <c r="CLN102" s="84"/>
      <c r="CLO102" s="84"/>
      <c r="CLP102" s="84"/>
      <c r="CLQ102" s="84"/>
      <c r="CLR102" s="84"/>
      <c r="CLS102" s="84"/>
      <c r="CLT102" s="84"/>
      <c r="CLU102" s="84"/>
      <c r="CLV102" s="84"/>
      <c r="CLW102" s="84"/>
      <c r="CLX102" s="84"/>
      <c r="CLY102" s="84"/>
      <c r="CLZ102" s="84"/>
      <c r="CMA102" s="84"/>
      <c r="CMB102" s="84"/>
      <c r="CMC102" s="84"/>
      <c r="CMD102" s="84"/>
      <c r="CME102" s="84"/>
      <c r="CMF102" s="84"/>
      <c r="CMG102" s="84"/>
      <c r="CMH102" s="84"/>
      <c r="CMI102" s="84"/>
      <c r="CMJ102" s="84"/>
      <c r="CMK102" s="84"/>
      <c r="CML102" s="84"/>
      <c r="CMM102" s="84"/>
      <c r="CMN102" s="84"/>
      <c r="CMO102" s="84"/>
      <c r="CMP102" s="84"/>
      <c r="CMQ102" s="84"/>
      <c r="CMR102" s="84"/>
      <c r="CMS102" s="84"/>
      <c r="CMT102" s="84"/>
      <c r="CMU102" s="84"/>
      <c r="CMV102" s="84"/>
      <c r="CMW102" s="84"/>
      <c r="CMX102" s="84"/>
      <c r="CMY102" s="84"/>
      <c r="CMZ102" s="84"/>
      <c r="CNA102" s="84"/>
      <c r="CNB102" s="84"/>
      <c r="CNC102" s="84"/>
      <c r="CND102" s="84"/>
      <c r="CNE102" s="84"/>
      <c r="CNF102" s="84"/>
      <c r="CNG102" s="84"/>
      <c r="CNH102" s="84"/>
      <c r="CNI102" s="84"/>
      <c r="CNJ102" s="84"/>
      <c r="CNK102" s="84"/>
      <c r="CNL102" s="84"/>
      <c r="CNM102" s="84"/>
      <c r="CNN102" s="84"/>
      <c r="CNO102" s="84"/>
      <c r="CNP102" s="84"/>
      <c r="CNQ102" s="84"/>
      <c r="CNR102" s="84"/>
      <c r="CNS102" s="84"/>
      <c r="CNT102" s="84"/>
      <c r="CNU102" s="84"/>
      <c r="CNV102" s="84"/>
      <c r="CNW102" s="84"/>
      <c r="CNX102" s="84"/>
      <c r="CNY102" s="84"/>
      <c r="CNZ102" s="84"/>
      <c r="COA102" s="84"/>
      <c r="COB102" s="84"/>
      <c r="COC102" s="84"/>
      <c r="COD102" s="84"/>
      <c r="COE102" s="84"/>
      <c r="COF102" s="84"/>
      <c r="COG102" s="84"/>
      <c r="COH102" s="84"/>
      <c r="COI102" s="84"/>
      <c r="COJ102" s="84"/>
      <c r="COK102" s="84"/>
      <c r="COL102" s="84"/>
      <c r="COM102" s="84"/>
      <c r="CON102" s="84"/>
      <c r="COO102" s="84"/>
      <c r="COP102" s="84"/>
      <c r="COQ102" s="84"/>
      <c r="COR102" s="84"/>
      <c r="COS102" s="84"/>
      <c r="COT102" s="84"/>
      <c r="COU102" s="84"/>
      <c r="COV102" s="84"/>
      <c r="COW102" s="84"/>
      <c r="COX102" s="84"/>
      <c r="COY102" s="84"/>
      <c r="COZ102" s="84"/>
      <c r="CPA102" s="84"/>
      <c r="CPB102" s="84"/>
      <c r="CPC102" s="84"/>
      <c r="CPD102" s="84"/>
      <c r="CPE102" s="84"/>
      <c r="CPF102" s="84"/>
      <c r="CPG102" s="84"/>
      <c r="CPH102" s="84"/>
      <c r="CPI102" s="84"/>
      <c r="CPJ102" s="84"/>
      <c r="CPK102" s="84"/>
      <c r="CPL102" s="84"/>
      <c r="CPM102" s="84"/>
      <c r="CPN102" s="84"/>
      <c r="CPO102" s="84"/>
      <c r="CPP102" s="84"/>
      <c r="CPQ102" s="84"/>
      <c r="CPR102" s="84"/>
      <c r="CPS102" s="84"/>
      <c r="CPT102" s="84"/>
      <c r="CPU102" s="84"/>
      <c r="CPV102" s="84"/>
      <c r="CPW102" s="84"/>
      <c r="CPX102" s="84"/>
      <c r="CPY102" s="84"/>
      <c r="CPZ102" s="84"/>
      <c r="CQA102" s="84"/>
      <c r="CQB102" s="84"/>
      <c r="CQC102" s="84"/>
      <c r="CQD102" s="84"/>
      <c r="CQE102" s="84"/>
      <c r="CQF102" s="84"/>
      <c r="CQG102" s="84"/>
      <c r="CQH102" s="84"/>
      <c r="CQI102" s="84"/>
      <c r="CQJ102" s="84"/>
      <c r="CQK102" s="84"/>
      <c r="CQL102" s="84"/>
      <c r="CQM102" s="84"/>
      <c r="CQN102" s="84"/>
      <c r="CQO102" s="84"/>
      <c r="CQP102" s="84"/>
      <c r="CQQ102" s="84"/>
      <c r="CQR102" s="84"/>
      <c r="CQS102" s="84"/>
      <c r="CQT102" s="84"/>
      <c r="CQU102" s="84"/>
      <c r="CQV102" s="84"/>
      <c r="CQW102" s="84"/>
      <c r="CQX102" s="84"/>
      <c r="CQY102" s="84"/>
      <c r="CQZ102" s="84"/>
      <c r="CRA102" s="84"/>
      <c r="CRB102" s="84"/>
      <c r="CRC102" s="84"/>
      <c r="CRD102" s="84"/>
      <c r="CRE102" s="84"/>
      <c r="CRF102" s="84"/>
      <c r="CRG102" s="84"/>
      <c r="CRH102" s="84"/>
      <c r="CRI102" s="84"/>
      <c r="CRJ102" s="84"/>
      <c r="CRK102" s="84"/>
      <c r="CRL102" s="84"/>
      <c r="CRM102" s="84"/>
      <c r="CRN102" s="84"/>
      <c r="CRO102" s="84"/>
      <c r="CRP102" s="84"/>
      <c r="CRQ102" s="84"/>
      <c r="CRR102" s="84"/>
      <c r="CRS102" s="84"/>
      <c r="CRT102" s="84"/>
      <c r="CRU102" s="84"/>
      <c r="CRV102" s="84"/>
      <c r="CRW102" s="84"/>
      <c r="CRX102" s="84"/>
      <c r="CRY102" s="84"/>
      <c r="CRZ102" s="84"/>
      <c r="CSA102" s="84"/>
      <c r="CSB102" s="84"/>
      <c r="CSC102" s="84"/>
      <c r="CSD102" s="84"/>
      <c r="CSE102" s="84"/>
      <c r="CSF102" s="84"/>
      <c r="CSG102" s="84"/>
      <c r="CSH102" s="84"/>
      <c r="CSI102" s="84"/>
      <c r="CSJ102" s="84"/>
      <c r="CSK102" s="84"/>
      <c r="CSL102" s="84"/>
      <c r="CSM102" s="84"/>
      <c r="CSN102" s="84"/>
      <c r="CSO102" s="84"/>
      <c r="CSP102" s="84"/>
      <c r="CSQ102" s="84"/>
      <c r="CSR102" s="84"/>
      <c r="CSS102" s="84"/>
      <c r="CST102" s="84"/>
      <c r="CSU102" s="84"/>
      <c r="CSV102" s="84"/>
      <c r="CSW102" s="84"/>
      <c r="CSX102" s="84"/>
      <c r="CSY102" s="84"/>
      <c r="CSZ102" s="84"/>
      <c r="CTA102" s="84"/>
      <c r="CTB102" s="84"/>
      <c r="CTC102" s="84"/>
      <c r="CTD102" s="84"/>
      <c r="CTE102" s="84"/>
      <c r="CTF102" s="84"/>
      <c r="CTG102" s="84"/>
      <c r="CTH102" s="84"/>
      <c r="CTI102" s="84"/>
      <c r="CTJ102" s="84"/>
      <c r="CTK102" s="84"/>
      <c r="CTL102" s="84"/>
      <c r="CTM102" s="84"/>
      <c r="CTN102" s="84"/>
      <c r="CTO102" s="84"/>
      <c r="CTP102" s="84"/>
      <c r="CTQ102" s="84"/>
      <c r="CTR102" s="84"/>
      <c r="CTS102" s="84"/>
      <c r="CTT102" s="84"/>
      <c r="CTU102" s="84"/>
      <c r="CTV102" s="84"/>
      <c r="CTW102" s="84"/>
      <c r="CTX102" s="84"/>
      <c r="CTY102" s="84"/>
      <c r="CTZ102" s="84"/>
      <c r="CUA102" s="84"/>
      <c r="CUB102" s="84"/>
      <c r="CUC102" s="84"/>
      <c r="CUD102" s="84"/>
      <c r="CUE102" s="84"/>
      <c r="CUF102" s="84"/>
      <c r="CUG102" s="84"/>
      <c r="CUH102" s="84"/>
      <c r="CUI102" s="84"/>
      <c r="CUJ102" s="84"/>
      <c r="CUK102" s="84"/>
      <c r="CUL102" s="84"/>
      <c r="CUM102" s="84"/>
      <c r="CUN102" s="84"/>
      <c r="CUO102" s="84"/>
      <c r="CUP102" s="84"/>
      <c r="CUQ102" s="84"/>
      <c r="CUR102" s="84"/>
      <c r="CUS102" s="84"/>
      <c r="CUT102" s="84"/>
      <c r="CUU102" s="84"/>
      <c r="CUV102" s="84"/>
      <c r="CUW102" s="84"/>
      <c r="CUX102" s="84"/>
      <c r="CUY102" s="84"/>
      <c r="CUZ102" s="84"/>
      <c r="CVA102" s="84"/>
      <c r="CVB102" s="84"/>
      <c r="CVC102" s="84"/>
      <c r="CVD102" s="84"/>
      <c r="CVE102" s="84"/>
      <c r="CVF102" s="84"/>
      <c r="CVG102" s="84"/>
      <c r="CVH102" s="84"/>
      <c r="CVI102" s="84"/>
      <c r="CVJ102" s="84"/>
      <c r="CVK102" s="84"/>
      <c r="CVL102" s="84"/>
      <c r="CVM102" s="84"/>
      <c r="CVN102" s="84"/>
      <c r="CVO102" s="84"/>
      <c r="CVP102" s="84"/>
      <c r="CVQ102" s="84"/>
      <c r="CVR102" s="84"/>
      <c r="CVS102" s="84"/>
      <c r="CVT102" s="84"/>
      <c r="CVU102" s="84"/>
      <c r="CVV102" s="84"/>
      <c r="CVW102" s="84"/>
      <c r="CVX102" s="84"/>
      <c r="CVY102" s="84"/>
      <c r="CVZ102" s="84"/>
      <c r="CWA102" s="84"/>
      <c r="CWB102" s="84"/>
      <c r="CWC102" s="84"/>
      <c r="CWD102" s="84"/>
      <c r="CWE102" s="84"/>
      <c r="CWF102" s="84"/>
      <c r="CWG102" s="84"/>
      <c r="CWH102" s="84"/>
      <c r="CWI102" s="84"/>
      <c r="CWJ102" s="84"/>
      <c r="CWK102" s="84"/>
      <c r="CWL102" s="84"/>
      <c r="CWM102" s="84"/>
      <c r="CWN102" s="84"/>
      <c r="CWO102" s="84"/>
      <c r="CWP102" s="84"/>
      <c r="CWQ102" s="84"/>
      <c r="CWR102" s="84"/>
      <c r="CWS102" s="84"/>
      <c r="CWT102" s="84"/>
      <c r="CWU102" s="84"/>
      <c r="CWV102" s="84"/>
      <c r="CWW102" s="84"/>
      <c r="CWX102" s="84"/>
      <c r="CWY102" s="84"/>
      <c r="CWZ102" s="84"/>
      <c r="CXA102" s="84"/>
      <c r="CXB102" s="84"/>
      <c r="CXC102" s="84"/>
      <c r="CXD102" s="84"/>
      <c r="CXE102" s="84"/>
      <c r="CXF102" s="84"/>
      <c r="CXG102" s="84"/>
      <c r="CXH102" s="84"/>
      <c r="CXI102" s="84"/>
      <c r="CXJ102" s="84"/>
      <c r="CXK102" s="84"/>
      <c r="CXL102" s="84"/>
      <c r="CXM102" s="84"/>
      <c r="CXN102" s="84"/>
      <c r="CXO102" s="84"/>
      <c r="CXP102" s="84"/>
      <c r="CXQ102" s="84"/>
      <c r="CXR102" s="84"/>
      <c r="CXS102" s="84"/>
      <c r="CXT102" s="84"/>
      <c r="CXU102" s="84"/>
      <c r="CXV102" s="84"/>
      <c r="CXW102" s="84"/>
      <c r="CXX102" s="84"/>
      <c r="CXY102" s="84"/>
      <c r="CXZ102" s="84"/>
      <c r="CYA102" s="84"/>
      <c r="CYB102" s="84"/>
      <c r="CYC102" s="84"/>
      <c r="CYD102" s="84"/>
      <c r="CYE102" s="84"/>
      <c r="CYF102" s="84"/>
      <c r="CYG102" s="84"/>
      <c r="CYH102" s="84"/>
      <c r="CYI102" s="84"/>
      <c r="CYJ102" s="84"/>
      <c r="CYK102" s="84"/>
      <c r="CYL102" s="84"/>
      <c r="CYM102" s="84"/>
      <c r="CYN102" s="84"/>
      <c r="CYO102" s="84"/>
      <c r="CYP102" s="84"/>
      <c r="CYQ102" s="84"/>
      <c r="CYR102" s="84"/>
      <c r="CYS102" s="84"/>
      <c r="CYT102" s="84"/>
      <c r="CYU102" s="84"/>
      <c r="CYV102" s="84"/>
      <c r="CYW102" s="84"/>
      <c r="CYX102" s="84"/>
      <c r="CYY102" s="84"/>
      <c r="CYZ102" s="84"/>
      <c r="CZA102" s="84"/>
      <c r="CZB102" s="84"/>
      <c r="CZC102" s="84"/>
      <c r="CZD102" s="84"/>
      <c r="CZE102" s="84"/>
      <c r="CZF102" s="84"/>
      <c r="CZG102" s="84"/>
      <c r="CZH102" s="84"/>
      <c r="CZI102" s="84"/>
      <c r="CZJ102" s="84"/>
      <c r="CZK102" s="84"/>
      <c r="CZL102" s="84"/>
      <c r="CZM102" s="84"/>
      <c r="CZN102" s="84"/>
      <c r="CZO102" s="84"/>
      <c r="CZP102" s="84"/>
      <c r="CZQ102" s="84"/>
      <c r="CZR102" s="84"/>
      <c r="CZS102" s="84"/>
      <c r="CZT102" s="84"/>
      <c r="CZU102" s="84"/>
      <c r="CZV102" s="84"/>
      <c r="CZW102" s="84"/>
      <c r="CZX102" s="84"/>
      <c r="CZY102" s="84"/>
      <c r="CZZ102" s="84"/>
      <c r="DAA102" s="84"/>
      <c r="DAB102" s="84"/>
      <c r="DAC102" s="84"/>
      <c r="DAD102" s="84"/>
      <c r="DAE102" s="84"/>
      <c r="DAF102" s="84"/>
      <c r="DAG102" s="84"/>
      <c r="DAH102" s="84"/>
      <c r="DAI102" s="84"/>
      <c r="DAJ102" s="84"/>
      <c r="DAK102" s="84"/>
      <c r="DAL102" s="84"/>
      <c r="DAM102" s="84"/>
      <c r="DAN102" s="84"/>
      <c r="DAO102" s="84"/>
      <c r="DAP102" s="84"/>
      <c r="DAQ102" s="84"/>
      <c r="DAR102" s="84"/>
      <c r="DAS102" s="84"/>
      <c r="DAT102" s="84"/>
      <c r="DAU102" s="84"/>
      <c r="DAV102" s="84"/>
      <c r="DAW102" s="84"/>
      <c r="DAX102" s="84"/>
      <c r="DAY102" s="84"/>
      <c r="DAZ102" s="84"/>
      <c r="DBA102" s="84"/>
      <c r="DBB102" s="84"/>
      <c r="DBC102" s="84"/>
      <c r="DBD102" s="84"/>
      <c r="DBE102" s="84"/>
      <c r="DBF102" s="84"/>
      <c r="DBG102" s="84"/>
      <c r="DBH102" s="84"/>
      <c r="DBI102" s="84"/>
      <c r="DBJ102" s="84"/>
      <c r="DBK102" s="84"/>
      <c r="DBL102" s="84"/>
      <c r="DBM102" s="84"/>
      <c r="DBN102" s="84"/>
      <c r="DBO102" s="84"/>
      <c r="DBP102" s="84"/>
      <c r="DBQ102" s="84"/>
      <c r="DBR102" s="84"/>
      <c r="DBS102" s="84"/>
      <c r="DBT102" s="84"/>
      <c r="DBU102" s="84"/>
      <c r="DBV102" s="84"/>
      <c r="DBW102" s="84"/>
      <c r="DBX102" s="84"/>
      <c r="DBY102" s="84"/>
      <c r="DBZ102" s="84"/>
      <c r="DCA102" s="84"/>
      <c r="DCB102" s="84"/>
      <c r="DCC102" s="84"/>
      <c r="DCD102" s="84"/>
      <c r="DCE102" s="84"/>
      <c r="DCF102" s="84"/>
      <c r="DCG102" s="84"/>
      <c r="DCH102" s="84"/>
      <c r="DCI102" s="84"/>
      <c r="DCJ102" s="84"/>
      <c r="DCK102" s="84"/>
      <c r="DCL102" s="84"/>
      <c r="DCM102" s="84"/>
      <c r="DCN102" s="84"/>
      <c r="DCO102" s="84"/>
      <c r="DCP102" s="84"/>
      <c r="DCQ102" s="84"/>
      <c r="DCR102" s="84"/>
      <c r="DCS102" s="84"/>
      <c r="DCT102" s="84"/>
      <c r="DCU102" s="84"/>
      <c r="DCV102" s="84"/>
      <c r="DCW102" s="84"/>
      <c r="DCX102" s="84"/>
      <c r="DCY102" s="84"/>
      <c r="DCZ102" s="84"/>
      <c r="DDA102" s="84"/>
      <c r="DDB102" s="84"/>
      <c r="DDC102" s="84"/>
      <c r="DDD102" s="84"/>
      <c r="DDE102" s="84"/>
      <c r="DDF102" s="84"/>
      <c r="DDG102" s="84"/>
      <c r="DDH102" s="84"/>
      <c r="DDI102" s="84"/>
      <c r="DDJ102" s="84"/>
      <c r="DDK102" s="84"/>
      <c r="DDL102" s="84"/>
      <c r="DDM102" s="84"/>
      <c r="DDN102" s="84"/>
      <c r="DDO102" s="84"/>
      <c r="DDP102" s="84"/>
      <c r="DDQ102" s="84"/>
      <c r="DDR102" s="84"/>
      <c r="DDS102" s="84"/>
      <c r="DDT102" s="84"/>
      <c r="DDU102" s="84"/>
      <c r="DDV102" s="84"/>
      <c r="DDW102" s="84"/>
      <c r="DDX102" s="84"/>
      <c r="DDY102" s="84"/>
      <c r="DDZ102" s="84"/>
      <c r="DEA102" s="84"/>
      <c r="DEB102" s="84"/>
      <c r="DEC102" s="84"/>
      <c r="DED102" s="84"/>
      <c r="DEE102" s="84"/>
      <c r="DEF102" s="84"/>
      <c r="DEG102" s="84"/>
      <c r="DEH102" s="84"/>
      <c r="DEI102" s="84"/>
      <c r="DEJ102" s="84"/>
      <c r="DEK102" s="84"/>
      <c r="DEL102" s="84"/>
      <c r="DEM102" s="84"/>
      <c r="DEN102" s="84"/>
      <c r="DEO102" s="84"/>
      <c r="DEP102" s="84"/>
      <c r="DEQ102" s="84"/>
      <c r="DER102" s="84"/>
      <c r="DES102" s="84"/>
      <c r="DET102" s="84"/>
      <c r="DEU102" s="84"/>
      <c r="DEV102" s="84"/>
      <c r="DEW102" s="84"/>
      <c r="DEX102" s="84"/>
      <c r="DEY102" s="84"/>
      <c r="DEZ102" s="84"/>
      <c r="DFA102" s="84"/>
      <c r="DFB102" s="84"/>
      <c r="DFC102" s="84"/>
      <c r="DFD102" s="84"/>
      <c r="DFE102" s="84"/>
      <c r="DFF102" s="84"/>
      <c r="DFG102" s="84"/>
      <c r="DFH102" s="84"/>
      <c r="DFI102" s="84"/>
      <c r="DFJ102" s="84"/>
      <c r="DFK102" s="84"/>
      <c r="DFL102" s="84"/>
      <c r="DFM102" s="84"/>
      <c r="DFN102" s="84"/>
      <c r="DFO102" s="84"/>
      <c r="DFP102" s="84"/>
      <c r="DFQ102" s="84"/>
      <c r="DFR102" s="84"/>
      <c r="DFS102" s="84"/>
      <c r="DFT102" s="84"/>
      <c r="DFU102" s="84"/>
      <c r="DFV102" s="84"/>
      <c r="DFW102" s="84"/>
      <c r="DFX102" s="84"/>
      <c r="DFY102" s="84"/>
      <c r="DFZ102" s="84"/>
      <c r="DGA102" s="84"/>
      <c r="DGB102" s="84"/>
      <c r="DGC102" s="84"/>
      <c r="DGD102" s="84"/>
      <c r="DGE102" s="84"/>
      <c r="DGF102" s="84"/>
      <c r="DGG102" s="84"/>
      <c r="DGH102" s="84"/>
      <c r="DGI102" s="84"/>
      <c r="DGJ102" s="84"/>
      <c r="DGK102" s="84"/>
      <c r="DGL102" s="84"/>
      <c r="DGM102" s="84"/>
      <c r="DGN102" s="84"/>
      <c r="DGO102" s="84"/>
      <c r="DGP102" s="84"/>
      <c r="DGQ102" s="84"/>
      <c r="DGR102" s="84"/>
      <c r="DGS102" s="84"/>
      <c r="DGT102" s="84"/>
      <c r="DGU102" s="84"/>
      <c r="DGV102" s="84"/>
      <c r="DGW102" s="84"/>
      <c r="DGX102" s="84"/>
      <c r="DGY102" s="84"/>
      <c r="DGZ102" s="84"/>
      <c r="DHA102" s="84"/>
      <c r="DHB102" s="84"/>
      <c r="DHC102" s="84"/>
      <c r="DHD102" s="84"/>
      <c r="DHE102" s="84"/>
      <c r="DHF102" s="84"/>
      <c r="DHG102" s="84"/>
      <c r="DHH102" s="84"/>
      <c r="DHI102" s="84"/>
      <c r="DHJ102" s="84"/>
      <c r="DHK102" s="84"/>
      <c r="DHL102" s="84"/>
      <c r="DHM102" s="84"/>
      <c r="DHN102" s="84"/>
      <c r="DHO102" s="84"/>
      <c r="DHP102" s="84"/>
      <c r="DHQ102" s="84"/>
      <c r="DHR102" s="84"/>
      <c r="DHS102" s="84"/>
      <c r="DHT102" s="84"/>
      <c r="DHU102" s="84"/>
      <c r="DHV102" s="84"/>
      <c r="DHW102" s="84"/>
      <c r="DHX102" s="84"/>
      <c r="DHY102" s="84"/>
      <c r="DHZ102" s="84"/>
      <c r="DIA102" s="84"/>
      <c r="DIB102" s="84"/>
      <c r="DIC102" s="84"/>
      <c r="DID102" s="84"/>
      <c r="DIE102" s="84"/>
      <c r="DIF102" s="84"/>
      <c r="DIG102" s="84"/>
      <c r="DIH102" s="84"/>
      <c r="DII102" s="84"/>
      <c r="DIJ102" s="84"/>
      <c r="DIK102" s="84"/>
      <c r="DIL102" s="84"/>
      <c r="DIM102" s="84"/>
      <c r="DIN102" s="84"/>
      <c r="DIO102" s="84"/>
      <c r="DIP102" s="84"/>
      <c r="DIQ102" s="84"/>
      <c r="DIR102" s="84"/>
      <c r="DIS102" s="84"/>
      <c r="DIT102" s="84"/>
      <c r="DIU102" s="84"/>
      <c r="DIV102" s="84"/>
      <c r="DIW102" s="84"/>
      <c r="DIX102" s="84"/>
      <c r="DIY102" s="84"/>
      <c r="DIZ102" s="84"/>
      <c r="DJA102" s="84"/>
      <c r="DJB102" s="84"/>
      <c r="DJC102" s="84"/>
      <c r="DJD102" s="84"/>
      <c r="DJE102" s="84"/>
      <c r="DJF102" s="84"/>
      <c r="DJG102" s="84"/>
      <c r="DJH102" s="84"/>
      <c r="DJI102" s="84"/>
      <c r="DJJ102" s="84"/>
      <c r="DJK102" s="84"/>
      <c r="DJL102" s="84"/>
      <c r="DJM102" s="84"/>
      <c r="DJN102" s="84"/>
      <c r="DJO102" s="84"/>
      <c r="DJP102" s="84"/>
      <c r="DJQ102" s="84"/>
      <c r="DJR102" s="84"/>
      <c r="DJS102" s="84"/>
      <c r="DJT102" s="84"/>
      <c r="DJU102" s="84"/>
      <c r="DJV102" s="84"/>
      <c r="DJW102" s="84"/>
      <c r="DJX102" s="84"/>
      <c r="DJY102" s="84"/>
      <c r="DJZ102" s="84"/>
      <c r="DKA102" s="84"/>
      <c r="DKB102" s="84"/>
      <c r="DKC102" s="84"/>
      <c r="DKD102" s="84"/>
      <c r="DKE102" s="84"/>
      <c r="DKF102" s="84"/>
      <c r="DKG102" s="84"/>
      <c r="DKH102" s="84"/>
      <c r="DKI102" s="84"/>
      <c r="DKJ102" s="84"/>
      <c r="DKK102" s="84"/>
      <c r="DKL102" s="84"/>
      <c r="DKM102" s="84"/>
      <c r="DKN102" s="84"/>
      <c r="DKO102" s="84"/>
      <c r="DKP102" s="84"/>
      <c r="DKQ102" s="84"/>
      <c r="DKR102" s="84"/>
      <c r="DKS102" s="84"/>
      <c r="DKT102" s="84"/>
      <c r="DKU102" s="84"/>
      <c r="DKV102" s="84"/>
      <c r="DKW102" s="84"/>
      <c r="DKX102" s="84"/>
      <c r="DKY102" s="84"/>
      <c r="DKZ102" s="84"/>
      <c r="DLA102" s="84"/>
      <c r="DLB102" s="84"/>
      <c r="DLC102" s="84"/>
      <c r="DLD102" s="84"/>
      <c r="DLE102" s="84"/>
      <c r="DLF102" s="84"/>
      <c r="DLG102" s="84"/>
      <c r="DLH102" s="84"/>
      <c r="DLI102" s="84"/>
      <c r="DLJ102" s="84"/>
      <c r="DLK102" s="84"/>
      <c r="DLL102" s="84"/>
      <c r="DLM102" s="84"/>
      <c r="DLN102" s="84"/>
      <c r="DLO102" s="84"/>
      <c r="DLP102" s="84"/>
      <c r="DLQ102" s="84"/>
      <c r="DLR102" s="84"/>
      <c r="DLS102" s="84"/>
      <c r="DLT102" s="84"/>
      <c r="DLU102" s="84"/>
      <c r="DLV102" s="84"/>
      <c r="DLW102" s="84"/>
      <c r="DLX102" s="84"/>
      <c r="DLY102" s="84"/>
      <c r="DLZ102" s="84"/>
      <c r="DMA102" s="84"/>
      <c r="DMB102" s="84"/>
      <c r="DMC102" s="84"/>
      <c r="DMD102" s="84"/>
      <c r="DME102" s="84"/>
      <c r="DMF102" s="84"/>
      <c r="DMG102" s="84"/>
      <c r="DMH102" s="84"/>
      <c r="DMI102" s="84"/>
      <c r="DMJ102" s="84"/>
      <c r="DMK102" s="84"/>
      <c r="DML102" s="84"/>
      <c r="DMM102" s="84"/>
      <c r="DMN102" s="84"/>
      <c r="DMO102" s="84"/>
      <c r="DMP102" s="84"/>
      <c r="DMQ102" s="84"/>
      <c r="DMR102" s="84"/>
      <c r="DMS102" s="84"/>
      <c r="DMT102" s="84"/>
      <c r="DMU102" s="84"/>
      <c r="DMV102" s="84"/>
      <c r="DMW102" s="84"/>
      <c r="DMX102" s="84"/>
      <c r="DMY102" s="84"/>
      <c r="DMZ102" s="84"/>
      <c r="DNA102" s="84"/>
      <c r="DNB102" s="84"/>
      <c r="DNC102" s="84"/>
      <c r="DND102" s="84"/>
      <c r="DNE102" s="84"/>
      <c r="DNF102" s="84"/>
      <c r="DNG102" s="84"/>
      <c r="DNH102" s="84"/>
      <c r="DNI102" s="84"/>
      <c r="DNJ102" s="84"/>
      <c r="DNK102" s="84"/>
      <c r="DNL102" s="84"/>
      <c r="DNM102" s="84"/>
      <c r="DNN102" s="84"/>
      <c r="DNO102" s="84"/>
      <c r="DNP102" s="84"/>
      <c r="DNQ102" s="84"/>
      <c r="DNR102" s="84"/>
      <c r="DNS102" s="84"/>
      <c r="DNT102" s="84"/>
      <c r="DNU102" s="84"/>
      <c r="DNV102" s="84"/>
      <c r="DNW102" s="84"/>
      <c r="DNX102" s="84"/>
      <c r="DNY102" s="84"/>
      <c r="DNZ102" s="84"/>
      <c r="DOA102" s="84"/>
      <c r="DOB102" s="84"/>
      <c r="DOC102" s="84"/>
      <c r="DOD102" s="84"/>
      <c r="DOE102" s="84"/>
      <c r="DOF102" s="84"/>
      <c r="DOG102" s="84"/>
      <c r="DOH102" s="84"/>
      <c r="DOI102" s="84"/>
      <c r="DOJ102" s="84"/>
      <c r="DOK102" s="84"/>
      <c r="DOL102" s="84"/>
      <c r="DOM102" s="84"/>
      <c r="DON102" s="84"/>
      <c r="DOO102" s="84"/>
      <c r="DOP102" s="84"/>
      <c r="DOQ102" s="84"/>
      <c r="DOR102" s="84"/>
      <c r="DOS102" s="84"/>
      <c r="DOT102" s="84"/>
      <c r="DOU102" s="84"/>
      <c r="DOV102" s="84"/>
      <c r="DOW102" s="84"/>
      <c r="DOX102" s="84"/>
      <c r="DOY102" s="84"/>
      <c r="DOZ102" s="84"/>
      <c r="DPA102" s="84"/>
      <c r="DPB102" s="84"/>
      <c r="DPC102" s="84"/>
      <c r="DPD102" s="84"/>
      <c r="DPE102" s="84"/>
      <c r="DPF102" s="84"/>
      <c r="DPG102" s="84"/>
      <c r="DPH102" s="84"/>
      <c r="DPI102" s="84"/>
      <c r="DPJ102" s="84"/>
      <c r="DPK102" s="84"/>
      <c r="DPL102" s="84"/>
      <c r="DPM102" s="84"/>
      <c r="DPN102" s="84"/>
      <c r="DPO102" s="84"/>
      <c r="DPP102" s="84"/>
      <c r="DPQ102" s="84"/>
      <c r="DPR102" s="84"/>
      <c r="DPS102" s="84"/>
      <c r="DPT102" s="84"/>
      <c r="DPU102" s="84"/>
      <c r="DPV102" s="84"/>
      <c r="DPW102" s="84"/>
      <c r="DPX102" s="84"/>
      <c r="DPY102" s="84"/>
      <c r="DPZ102" s="84"/>
      <c r="DQA102" s="84"/>
      <c r="DQB102" s="84"/>
      <c r="DQC102" s="84"/>
      <c r="DQD102" s="84"/>
      <c r="DQE102" s="84"/>
      <c r="DQF102" s="84"/>
      <c r="DQG102" s="84"/>
      <c r="DQH102" s="84"/>
      <c r="DQI102" s="84"/>
      <c r="DQJ102" s="84"/>
      <c r="DQK102" s="84"/>
      <c r="DQL102" s="84"/>
      <c r="DQM102" s="84"/>
      <c r="DQN102" s="84"/>
      <c r="DQO102" s="84"/>
      <c r="DQP102" s="84"/>
      <c r="DQQ102" s="84"/>
      <c r="DQR102" s="84"/>
      <c r="DQS102" s="84"/>
      <c r="DQT102" s="84"/>
      <c r="DQU102" s="84"/>
      <c r="DQV102" s="84"/>
      <c r="DQW102" s="84"/>
      <c r="DQX102" s="84"/>
      <c r="DQY102" s="84"/>
      <c r="DQZ102" s="84"/>
      <c r="DRA102" s="84"/>
      <c r="DRB102" s="84"/>
      <c r="DRC102" s="84"/>
      <c r="DRD102" s="84"/>
      <c r="DRE102" s="84"/>
      <c r="DRF102" s="84"/>
      <c r="DRG102" s="84"/>
      <c r="DRH102" s="84"/>
      <c r="DRI102" s="84"/>
      <c r="DRJ102" s="84"/>
      <c r="DRK102" s="84"/>
      <c r="DRL102" s="84"/>
      <c r="DRM102" s="84"/>
      <c r="DRN102" s="84"/>
      <c r="DRO102" s="84"/>
      <c r="DRP102" s="84"/>
      <c r="DRQ102" s="84"/>
      <c r="DRR102" s="84"/>
      <c r="DRS102" s="84"/>
      <c r="DRT102" s="84"/>
      <c r="DRU102" s="84"/>
      <c r="DRV102" s="84"/>
      <c r="DRW102" s="84"/>
      <c r="DRX102" s="84"/>
      <c r="DRY102" s="84"/>
      <c r="DRZ102" s="84"/>
      <c r="DSA102" s="84"/>
      <c r="DSB102" s="84"/>
      <c r="DSC102" s="84"/>
      <c r="DSD102" s="84"/>
      <c r="DSE102" s="84"/>
      <c r="DSF102" s="84"/>
      <c r="DSG102" s="84"/>
      <c r="DSH102" s="84"/>
      <c r="DSI102" s="84"/>
      <c r="DSJ102" s="84"/>
      <c r="DSK102" s="84"/>
      <c r="DSL102" s="84"/>
      <c r="DSM102" s="84"/>
      <c r="DSN102" s="84"/>
      <c r="DSO102" s="84"/>
      <c r="DSP102" s="84"/>
      <c r="DSQ102" s="84"/>
      <c r="DSR102" s="84"/>
      <c r="DSS102" s="84"/>
      <c r="DST102" s="84"/>
      <c r="DSU102" s="84"/>
      <c r="DSV102" s="84"/>
      <c r="DSW102" s="84"/>
      <c r="DSX102" s="84"/>
      <c r="DSY102" s="84"/>
      <c r="DSZ102" s="84"/>
      <c r="DTA102" s="84"/>
      <c r="DTB102" s="84"/>
      <c r="DTC102" s="84"/>
      <c r="DTD102" s="84"/>
      <c r="DTE102" s="84"/>
      <c r="DTF102" s="84"/>
      <c r="DTG102" s="84"/>
      <c r="DTH102" s="84"/>
      <c r="DTI102" s="84"/>
      <c r="DTJ102" s="84"/>
      <c r="DTK102" s="84"/>
      <c r="DTL102" s="84"/>
      <c r="DTM102" s="84"/>
      <c r="DTN102" s="84"/>
      <c r="DTO102" s="84"/>
      <c r="DTP102" s="84"/>
      <c r="DTQ102" s="84"/>
      <c r="DTR102" s="84"/>
      <c r="DTS102" s="84"/>
      <c r="DTT102" s="84"/>
      <c r="DTU102" s="84"/>
      <c r="DTV102" s="84"/>
      <c r="DTW102" s="84"/>
      <c r="DTX102" s="84"/>
      <c r="DTY102" s="84"/>
      <c r="DTZ102" s="84"/>
      <c r="DUA102" s="84"/>
      <c r="DUB102" s="84"/>
      <c r="DUC102" s="84"/>
      <c r="DUD102" s="84"/>
      <c r="DUE102" s="84"/>
      <c r="DUF102" s="84"/>
      <c r="DUG102" s="84"/>
      <c r="DUH102" s="84"/>
      <c r="DUI102" s="84"/>
      <c r="DUJ102" s="84"/>
      <c r="DUK102" s="84"/>
      <c r="DUL102" s="84"/>
      <c r="DUM102" s="84"/>
      <c r="DUN102" s="84"/>
      <c r="DUO102" s="84"/>
      <c r="DUP102" s="84"/>
      <c r="DUQ102" s="84"/>
      <c r="DUR102" s="84"/>
      <c r="DUS102" s="84"/>
      <c r="DUT102" s="84"/>
      <c r="DUU102" s="84"/>
      <c r="DUV102" s="84"/>
      <c r="DUW102" s="84"/>
      <c r="DUX102" s="84"/>
      <c r="DUY102" s="84"/>
      <c r="DUZ102" s="84"/>
      <c r="DVA102" s="84"/>
      <c r="DVB102" s="84"/>
      <c r="DVC102" s="84"/>
      <c r="DVD102" s="84"/>
      <c r="DVE102" s="84"/>
      <c r="DVF102" s="84"/>
      <c r="DVG102" s="84"/>
      <c r="DVH102" s="84"/>
      <c r="DVI102" s="84"/>
      <c r="DVJ102" s="84"/>
      <c r="DVK102" s="84"/>
      <c r="DVL102" s="84"/>
      <c r="DVM102" s="84"/>
      <c r="DVN102" s="84"/>
      <c r="DVO102" s="84"/>
      <c r="DVP102" s="84"/>
      <c r="DVQ102" s="84"/>
      <c r="DVR102" s="84"/>
      <c r="DVS102" s="84"/>
      <c r="DVT102" s="84"/>
      <c r="DVU102" s="84"/>
      <c r="DVV102" s="84"/>
      <c r="DVW102" s="84"/>
      <c r="DVX102" s="84"/>
      <c r="DVY102" s="84"/>
      <c r="DVZ102" s="84"/>
      <c r="DWA102" s="84"/>
      <c r="DWB102" s="84"/>
      <c r="DWC102" s="84"/>
      <c r="DWD102" s="84"/>
      <c r="DWE102" s="84"/>
      <c r="DWF102" s="84"/>
      <c r="DWG102" s="84"/>
      <c r="DWH102" s="84"/>
      <c r="DWI102" s="84"/>
      <c r="DWJ102" s="84"/>
      <c r="DWK102" s="84"/>
      <c r="DWL102" s="84"/>
      <c r="DWM102" s="84"/>
      <c r="DWN102" s="84"/>
      <c r="DWO102" s="84"/>
      <c r="DWP102" s="84"/>
      <c r="DWQ102" s="84"/>
      <c r="DWR102" s="84"/>
      <c r="DWS102" s="84"/>
      <c r="DWT102" s="84"/>
      <c r="DWU102" s="84"/>
      <c r="DWV102" s="84"/>
      <c r="DWW102" s="84"/>
      <c r="DWX102" s="84"/>
      <c r="DWY102" s="84"/>
      <c r="DWZ102" s="84"/>
      <c r="DXA102" s="84"/>
      <c r="DXB102" s="84"/>
      <c r="DXC102" s="84"/>
      <c r="DXD102" s="84"/>
      <c r="DXE102" s="84"/>
      <c r="DXF102" s="84"/>
      <c r="DXG102" s="84"/>
      <c r="DXH102" s="84"/>
      <c r="DXI102" s="84"/>
      <c r="DXJ102" s="84"/>
      <c r="DXK102" s="84"/>
      <c r="DXL102" s="84"/>
      <c r="DXM102" s="84"/>
      <c r="DXN102" s="84"/>
      <c r="DXO102" s="84"/>
      <c r="DXP102" s="84"/>
      <c r="DXQ102" s="84"/>
      <c r="DXR102" s="84"/>
      <c r="DXS102" s="84"/>
      <c r="DXT102" s="84"/>
      <c r="DXU102" s="84"/>
      <c r="DXV102" s="84"/>
      <c r="DXW102" s="84"/>
      <c r="DXX102" s="84"/>
      <c r="DXY102" s="84"/>
      <c r="DXZ102" s="84"/>
      <c r="DYA102" s="84"/>
      <c r="DYB102" s="84"/>
      <c r="DYC102" s="84"/>
      <c r="DYD102" s="84"/>
      <c r="DYE102" s="84"/>
      <c r="DYF102" s="84"/>
      <c r="DYG102" s="84"/>
      <c r="DYH102" s="84"/>
      <c r="DYI102" s="84"/>
      <c r="DYJ102" s="84"/>
      <c r="DYK102" s="84"/>
      <c r="DYL102" s="84"/>
      <c r="DYM102" s="84"/>
      <c r="DYN102" s="84"/>
      <c r="DYO102" s="84"/>
      <c r="DYP102" s="84"/>
      <c r="DYQ102" s="84"/>
      <c r="DYR102" s="84"/>
      <c r="DYS102" s="84"/>
      <c r="DYT102" s="84"/>
      <c r="DYU102" s="84"/>
      <c r="DYV102" s="84"/>
      <c r="DYW102" s="84"/>
      <c r="DYX102" s="84"/>
      <c r="DYY102" s="84"/>
      <c r="DYZ102" s="84"/>
      <c r="DZA102" s="84"/>
      <c r="DZB102" s="84"/>
      <c r="DZC102" s="84"/>
      <c r="DZD102" s="84"/>
      <c r="DZE102" s="84"/>
      <c r="DZF102" s="84"/>
      <c r="DZG102" s="84"/>
      <c r="DZH102" s="84"/>
      <c r="DZI102" s="84"/>
      <c r="DZJ102" s="84"/>
      <c r="DZK102" s="84"/>
      <c r="DZL102" s="84"/>
      <c r="DZM102" s="84"/>
      <c r="DZN102" s="84"/>
      <c r="DZO102" s="84"/>
      <c r="DZP102" s="84"/>
      <c r="DZQ102" s="84"/>
      <c r="DZR102" s="84"/>
      <c r="DZS102" s="84"/>
      <c r="DZT102" s="84"/>
      <c r="DZU102" s="84"/>
      <c r="DZV102" s="84"/>
      <c r="DZW102" s="84"/>
      <c r="DZX102" s="84"/>
      <c r="DZY102" s="84"/>
      <c r="DZZ102" s="84"/>
      <c r="EAA102" s="84"/>
      <c r="EAB102" s="84"/>
      <c r="EAC102" s="84"/>
      <c r="EAD102" s="84"/>
      <c r="EAE102" s="84"/>
      <c r="EAF102" s="84"/>
      <c r="EAG102" s="84"/>
      <c r="EAH102" s="84"/>
      <c r="EAI102" s="84"/>
      <c r="EAJ102" s="84"/>
      <c r="EAK102" s="84"/>
      <c r="EAL102" s="84"/>
      <c r="EAM102" s="84"/>
      <c r="EAN102" s="84"/>
      <c r="EAO102" s="84"/>
      <c r="EAP102" s="84"/>
      <c r="EAQ102" s="84"/>
      <c r="EAR102" s="84"/>
      <c r="EAS102" s="84"/>
      <c r="EAT102" s="84"/>
      <c r="EAU102" s="84"/>
      <c r="EAV102" s="84"/>
      <c r="EAW102" s="84"/>
      <c r="EAX102" s="84"/>
      <c r="EAY102" s="84"/>
      <c r="EAZ102" s="84"/>
      <c r="EBA102" s="84"/>
      <c r="EBB102" s="84"/>
      <c r="EBC102" s="84"/>
      <c r="EBD102" s="84"/>
      <c r="EBE102" s="84"/>
      <c r="EBF102" s="84"/>
      <c r="EBG102" s="84"/>
      <c r="EBH102" s="84"/>
      <c r="EBI102" s="84"/>
      <c r="EBJ102" s="84"/>
      <c r="EBK102" s="84"/>
      <c r="EBL102" s="84"/>
      <c r="EBM102" s="84"/>
      <c r="EBN102" s="84"/>
      <c r="EBO102" s="84"/>
      <c r="EBP102" s="84"/>
      <c r="EBQ102" s="84"/>
      <c r="EBR102" s="84"/>
      <c r="EBS102" s="84"/>
      <c r="EBT102" s="84"/>
      <c r="EBU102" s="84"/>
      <c r="EBV102" s="84"/>
      <c r="EBW102" s="84"/>
      <c r="EBX102" s="84"/>
      <c r="EBY102" s="84"/>
      <c r="EBZ102" s="84"/>
      <c r="ECA102" s="84"/>
      <c r="ECB102" s="84"/>
      <c r="ECC102" s="84"/>
      <c r="ECD102" s="84"/>
      <c r="ECE102" s="84"/>
      <c r="ECF102" s="84"/>
      <c r="ECG102" s="84"/>
      <c r="ECH102" s="84"/>
      <c r="ECI102" s="84"/>
      <c r="ECJ102" s="84"/>
      <c r="ECK102" s="84"/>
      <c r="ECL102" s="84"/>
      <c r="ECM102" s="84"/>
      <c r="ECN102" s="84"/>
      <c r="ECO102" s="84"/>
      <c r="ECP102" s="84"/>
      <c r="ECQ102" s="84"/>
      <c r="ECR102" s="84"/>
      <c r="ECS102" s="84"/>
      <c r="ECT102" s="84"/>
      <c r="ECU102" s="84"/>
      <c r="ECV102" s="84"/>
      <c r="ECW102" s="84"/>
      <c r="ECX102" s="84"/>
      <c r="ECY102" s="84"/>
      <c r="ECZ102" s="84"/>
      <c r="EDA102" s="84"/>
      <c r="EDB102" s="84"/>
      <c r="EDC102" s="84"/>
      <c r="EDD102" s="84"/>
      <c r="EDE102" s="84"/>
      <c r="EDF102" s="84"/>
      <c r="EDG102" s="84"/>
      <c r="EDH102" s="84"/>
      <c r="EDI102" s="84"/>
      <c r="EDJ102" s="84"/>
      <c r="EDK102" s="84"/>
      <c r="EDL102" s="84"/>
      <c r="EDM102" s="84"/>
      <c r="EDN102" s="84"/>
      <c r="EDO102" s="84"/>
      <c r="EDP102" s="84"/>
      <c r="EDQ102" s="84"/>
      <c r="EDR102" s="84"/>
      <c r="EDS102" s="84"/>
      <c r="EDT102" s="84"/>
      <c r="EDU102" s="84"/>
      <c r="EDV102" s="84"/>
      <c r="EDW102" s="84"/>
      <c r="EDX102" s="84"/>
      <c r="EDY102" s="84"/>
      <c r="EDZ102" s="84"/>
      <c r="EEA102" s="84"/>
      <c r="EEB102" s="84"/>
      <c r="EEC102" s="84"/>
      <c r="EED102" s="84"/>
      <c r="EEE102" s="84"/>
      <c r="EEF102" s="84"/>
      <c r="EEG102" s="84"/>
      <c r="EEH102" s="84"/>
      <c r="EEI102" s="84"/>
      <c r="EEJ102" s="84"/>
      <c r="EEK102" s="84"/>
      <c r="EEL102" s="84"/>
      <c r="EEM102" s="84"/>
      <c r="EEN102" s="84"/>
      <c r="EEO102" s="84"/>
      <c r="EEP102" s="84"/>
      <c r="EEQ102" s="84"/>
      <c r="EER102" s="84"/>
      <c r="EES102" s="84"/>
      <c r="EET102" s="84"/>
      <c r="EEU102" s="84"/>
      <c r="EEV102" s="84"/>
      <c r="EEW102" s="84"/>
      <c r="EEX102" s="84"/>
      <c r="EEY102" s="84"/>
      <c r="EEZ102" s="84"/>
      <c r="EFA102" s="84"/>
      <c r="EFB102" s="84"/>
      <c r="EFC102" s="84"/>
      <c r="EFD102" s="84"/>
      <c r="EFE102" s="84"/>
      <c r="EFF102" s="84"/>
      <c r="EFG102" s="84"/>
      <c r="EFH102" s="84"/>
      <c r="EFI102" s="84"/>
      <c r="EFJ102" s="84"/>
      <c r="EFK102" s="84"/>
      <c r="EFL102" s="84"/>
      <c r="EFM102" s="84"/>
      <c r="EFN102" s="84"/>
      <c r="EFO102" s="84"/>
      <c r="EFP102" s="84"/>
      <c r="EFQ102" s="84"/>
      <c r="EFR102" s="84"/>
      <c r="EFS102" s="84"/>
      <c r="EFT102" s="84"/>
      <c r="EFU102" s="84"/>
      <c r="EFV102" s="84"/>
      <c r="EFW102" s="84"/>
      <c r="EFX102" s="84"/>
      <c r="EFY102" s="84"/>
      <c r="EFZ102" s="84"/>
      <c r="EGA102" s="84"/>
      <c r="EGB102" s="84"/>
      <c r="EGC102" s="84"/>
      <c r="EGD102" s="84"/>
      <c r="EGE102" s="84"/>
      <c r="EGF102" s="84"/>
      <c r="EGG102" s="84"/>
      <c r="EGH102" s="84"/>
      <c r="EGI102" s="84"/>
      <c r="EGJ102" s="84"/>
      <c r="EGK102" s="84"/>
      <c r="EGL102" s="84"/>
      <c r="EGM102" s="84"/>
      <c r="EGN102" s="84"/>
      <c r="EGO102" s="84"/>
      <c r="EGP102" s="84"/>
      <c r="EGQ102" s="84"/>
      <c r="EGR102" s="84"/>
      <c r="EGS102" s="84"/>
      <c r="EGT102" s="84"/>
      <c r="EGU102" s="84"/>
      <c r="EGV102" s="84"/>
      <c r="EGW102" s="84"/>
      <c r="EGX102" s="84"/>
      <c r="EGY102" s="84"/>
      <c r="EGZ102" s="84"/>
      <c r="EHA102" s="84"/>
      <c r="EHB102" s="84"/>
      <c r="EHC102" s="84"/>
      <c r="EHD102" s="84"/>
      <c r="EHE102" s="84"/>
      <c r="EHF102" s="84"/>
      <c r="EHG102" s="84"/>
      <c r="EHH102" s="84"/>
      <c r="EHI102" s="84"/>
      <c r="EHJ102" s="84"/>
      <c r="EHK102" s="84"/>
      <c r="EHL102" s="84"/>
      <c r="EHM102" s="84"/>
      <c r="EHN102" s="84"/>
      <c r="EHO102" s="84"/>
      <c r="EHP102" s="84"/>
      <c r="EHQ102" s="84"/>
      <c r="EHR102" s="84"/>
      <c r="EHS102" s="84"/>
      <c r="EHT102" s="84"/>
      <c r="EHU102" s="84"/>
      <c r="EHV102" s="84"/>
      <c r="EHW102" s="84"/>
      <c r="EHX102" s="84"/>
      <c r="EHY102" s="84"/>
      <c r="EHZ102" s="84"/>
      <c r="EIA102" s="84"/>
      <c r="EIB102" s="84"/>
      <c r="EIC102" s="84"/>
      <c r="EID102" s="84"/>
      <c r="EIE102" s="84"/>
      <c r="EIF102" s="84"/>
      <c r="EIG102" s="84"/>
      <c r="EIH102" s="84"/>
      <c r="EII102" s="84"/>
      <c r="EIJ102" s="84"/>
      <c r="EIK102" s="84"/>
      <c r="EIL102" s="84"/>
      <c r="EIM102" s="84"/>
      <c r="EIN102" s="84"/>
      <c r="EIO102" s="84"/>
      <c r="EIP102" s="84"/>
      <c r="EIQ102" s="84"/>
      <c r="EIR102" s="84"/>
      <c r="EIS102" s="84"/>
      <c r="EIT102" s="84"/>
      <c r="EIU102" s="84"/>
      <c r="EIV102" s="84"/>
      <c r="EIW102" s="84"/>
      <c r="EIX102" s="84"/>
      <c r="EIY102" s="84"/>
      <c r="EIZ102" s="84"/>
      <c r="EJA102" s="84"/>
      <c r="EJB102" s="84"/>
      <c r="EJC102" s="84"/>
      <c r="EJD102" s="84"/>
      <c r="EJE102" s="84"/>
      <c r="EJF102" s="84"/>
      <c r="EJG102" s="84"/>
      <c r="EJH102" s="84"/>
      <c r="EJI102" s="84"/>
      <c r="EJJ102" s="84"/>
      <c r="EJK102" s="84"/>
      <c r="EJL102" s="84"/>
      <c r="EJM102" s="84"/>
      <c r="EJN102" s="84"/>
      <c r="EJO102" s="84"/>
      <c r="EJP102" s="84"/>
      <c r="EJQ102" s="84"/>
      <c r="EJR102" s="84"/>
      <c r="EJS102" s="84"/>
      <c r="EJT102" s="84"/>
      <c r="EJU102" s="84"/>
      <c r="EJV102" s="84"/>
      <c r="EJW102" s="84"/>
      <c r="EJX102" s="84"/>
      <c r="EJY102" s="84"/>
      <c r="EJZ102" s="84"/>
      <c r="EKA102" s="84"/>
      <c r="EKB102" s="84"/>
      <c r="EKC102" s="84"/>
      <c r="EKD102" s="84"/>
      <c r="EKE102" s="84"/>
      <c r="EKF102" s="84"/>
      <c r="EKG102" s="84"/>
      <c r="EKH102" s="84"/>
      <c r="EKI102" s="84"/>
      <c r="EKJ102" s="84"/>
      <c r="EKK102" s="84"/>
      <c r="EKL102" s="84"/>
      <c r="EKM102" s="84"/>
      <c r="EKN102" s="84"/>
      <c r="EKO102" s="84"/>
      <c r="EKP102" s="84"/>
      <c r="EKQ102" s="84"/>
      <c r="EKR102" s="84"/>
      <c r="EKS102" s="84"/>
      <c r="EKT102" s="84"/>
      <c r="EKU102" s="84"/>
      <c r="EKV102" s="84"/>
      <c r="EKW102" s="84"/>
      <c r="EKX102" s="84"/>
      <c r="EKY102" s="84"/>
      <c r="EKZ102" s="84"/>
      <c r="ELA102" s="84"/>
      <c r="ELB102" s="84"/>
      <c r="ELC102" s="84"/>
      <c r="ELD102" s="84"/>
      <c r="ELE102" s="84"/>
      <c r="ELF102" s="84"/>
      <c r="ELG102" s="84"/>
      <c r="ELH102" s="84"/>
      <c r="ELI102" s="84"/>
      <c r="ELJ102" s="84"/>
      <c r="ELK102" s="84"/>
      <c r="ELL102" s="84"/>
      <c r="ELM102" s="84"/>
      <c r="ELN102" s="84"/>
      <c r="ELO102" s="84"/>
      <c r="ELP102" s="84"/>
      <c r="ELQ102" s="84"/>
      <c r="ELR102" s="84"/>
      <c r="ELS102" s="84"/>
      <c r="ELT102" s="84"/>
      <c r="ELU102" s="84"/>
      <c r="ELV102" s="84"/>
      <c r="ELW102" s="84"/>
      <c r="ELX102" s="84"/>
      <c r="ELY102" s="84"/>
      <c r="ELZ102" s="84"/>
      <c r="EMA102" s="84"/>
      <c r="EMB102" s="84"/>
      <c r="EMC102" s="84"/>
      <c r="EMD102" s="84"/>
      <c r="EME102" s="84"/>
      <c r="EMF102" s="84"/>
      <c r="EMG102" s="84"/>
      <c r="EMH102" s="84"/>
      <c r="EMI102" s="84"/>
      <c r="EMJ102" s="84"/>
      <c r="EMK102" s="84"/>
      <c r="EML102" s="84"/>
      <c r="EMM102" s="84"/>
      <c r="EMN102" s="84"/>
      <c r="EMO102" s="84"/>
      <c r="EMP102" s="84"/>
      <c r="EMQ102" s="84"/>
      <c r="EMR102" s="84"/>
      <c r="EMS102" s="84"/>
      <c r="EMT102" s="84"/>
      <c r="EMU102" s="84"/>
      <c r="EMV102" s="84"/>
      <c r="EMW102" s="84"/>
      <c r="EMX102" s="84"/>
      <c r="EMY102" s="84"/>
      <c r="EMZ102" s="84"/>
      <c r="ENA102" s="84"/>
      <c r="ENB102" s="84"/>
      <c r="ENC102" s="84"/>
      <c r="END102" s="84"/>
      <c r="ENE102" s="84"/>
      <c r="ENF102" s="84"/>
      <c r="ENG102" s="84"/>
      <c r="ENH102" s="84"/>
      <c r="ENI102" s="84"/>
      <c r="ENJ102" s="84"/>
      <c r="ENK102" s="84"/>
      <c r="ENL102" s="84"/>
      <c r="ENM102" s="84"/>
      <c r="ENN102" s="84"/>
      <c r="ENO102" s="84"/>
      <c r="ENP102" s="84"/>
      <c r="ENQ102" s="84"/>
      <c r="ENR102" s="84"/>
      <c r="ENS102" s="84"/>
      <c r="ENT102" s="84"/>
      <c r="ENU102" s="84"/>
      <c r="ENV102" s="84"/>
      <c r="ENW102" s="84"/>
      <c r="ENX102" s="84"/>
      <c r="ENY102" s="84"/>
      <c r="ENZ102" s="84"/>
      <c r="EOA102" s="84"/>
      <c r="EOB102" s="84"/>
      <c r="EOC102" s="84"/>
      <c r="EOD102" s="84"/>
      <c r="EOE102" s="84"/>
      <c r="EOF102" s="84"/>
      <c r="EOG102" s="84"/>
      <c r="EOH102" s="84"/>
      <c r="EOI102" s="84"/>
      <c r="EOJ102" s="84"/>
      <c r="EOK102" s="84"/>
      <c r="EOL102" s="84"/>
      <c r="EOM102" s="84"/>
      <c r="EON102" s="84"/>
      <c r="EOO102" s="84"/>
      <c r="EOP102" s="84"/>
      <c r="EOQ102" s="84"/>
      <c r="EOR102" s="84"/>
      <c r="EOS102" s="84"/>
      <c r="EOT102" s="84"/>
      <c r="EOU102" s="84"/>
      <c r="EOV102" s="84"/>
      <c r="EOW102" s="84"/>
      <c r="EOX102" s="84"/>
      <c r="EOY102" s="84"/>
      <c r="EOZ102" s="84"/>
      <c r="EPA102" s="84"/>
      <c r="EPB102" s="84"/>
      <c r="EPC102" s="84"/>
      <c r="EPD102" s="84"/>
      <c r="EPE102" s="84"/>
      <c r="EPF102" s="84"/>
      <c r="EPG102" s="84"/>
      <c r="EPH102" s="84"/>
      <c r="EPI102" s="84"/>
      <c r="EPJ102" s="84"/>
      <c r="EPK102" s="84"/>
      <c r="EPL102" s="84"/>
      <c r="EPM102" s="84"/>
      <c r="EPN102" s="84"/>
      <c r="EPO102" s="84"/>
      <c r="EPP102" s="84"/>
      <c r="EPQ102" s="84"/>
      <c r="EPR102" s="84"/>
      <c r="EPS102" s="84"/>
      <c r="EPT102" s="84"/>
      <c r="EPU102" s="84"/>
      <c r="EPV102" s="84"/>
      <c r="EPW102" s="84"/>
      <c r="EPX102" s="84"/>
      <c r="EPY102" s="84"/>
      <c r="EPZ102" s="84"/>
      <c r="EQA102" s="84"/>
      <c r="EQB102" s="84"/>
      <c r="EQC102" s="84"/>
      <c r="EQD102" s="84"/>
      <c r="EQE102" s="84"/>
      <c r="EQF102" s="84"/>
      <c r="EQG102" s="84"/>
      <c r="EQH102" s="84"/>
      <c r="EQI102" s="84"/>
      <c r="EQJ102" s="84"/>
      <c r="EQK102" s="84"/>
      <c r="EQL102" s="84"/>
      <c r="EQM102" s="84"/>
      <c r="EQN102" s="84"/>
      <c r="EQO102" s="84"/>
      <c r="EQP102" s="84"/>
      <c r="EQQ102" s="84"/>
      <c r="EQR102" s="84"/>
      <c r="EQS102" s="84"/>
      <c r="EQT102" s="84"/>
      <c r="EQU102" s="84"/>
      <c r="EQV102" s="84"/>
      <c r="EQW102" s="84"/>
      <c r="EQX102" s="84"/>
      <c r="EQY102" s="84"/>
      <c r="EQZ102" s="84"/>
      <c r="ERA102" s="84"/>
      <c r="ERB102" s="84"/>
      <c r="ERC102" s="84"/>
      <c r="ERD102" s="84"/>
      <c r="ERE102" s="84"/>
      <c r="ERF102" s="84"/>
      <c r="ERG102" s="84"/>
      <c r="ERH102" s="84"/>
      <c r="ERI102" s="84"/>
      <c r="ERJ102" s="84"/>
      <c r="ERK102" s="84"/>
      <c r="ERL102" s="84"/>
      <c r="ERM102" s="84"/>
      <c r="ERN102" s="84"/>
      <c r="ERO102" s="84"/>
      <c r="ERP102" s="84"/>
      <c r="ERQ102" s="84"/>
      <c r="ERR102" s="84"/>
      <c r="ERS102" s="84"/>
      <c r="ERT102" s="84"/>
      <c r="ERU102" s="84"/>
      <c r="ERV102" s="84"/>
      <c r="ERW102" s="84"/>
      <c r="ERX102" s="84"/>
      <c r="ERY102" s="84"/>
      <c r="ERZ102" s="84"/>
      <c r="ESA102" s="84"/>
      <c r="ESB102" s="84"/>
      <c r="ESC102" s="84"/>
      <c r="ESD102" s="84"/>
      <c r="ESE102" s="84"/>
      <c r="ESF102" s="84"/>
      <c r="ESG102" s="84"/>
      <c r="ESH102" s="84"/>
      <c r="ESI102" s="84"/>
      <c r="ESJ102" s="84"/>
      <c r="ESK102" s="84"/>
      <c r="ESL102" s="84"/>
      <c r="ESM102" s="84"/>
      <c r="ESN102" s="84"/>
      <c r="ESO102" s="84"/>
      <c r="ESP102" s="84"/>
      <c r="ESQ102" s="84"/>
      <c r="ESR102" s="84"/>
      <c r="ESS102" s="84"/>
      <c r="EST102" s="84"/>
      <c r="ESU102" s="84"/>
      <c r="ESV102" s="84"/>
      <c r="ESW102" s="84"/>
      <c r="ESX102" s="84"/>
      <c r="ESY102" s="84"/>
      <c r="ESZ102" s="84"/>
      <c r="ETA102" s="84"/>
      <c r="ETB102" s="84"/>
      <c r="ETC102" s="84"/>
      <c r="ETD102" s="84"/>
      <c r="ETE102" s="84"/>
      <c r="ETF102" s="84"/>
      <c r="ETG102" s="84"/>
      <c r="ETH102" s="84"/>
      <c r="ETI102" s="84"/>
      <c r="ETJ102" s="84"/>
      <c r="ETK102" s="84"/>
      <c r="ETL102" s="84"/>
      <c r="ETM102" s="84"/>
      <c r="ETN102" s="84"/>
      <c r="ETO102" s="84"/>
      <c r="ETP102" s="84"/>
      <c r="ETQ102" s="84"/>
      <c r="ETR102" s="84"/>
      <c r="ETS102" s="84"/>
      <c r="ETT102" s="84"/>
      <c r="ETU102" s="84"/>
      <c r="ETV102" s="84"/>
      <c r="ETW102" s="84"/>
      <c r="ETX102" s="84"/>
      <c r="ETY102" s="84"/>
      <c r="ETZ102" s="84"/>
      <c r="EUA102" s="84"/>
      <c r="EUB102" s="84"/>
      <c r="EUC102" s="84"/>
      <c r="EUD102" s="84"/>
      <c r="EUE102" s="84"/>
      <c r="EUF102" s="84"/>
      <c r="EUG102" s="84"/>
      <c r="EUH102" s="84"/>
      <c r="EUI102" s="84"/>
      <c r="EUJ102" s="84"/>
      <c r="EUK102" s="84"/>
      <c r="EUL102" s="84"/>
      <c r="EUM102" s="84"/>
      <c r="EUN102" s="84"/>
      <c r="EUO102" s="84"/>
      <c r="EUP102" s="84"/>
      <c r="EUQ102" s="84"/>
      <c r="EUR102" s="84"/>
      <c r="EUS102" s="84"/>
      <c r="EUT102" s="84"/>
      <c r="EUU102" s="84"/>
      <c r="EUV102" s="84"/>
      <c r="EUW102" s="84"/>
      <c r="EUX102" s="84"/>
      <c r="EUY102" s="84"/>
      <c r="EUZ102" s="84"/>
      <c r="EVA102" s="84"/>
      <c r="EVB102" s="84"/>
      <c r="EVC102" s="84"/>
      <c r="EVD102" s="84"/>
      <c r="EVE102" s="84"/>
      <c r="EVF102" s="84"/>
      <c r="EVG102" s="84"/>
      <c r="EVH102" s="84"/>
      <c r="EVI102" s="84"/>
      <c r="EVJ102" s="84"/>
      <c r="EVK102" s="84"/>
      <c r="EVL102" s="84"/>
      <c r="EVM102" s="84"/>
      <c r="EVN102" s="84"/>
      <c r="EVO102" s="84"/>
      <c r="EVP102" s="84"/>
      <c r="EVQ102" s="84"/>
      <c r="EVR102" s="84"/>
      <c r="EVS102" s="84"/>
      <c r="EVT102" s="84"/>
      <c r="EVU102" s="84"/>
      <c r="EVV102" s="84"/>
      <c r="EVW102" s="84"/>
      <c r="EVX102" s="84"/>
      <c r="EVY102" s="84"/>
      <c r="EVZ102" s="84"/>
      <c r="EWA102" s="84"/>
      <c r="EWB102" s="84"/>
      <c r="EWC102" s="84"/>
      <c r="EWD102" s="84"/>
      <c r="EWE102" s="84"/>
      <c r="EWF102" s="84"/>
      <c r="EWG102" s="84"/>
      <c r="EWH102" s="84"/>
      <c r="EWI102" s="84"/>
      <c r="EWJ102" s="84"/>
      <c r="EWK102" s="84"/>
      <c r="EWL102" s="84"/>
      <c r="EWM102" s="84"/>
      <c r="EWN102" s="84"/>
      <c r="EWO102" s="84"/>
      <c r="EWP102" s="84"/>
      <c r="EWQ102" s="84"/>
      <c r="EWR102" s="84"/>
      <c r="EWS102" s="84"/>
      <c r="EWT102" s="84"/>
      <c r="EWU102" s="84"/>
      <c r="EWV102" s="84"/>
      <c r="EWW102" s="84"/>
      <c r="EWX102" s="84"/>
      <c r="EWY102" s="84"/>
      <c r="EWZ102" s="84"/>
      <c r="EXA102" s="84"/>
      <c r="EXB102" s="84"/>
      <c r="EXC102" s="84"/>
      <c r="EXD102" s="84"/>
      <c r="EXE102" s="84"/>
      <c r="EXF102" s="84"/>
      <c r="EXG102" s="84"/>
      <c r="EXH102" s="84"/>
      <c r="EXI102" s="84"/>
      <c r="EXJ102" s="84"/>
      <c r="EXK102" s="84"/>
      <c r="EXL102" s="84"/>
      <c r="EXM102" s="84"/>
      <c r="EXN102" s="84"/>
      <c r="EXO102" s="84"/>
      <c r="EXP102" s="84"/>
      <c r="EXQ102" s="84"/>
      <c r="EXR102" s="84"/>
      <c r="EXS102" s="84"/>
      <c r="EXT102" s="84"/>
      <c r="EXU102" s="84"/>
      <c r="EXV102" s="84"/>
      <c r="EXW102" s="84"/>
      <c r="EXX102" s="84"/>
      <c r="EXY102" s="84"/>
      <c r="EXZ102" s="84"/>
      <c r="EYA102" s="84"/>
      <c r="EYB102" s="84"/>
      <c r="EYC102" s="84"/>
      <c r="EYD102" s="84"/>
      <c r="EYE102" s="84"/>
      <c r="EYF102" s="84"/>
      <c r="EYG102" s="84"/>
      <c r="EYH102" s="84"/>
      <c r="EYI102" s="84"/>
      <c r="EYJ102" s="84"/>
      <c r="EYK102" s="84"/>
      <c r="EYL102" s="84"/>
      <c r="EYM102" s="84"/>
      <c r="EYN102" s="84"/>
      <c r="EYO102" s="84"/>
      <c r="EYP102" s="84"/>
      <c r="EYQ102" s="84"/>
      <c r="EYR102" s="84"/>
      <c r="EYS102" s="84"/>
      <c r="EYT102" s="84"/>
      <c r="EYU102" s="84"/>
      <c r="EYV102" s="84"/>
      <c r="EYW102" s="84"/>
      <c r="EYX102" s="84"/>
      <c r="EYY102" s="84"/>
      <c r="EYZ102" s="84"/>
      <c r="EZA102" s="84"/>
      <c r="EZB102" s="84"/>
      <c r="EZC102" s="84"/>
      <c r="EZD102" s="84"/>
      <c r="EZE102" s="84"/>
      <c r="EZF102" s="84"/>
      <c r="EZG102" s="84"/>
      <c r="EZH102" s="84"/>
      <c r="EZI102" s="84"/>
      <c r="EZJ102" s="84"/>
      <c r="EZK102" s="84"/>
      <c r="EZL102" s="84"/>
      <c r="EZM102" s="84"/>
      <c r="EZN102" s="84"/>
      <c r="EZO102" s="84"/>
      <c r="EZP102" s="84"/>
      <c r="EZQ102" s="84"/>
      <c r="EZR102" s="84"/>
      <c r="EZS102" s="84"/>
      <c r="EZT102" s="84"/>
      <c r="EZU102" s="84"/>
      <c r="EZV102" s="84"/>
      <c r="EZW102" s="84"/>
      <c r="EZX102" s="84"/>
      <c r="EZY102" s="84"/>
      <c r="EZZ102" s="84"/>
      <c r="FAA102" s="84"/>
      <c r="FAB102" s="84"/>
      <c r="FAC102" s="84"/>
      <c r="FAD102" s="84"/>
      <c r="FAE102" s="84"/>
      <c r="FAF102" s="84"/>
      <c r="FAG102" s="84"/>
      <c r="FAH102" s="84"/>
      <c r="FAI102" s="84"/>
      <c r="FAJ102" s="84"/>
      <c r="FAK102" s="84"/>
      <c r="FAL102" s="84"/>
      <c r="FAM102" s="84"/>
      <c r="FAN102" s="84"/>
      <c r="FAO102" s="84"/>
      <c r="FAP102" s="84"/>
      <c r="FAQ102" s="84"/>
      <c r="FAR102" s="84"/>
      <c r="FAS102" s="84"/>
      <c r="FAT102" s="84"/>
      <c r="FAU102" s="84"/>
      <c r="FAV102" s="84"/>
      <c r="FAW102" s="84"/>
      <c r="FAX102" s="84"/>
      <c r="FAY102" s="84"/>
      <c r="FAZ102" s="84"/>
      <c r="FBA102" s="84"/>
      <c r="FBB102" s="84"/>
      <c r="FBC102" s="84"/>
      <c r="FBD102" s="84"/>
      <c r="FBE102" s="84"/>
      <c r="FBF102" s="84"/>
      <c r="FBG102" s="84"/>
      <c r="FBH102" s="84"/>
      <c r="FBI102" s="84"/>
      <c r="FBJ102" s="84"/>
      <c r="FBK102" s="84"/>
      <c r="FBL102" s="84"/>
      <c r="FBM102" s="84"/>
      <c r="FBN102" s="84"/>
      <c r="FBO102" s="84"/>
      <c r="FBP102" s="84"/>
      <c r="FBQ102" s="84"/>
      <c r="FBR102" s="84"/>
      <c r="FBS102" s="84"/>
      <c r="FBT102" s="84"/>
      <c r="FBU102" s="84"/>
      <c r="FBV102" s="84"/>
      <c r="FBW102" s="84"/>
      <c r="FBX102" s="84"/>
      <c r="FBY102" s="84"/>
      <c r="FBZ102" s="84"/>
      <c r="FCA102" s="84"/>
      <c r="FCB102" s="84"/>
      <c r="FCC102" s="84"/>
      <c r="FCD102" s="84"/>
      <c r="FCE102" s="84"/>
      <c r="FCF102" s="84"/>
      <c r="FCG102" s="84"/>
      <c r="FCH102" s="84"/>
      <c r="FCI102" s="84"/>
      <c r="FCJ102" s="84"/>
      <c r="FCK102" s="84"/>
      <c r="FCL102" s="84"/>
      <c r="FCM102" s="84"/>
      <c r="FCN102" s="84"/>
      <c r="FCO102" s="84"/>
      <c r="FCP102" s="84"/>
      <c r="FCQ102" s="84"/>
      <c r="FCR102" s="84"/>
      <c r="FCS102" s="84"/>
      <c r="FCT102" s="84"/>
      <c r="FCU102" s="84"/>
      <c r="FCV102" s="84"/>
      <c r="FCW102" s="84"/>
      <c r="FCX102" s="84"/>
      <c r="FCY102" s="84"/>
      <c r="FCZ102" s="84"/>
      <c r="FDA102" s="84"/>
      <c r="FDB102" s="84"/>
      <c r="FDC102" s="84"/>
      <c r="FDD102" s="84"/>
      <c r="FDE102" s="84"/>
      <c r="FDF102" s="84"/>
      <c r="FDG102" s="84"/>
      <c r="FDH102" s="84"/>
      <c r="FDI102" s="84"/>
      <c r="FDJ102" s="84"/>
      <c r="FDK102" s="84"/>
      <c r="FDL102" s="84"/>
      <c r="FDM102" s="84"/>
      <c r="FDN102" s="84"/>
      <c r="FDO102" s="84"/>
      <c r="FDP102" s="84"/>
      <c r="FDQ102" s="84"/>
      <c r="FDR102" s="84"/>
      <c r="FDS102" s="84"/>
      <c r="FDT102" s="84"/>
      <c r="FDU102" s="84"/>
      <c r="FDV102" s="84"/>
      <c r="FDW102" s="84"/>
      <c r="FDX102" s="84"/>
      <c r="FDY102" s="84"/>
      <c r="FDZ102" s="84"/>
      <c r="FEA102" s="84"/>
      <c r="FEB102" s="84"/>
      <c r="FEC102" s="84"/>
      <c r="FED102" s="84"/>
      <c r="FEE102" s="84"/>
      <c r="FEF102" s="84"/>
      <c r="FEG102" s="84"/>
      <c r="FEH102" s="84"/>
      <c r="FEI102" s="84"/>
      <c r="FEJ102" s="84"/>
      <c r="FEK102" s="84"/>
      <c r="FEL102" s="84"/>
      <c r="FEM102" s="84"/>
      <c r="FEN102" s="84"/>
      <c r="FEO102" s="84"/>
      <c r="FEP102" s="84"/>
      <c r="FEQ102" s="84"/>
      <c r="FER102" s="84"/>
      <c r="FES102" s="84"/>
      <c r="FET102" s="84"/>
      <c r="FEU102" s="84"/>
      <c r="FEV102" s="84"/>
      <c r="FEW102" s="84"/>
      <c r="FEX102" s="84"/>
      <c r="FEY102" s="84"/>
      <c r="FEZ102" s="84"/>
      <c r="FFA102" s="84"/>
      <c r="FFB102" s="84"/>
      <c r="FFC102" s="84"/>
      <c r="FFD102" s="84"/>
      <c r="FFE102" s="84"/>
      <c r="FFF102" s="84"/>
      <c r="FFG102" s="84"/>
      <c r="FFH102" s="84"/>
      <c r="FFI102" s="84"/>
      <c r="FFJ102" s="84"/>
      <c r="FFK102" s="84"/>
      <c r="FFL102" s="84"/>
      <c r="FFM102" s="84"/>
      <c r="FFN102" s="84"/>
      <c r="FFO102" s="84"/>
      <c r="FFP102" s="84"/>
      <c r="FFQ102" s="84"/>
      <c r="FFR102" s="84"/>
      <c r="FFS102" s="84"/>
      <c r="FFT102" s="84"/>
      <c r="FFU102" s="84"/>
      <c r="FFV102" s="84"/>
      <c r="FFW102" s="84"/>
      <c r="FFX102" s="84"/>
      <c r="FFY102" s="84"/>
      <c r="FFZ102" s="84"/>
      <c r="FGA102" s="84"/>
      <c r="FGB102" s="84"/>
      <c r="FGC102" s="84"/>
      <c r="FGD102" s="84"/>
      <c r="FGE102" s="84"/>
      <c r="FGF102" s="84"/>
      <c r="FGG102" s="84"/>
      <c r="FGH102" s="84"/>
      <c r="FGI102" s="84"/>
      <c r="FGJ102" s="84"/>
      <c r="FGK102" s="84"/>
      <c r="FGL102" s="84"/>
      <c r="FGM102" s="84"/>
      <c r="FGN102" s="84"/>
      <c r="FGO102" s="84"/>
      <c r="FGP102" s="84"/>
      <c r="FGQ102" s="84"/>
      <c r="FGR102" s="84"/>
      <c r="FGS102" s="84"/>
      <c r="FGT102" s="84"/>
      <c r="FGU102" s="84"/>
      <c r="FGV102" s="84"/>
      <c r="FGW102" s="84"/>
      <c r="FGX102" s="84"/>
      <c r="FGY102" s="84"/>
      <c r="FGZ102" s="84"/>
      <c r="FHA102" s="84"/>
      <c r="FHB102" s="84"/>
      <c r="FHC102" s="84"/>
      <c r="FHD102" s="84"/>
      <c r="FHE102" s="84"/>
      <c r="FHF102" s="84"/>
      <c r="FHG102" s="84"/>
      <c r="FHH102" s="84"/>
      <c r="FHI102" s="84"/>
      <c r="FHJ102" s="84"/>
      <c r="FHK102" s="84"/>
      <c r="FHL102" s="84"/>
      <c r="FHM102" s="84"/>
      <c r="FHN102" s="84"/>
      <c r="FHO102" s="84"/>
      <c r="FHP102" s="84"/>
      <c r="FHQ102" s="84"/>
      <c r="FHR102" s="84"/>
      <c r="FHS102" s="84"/>
      <c r="FHT102" s="84"/>
      <c r="FHU102" s="84"/>
      <c r="FHV102" s="84"/>
      <c r="FHW102" s="84"/>
      <c r="FHX102" s="84"/>
      <c r="FHY102" s="84"/>
      <c r="FHZ102" s="84"/>
      <c r="FIA102" s="84"/>
      <c r="FIB102" s="84"/>
      <c r="FIC102" s="84"/>
      <c r="FID102" s="84"/>
      <c r="FIE102" s="84"/>
      <c r="FIF102" s="84"/>
      <c r="FIG102" s="84"/>
      <c r="FIH102" s="84"/>
      <c r="FII102" s="84"/>
      <c r="FIJ102" s="84"/>
      <c r="FIK102" s="84"/>
      <c r="FIL102" s="84"/>
      <c r="FIM102" s="84"/>
      <c r="FIN102" s="84"/>
      <c r="FIO102" s="84"/>
      <c r="FIP102" s="84"/>
      <c r="FIQ102" s="84"/>
      <c r="FIR102" s="84"/>
      <c r="FIS102" s="84"/>
      <c r="FIT102" s="84"/>
      <c r="FIU102" s="84"/>
      <c r="FIV102" s="84"/>
      <c r="FIW102" s="84"/>
      <c r="FIX102" s="84"/>
      <c r="FIY102" s="84"/>
      <c r="FIZ102" s="84"/>
      <c r="FJA102" s="84"/>
      <c r="FJB102" s="84"/>
      <c r="FJC102" s="84"/>
      <c r="FJD102" s="84"/>
      <c r="FJE102" s="84"/>
      <c r="FJF102" s="84"/>
      <c r="FJG102" s="84"/>
      <c r="FJH102" s="84"/>
      <c r="FJI102" s="84"/>
      <c r="FJJ102" s="84"/>
      <c r="FJK102" s="84"/>
      <c r="FJL102" s="84"/>
      <c r="FJM102" s="84"/>
      <c r="FJN102" s="84"/>
      <c r="FJO102" s="84"/>
      <c r="FJP102" s="84"/>
      <c r="FJQ102" s="84"/>
      <c r="FJR102" s="84"/>
      <c r="FJS102" s="84"/>
      <c r="FJT102" s="84"/>
      <c r="FJU102" s="84"/>
      <c r="FJV102" s="84"/>
      <c r="FJW102" s="84"/>
      <c r="FJX102" s="84"/>
      <c r="FJY102" s="84"/>
      <c r="FJZ102" s="84"/>
      <c r="FKA102" s="84"/>
      <c r="FKB102" s="84"/>
      <c r="FKC102" s="84"/>
      <c r="FKD102" s="84"/>
      <c r="FKE102" s="84"/>
      <c r="FKF102" s="84"/>
      <c r="FKG102" s="84"/>
      <c r="FKH102" s="84"/>
      <c r="FKI102" s="84"/>
      <c r="FKJ102" s="84"/>
      <c r="FKK102" s="84"/>
      <c r="FKL102" s="84"/>
      <c r="FKM102" s="84"/>
      <c r="FKN102" s="84"/>
      <c r="FKO102" s="84"/>
      <c r="FKP102" s="84"/>
      <c r="FKQ102" s="84"/>
      <c r="FKR102" s="84"/>
      <c r="FKS102" s="84"/>
      <c r="FKT102" s="84"/>
      <c r="FKU102" s="84"/>
      <c r="FKV102" s="84"/>
      <c r="FKW102" s="84"/>
      <c r="FKX102" s="84"/>
      <c r="FKY102" s="84"/>
      <c r="FKZ102" s="84"/>
      <c r="FLA102" s="84"/>
      <c r="FLB102" s="84"/>
      <c r="FLC102" s="84"/>
      <c r="FLD102" s="84"/>
      <c r="FLE102" s="84"/>
      <c r="FLF102" s="84"/>
      <c r="FLG102" s="84"/>
      <c r="FLH102" s="84"/>
      <c r="FLI102" s="84"/>
      <c r="FLJ102" s="84"/>
      <c r="FLK102" s="84"/>
      <c r="FLL102" s="84"/>
      <c r="FLM102" s="84"/>
      <c r="FLN102" s="84"/>
      <c r="FLO102" s="84"/>
      <c r="FLP102" s="84"/>
      <c r="FLQ102" s="84"/>
      <c r="FLR102" s="84"/>
      <c r="FLS102" s="84"/>
      <c r="FLT102" s="84"/>
      <c r="FLU102" s="84"/>
      <c r="FLV102" s="84"/>
      <c r="FLW102" s="84"/>
      <c r="FLX102" s="84"/>
      <c r="FLY102" s="84"/>
      <c r="FLZ102" s="84"/>
      <c r="FMA102" s="84"/>
      <c r="FMB102" s="84"/>
      <c r="FMC102" s="84"/>
      <c r="FMD102" s="84"/>
      <c r="FME102" s="84"/>
      <c r="FMF102" s="84"/>
      <c r="FMG102" s="84"/>
      <c r="FMH102" s="84"/>
      <c r="FMI102" s="84"/>
      <c r="FMJ102" s="84"/>
      <c r="FMK102" s="84"/>
      <c r="FML102" s="84"/>
      <c r="FMM102" s="84"/>
      <c r="FMN102" s="84"/>
      <c r="FMO102" s="84"/>
      <c r="FMP102" s="84"/>
      <c r="FMQ102" s="84"/>
      <c r="FMR102" s="84"/>
      <c r="FMS102" s="84"/>
      <c r="FMT102" s="84"/>
      <c r="FMU102" s="84"/>
      <c r="FMV102" s="84"/>
      <c r="FMW102" s="84"/>
      <c r="FMX102" s="84"/>
      <c r="FMY102" s="84"/>
      <c r="FMZ102" s="84"/>
      <c r="FNA102" s="84"/>
      <c r="FNB102" s="84"/>
      <c r="FNC102" s="84"/>
      <c r="FND102" s="84"/>
      <c r="FNE102" s="84"/>
      <c r="FNF102" s="84"/>
      <c r="FNG102" s="84"/>
      <c r="FNH102" s="84"/>
      <c r="FNI102" s="84"/>
      <c r="FNJ102" s="84"/>
      <c r="FNK102" s="84"/>
      <c r="FNL102" s="84"/>
      <c r="FNM102" s="84"/>
      <c r="FNN102" s="84"/>
      <c r="FNO102" s="84"/>
      <c r="FNP102" s="84"/>
      <c r="FNQ102" s="84"/>
      <c r="FNR102" s="84"/>
      <c r="FNS102" s="84"/>
      <c r="FNT102" s="84"/>
      <c r="FNU102" s="84"/>
      <c r="FNV102" s="84"/>
      <c r="FNW102" s="84"/>
      <c r="FNX102" s="84"/>
      <c r="FNY102" s="84"/>
      <c r="FNZ102" s="84"/>
      <c r="FOA102" s="84"/>
      <c r="FOB102" s="84"/>
      <c r="FOC102" s="84"/>
      <c r="FOD102" s="84"/>
      <c r="FOE102" s="84"/>
      <c r="FOF102" s="84"/>
      <c r="FOG102" s="84"/>
      <c r="FOH102" s="84"/>
      <c r="FOI102" s="84"/>
      <c r="FOJ102" s="84"/>
      <c r="FOK102" s="84"/>
      <c r="FOL102" s="84"/>
      <c r="FOM102" s="84"/>
      <c r="FON102" s="84"/>
      <c r="FOO102" s="84"/>
      <c r="FOP102" s="84"/>
      <c r="FOQ102" s="84"/>
      <c r="FOR102" s="84"/>
      <c r="FOS102" s="84"/>
      <c r="FOT102" s="84"/>
      <c r="FOU102" s="84"/>
      <c r="FOV102" s="84"/>
      <c r="FOW102" s="84"/>
      <c r="FOX102" s="84"/>
      <c r="FOY102" s="84"/>
      <c r="FOZ102" s="84"/>
      <c r="FPA102" s="84"/>
      <c r="FPB102" s="84"/>
      <c r="FPC102" s="84"/>
      <c r="FPD102" s="84"/>
      <c r="FPE102" s="84"/>
      <c r="FPF102" s="84"/>
      <c r="FPG102" s="84"/>
      <c r="FPH102" s="84"/>
      <c r="FPI102" s="84"/>
      <c r="FPJ102" s="84"/>
      <c r="FPK102" s="84"/>
      <c r="FPL102" s="84"/>
      <c r="FPM102" s="84"/>
      <c r="FPN102" s="84"/>
      <c r="FPO102" s="84"/>
      <c r="FPP102" s="84"/>
      <c r="FPQ102" s="84"/>
      <c r="FPR102" s="84"/>
      <c r="FPS102" s="84"/>
      <c r="FPT102" s="84"/>
      <c r="FPU102" s="84"/>
      <c r="FPV102" s="84"/>
      <c r="FPW102" s="84"/>
      <c r="FPX102" s="84"/>
      <c r="FPY102" s="84"/>
      <c r="FPZ102" s="84"/>
      <c r="FQA102" s="84"/>
      <c r="FQB102" s="84"/>
      <c r="FQC102" s="84"/>
      <c r="FQD102" s="84"/>
      <c r="FQE102" s="84"/>
      <c r="FQF102" s="84"/>
      <c r="FQG102" s="84"/>
      <c r="FQH102" s="84"/>
      <c r="FQI102" s="84"/>
      <c r="FQJ102" s="84"/>
      <c r="FQK102" s="84"/>
      <c r="FQL102" s="84"/>
      <c r="FQM102" s="84"/>
      <c r="FQN102" s="84"/>
      <c r="FQO102" s="84"/>
      <c r="FQP102" s="84"/>
      <c r="FQQ102" s="84"/>
      <c r="FQR102" s="84"/>
      <c r="FQS102" s="84"/>
      <c r="FQT102" s="84"/>
      <c r="FQU102" s="84"/>
      <c r="FQV102" s="84"/>
      <c r="FQW102" s="84"/>
      <c r="FQX102" s="84"/>
      <c r="FQY102" s="84"/>
      <c r="FQZ102" s="84"/>
      <c r="FRA102" s="84"/>
      <c r="FRB102" s="84"/>
      <c r="FRC102" s="84"/>
      <c r="FRD102" s="84"/>
      <c r="FRE102" s="84"/>
      <c r="FRF102" s="84"/>
      <c r="FRG102" s="84"/>
      <c r="FRH102" s="84"/>
      <c r="FRI102" s="84"/>
      <c r="FRJ102" s="84"/>
      <c r="FRK102" s="84"/>
      <c r="FRL102" s="84"/>
      <c r="FRM102" s="84"/>
      <c r="FRN102" s="84"/>
      <c r="FRO102" s="84"/>
      <c r="FRP102" s="84"/>
      <c r="FRQ102" s="84"/>
      <c r="FRR102" s="84"/>
      <c r="FRS102" s="84"/>
      <c r="FRT102" s="84"/>
      <c r="FRU102" s="84"/>
      <c r="FRV102" s="84"/>
      <c r="FRW102" s="84"/>
      <c r="FRX102" s="84"/>
      <c r="FRY102" s="84"/>
      <c r="FRZ102" s="84"/>
      <c r="FSA102" s="84"/>
      <c r="FSB102" s="84"/>
      <c r="FSC102" s="84"/>
      <c r="FSD102" s="84"/>
      <c r="FSE102" s="84"/>
      <c r="FSF102" s="84"/>
      <c r="FSG102" s="84"/>
      <c r="FSH102" s="84"/>
      <c r="FSI102" s="84"/>
      <c r="FSJ102" s="84"/>
      <c r="FSK102" s="84"/>
      <c r="FSL102" s="84"/>
      <c r="FSM102" s="84"/>
      <c r="FSN102" s="84"/>
      <c r="FSO102" s="84"/>
      <c r="FSP102" s="84"/>
      <c r="FSQ102" s="84"/>
      <c r="FSR102" s="84"/>
      <c r="FSS102" s="84"/>
      <c r="FST102" s="84"/>
      <c r="FSU102" s="84"/>
      <c r="FSV102" s="84"/>
      <c r="FSW102" s="84"/>
      <c r="FSX102" s="84"/>
      <c r="FSY102" s="84"/>
      <c r="FSZ102" s="84"/>
      <c r="FTA102" s="84"/>
      <c r="FTB102" s="84"/>
      <c r="FTC102" s="84"/>
      <c r="FTD102" s="84"/>
      <c r="FTE102" s="84"/>
      <c r="FTF102" s="84"/>
      <c r="FTG102" s="84"/>
      <c r="FTH102" s="84"/>
      <c r="FTI102" s="84"/>
      <c r="FTJ102" s="84"/>
      <c r="FTK102" s="84"/>
      <c r="FTL102" s="84"/>
      <c r="FTM102" s="84"/>
      <c r="FTN102" s="84"/>
      <c r="FTO102" s="84"/>
      <c r="FTP102" s="84"/>
      <c r="FTQ102" s="84"/>
      <c r="FTR102" s="84"/>
      <c r="FTS102" s="84"/>
      <c r="FTT102" s="84"/>
      <c r="FTU102" s="84"/>
      <c r="FTV102" s="84"/>
      <c r="FTW102" s="84"/>
      <c r="FTX102" s="84"/>
      <c r="FTY102" s="84"/>
      <c r="FTZ102" s="84"/>
      <c r="FUA102" s="84"/>
      <c r="FUB102" s="84"/>
      <c r="FUC102" s="84"/>
      <c r="FUD102" s="84"/>
      <c r="FUE102" s="84"/>
      <c r="FUF102" s="84"/>
      <c r="FUG102" s="84"/>
      <c r="FUH102" s="84"/>
      <c r="FUI102" s="84"/>
      <c r="FUJ102" s="84"/>
      <c r="FUK102" s="84"/>
      <c r="FUL102" s="84"/>
      <c r="FUM102" s="84"/>
      <c r="FUN102" s="84"/>
      <c r="FUO102" s="84"/>
      <c r="FUP102" s="84"/>
      <c r="FUQ102" s="84"/>
      <c r="FUR102" s="84"/>
      <c r="FUS102" s="84"/>
      <c r="FUT102" s="84"/>
      <c r="FUU102" s="84"/>
      <c r="FUV102" s="84"/>
      <c r="FUW102" s="84"/>
      <c r="FUX102" s="84"/>
      <c r="FUY102" s="84"/>
      <c r="FUZ102" s="84"/>
      <c r="FVA102" s="84"/>
      <c r="FVB102" s="84"/>
      <c r="FVC102" s="84"/>
      <c r="FVD102" s="84"/>
      <c r="FVE102" s="84"/>
      <c r="FVF102" s="84"/>
      <c r="FVG102" s="84"/>
      <c r="FVH102" s="84"/>
      <c r="FVI102" s="84"/>
      <c r="FVJ102" s="84"/>
      <c r="FVK102" s="84"/>
      <c r="FVL102" s="84"/>
      <c r="FVM102" s="84"/>
      <c r="FVN102" s="84"/>
      <c r="FVO102" s="84"/>
      <c r="FVP102" s="84"/>
      <c r="FVQ102" s="84"/>
      <c r="FVR102" s="84"/>
      <c r="FVS102" s="84"/>
      <c r="FVT102" s="84"/>
      <c r="FVU102" s="84"/>
      <c r="FVV102" s="84"/>
      <c r="FVW102" s="84"/>
      <c r="FVX102" s="84"/>
      <c r="FVY102" s="84"/>
      <c r="FVZ102" s="84"/>
      <c r="FWA102" s="84"/>
      <c r="FWB102" s="84"/>
      <c r="FWC102" s="84"/>
      <c r="FWD102" s="84"/>
      <c r="FWE102" s="84"/>
      <c r="FWF102" s="84"/>
      <c r="FWG102" s="84"/>
      <c r="FWH102" s="84"/>
      <c r="FWI102" s="84"/>
      <c r="FWJ102" s="84"/>
      <c r="FWK102" s="84"/>
      <c r="FWL102" s="84"/>
      <c r="FWM102" s="84"/>
      <c r="FWN102" s="84"/>
      <c r="FWO102" s="84"/>
      <c r="FWP102" s="84"/>
      <c r="FWQ102" s="84"/>
      <c r="FWR102" s="84"/>
      <c r="FWS102" s="84"/>
      <c r="FWT102" s="84"/>
      <c r="FWU102" s="84"/>
      <c r="FWV102" s="84"/>
      <c r="FWW102" s="84"/>
      <c r="FWX102" s="84"/>
      <c r="FWY102" s="84"/>
      <c r="FWZ102" s="84"/>
      <c r="FXA102" s="84"/>
      <c r="FXB102" s="84"/>
      <c r="FXC102" s="84"/>
      <c r="FXD102" s="84"/>
      <c r="FXE102" s="84"/>
      <c r="FXF102" s="84"/>
      <c r="FXG102" s="84"/>
      <c r="FXH102" s="84"/>
      <c r="FXI102" s="84"/>
      <c r="FXJ102" s="84"/>
      <c r="FXK102" s="84"/>
      <c r="FXL102" s="84"/>
      <c r="FXM102" s="84"/>
      <c r="FXN102" s="84"/>
      <c r="FXO102" s="84"/>
      <c r="FXP102" s="84"/>
      <c r="FXQ102" s="84"/>
      <c r="FXR102" s="84"/>
      <c r="FXS102" s="84"/>
      <c r="FXT102" s="84"/>
      <c r="FXU102" s="84"/>
      <c r="FXV102" s="84"/>
      <c r="FXW102" s="84"/>
      <c r="FXX102" s="84"/>
      <c r="FXY102" s="84"/>
      <c r="FXZ102" s="84"/>
      <c r="FYA102" s="84"/>
      <c r="FYB102" s="84"/>
      <c r="FYC102" s="84"/>
      <c r="FYD102" s="84"/>
      <c r="FYE102" s="84"/>
      <c r="FYF102" s="84"/>
      <c r="FYG102" s="84"/>
      <c r="FYH102" s="84"/>
      <c r="FYI102" s="84"/>
      <c r="FYJ102" s="84"/>
      <c r="FYK102" s="84"/>
      <c r="FYL102" s="84"/>
      <c r="FYM102" s="84"/>
      <c r="FYN102" s="84"/>
      <c r="FYO102" s="84"/>
      <c r="FYP102" s="84"/>
      <c r="FYQ102" s="84"/>
      <c r="FYR102" s="84"/>
      <c r="FYS102" s="84"/>
      <c r="FYT102" s="84"/>
      <c r="FYU102" s="84"/>
      <c r="FYV102" s="84"/>
      <c r="FYW102" s="84"/>
      <c r="FYX102" s="84"/>
      <c r="FYY102" s="84"/>
      <c r="FYZ102" s="84"/>
      <c r="FZA102" s="84"/>
      <c r="FZB102" s="84"/>
      <c r="FZC102" s="84"/>
      <c r="FZD102" s="84"/>
      <c r="FZE102" s="84"/>
      <c r="FZF102" s="84"/>
      <c r="FZG102" s="84"/>
      <c r="FZH102" s="84"/>
      <c r="FZI102" s="84"/>
      <c r="FZJ102" s="84"/>
      <c r="FZK102" s="84"/>
      <c r="FZL102" s="84"/>
      <c r="FZM102" s="84"/>
      <c r="FZN102" s="84"/>
      <c r="FZO102" s="84"/>
      <c r="FZP102" s="84"/>
      <c r="FZQ102" s="84"/>
      <c r="FZR102" s="84"/>
      <c r="FZS102" s="84"/>
      <c r="FZT102" s="84"/>
      <c r="FZU102" s="84"/>
      <c r="FZV102" s="84"/>
      <c r="FZW102" s="84"/>
      <c r="FZX102" s="84"/>
      <c r="FZY102" s="84"/>
      <c r="FZZ102" s="84"/>
      <c r="GAA102" s="84"/>
      <c r="GAB102" s="84"/>
      <c r="GAC102" s="84"/>
      <c r="GAD102" s="84"/>
      <c r="GAE102" s="84"/>
      <c r="GAF102" s="84"/>
      <c r="GAG102" s="84"/>
      <c r="GAH102" s="84"/>
      <c r="GAI102" s="84"/>
      <c r="GAJ102" s="84"/>
      <c r="GAK102" s="84"/>
      <c r="GAL102" s="84"/>
      <c r="GAM102" s="84"/>
      <c r="GAN102" s="84"/>
      <c r="GAO102" s="84"/>
      <c r="GAP102" s="84"/>
      <c r="GAQ102" s="84"/>
      <c r="GAR102" s="84"/>
      <c r="GAS102" s="84"/>
      <c r="GAT102" s="84"/>
      <c r="GAU102" s="84"/>
      <c r="GAV102" s="84"/>
      <c r="GAW102" s="84"/>
      <c r="GAX102" s="84"/>
      <c r="GAY102" s="84"/>
      <c r="GAZ102" s="84"/>
      <c r="GBA102" s="84"/>
      <c r="GBB102" s="84"/>
      <c r="GBC102" s="84"/>
      <c r="GBD102" s="84"/>
      <c r="GBE102" s="84"/>
      <c r="GBF102" s="84"/>
      <c r="GBG102" s="84"/>
      <c r="GBH102" s="84"/>
      <c r="GBI102" s="84"/>
      <c r="GBJ102" s="84"/>
      <c r="GBK102" s="84"/>
      <c r="GBL102" s="84"/>
      <c r="GBM102" s="84"/>
      <c r="GBN102" s="84"/>
      <c r="GBO102" s="84"/>
      <c r="GBP102" s="84"/>
      <c r="GBQ102" s="84"/>
      <c r="GBR102" s="84"/>
      <c r="GBS102" s="84"/>
      <c r="GBT102" s="84"/>
      <c r="GBU102" s="84"/>
      <c r="GBV102" s="84"/>
      <c r="GBW102" s="84"/>
      <c r="GBX102" s="84"/>
      <c r="GBY102" s="84"/>
      <c r="GBZ102" s="84"/>
      <c r="GCA102" s="84"/>
      <c r="GCB102" s="84"/>
      <c r="GCC102" s="84"/>
      <c r="GCD102" s="84"/>
      <c r="GCE102" s="84"/>
      <c r="GCF102" s="84"/>
      <c r="GCG102" s="84"/>
      <c r="GCH102" s="84"/>
      <c r="GCI102" s="84"/>
      <c r="GCJ102" s="84"/>
      <c r="GCK102" s="84"/>
      <c r="GCL102" s="84"/>
      <c r="GCM102" s="84"/>
      <c r="GCN102" s="84"/>
      <c r="GCO102" s="84"/>
      <c r="GCP102" s="84"/>
      <c r="GCQ102" s="84"/>
      <c r="GCR102" s="84"/>
      <c r="GCS102" s="84"/>
      <c r="GCT102" s="84"/>
      <c r="GCU102" s="84"/>
      <c r="GCV102" s="84"/>
      <c r="GCW102" s="84"/>
      <c r="GCX102" s="84"/>
      <c r="GCY102" s="84"/>
      <c r="GCZ102" s="84"/>
      <c r="GDA102" s="84"/>
      <c r="GDB102" s="84"/>
      <c r="GDC102" s="84"/>
      <c r="GDD102" s="84"/>
      <c r="GDE102" s="84"/>
      <c r="GDF102" s="84"/>
      <c r="GDG102" s="84"/>
      <c r="GDH102" s="84"/>
      <c r="GDI102" s="84"/>
      <c r="GDJ102" s="84"/>
      <c r="GDK102" s="84"/>
      <c r="GDL102" s="84"/>
      <c r="GDM102" s="84"/>
      <c r="GDN102" s="84"/>
      <c r="GDO102" s="84"/>
      <c r="GDP102" s="84"/>
      <c r="GDQ102" s="84"/>
      <c r="GDR102" s="84"/>
      <c r="GDS102" s="84"/>
      <c r="GDT102" s="84"/>
      <c r="GDU102" s="84"/>
      <c r="GDV102" s="84"/>
      <c r="GDW102" s="84"/>
      <c r="GDX102" s="84"/>
      <c r="GDY102" s="84"/>
      <c r="GDZ102" s="84"/>
      <c r="GEA102" s="84"/>
      <c r="GEB102" s="84"/>
      <c r="GEC102" s="84"/>
      <c r="GED102" s="84"/>
      <c r="GEE102" s="84"/>
      <c r="GEF102" s="84"/>
      <c r="GEG102" s="84"/>
      <c r="GEH102" s="84"/>
      <c r="GEI102" s="84"/>
      <c r="GEJ102" s="84"/>
      <c r="GEK102" s="84"/>
      <c r="GEL102" s="84"/>
      <c r="GEM102" s="84"/>
      <c r="GEN102" s="84"/>
      <c r="GEO102" s="84"/>
      <c r="GEP102" s="84"/>
      <c r="GEQ102" s="84"/>
      <c r="GER102" s="84"/>
      <c r="GES102" s="84"/>
      <c r="GET102" s="84"/>
      <c r="GEU102" s="84"/>
      <c r="GEV102" s="84"/>
      <c r="GEW102" s="84"/>
      <c r="GEX102" s="84"/>
      <c r="GEY102" s="84"/>
      <c r="GEZ102" s="84"/>
      <c r="GFA102" s="84"/>
      <c r="GFB102" s="84"/>
      <c r="GFC102" s="84"/>
      <c r="GFD102" s="84"/>
      <c r="GFE102" s="84"/>
      <c r="GFF102" s="84"/>
      <c r="GFG102" s="84"/>
      <c r="GFH102" s="84"/>
      <c r="GFI102" s="84"/>
      <c r="GFJ102" s="84"/>
      <c r="GFK102" s="84"/>
      <c r="GFL102" s="84"/>
      <c r="GFM102" s="84"/>
      <c r="GFN102" s="84"/>
      <c r="GFO102" s="84"/>
      <c r="GFP102" s="84"/>
      <c r="GFQ102" s="84"/>
      <c r="GFR102" s="84"/>
      <c r="GFS102" s="84"/>
      <c r="GFT102" s="84"/>
      <c r="GFU102" s="84"/>
      <c r="GFV102" s="84"/>
      <c r="GFW102" s="84"/>
      <c r="GFX102" s="84"/>
      <c r="GFY102" s="84"/>
      <c r="GFZ102" s="84"/>
      <c r="GGA102" s="84"/>
      <c r="GGB102" s="84"/>
      <c r="GGC102" s="84"/>
      <c r="GGD102" s="84"/>
      <c r="GGE102" s="84"/>
      <c r="GGF102" s="84"/>
      <c r="GGG102" s="84"/>
      <c r="GGH102" s="84"/>
      <c r="GGI102" s="84"/>
      <c r="GGJ102" s="84"/>
      <c r="GGK102" s="84"/>
      <c r="GGL102" s="84"/>
      <c r="GGM102" s="84"/>
      <c r="GGN102" s="84"/>
      <c r="GGO102" s="84"/>
      <c r="GGP102" s="84"/>
      <c r="GGQ102" s="84"/>
      <c r="GGR102" s="84"/>
      <c r="GGS102" s="84"/>
      <c r="GGT102" s="84"/>
      <c r="GGU102" s="84"/>
      <c r="GGV102" s="84"/>
      <c r="GGW102" s="84"/>
      <c r="GGX102" s="84"/>
      <c r="GGY102" s="84"/>
      <c r="GGZ102" s="84"/>
      <c r="GHA102" s="84"/>
      <c r="GHB102" s="84"/>
      <c r="GHC102" s="84"/>
      <c r="GHD102" s="84"/>
      <c r="GHE102" s="84"/>
      <c r="GHF102" s="84"/>
      <c r="GHG102" s="84"/>
      <c r="GHH102" s="84"/>
      <c r="GHI102" s="84"/>
      <c r="GHJ102" s="84"/>
      <c r="GHK102" s="84"/>
      <c r="GHL102" s="84"/>
      <c r="GHM102" s="84"/>
      <c r="GHN102" s="84"/>
      <c r="GHO102" s="84"/>
      <c r="GHP102" s="84"/>
      <c r="GHQ102" s="84"/>
      <c r="GHR102" s="84"/>
      <c r="GHS102" s="84"/>
      <c r="GHT102" s="84"/>
      <c r="GHU102" s="84"/>
      <c r="GHV102" s="84"/>
      <c r="GHW102" s="84"/>
      <c r="GHX102" s="84"/>
      <c r="GHY102" s="84"/>
      <c r="GHZ102" s="84"/>
      <c r="GIA102" s="84"/>
      <c r="GIB102" s="84"/>
      <c r="GIC102" s="84"/>
      <c r="GID102" s="84"/>
      <c r="GIE102" s="84"/>
      <c r="GIF102" s="84"/>
      <c r="GIG102" s="84"/>
      <c r="GIH102" s="84"/>
      <c r="GII102" s="84"/>
      <c r="GIJ102" s="84"/>
      <c r="GIK102" s="84"/>
      <c r="GIL102" s="84"/>
      <c r="GIM102" s="84"/>
      <c r="GIN102" s="84"/>
      <c r="GIO102" s="84"/>
      <c r="GIP102" s="84"/>
      <c r="GIQ102" s="84"/>
      <c r="GIR102" s="84"/>
      <c r="GIS102" s="84"/>
      <c r="GIT102" s="84"/>
      <c r="GIU102" s="84"/>
      <c r="GIV102" s="84"/>
      <c r="GIW102" s="84"/>
      <c r="GIX102" s="84"/>
      <c r="GIY102" s="84"/>
      <c r="GIZ102" s="84"/>
      <c r="GJA102" s="84"/>
      <c r="GJB102" s="84"/>
      <c r="GJC102" s="84"/>
      <c r="GJD102" s="84"/>
      <c r="GJE102" s="84"/>
      <c r="GJF102" s="84"/>
      <c r="GJG102" s="84"/>
      <c r="GJH102" s="84"/>
      <c r="GJI102" s="84"/>
      <c r="GJJ102" s="84"/>
      <c r="GJK102" s="84"/>
      <c r="GJL102" s="84"/>
      <c r="GJM102" s="84"/>
      <c r="GJN102" s="84"/>
      <c r="GJO102" s="84"/>
      <c r="GJP102" s="84"/>
      <c r="GJQ102" s="84"/>
      <c r="GJR102" s="84"/>
      <c r="GJS102" s="84"/>
      <c r="GJT102" s="84"/>
      <c r="GJU102" s="84"/>
      <c r="GJV102" s="84"/>
      <c r="GJW102" s="84"/>
      <c r="GJX102" s="84"/>
      <c r="GJY102" s="84"/>
      <c r="GJZ102" s="84"/>
      <c r="GKA102" s="84"/>
      <c r="GKB102" s="84"/>
      <c r="GKC102" s="84"/>
      <c r="GKD102" s="84"/>
      <c r="GKE102" s="84"/>
      <c r="GKF102" s="84"/>
      <c r="GKG102" s="84"/>
      <c r="GKH102" s="84"/>
      <c r="GKI102" s="84"/>
      <c r="GKJ102" s="84"/>
      <c r="GKK102" s="84"/>
      <c r="GKL102" s="84"/>
      <c r="GKM102" s="84"/>
      <c r="GKN102" s="84"/>
      <c r="GKO102" s="84"/>
      <c r="GKP102" s="84"/>
      <c r="GKQ102" s="84"/>
      <c r="GKR102" s="84"/>
      <c r="GKS102" s="84"/>
      <c r="GKT102" s="84"/>
      <c r="GKU102" s="84"/>
      <c r="GKV102" s="84"/>
      <c r="GKW102" s="84"/>
      <c r="GKX102" s="84"/>
      <c r="GKY102" s="84"/>
      <c r="GKZ102" s="84"/>
      <c r="GLA102" s="84"/>
      <c r="GLB102" s="84"/>
      <c r="GLC102" s="84"/>
      <c r="GLD102" s="84"/>
      <c r="GLE102" s="84"/>
      <c r="GLF102" s="84"/>
      <c r="GLG102" s="84"/>
      <c r="GLH102" s="84"/>
      <c r="GLI102" s="84"/>
      <c r="GLJ102" s="84"/>
      <c r="GLK102" s="84"/>
      <c r="GLL102" s="84"/>
      <c r="GLM102" s="84"/>
      <c r="GLN102" s="84"/>
      <c r="GLO102" s="84"/>
      <c r="GLP102" s="84"/>
      <c r="GLQ102" s="84"/>
      <c r="GLR102" s="84"/>
      <c r="GLS102" s="84"/>
      <c r="GLT102" s="84"/>
      <c r="GLU102" s="84"/>
      <c r="GLV102" s="84"/>
      <c r="GLW102" s="84"/>
      <c r="GLX102" s="84"/>
      <c r="GLY102" s="84"/>
      <c r="GLZ102" s="84"/>
      <c r="GMA102" s="84"/>
      <c r="GMB102" s="84"/>
      <c r="GMC102" s="84"/>
      <c r="GMD102" s="84"/>
      <c r="GME102" s="84"/>
      <c r="GMF102" s="84"/>
      <c r="GMG102" s="84"/>
      <c r="GMH102" s="84"/>
      <c r="GMI102" s="84"/>
      <c r="GMJ102" s="84"/>
      <c r="GMK102" s="84"/>
      <c r="GML102" s="84"/>
      <c r="GMM102" s="84"/>
      <c r="GMN102" s="84"/>
      <c r="GMO102" s="84"/>
      <c r="GMP102" s="84"/>
      <c r="GMQ102" s="84"/>
      <c r="GMR102" s="84"/>
      <c r="GMS102" s="84"/>
      <c r="GMT102" s="84"/>
      <c r="GMU102" s="84"/>
      <c r="GMV102" s="84"/>
      <c r="GMW102" s="84"/>
      <c r="GMX102" s="84"/>
      <c r="GMY102" s="84"/>
      <c r="GMZ102" s="84"/>
      <c r="GNA102" s="84"/>
      <c r="GNB102" s="84"/>
      <c r="GNC102" s="84"/>
      <c r="GND102" s="84"/>
      <c r="GNE102" s="84"/>
      <c r="GNF102" s="84"/>
      <c r="GNG102" s="84"/>
      <c r="GNH102" s="84"/>
      <c r="GNI102" s="84"/>
      <c r="GNJ102" s="84"/>
      <c r="GNK102" s="84"/>
      <c r="GNL102" s="84"/>
      <c r="GNM102" s="84"/>
      <c r="GNN102" s="84"/>
      <c r="GNO102" s="84"/>
      <c r="GNP102" s="84"/>
      <c r="GNQ102" s="84"/>
      <c r="GNR102" s="84"/>
      <c r="GNS102" s="84"/>
      <c r="GNT102" s="84"/>
      <c r="GNU102" s="84"/>
      <c r="GNV102" s="84"/>
      <c r="GNW102" s="84"/>
      <c r="GNX102" s="84"/>
      <c r="GNY102" s="84"/>
      <c r="GNZ102" s="84"/>
      <c r="GOA102" s="84"/>
      <c r="GOB102" s="84"/>
      <c r="GOC102" s="84"/>
      <c r="GOD102" s="84"/>
      <c r="GOE102" s="84"/>
      <c r="GOF102" s="84"/>
      <c r="GOG102" s="84"/>
      <c r="GOH102" s="84"/>
      <c r="GOI102" s="84"/>
      <c r="GOJ102" s="84"/>
      <c r="GOK102" s="84"/>
      <c r="GOL102" s="84"/>
      <c r="GOM102" s="84"/>
      <c r="GON102" s="84"/>
      <c r="GOO102" s="84"/>
      <c r="GOP102" s="84"/>
      <c r="GOQ102" s="84"/>
      <c r="GOR102" s="84"/>
      <c r="GOS102" s="84"/>
      <c r="GOT102" s="84"/>
      <c r="GOU102" s="84"/>
      <c r="GOV102" s="84"/>
      <c r="GOW102" s="84"/>
      <c r="GOX102" s="84"/>
      <c r="GOY102" s="84"/>
      <c r="GOZ102" s="84"/>
      <c r="GPA102" s="84"/>
      <c r="GPB102" s="84"/>
      <c r="GPC102" s="84"/>
      <c r="GPD102" s="84"/>
      <c r="GPE102" s="84"/>
      <c r="GPF102" s="84"/>
      <c r="GPG102" s="84"/>
      <c r="GPH102" s="84"/>
      <c r="GPI102" s="84"/>
      <c r="GPJ102" s="84"/>
      <c r="GPK102" s="84"/>
      <c r="GPL102" s="84"/>
      <c r="GPM102" s="84"/>
      <c r="GPN102" s="84"/>
      <c r="GPO102" s="84"/>
      <c r="GPP102" s="84"/>
      <c r="GPQ102" s="84"/>
      <c r="GPR102" s="84"/>
      <c r="GPS102" s="84"/>
      <c r="GPT102" s="84"/>
      <c r="GPU102" s="84"/>
      <c r="GPV102" s="84"/>
      <c r="GPW102" s="84"/>
      <c r="GPX102" s="84"/>
      <c r="GPY102" s="84"/>
      <c r="GPZ102" s="84"/>
      <c r="GQA102" s="84"/>
      <c r="GQB102" s="84"/>
      <c r="GQC102" s="84"/>
      <c r="GQD102" s="84"/>
      <c r="GQE102" s="84"/>
      <c r="GQF102" s="84"/>
      <c r="GQG102" s="84"/>
      <c r="GQH102" s="84"/>
      <c r="GQI102" s="84"/>
      <c r="GQJ102" s="84"/>
      <c r="GQK102" s="84"/>
      <c r="GQL102" s="84"/>
      <c r="GQM102" s="84"/>
      <c r="GQN102" s="84"/>
      <c r="GQO102" s="84"/>
      <c r="GQP102" s="84"/>
      <c r="GQQ102" s="84"/>
      <c r="GQR102" s="84"/>
      <c r="GQS102" s="84"/>
      <c r="GQT102" s="84"/>
      <c r="GQU102" s="84"/>
      <c r="GQV102" s="84"/>
      <c r="GQW102" s="84"/>
      <c r="GQX102" s="84"/>
      <c r="GQY102" s="84"/>
      <c r="GQZ102" s="84"/>
      <c r="GRA102" s="84"/>
      <c r="GRB102" s="84"/>
      <c r="GRC102" s="84"/>
      <c r="GRD102" s="84"/>
      <c r="GRE102" s="84"/>
      <c r="GRF102" s="84"/>
      <c r="GRG102" s="84"/>
      <c r="GRH102" s="84"/>
      <c r="GRI102" s="84"/>
      <c r="GRJ102" s="84"/>
      <c r="GRK102" s="84"/>
      <c r="GRL102" s="84"/>
      <c r="GRM102" s="84"/>
      <c r="GRN102" s="84"/>
      <c r="GRO102" s="84"/>
      <c r="GRP102" s="84"/>
      <c r="GRQ102" s="84"/>
      <c r="GRR102" s="84"/>
      <c r="GRS102" s="84"/>
      <c r="GRT102" s="84"/>
      <c r="GRU102" s="84"/>
      <c r="GRV102" s="84"/>
      <c r="GRW102" s="84"/>
      <c r="GRX102" s="84"/>
      <c r="GRY102" s="84"/>
      <c r="GRZ102" s="84"/>
      <c r="GSA102" s="84"/>
      <c r="GSB102" s="84"/>
      <c r="GSC102" s="84"/>
      <c r="GSD102" s="84"/>
      <c r="GSE102" s="84"/>
      <c r="GSF102" s="84"/>
      <c r="GSG102" s="84"/>
      <c r="GSH102" s="84"/>
      <c r="GSI102" s="84"/>
      <c r="GSJ102" s="84"/>
      <c r="GSK102" s="84"/>
      <c r="GSL102" s="84"/>
      <c r="GSM102" s="84"/>
      <c r="GSN102" s="84"/>
      <c r="GSO102" s="84"/>
      <c r="GSP102" s="84"/>
      <c r="GSQ102" s="84"/>
      <c r="GSR102" s="84"/>
      <c r="GSS102" s="84"/>
      <c r="GST102" s="84"/>
      <c r="GSU102" s="84"/>
      <c r="GSV102" s="84"/>
      <c r="GSW102" s="84"/>
      <c r="GSX102" s="84"/>
      <c r="GSY102" s="84"/>
      <c r="GSZ102" s="84"/>
      <c r="GTA102" s="84"/>
      <c r="GTB102" s="84"/>
      <c r="GTC102" s="84"/>
      <c r="GTD102" s="84"/>
      <c r="GTE102" s="84"/>
      <c r="GTF102" s="84"/>
      <c r="GTG102" s="84"/>
      <c r="GTH102" s="84"/>
      <c r="GTI102" s="84"/>
      <c r="GTJ102" s="84"/>
      <c r="GTK102" s="84"/>
      <c r="GTL102" s="84"/>
      <c r="GTM102" s="84"/>
      <c r="GTN102" s="84"/>
      <c r="GTO102" s="84"/>
      <c r="GTP102" s="84"/>
      <c r="GTQ102" s="84"/>
      <c r="GTR102" s="84"/>
      <c r="GTS102" s="84"/>
      <c r="GTT102" s="84"/>
      <c r="GTU102" s="84"/>
      <c r="GTV102" s="84"/>
      <c r="GTW102" s="84"/>
      <c r="GTX102" s="84"/>
      <c r="GTY102" s="84"/>
      <c r="GTZ102" s="84"/>
      <c r="GUA102" s="84"/>
      <c r="GUB102" s="84"/>
      <c r="GUC102" s="84"/>
      <c r="GUD102" s="84"/>
      <c r="GUE102" s="84"/>
      <c r="GUF102" s="84"/>
      <c r="GUG102" s="84"/>
      <c r="GUH102" s="84"/>
      <c r="GUI102" s="84"/>
      <c r="GUJ102" s="84"/>
      <c r="GUK102" s="84"/>
      <c r="GUL102" s="84"/>
      <c r="GUM102" s="84"/>
      <c r="GUN102" s="84"/>
      <c r="GUO102" s="84"/>
      <c r="GUP102" s="84"/>
      <c r="GUQ102" s="84"/>
      <c r="GUR102" s="84"/>
      <c r="GUS102" s="84"/>
      <c r="GUT102" s="84"/>
      <c r="GUU102" s="84"/>
      <c r="GUV102" s="84"/>
      <c r="GUW102" s="84"/>
      <c r="GUX102" s="84"/>
      <c r="GUY102" s="84"/>
      <c r="GUZ102" s="84"/>
      <c r="GVA102" s="84"/>
      <c r="GVB102" s="84"/>
      <c r="GVC102" s="84"/>
      <c r="GVD102" s="84"/>
      <c r="GVE102" s="84"/>
      <c r="GVF102" s="84"/>
      <c r="GVG102" s="84"/>
      <c r="GVH102" s="84"/>
      <c r="GVI102" s="84"/>
      <c r="GVJ102" s="84"/>
      <c r="GVK102" s="84"/>
      <c r="GVL102" s="84"/>
      <c r="GVM102" s="84"/>
      <c r="GVN102" s="84"/>
      <c r="GVO102" s="84"/>
      <c r="GVP102" s="84"/>
      <c r="GVQ102" s="84"/>
      <c r="GVR102" s="84"/>
      <c r="GVS102" s="84"/>
      <c r="GVT102" s="84"/>
      <c r="GVU102" s="84"/>
      <c r="GVV102" s="84"/>
      <c r="GVW102" s="84"/>
      <c r="GVX102" s="84"/>
      <c r="GVY102" s="84"/>
      <c r="GVZ102" s="84"/>
      <c r="GWA102" s="84"/>
      <c r="GWB102" s="84"/>
      <c r="GWC102" s="84"/>
      <c r="GWD102" s="84"/>
      <c r="GWE102" s="84"/>
      <c r="GWF102" s="84"/>
      <c r="GWG102" s="84"/>
      <c r="GWH102" s="84"/>
      <c r="GWI102" s="84"/>
      <c r="GWJ102" s="84"/>
      <c r="GWK102" s="84"/>
      <c r="GWL102" s="84"/>
      <c r="GWM102" s="84"/>
      <c r="GWN102" s="84"/>
      <c r="GWO102" s="84"/>
      <c r="GWP102" s="84"/>
      <c r="GWQ102" s="84"/>
      <c r="GWR102" s="84"/>
      <c r="GWS102" s="84"/>
      <c r="GWT102" s="84"/>
      <c r="GWU102" s="84"/>
      <c r="GWV102" s="84"/>
      <c r="GWW102" s="84"/>
      <c r="GWX102" s="84"/>
      <c r="GWY102" s="84"/>
      <c r="GWZ102" s="84"/>
      <c r="GXA102" s="84"/>
      <c r="GXB102" s="84"/>
      <c r="GXC102" s="84"/>
      <c r="GXD102" s="84"/>
      <c r="GXE102" s="84"/>
      <c r="GXF102" s="84"/>
      <c r="GXG102" s="84"/>
      <c r="GXH102" s="84"/>
      <c r="GXI102" s="84"/>
      <c r="GXJ102" s="84"/>
      <c r="GXK102" s="84"/>
      <c r="GXL102" s="84"/>
      <c r="GXM102" s="84"/>
      <c r="GXN102" s="84"/>
      <c r="GXO102" s="84"/>
      <c r="GXP102" s="84"/>
      <c r="GXQ102" s="84"/>
      <c r="GXR102" s="84"/>
      <c r="GXS102" s="84"/>
      <c r="GXT102" s="84"/>
      <c r="GXU102" s="84"/>
      <c r="GXV102" s="84"/>
      <c r="GXW102" s="84"/>
      <c r="GXX102" s="84"/>
      <c r="GXY102" s="84"/>
      <c r="GXZ102" s="84"/>
      <c r="GYA102" s="84"/>
      <c r="GYB102" s="84"/>
      <c r="GYC102" s="84"/>
      <c r="GYD102" s="84"/>
      <c r="GYE102" s="84"/>
      <c r="GYF102" s="84"/>
      <c r="GYG102" s="84"/>
      <c r="GYH102" s="84"/>
      <c r="GYI102" s="84"/>
      <c r="GYJ102" s="84"/>
      <c r="GYK102" s="84"/>
      <c r="GYL102" s="84"/>
      <c r="GYM102" s="84"/>
      <c r="GYN102" s="84"/>
      <c r="GYO102" s="84"/>
      <c r="GYP102" s="84"/>
      <c r="GYQ102" s="84"/>
      <c r="GYR102" s="84"/>
      <c r="GYS102" s="84"/>
      <c r="GYT102" s="84"/>
      <c r="GYU102" s="84"/>
      <c r="GYV102" s="84"/>
      <c r="GYW102" s="84"/>
      <c r="GYX102" s="84"/>
      <c r="GYY102" s="84"/>
      <c r="GYZ102" s="84"/>
      <c r="GZA102" s="84"/>
      <c r="GZB102" s="84"/>
      <c r="GZC102" s="84"/>
      <c r="GZD102" s="84"/>
      <c r="GZE102" s="84"/>
      <c r="GZF102" s="84"/>
      <c r="GZG102" s="84"/>
      <c r="GZH102" s="84"/>
      <c r="GZI102" s="84"/>
      <c r="GZJ102" s="84"/>
      <c r="GZK102" s="84"/>
      <c r="GZL102" s="84"/>
      <c r="GZM102" s="84"/>
      <c r="GZN102" s="84"/>
      <c r="GZO102" s="84"/>
      <c r="GZP102" s="84"/>
      <c r="GZQ102" s="84"/>
      <c r="GZR102" s="84"/>
      <c r="GZS102" s="84"/>
      <c r="GZT102" s="84"/>
      <c r="GZU102" s="84"/>
      <c r="GZV102" s="84"/>
      <c r="GZW102" s="84"/>
      <c r="GZX102" s="84"/>
      <c r="GZY102" s="84"/>
      <c r="GZZ102" s="84"/>
      <c r="HAA102" s="84"/>
      <c r="HAB102" s="84"/>
      <c r="HAC102" s="84"/>
      <c r="HAD102" s="84"/>
      <c r="HAE102" s="84"/>
      <c r="HAF102" s="84"/>
      <c r="HAG102" s="84"/>
      <c r="HAH102" s="84"/>
      <c r="HAI102" s="84"/>
      <c r="HAJ102" s="84"/>
      <c r="HAK102" s="84"/>
      <c r="HAL102" s="84"/>
      <c r="HAM102" s="84"/>
      <c r="HAN102" s="84"/>
      <c r="HAO102" s="84"/>
      <c r="HAP102" s="84"/>
      <c r="HAQ102" s="84"/>
      <c r="HAR102" s="84"/>
      <c r="HAS102" s="84"/>
      <c r="HAT102" s="84"/>
      <c r="HAU102" s="84"/>
      <c r="HAV102" s="84"/>
      <c r="HAW102" s="84"/>
      <c r="HAX102" s="84"/>
      <c r="HAY102" s="84"/>
      <c r="HAZ102" s="84"/>
      <c r="HBA102" s="84"/>
      <c r="HBB102" s="84"/>
      <c r="HBC102" s="84"/>
      <c r="HBD102" s="84"/>
      <c r="HBE102" s="84"/>
      <c r="HBF102" s="84"/>
      <c r="HBG102" s="84"/>
      <c r="HBH102" s="84"/>
      <c r="HBI102" s="84"/>
      <c r="HBJ102" s="84"/>
      <c r="HBK102" s="84"/>
      <c r="HBL102" s="84"/>
      <c r="HBM102" s="84"/>
      <c r="HBN102" s="84"/>
      <c r="HBO102" s="84"/>
      <c r="HBP102" s="84"/>
      <c r="HBQ102" s="84"/>
      <c r="HBR102" s="84"/>
      <c r="HBS102" s="84"/>
      <c r="HBT102" s="84"/>
      <c r="HBU102" s="84"/>
      <c r="HBV102" s="84"/>
      <c r="HBW102" s="84"/>
      <c r="HBX102" s="84"/>
      <c r="HBY102" s="84"/>
      <c r="HBZ102" s="84"/>
      <c r="HCA102" s="84"/>
      <c r="HCB102" s="84"/>
      <c r="HCC102" s="84"/>
      <c r="HCD102" s="84"/>
      <c r="HCE102" s="84"/>
      <c r="HCF102" s="84"/>
      <c r="HCG102" s="84"/>
      <c r="HCH102" s="84"/>
      <c r="HCI102" s="84"/>
      <c r="HCJ102" s="84"/>
      <c r="HCK102" s="84"/>
      <c r="HCL102" s="84"/>
      <c r="HCM102" s="84"/>
      <c r="HCN102" s="84"/>
      <c r="HCO102" s="84"/>
      <c r="HCP102" s="84"/>
      <c r="HCQ102" s="84"/>
      <c r="HCR102" s="84"/>
      <c r="HCS102" s="84"/>
      <c r="HCT102" s="84"/>
      <c r="HCU102" s="84"/>
      <c r="HCV102" s="84"/>
      <c r="HCW102" s="84"/>
      <c r="HCX102" s="84"/>
      <c r="HCY102" s="84"/>
      <c r="HCZ102" s="84"/>
      <c r="HDA102" s="84"/>
      <c r="HDB102" s="84"/>
      <c r="HDC102" s="84"/>
      <c r="HDD102" s="84"/>
      <c r="HDE102" s="84"/>
      <c r="HDF102" s="84"/>
      <c r="HDG102" s="84"/>
      <c r="HDH102" s="84"/>
      <c r="HDI102" s="84"/>
      <c r="HDJ102" s="84"/>
      <c r="HDK102" s="84"/>
      <c r="HDL102" s="84"/>
      <c r="HDM102" s="84"/>
      <c r="HDN102" s="84"/>
      <c r="HDO102" s="84"/>
      <c r="HDP102" s="84"/>
      <c r="HDQ102" s="84"/>
      <c r="HDR102" s="84"/>
      <c r="HDS102" s="84"/>
      <c r="HDT102" s="84"/>
      <c r="HDU102" s="84"/>
      <c r="HDV102" s="84"/>
      <c r="HDW102" s="84"/>
      <c r="HDX102" s="84"/>
      <c r="HDY102" s="84"/>
      <c r="HDZ102" s="84"/>
      <c r="HEA102" s="84"/>
      <c r="HEB102" s="84"/>
      <c r="HEC102" s="84"/>
      <c r="HED102" s="84"/>
      <c r="HEE102" s="84"/>
      <c r="HEF102" s="84"/>
      <c r="HEG102" s="84"/>
      <c r="HEH102" s="84"/>
      <c r="HEI102" s="84"/>
      <c r="HEJ102" s="84"/>
      <c r="HEK102" s="84"/>
      <c r="HEL102" s="84"/>
      <c r="HEM102" s="84"/>
      <c r="HEN102" s="84"/>
      <c r="HEO102" s="84"/>
      <c r="HEP102" s="84"/>
      <c r="HEQ102" s="84"/>
      <c r="HER102" s="84"/>
      <c r="HES102" s="84"/>
      <c r="HET102" s="84"/>
      <c r="HEU102" s="84"/>
      <c r="HEV102" s="84"/>
      <c r="HEW102" s="84"/>
      <c r="HEX102" s="84"/>
      <c r="HEY102" s="84"/>
      <c r="HEZ102" s="84"/>
      <c r="HFA102" s="84"/>
      <c r="HFB102" s="84"/>
      <c r="HFC102" s="84"/>
      <c r="HFD102" s="84"/>
      <c r="HFE102" s="84"/>
      <c r="HFF102" s="84"/>
      <c r="HFG102" s="84"/>
      <c r="HFH102" s="84"/>
      <c r="HFI102" s="84"/>
      <c r="HFJ102" s="84"/>
      <c r="HFK102" s="84"/>
      <c r="HFL102" s="84"/>
      <c r="HFM102" s="84"/>
      <c r="HFN102" s="84"/>
      <c r="HFO102" s="84"/>
      <c r="HFP102" s="84"/>
      <c r="HFQ102" s="84"/>
      <c r="HFR102" s="84"/>
      <c r="HFS102" s="84"/>
      <c r="HFT102" s="84"/>
      <c r="HFU102" s="84"/>
      <c r="HFV102" s="84"/>
      <c r="HFW102" s="84"/>
      <c r="HFX102" s="84"/>
      <c r="HFY102" s="84"/>
      <c r="HFZ102" s="84"/>
      <c r="HGA102" s="84"/>
      <c r="HGB102" s="84"/>
      <c r="HGC102" s="84"/>
      <c r="HGD102" s="84"/>
      <c r="HGE102" s="84"/>
      <c r="HGF102" s="84"/>
      <c r="HGG102" s="84"/>
      <c r="HGH102" s="84"/>
      <c r="HGI102" s="84"/>
      <c r="HGJ102" s="84"/>
      <c r="HGK102" s="84"/>
      <c r="HGL102" s="84"/>
      <c r="HGM102" s="84"/>
      <c r="HGN102" s="84"/>
      <c r="HGO102" s="84"/>
      <c r="HGP102" s="84"/>
      <c r="HGQ102" s="84"/>
      <c r="HGR102" s="84"/>
      <c r="HGS102" s="84"/>
      <c r="HGT102" s="84"/>
      <c r="HGU102" s="84"/>
      <c r="HGV102" s="84"/>
      <c r="HGW102" s="84"/>
      <c r="HGX102" s="84"/>
      <c r="HGY102" s="84"/>
      <c r="HGZ102" s="84"/>
      <c r="HHA102" s="84"/>
      <c r="HHB102" s="84"/>
      <c r="HHC102" s="84"/>
      <c r="HHD102" s="84"/>
      <c r="HHE102" s="84"/>
      <c r="HHF102" s="84"/>
      <c r="HHG102" s="84"/>
      <c r="HHH102" s="84"/>
      <c r="HHI102" s="84"/>
      <c r="HHJ102" s="84"/>
      <c r="HHK102" s="84"/>
      <c r="HHL102" s="84"/>
      <c r="HHM102" s="84"/>
      <c r="HHN102" s="84"/>
      <c r="HHO102" s="84"/>
      <c r="HHP102" s="84"/>
      <c r="HHQ102" s="84"/>
      <c r="HHR102" s="84"/>
      <c r="HHS102" s="84"/>
      <c r="HHT102" s="84"/>
      <c r="HHU102" s="84"/>
      <c r="HHV102" s="84"/>
      <c r="HHW102" s="84"/>
      <c r="HHX102" s="84"/>
      <c r="HHY102" s="84"/>
      <c r="HHZ102" s="84"/>
      <c r="HIA102" s="84"/>
      <c r="HIB102" s="84"/>
      <c r="HIC102" s="84"/>
      <c r="HID102" s="84"/>
      <c r="HIE102" s="84"/>
      <c r="HIF102" s="84"/>
      <c r="HIG102" s="84"/>
      <c r="HIH102" s="84"/>
      <c r="HII102" s="84"/>
      <c r="HIJ102" s="84"/>
      <c r="HIK102" s="84"/>
      <c r="HIL102" s="84"/>
      <c r="HIM102" s="84"/>
      <c r="HIN102" s="84"/>
      <c r="HIO102" s="84"/>
      <c r="HIP102" s="84"/>
      <c r="HIQ102" s="84"/>
      <c r="HIR102" s="84"/>
      <c r="HIS102" s="84"/>
      <c r="HIT102" s="84"/>
      <c r="HIU102" s="84"/>
      <c r="HIV102" s="84"/>
      <c r="HIW102" s="84"/>
      <c r="HIX102" s="84"/>
      <c r="HIY102" s="84"/>
      <c r="HIZ102" s="84"/>
      <c r="HJA102" s="84"/>
      <c r="HJB102" s="84"/>
      <c r="HJC102" s="84"/>
      <c r="HJD102" s="84"/>
      <c r="HJE102" s="84"/>
      <c r="HJF102" s="84"/>
      <c r="HJG102" s="84"/>
      <c r="HJH102" s="84"/>
      <c r="HJI102" s="84"/>
      <c r="HJJ102" s="84"/>
      <c r="HJK102" s="84"/>
      <c r="HJL102" s="84"/>
      <c r="HJM102" s="84"/>
      <c r="HJN102" s="84"/>
      <c r="HJO102" s="84"/>
      <c r="HJP102" s="84"/>
      <c r="HJQ102" s="84"/>
      <c r="HJR102" s="84"/>
      <c r="HJS102" s="84"/>
      <c r="HJT102" s="84"/>
      <c r="HJU102" s="84"/>
      <c r="HJV102" s="84"/>
      <c r="HJW102" s="84"/>
      <c r="HJX102" s="84"/>
      <c r="HJY102" s="84"/>
      <c r="HJZ102" s="84"/>
      <c r="HKA102" s="84"/>
      <c r="HKB102" s="84"/>
      <c r="HKC102" s="84"/>
      <c r="HKD102" s="84"/>
      <c r="HKE102" s="84"/>
      <c r="HKF102" s="84"/>
      <c r="HKG102" s="84"/>
      <c r="HKH102" s="84"/>
      <c r="HKI102" s="84"/>
      <c r="HKJ102" s="84"/>
      <c r="HKK102" s="84"/>
      <c r="HKL102" s="84"/>
      <c r="HKM102" s="84"/>
      <c r="HKN102" s="84"/>
      <c r="HKO102" s="84"/>
      <c r="HKP102" s="84"/>
      <c r="HKQ102" s="84"/>
      <c r="HKR102" s="84"/>
      <c r="HKS102" s="84"/>
      <c r="HKT102" s="84"/>
      <c r="HKU102" s="84"/>
      <c r="HKV102" s="84"/>
      <c r="HKW102" s="84"/>
      <c r="HKX102" s="84"/>
      <c r="HKY102" s="84"/>
      <c r="HKZ102" s="84"/>
      <c r="HLA102" s="84"/>
      <c r="HLB102" s="84"/>
      <c r="HLC102" s="84"/>
      <c r="HLD102" s="84"/>
      <c r="HLE102" s="84"/>
      <c r="HLF102" s="84"/>
      <c r="HLG102" s="84"/>
      <c r="HLH102" s="84"/>
      <c r="HLI102" s="84"/>
      <c r="HLJ102" s="84"/>
      <c r="HLK102" s="84"/>
      <c r="HLL102" s="84"/>
      <c r="HLM102" s="84"/>
      <c r="HLN102" s="84"/>
      <c r="HLO102" s="84"/>
      <c r="HLP102" s="84"/>
      <c r="HLQ102" s="84"/>
      <c r="HLR102" s="84"/>
      <c r="HLS102" s="84"/>
      <c r="HLT102" s="84"/>
      <c r="HLU102" s="84"/>
      <c r="HLV102" s="84"/>
      <c r="HLW102" s="84"/>
      <c r="HLX102" s="84"/>
      <c r="HLY102" s="84"/>
      <c r="HLZ102" s="84"/>
      <c r="HMA102" s="84"/>
      <c r="HMB102" s="84"/>
      <c r="HMC102" s="84"/>
      <c r="HMD102" s="84"/>
      <c r="HME102" s="84"/>
      <c r="HMF102" s="84"/>
      <c r="HMG102" s="84"/>
      <c r="HMH102" s="84"/>
      <c r="HMI102" s="84"/>
      <c r="HMJ102" s="84"/>
      <c r="HMK102" s="84"/>
      <c r="HML102" s="84"/>
      <c r="HMM102" s="84"/>
      <c r="HMN102" s="84"/>
      <c r="HMO102" s="84"/>
      <c r="HMP102" s="84"/>
      <c r="HMQ102" s="84"/>
      <c r="HMR102" s="84"/>
      <c r="HMS102" s="84"/>
      <c r="HMT102" s="84"/>
      <c r="HMU102" s="84"/>
      <c r="HMV102" s="84"/>
      <c r="HMW102" s="84"/>
      <c r="HMX102" s="84"/>
      <c r="HMY102" s="84"/>
      <c r="HMZ102" s="84"/>
      <c r="HNA102" s="84"/>
      <c r="HNB102" s="84"/>
      <c r="HNC102" s="84"/>
      <c r="HND102" s="84"/>
      <c r="HNE102" s="84"/>
      <c r="HNF102" s="84"/>
      <c r="HNG102" s="84"/>
      <c r="HNH102" s="84"/>
      <c r="HNI102" s="84"/>
      <c r="HNJ102" s="84"/>
      <c r="HNK102" s="84"/>
      <c r="HNL102" s="84"/>
      <c r="HNM102" s="84"/>
      <c r="HNN102" s="84"/>
      <c r="HNO102" s="84"/>
      <c r="HNP102" s="84"/>
      <c r="HNQ102" s="84"/>
      <c r="HNR102" s="84"/>
      <c r="HNS102" s="84"/>
      <c r="HNT102" s="84"/>
      <c r="HNU102" s="84"/>
      <c r="HNV102" s="84"/>
      <c r="HNW102" s="84"/>
      <c r="HNX102" s="84"/>
      <c r="HNY102" s="84"/>
      <c r="HNZ102" s="84"/>
      <c r="HOA102" s="84"/>
      <c r="HOB102" s="84"/>
      <c r="HOC102" s="84"/>
      <c r="HOD102" s="84"/>
      <c r="HOE102" s="84"/>
      <c r="HOF102" s="84"/>
      <c r="HOG102" s="84"/>
      <c r="HOH102" s="84"/>
      <c r="HOI102" s="84"/>
      <c r="HOJ102" s="84"/>
      <c r="HOK102" s="84"/>
      <c r="HOL102" s="84"/>
      <c r="HOM102" s="84"/>
      <c r="HON102" s="84"/>
      <c r="HOO102" s="84"/>
      <c r="HOP102" s="84"/>
      <c r="HOQ102" s="84"/>
      <c r="HOR102" s="84"/>
      <c r="HOS102" s="84"/>
      <c r="HOT102" s="84"/>
      <c r="HOU102" s="84"/>
      <c r="HOV102" s="84"/>
      <c r="HOW102" s="84"/>
      <c r="HOX102" s="84"/>
      <c r="HOY102" s="84"/>
      <c r="HOZ102" s="84"/>
      <c r="HPA102" s="84"/>
      <c r="HPB102" s="84"/>
      <c r="HPC102" s="84"/>
      <c r="HPD102" s="84"/>
      <c r="HPE102" s="84"/>
      <c r="HPF102" s="84"/>
      <c r="HPG102" s="84"/>
      <c r="HPH102" s="84"/>
      <c r="HPI102" s="84"/>
      <c r="HPJ102" s="84"/>
      <c r="HPK102" s="84"/>
      <c r="HPL102" s="84"/>
      <c r="HPM102" s="84"/>
      <c r="HPN102" s="84"/>
      <c r="HPO102" s="84"/>
      <c r="HPP102" s="84"/>
      <c r="HPQ102" s="84"/>
      <c r="HPR102" s="84"/>
      <c r="HPS102" s="84"/>
      <c r="HPT102" s="84"/>
      <c r="HPU102" s="84"/>
      <c r="HPV102" s="84"/>
      <c r="HPW102" s="84"/>
      <c r="HPX102" s="84"/>
      <c r="HPY102" s="84"/>
      <c r="HPZ102" s="84"/>
      <c r="HQA102" s="84"/>
      <c r="HQB102" s="84"/>
      <c r="HQC102" s="84"/>
      <c r="HQD102" s="84"/>
      <c r="HQE102" s="84"/>
      <c r="HQF102" s="84"/>
      <c r="HQG102" s="84"/>
      <c r="HQH102" s="84"/>
      <c r="HQI102" s="84"/>
      <c r="HQJ102" s="84"/>
      <c r="HQK102" s="84"/>
      <c r="HQL102" s="84"/>
      <c r="HQM102" s="84"/>
      <c r="HQN102" s="84"/>
      <c r="HQO102" s="84"/>
      <c r="HQP102" s="84"/>
      <c r="HQQ102" s="84"/>
      <c r="HQR102" s="84"/>
      <c r="HQS102" s="84"/>
      <c r="HQT102" s="84"/>
      <c r="HQU102" s="84"/>
      <c r="HQV102" s="84"/>
      <c r="HQW102" s="84"/>
      <c r="HQX102" s="84"/>
      <c r="HQY102" s="84"/>
      <c r="HQZ102" s="84"/>
      <c r="HRA102" s="84"/>
      <c r="HRB102" s="84"/>
      <c r="HRC102" s="84"/>
      <c r="HRD102" s="84"/>
      <c r="HRE102" s="84"/>
      <c r="HRF102" s="84"/>
      <c r="HRG102" s="84"/>
      <c r="HRH102" s="84"/>
      <c r="HRI102" s="84"/>
      <c r="HRJ102" s="84"/>
      <c r="HRK102" s="84"/>
      <c r="HRL102" s="84"/>
      <c r="HRM102" s="84"/>
      <c r="HRN102" s="84"/>
      <c r="HRO102" s="84"/>
      <c r="HRP102" s="84"/>
      <c r="HRQ102" s="84"/>
      <c r="HRR102" s="84"/>
      <c r="HRS102" s="84"/>
      <c r="HRT102" s="84"/>
      <c r="HRU102" s="84"/>
      <c r="HRV102" s="84"/>
      <c r="HRW102" s="84"/>
      <c r="HRX102" s="84"/>
      <c r="HRY102" s="84"/>
      <c r="HRZ102" s="84"/>
      <c r="HSA102" s="84"/>
      <c r="HSB102" s="84"/>
      <c r="HSC102" s="84"/>
      <c r="HSD102" s="84"/>
      <c r="HSE102" s="84"/>
      <c r="HSF102" s="84"/>
      <c r="HSG102" s="84"/>
      <c r="HSH102" s="84"/>
      <c r="HSI102" s="84"/>
      <c r="HSJ102" s="84"/>
      <c r="HSK102" s="84"/>
      <c r="HSL102" s="84"/>
      <c r="HSM102" s="84"/>
      <c r="HSN102" s="84"/>
      <c r="HSO102" s="84"/>
      <c r="HSP102" s="84"/>
      <c r="HSQ102" s="84"/>
      <c r="HSR102" s="84"/>
      <c r="HSS102" s="84"/>
      <c r="HST102" s="84"/>
      <c r="HSU102" s="84"/>
      <c r="HSV102" s="84"/>
      <c r="HSW102" s="84"/>
      <c r="HSX102" s="84"/>
      <c r="HSY102" s="84"/>
      <c r="HSZ102" s="84"/>
      <c r="HTA102" s="84"/>
      <c r="HTB102" s="84"/>
      <c r="HTC102" s="84"/>
      <c r="HTD102" s="84"/>
      <c r="HTE102" s="84"/>
      <c r="HTF102" s="84"/>
      <c r="HTG102" s="84"/>
      <c r="HTH102" s="84"/>
      <c r="HTI102" s="84"/>
      <c r="HTJ102" s="84"/>
      <c r="HTK102" s="84"/>
      <c r="HTL102" s="84"/>
      <c r="HTM102" s="84"/>
      <c r="HTN102" s="84"/>
      <c r="HTO102" s="84"/>
      <c r="HTP102" s="84"/>
      <c r="HTQ102" s="84"/>
      <c r="HTR102" s="84"/>
      <c r="HTS102" s="84"/>
      <c r="HTT102" s="84"/>
      <c r="HTU102" s="84"/>
      <c r="HTV102" s="84"/>
      <c r="HTW102" s="84"/>
      <c r="HTX102" s="84"/>
      <c r="HTY102" s="84"/>
      <c r="HTZ102" s="84"/>
      <c r="HUA102" s="84"/>
      <c r="HUB102" s="84"/>
      <c r="HUC102" s="84"/>
      <c r="HUD102" s="84"/>
      <c r="HUE102" s="84"/>
      <c r="HUF102" s="84"/>
      <c r="HUG102" s="84"/>
      <c r="HUH102" s="84"/>
      <c r="HUI102" s="84"/>
      <c r="HUJ102" s="84"/>
      <c r="HUK102" s="84"/>
      <c r="HUL102" s="84"/>
      <c r="HUM102" s="84"/>
      <c r="HUN102" s="84"/>
      <c r="HUO102" s="84"/>
      <c r="HUP102" s="84"/>
      <c r="HUQ102" s="84"/>
      <c r="HUR102" s="84"/>
      <c r="HUS102" s="84"/>
      <c r="HUT102" s="84"/>
      <c r="HUU102" s="84"/>
      <c r="HUV102" s="84"/>
      <c r="HUW102" s="84"/>
      <c r="HUX102" s="84"/>
      <c r="HUY102" s="84"/>
      <c r="HUZ102" s="84"/>
      <c r="HVA102" s="84"/>
      <c r="HVB102" s="84"/>
      <c r="HVC102" s="84"/>
      <c r="HVD102" s="84"/>
      <c r="HVE102" s="84"/>
      <c r="HVF102" s="84"/>
      <c r="HVG102" s="84"/>
      <c r="HVH102" s="84"/>
      <c r="HVI102" s="84"/>
      <c r="HVJ102" s="84"/>
      <c r="HVK102" s="84"/>
      <c r="HVL102" s="84"/>
      <c r="HVM102" s="84"/>
      <c r="HVN102" s="84"/>
      <c r="HVO102" s="84"/>
      <c r="HVP102" s="84"/>
      <c r="HVQ102" s="84"/>
      <c r="HVR102" s="84"/>
      <c r="HVS102" s="84"/>
      <c r="HVT102" s="84"/>
      <c r="HVU102" s="84"/>
      <c r="HVV102" s="84"/>
      <c r="HVW102" s="84"/>
      <c r="HVX102" s="84"/>
      <c r="HVY102" s="84"/>
      <c r="HVZ102" s="84"/>
      <c r="HWA102" s="84"/>
      <c r="HWB102" s="84"/>
      <c r="HWC102" s="84"/>
      <c r="HWD102" s="84"/>
      <c r="HWE102" s="84"/>
      <c r="HWF102" s="84"/>
      <c r="HWG102" s="84"/>
      <c r="HWH102" s="84"/>
      <c r="HWI102" s="84"/>
      <c r="HWJ102" s="84"/>
      <c r="HWK102" s="84"/>
      <c r="HWL102" s="84"/>
      <c r="HWM102" s="84"/>
      <c r="HWN102" s="84"/>
      <c r="HWO102" s="84"/>
      <c r="HWP102" s="84"/>
      <c r="HWQ102" s="84"/>
      <c r="HWR102" s="84"/>
      <c r="HWS102" s="84"/>
      <c r="HWT102" s="84"/>
      <c r="HWU102" s="84"/>
      <c r="HWV102" s="84"/>
      <c r="HWW102" s="84"/>
      <c r="HWX102" s="84"/>
      <c r="HWY102" s="84"/>
      <c r="HWZ102" s="84"/>
      <c r="HXA102" s="84"/>
      <c r="HXB102" s="84"/>
      <c r="HXC102" s="84"/>
      <c r="HXD102" s="84"/>
      <c r="HXE102" s="84"/>
      <c r="HXF102" s="84"/>
      <c r="HXG102" s="84"/>
      <c r="HXH102" s="84"/>
      <c r="HXI102" s="84"/>
      <c r="HXJ102" s="84"/>
      <c r="HXK102" s="84"/>
      <c r="HXL102" s="84"/>
      <c r="HXM102" s="84"/>
      <c r="HXN102" s="84"/>
      <c r="HXO102" s="84"/>
      <c r="HXP102" s="84"/>
      <c r="HXQ102" s="84"/>
      <c r="HXR102" s="84"/>
      <c r="HXS102" s="84"/>
      <c r="HXT102" s="84"/>
      <c r="HXU102" s="84"/>
      <c r="HXV102" s="84"/>
      <c r="HXW102" s="84"/>
      <c r="HXX102" s="84"/>
      <c r="HXY102" s="84"/>
      <c r="HXZ102" s="84"/>
      <c r="HYA102" s="84"/>
      <c r="HYB102" s="84"/>
      <c r="HYC102" s="84"/>
      <c r="HYD102" s="84"/>
      <c r="HYE102" s="84"/>
      <c r="HYF102" s="84"/>
      <c r="HYG102" s="84"/>
      <c r="HYH102" s="84"/>
      <c r="HYI102" s="84"/>
      <c r="HYJ102" s="84"/>
      <c r="HYK102" s="84"/>
      <c r="HYL102" s="84"/>
      <c r="HYM102" s="84"/>
      <c r="HYN102" s="84"/>
      <c r="HYO102" s="84"/>
      <c r="HYP102" s="84"/>
      <c r="HYQ102" s="84"/>
      <c r="HYR102" s="84"/>
      <c r="HYS102" s="84"/>
      <c r="HYT102" s="84"/>
      <c r="HYU102" s="84"/>
      <c r="HYV102" s="84"/>
      <c r="HYW102" s="84"/>
      <c r="HYX102" s="84"/>
      <c r="HYY102" s="84"/>
      <c r="HYZ102" s="84"/>
      <c r="HZA102" s="84"/>
      <c r="HZB102" s="84"/>
      <c r="HZC102" s="84"/>
      <c r="HZD102" s="84"/>
      <c r="HZE102" s="84"/>
      <c r="HZF102" s="84"/>
      <c r="HZG102" s="84"/>
      <c r="HZH102" s="84"/>
      <c r="HZI102" s="84"/>
      <c r="HZJ102" s="84"/>
      <c r="HZK102" s="84"/>
      <c r="HZL102" s="84"/>
      <c r="HZM102" s="84"/>
      <c r="HZN102" s="84"/>
      <c r="HZO102" s="84"/>
      <c r="HZP102" s="84"/>
      <c r="HZQ102" s="84"/>
      <c r="HZR102" s="84"/>
      <c r="HZS102" s="84"/>
      <c r="HZT102" s="84"/>
      <c r="HZU102" s="84"/>
      <c r="HZV102" s="84"/>
      <c r="HZW102" s="84"/>
      <c r="HZX102" s="84"/>
      <c r="HZY102" s="84"/>
      <c r="HZZ102" s="84"/>
      <c r="IAA102" s="84"/>
      <c r="IAB102" s="84"/>
      <c r="IAC102" s="84"/>
      <c r="IAD102" s="84"/>
      <c r="IAE102" s="84"/>
      <c r="IAF102" s="84"/>
      <c r="IAG102" s="84"/>
      <c r="IAH102" s="84"/>
      <c r="IAI102" s="84"/>
      <c r="IAJ102" s="84"/>
      <c r="IAK102" s="84"/>
      <c r="IAL102" s="84"/>
      <c r="IAM102" s="84"/>
      <c r="IAN102" s="84"/>
      <c r="IAO102" s="84"/>
      <c r="IAP102" s="84"/>
      <c r="IAQ102" s="84"/>
      <c r="IAR102" s="84"/>
      <c r="IAS102" s="84"/>
      <c r="IAT102" s="84"/>
      <c r="IAU102" s="84"/>
      <c r="IAV102" s="84"/>
      <c r="IAW102" s="84"/>
      <c r="IAX102" s="84"/>
      <c r="IAY102" s="84"/>
      <c r="IAZ102" s="84"/>
      <c r="IBA102" s="84"/>
      <c r="IBB102" s="84"/>
      <c r="IBC102" s="84"/>
      <c r="IBD102" s="84"/>
      <c r="IBE102" s="84"/>
      <c r="IBF102" s="84"/>
      <c r="IBG102" s="84"/>
      <c r="IBH102" s="84"/>
      <c r="IBI102" s="84"/>
      <c r="IBJ102" s="84"/>
      <c r="IBK102" s="84"/>
      <c r="IBL102" s="84"/>
      <c r="IBM102" s="84"/>
      <c r="IBN102" s="84"/>
      <c r="IBO102" s="84"/>
      <c r="IBP102" s="84"/>
      <c r="IBQ102" s="84"/>
      <c r="IBR102" s="84"/>
      <c r="IBS102" s="84"/>
      <c r="IBT102" s="84"/>
      <c r="IBU102" s="84"/>
      <c r="IBV102" s="84"/>
      <c r="IBW102" s="84"/>
      <c r="IBX102" s="84"/>
      <c r="IBY102" s="84"/>
      <c r="IBZ102" s="84"/>
      <c r="ICA102" s="84"/>
      <c r="ICB102" s="84"/>
      <c r="ICC102" s="84"/>
      <c r="ICD102" s="84"/>
      <c r="ICE102" s="84"/>
      <c r="ICF102" s="84"/>
      <c r="ICG102" s="84"/>
      <c r="ICH102" s="84"/>
      <c r="ICI102" s="84"/>
      <c r="ICJ102" s="84"/>
      <c r="ICK102" s="84"/>
      <c r="ICL102" s="84"/>
      <c r="ICM102" s="84"/>
      <c r="ICN102" s="84"/>
      <c r="ICO102" s="84"/>
      <c r="ICP102" s="84"/>
      <c r="ICQ102" s="84"/>
      <c r="ICR102" s="84"/>
      <c r="ICS102" s="84"/>
      <c r="ICT102" s="84"/>
      <c r="ICU102" s="84"/>
      <c r="ICV102" s="84"/>
      <c r="ICW102" s="84"/>
      <c r="ICX102" s="84"/>
      <c r="ICY102" s="84"/>
      <c r="ICZ102" s="84"/>
      <c r="IDA102" s="84"/>
      <c r="IDB102" s="84"/>
      <c r="IDC102" s="84"/>
      <c r="IDD102" s="84"/>
      <c r="IDE102" s="84"/>
      <c r="IDF102" s="84"/>
      <c r="IDG102" s="84"/>
      <c r="IDH102" s="84"/>
      <c r="IDI102" s="84"/>
      <c r="IDJ102" s="84"/>
      <c r="IDK102" s="84"/>
      <c r="IDL102" s="84"/>
      <c r="IDM102" s="84"/>
      <c r="IDN102" s="84"/>
      <c r="IDO102" s="84"/>
      <c r="IDP102" s="84"/>
      <c r="IDQ102" s="84"/>
      <c r="IDR102" s="84"/>
      <c r="IDS102" s="84"/>
      <c r="IDT102" s="84"/>
      <c r="IDU102" s="84"/>
      <c r="IDV102" s="84"/>
      <c r="IDW102" s="84"/>
      <c r="IDX102" s="84"/>
      <c r="IDY102" s="84"/>
      <c r="IDZ102" s="84"/>
      <c r="IEA102" s="84"/>
      <c r="IEB102" s="84"/>
      <c r="IEC102" s="84"/>
      <c r="IED102" s="84"/>
      <c r="IEE102" s="84"/>
      <c r="IEF102" s="84"/>
      <c r="IEG102" s="84"/>
      <c r="IEH102" s="84"/>
      <c r="IEI102" s="84"/>
      <c r="IEJ102" s="84"/>
      <c r="IEK102" s="84"/>
      <c r="IEL102" s="84"/>
      <c r="IEM102" s="84"/>
      <c r="IEN102" s="84"/>
      <c r="IEO102" s="84"/>
      <c r="IEP102" s="84"/>
      <c r="IEQ102" s="84"/>
      <c r="IER102" s="84"/>
      <c r="IES102" s="84"/>
      <c r="IET102" s="84"/>
      <c r="IEU102" s="84"/>
      <c r="IEV102" s="84"/>
      <c r="IEW102" s="84"/>
      <c r="IEX102" s="84"/>
      <c r="IEY102" s="84"/>
      <c r="IEZ102" s="84"/>
      <c r="IFA102" s="84"/>
      <c r="IFB102" s="84"/>
      <c r="IFC102" s="84"/>
      <c r="IFD102" s="84"/>
      <c r="IFE102" s="84"/>
      <c r="IFF102" s="84"/>
      <c r="IFG102" s="84"/>
      <c r="IFH102" s="84"/>
      <c r="IFI102" s="84"/>
      <c r="IFJ102" s="84"/>
      <c r="IFK102" s="84"/>
      <c r="IFL102" s="84"/>
      <c r="IFM102" s="84"/>
      <c r="IFN102" s="84"/>
      <c r="IFO102" s="84"/>
      <c r="IFP102" s="84"/>
      <c r="IFQ102" s="84"/>
      <c r="IFR102" s="84"/>
      <c r="IFS102" s="84"/>
      <c r="IFT102" s="84"/>
      <c r="IFU102" s="84"/>
      <c r="IFV102" s="84"/>
      <c r="IFW102" s="84"/>
      <c r="IFX102" s="84"/>
      <c r="IFY102" s="84"/>
      <c r="IFZ102" s="84"/>
      <c r="IGA102" s="84"/>
      <c r="IGB102" s="84"/>
      <c r="IGC102" s="84"/>
      <c r="IGD102" s="84"/>
      <c r="IGE102" s="84"/>
      <c r="IGF102" s="84"/>
      <c r="IGG102" s="84"/>
      <c r="IGH102" s="84"/>
      <c r="IGI102" s="84"/>
      <c r="IGJ102" s="84"/>
      <c r="IGK102" s="84"/>
      <c r="IGL102" s="84"/>
      <c r="IGM102" s="84"/>
      <c r="IGN102" s="84"/>
      <c r="IGO102" s="84"/>
      <c r="IGP102" s="84"/>
      <c r="IGQ102" s="84"/>
      <c r="IGR102" s="84"/>
      <c r="IGS102" s="84"/>
      <c r="IGT102" s="84"/>
      <c r="IGU102" s="84"/>
      <c r="IGV102" s="84"/>
      <c r="IGW102" s="84"/>
      <c r="IGX102" s="84"/>
      <c r="IGY102" s="84"/>
      <c r="IGZ102" s="84"/>
      <c r="IHA102" s="84"/>
      <c r="IHB102" s="84"/>
      <c r="IHC102" s="84"/>
      <c r="IHD102" s="84"/>
      <c r="IHE102" s="84"/>
      <c r="IHF102" s="84"/>
      <c r="IHG102" s="84"/>
      <c r="IHH102" s="84"/>
      <c r="IHI102" s="84"/>
      <c r="IHJ102" s="84"/>
      <c r="IHK102" s="84"/>
      <c r="IHL102" s="84"/>
      <c r="IHM102" s="84"/>
      <c r="IHN102" s="84"/>
      <c r="IHO102" s="84"/>
      <c r="IHP102" s="84"/>
      <c r="IHQ102" s="84"/>
      <c r="IHR102" s="84"/>
      <c r="IHS102" s="84"/>
      <c r="IHT102" s="84"/>
      <c r="IHU102" s="84"/>
      <c r="IHV102" s="84"/>
      <c r="IHW102" s="84"/>
      <c r="IHX102" s="84"/>
      <c r="IHY102" s="84"/>
      <c r="IHZ102" s="84"/>
      <c r="IIA102" s="84"/>
      <c r="IIB102" s="84"/>
      <c r="IIC102" s="84"/>
      <c r="IID102" s="84"/>
      <c r="IIE102" s="84"/>
      <c r="IIF102" s="84"/>
      <c r="IIG102" s="84"/>
      <c r="IIH102" s="84"/>
      <c r="III102" s="84"/>
      <c r="IIJ102" s="84"/>
      <c r="IIK102" s="84"/>
      <c r="IIL102" s="84"/>
      <c r="IIM102" s="84"/>
      <c r="IIN102" s="84"/>
      <c r="IIO102" s="84"/>
      <c r="IIP102" s="84"/>
      <c r="IIQ102" s="84"/>
      <c r="IIR102" s="84"/>
      <c r="IIS102" s="84"/>
      <c r="IIT102" s="84"/>
      <c r="IIU102" s="84"/>
      <c r="IIV102" s="84"/>
      <c r="IIW102" s="84"/>
      <c r="IIX102" s="84"/>
      <c r="IIY102" s="84"/>
      <c r="IIZ102" s="84"/>
      <c r="IJA102" s="84"/>
      <c r="IJB102" s="84"/>
      <c r="IJC102" s="84"/>
      <c r="IJD102" s="84"/>
      <c r="IJE102" s="84"/>
      <c r="IJF102" s="84"/>
      <c r="IJG102" s="84"/>
      <c r="IJH102" s="84"/>
      <c r="IJI102" s="84"/>
      <c r="IJJ102" s="84"/>
      <c r="IJK102" s="84"/>
      <c r="IJL102" s="84"/>
      <c r="IJM102" s="84"/>
      <c r="IJN102" s="84"/>
      <c r="IJO102" s="84"/>
      <c r="IJP102" s="84"/>
      <c r="IJQ102" s="84"/>
      <c r="IJR102" s="84"/>
      <c r="IJS102" s="84"/>
      <c r="IJT102" s="84"/>
      <c r="IJU102" s="84"/>
      <c r="IJV102" s="84"/>
      <c r="IJW102" s="84"/>
      <c r="IJX102" s="84"/>
      <c r="IJY102" s="84"/>
      <c r="IJZ102" s="84"/>
      <c r="IKA102" s="84"/>
      <c r="IKB102" s="84"/>
      <c r="IKC102" s="84"/>
      <c r="IKD102" s="84"/>
      <c r="IKE102" s="84"/>
      <c r="IKF102" s="84"/>
      <c r="IKG102" s="84"/>
      <c r="IKH102" s="84"/>
      <c r="IKI102" s="84"/>
      <c r="IKJ102" s="84"/>
      <c r="IKK102" s="84"/>
      <c r="IKL102" s="84"/>
      <c r="IKM102" s="84"/>
      <c r="IKN102" s="84"/>
      <c r="IKO102" s="84"/>
      <c r="IKP102" s="84"/>
      <c r="IKQ102" s="84"/>
      <c r="IKR102" s="84"/>
      <c r="IKS102" s="84"/>
      <c r="IKT102" s="84"/>
      <c r="IKU102" s="84"/>
      <c r="IKV102" s="84"/>
      <c r="IKW102" s="84"/>
      <c r="IKX102" s="84"/>
      <c r="IKY102" s="84"/>
      <c r="IKZ102" s="84"/>
      <c r="ILA102" s="84"/>
      <c r="ILB102" s="84"/>
      <c r="ILC102" s="84"/>
      <c r="ILD102" s="84"/>
      <c r="ILE102" s="84"/>
      <c r="ILF102" s="84"/>
      <c r="ILG102" s="84"/>
      <c r="ILH102" s="84"/>
      <c r="ILI102" s="84"/>
      <c r="ILJ102" s="84"/>
      <c r="ILK102" s="84"/>
      <c r="ILL102" s="84"/>
      <c r="ILM102" s="84"/>
      <c r="ILN102" s="84"/>
      <c r="ILO102" s="84"/>
      <c r="ILP102" s="84"/>
      <c r="ILQ102" s="84"/>
      <c r="ILR102" s="84"/>
      <c r="ILS102" s="84"/>
      <c r="ILT102" s="84"/>
      <c r="ILU102" s="84"/>
      <c r="ILV102" s="84"/>
      <c r="ILW102" s="84"/>
      <c r="ILX102" s="84"/>
      <c r="ILY102" s="84"/>
      <c r="ILZ102" s="84"/>
      <c r="IMA102" s="84"/>
      <c r="IMB102" s="84"/>
      <c r="IMC102" s="84"/>
      <c r="IMD102" s="84"/>
      <c r="IME102" s="84"/>
      <c r="IMF102" s="84"/>
      <c r="IMG102" s="84"/>
      <c r="IMH102" s="84"/>
      <c r="IMI102" s="84"/>
      <c r="IMJ102" s="84"/>
      <c r="IMK102" s="84"/>
      <c r="IML102" s="84"/>
      <c r="IMM102" s="84"/>
      <c r="IMN102" s="84"/>
      <c r="IMO102" s="84"/>
      <c r="IMP102" s="84"/>
      <c r="IMQ102" s="84"/>
      <c r="IMR102" s="84"/>
      <c r="IMS102" s="84"/>
      <c r="IMT102" s="84"/>
      <c r="IMU102" s="84"/>
      <c r="IMV102" s="84"/>
      <c r="IMW102" s="84"/>
      <c r="IMX102" s="84"/>
      <c r="IMY102" s="84"/>
      <c r="IMZ102" s="84"/>
      <c r="INA102" s="84"/>
      <c r="INB102" s="84"/>
      <c r="INC102" s="84"/>
      <c r="IND102" s="84"/>
      <c r="INE102" s="84"/>
      <c r="INF102" s="84"/>
      <c r="ING102" s="84"/>
      <c r="INH102" s="84"/>
      <c r="INI102" s="84"/>
      <c r="INJ102" s="84"/>
      <c r="INK102" s="84"/>
      <c r="INL102" s="84"/>
      <c r="INM102" s="84"/>
      <c r="INN102" s="84"/>
      <c r="INO102" s="84"/>
      <c r="INP102" s="84"/>
      <c r="INQ102" s="84"/>
      <c r="INR102" s="84"/>
      <c r="INS102" s="84"/>
      <c r="INT102" s="84"/>
      <c r="INU102" s="84"/>
      <c r="INV102" s="84"/>
      <c r="INW102" s="84"/>
      <c r="INX102" s="84"/>
      <c r="INY102" s="84"/>
      <c r="INZ102" s="84"/>
      <c r="IOA102" s="84"/>
      <c r="IOB102" s="84"/>
      <c r="IOC102" s="84"/>
      <c r="IOD102" s="84"/>
      <c r="IOE102" s="84"/>
      <c r="IOF102" s="84"/>
      <c r="IOG102" s="84"/>
      <c r="IOH102" s="84"/>
      <c r="IOI102" s="84"/>
      <c r="IOJ102" s="84"/>
      <c r="IOK102" s="84"/>
      <c r="IOL102" s="84"/>
      <c r="IOM102" s="84"/>
      <c r="ION102" s="84"/>
      <c r="IOO102" s="84"/>
      <c r="IOP102" s="84"/>
      <c r="IOQ102" s="84"/>
      <c r="IOR102" s="84"/>
      <c r="IOS102" s="84"/>
      <c r="IOT102" s="84"/>
      <c r="IOU102" s="84"/>
      <c r="IOV102" s="84"/>
      <c r="IOW102" s="84"/>
      <c r="IOX102" s="84"/>
      <c r="IOY102" s="84"/>
      <c r="IOZ102" s="84"/>
      <c r="IPA102" s="84"/>
      <c r="IPB102" s="84"/>
      <c r="IPC102" s="84"/>
      <c r="IPD102" s="84"/>
      <c r="IPE102" s="84"/>
      <c r="IPF102" s="84"/>
      <c r="IPG102" s="84"/>
      <c r="IPH102" s="84"/>
      <c r="IPI102" s="84"/>
      <c r="IPJ102" s="84"/>
      <c r="IPK102" s="84"/>
      <c r="IPL102" s="84"/>
      <c r="IPM102" s="84"/>
      <c r="IPN102" s="84"/>
      <c r="IPO102" s="84"/>
      <c r="IPP102" s="84"/>
      <c r="IPQ102" s="84"/>
      <c r="IPR102" s="84"/>
      <c r="IPS102" s="84"/>
      <c r="IPT102" s="84"/>
      <c r="IPU102" s="84"/>
      <c r="IPV102" s="84"/>
      <c r="IPW102" s="84"/>
      <c r="IPX102" s="84"/>
      <c r="IPY102" s="84"/>
      <c r="IPZ102" s="84"/>
      <c r="IQA102" s="84"/>
      <c r="IQB102" s="84"/>
      <c r="IQC102" s="84"/>
      <c r="IQD102" s="84"/>
      <c r="IQE102" s="84"/>
      <c r="IQF102" s="84"/>
      <c r="IQG102" s="84"/>
      <c r="IQH102" s="84"/>
      <c r="IQI102" s="84"/>
      <c r="IQJ102" s="84"/>
      <c r="IQK102" s="84"/>
      <c r="IQL102" s="84"/>
      <c r="IQM102" s="84"/>
      <c r="IQN102" s="84"/>
      <c r="IQO102" s="84"/>
      <c r="IQP102" s="84"/>
      <c r="IQQ102" s="84"/>
      <c r="IQR102" s="84"/>
      <c r="IQS102" s="84"/>
      <c r="IQT102" s="84"/>
      <c r="IQU102" s="84"/>
      <c r="IQV102" s="84"/>
      <c r="IQW102" s="84"/>
      <c r="IQX102" s="84"/>
      <c r="IQY102" s="84"/>
      <c r="IQZ102" s="84"/>
      <c r="IRA102" s="84"/>
      <c r="IRB102" s="84"/>
      <c r="IRC102" s="84"/>
      <c r="IRD102" s="84"/>
      <c r="IRE102" s="84"/>
      <c r="IRF102" s="84"/>
      <c r="IRG102" s="84"/>
      <c r="IRH102" s="84"/>
      <c r="IRI102" s="84"/>
      <c r="IRJ102" s="84"/>
      <c r="IRK102" s="84"/>
      <c r="IRL102" s="84"/>
      <c r="IRM102" s="84"/>
      <c r="IRN102" s="84"/>
      <c r="IRO102" s="84"/>
      <c r="IRP102" s="84"/>
      <c r="IRQ102" s="84"/>
      <c r="IRR102" s="84"/>
      <c r="IRS102" s="84"/>
      <c r="IRT102" s="84"/>
      <c r="IRU102" s="84"/>
      <c r="IRV102" s="84"/>
      <c r="IRW102" s="84"/>
      <c r="IRX102" s="84"/>
      <c r="IRY102" s="84"/>
      <c r="IRZ102" s="84"/>
      <c r="ISA102" s="84"/>
      <c r="ISB102" s="84"/>
      <c r="ISC102" s="84"/>
      <c r="ISD102" s="84"/>
      <c r="ISE102" s="84"/>
      <c r="ISF102" s="84"/>
      <c r="ISG102" s="84"/>
      <c r="ISH102" s="84"/>
      <c r="ISI102" s="84"/>
      <c r="ISJ102" s="84"/>
      <c r="ISK102" s="84"/>
      <c r="ISL102" s="84"/>
      <c r="ISM102" s="84"/>
      <c r="ISN102" s="84"/>
      <c r="ISO102" s="84"/>
      <c r="ISP102" s="84"/>
      <c r="ISQ102" s="84"/>
      <c r="ISR102" s="84"/>
      <c r="ISS102" s="84"/>
      <c r="IST102" s="84"/>
      <c r="ISU102" s="84"/>
      <c r="ISV102" s="84"/>
      <c r="ISW102" s="84"/>
      <c r="ISX102" s="84"/>
      <c r="ISY102" s="84"/>
      <c r="ISZ102" s="84"/>
      <c r="ITA102" s="84"/>
      <c r="ITB102" s="84"/>
      <c r="ITC102" s="84"/>
      <c r="ITD102" s="84"/>
      <c r="ITE102" s="84"/>
      <c r="ITF102" s="84"/>
      <c r="ITG102" s="84"/>
      <c r="ITH102" s="84"/>
      <c r="ITI102" s="84"/>
      <c r="ITJ102" s="84"/>
      <c r="ITK102" s="84"/>
      <c r="ITL102" s="84"/>
      <c r="ITM102" s="84"/>
      <c r="ITN102" s="84"/>
      <c r="ITO102" s="84"/>
      <c r="ITP102" s="84"/>
      <c r="ITQ102" s="84"/>
      <c r="ITR102" s="84"/>
      <c r="ITS102" s="84"/>
      <c r="ITT102" s="84"/>
      <c r="ITU102" s="84"/>
      <c r="ITV102" s="84"/>
      <c r="ITW102" s="84"/>
      <c r="ITX102" s="84"/>
      <c r="ITY102" s="84"/>
      <c r="ITZ102" s="84"/>
      <c r="IUA102" s="84"/>
      <c r="IUB102" s="84"/>
      <c r="IUC102" s="84"/>
      <c r="IUD102" s="84"/>
      <c r="IUE102" s="84"/>
      <c r="IUF102" s="84"/>
      <c r="IUG102" s="84"/>
      <c r="IUH102" s="84"/>
      <c r="IUI102" s="84"/>
      <c r="IUJ102" s="84"/>
      <c r="IUK102" s="84"/>
      <c r="IUL102" s="84"/>
      <c r="IUM102" s="84"/>
      <c r="IUN102" s="84"/>
      <c r="IUO102" s="84"/>
      <c r="IUP102" s="84"/>
      <c r="IUQ102" s="84"/>
      <c r="IUR102" s="84"/>
      <c r="IUS102" s="84"/>
      <c r="IUT102" s="84"/>
      <c r="IUU102" s="84"/>
      <c r="IUV102" s="84"/>
      <c r="IUW102" s="84"/>
      <c r="IUX102" s="84"/>
      <c r="IUY102" s="84"/>
      <c r="IUZ102" s="84"/>
      <c r="IVA102" s="84"/>
      <c r="IVB102" s="84"/>
      <c r="IVC102" s="84"/>
      <c r="IVD102" s="84"/>
      <c r="IVE102" s="84"/>
      <c r="IVF102" s="84"/>
      <c r="IVG102" s="84"/>
      <c r="IVH102" s="84"/>
      <c r="IVI102" s="84"/>
      <c r="IVJ102" s="84"/>
      <c r="IVK102" s="84"/>
      <c r="IVL102" s="84"/>
      <c r="IVM102" s="84"/>
      <c r="IVN102" s="84"/>
      <c r="IVO102" s="84"/>
      <c r="IVP102" s="84"/>
      <c r="IVQ102" s="84"/>
      <c r="IVR102" s="84"/>
      <c r="IVS102" s="84"/>
      <c r="IVT102" s="84"/>
      <c r="IVU102" s="84"/>
      <c r="IVV102" s="84"/>
      <c r="IVW102" s="84"/>
      <c r="IVX102" s="84"/>
      <c r="IVY102" s="84"/>
      <c r="IVZ102" s="84"/>
      <c r="IWA102" s="84"/>
      <c r="IWB102" s="84"/>
      <c r="IWC102" s="84"/>
      <c r="IWD102" s="84"/>
      <c r="IWE102" s="84"/>
      <c r="IWF102" s="84"/>
      <c r="IWG102" s="84"/>
      <c r="IWH102" s="84"/>
      <c r="IWI102" s="84"/>
      <c r="IWJ102" s="84"/>
      <c r="IWK102" s="84"/>
      <c r="IWL102" s="84"/>
      <c r="IWM102" s="84"/>
      <c r="IWN102" s="84"/>
      <c r="IWO102" s="84"/>
      <c r="IWP102" s="84"/>
      <c r="IWQ102" s="84"/>
      <c r="IWR102" s="84"/>
      <c r="IWS102" s="84"/>
      <c r="IWT102" s="84"/>
      <c r="IWU102" s="84"/>
      <c r="IWV102" s="84"/>
      <c r="IWW102" s="84"/>
      <c r="IWX102" s="84"/>
      <c r="IWY102" s="84"/>
      <c r="IWZ102" s="84"/>
      <c r="IXA102" s="84"/>
      <c r="IXB102" s="84"/>
      <c r="IXC102" s="84"/>
      <c r="IXD102" s="84"/>
      <c r="IXE102" s="84"/>
      <c r="IXF102" s="84"/>
      <c r="IXG102" s="84"/>
      <c r="IXH102" s="84"/>
      <c r="IXI102" s="84"/>
      <c r="IXJ102" s="84"/>
      <c r="IXK102" s="84"/>
      <c r="IXL102" s="84"/>
      <c r="IXM102" s="84"/>
      <c r="IXN102" s="84"/>
      <c r="IXO102" s="84"/>
      <c r="IXP102" s="84"/>
      <c r="IXQ102" s="84"/>
      <c r="IXR102" s="84"/>
      <c r="IXS102" s="84"/>
      <c r="IXT102" s="84"/>
      <c r="IXU102" s="84"/>
      <c r="IXV102" s="84"/>
      <c r="IXW102" s="84"/>
      <c r="IXX102" s="84"/>
      <c r="IXY102" s="84"/>
      <c r="IXZ102" s="84"/>
      <c r="IYA102" s="84"/>
      <c r="IYB102" s="84"/>
      <c r="IYC102" s="84"/>
      <c r="IYD102" s="84"/>
      <c r="IYE102" s="84"/>
      <c r="IYF102" s="84"/>
      <c r="IYG102" s="84"/>
      <c r="IYH102" s="84"/>
      <c r="IYI102" s="84"/>
      <c r="IYJ102" s="84"/>
      <c r="IYK102" s="84"/>
      <c r="IYL102" s="84"/>
      <c r="IYM102" s="84"/>
      <c r="IYN102" s="84"/>
      <c r="IYO102" s="84"/>
      <c r="IYP102" s="84"/>
      <c r="IYQ102" s="84"/>
      <c r="IYR102" s="84"/>
      <c r="IYS102" s="84"/>
      <c r="IYT102" s="84"/>
      <c r="IYU102" s="84"/>
      <c r="IYV102" s="84"/>
      <c r="IYW102" s="84"/>
      <c r="IYX102" s="84"/>
      <c r="IYY102" s="84"/>
      <c r="IYZ102" s="84"/>
      <c r="IZA102" s="84"/>
      <c r="IZB102" s="84"/>
      <c r="IZC102" s="84"/>
      <c r="IZD102" s="84"/>
      <c r="IZE102" s="84"/>
      <c r="IZF102" s="84"/>
      <c r="IZG102" s="84"/>
      <c r="IZH102" s="84"/>
      <c r="IZI102" s="84"/>
      <c r="IZJ102" s="84"/>
      <c r="IZK102" s="84"/>
      <c r="IZL102" s="84"/>
      <c r="IZM102" s="84"/>
      <c r="IZN102" s="84"/>
      <c r="IZO102" s="84"/>
      <c r="IZP102" s="84"/>
      <c r="IZQ102" s="84"/>
      <c r="IZR102" s="84"/>
      <c r="IZS102" s="84"/>
      <c r="IZT102" s="84"/>
      <c r="IZU102" s="84"/>
      <c r="IZV102" s="84"/>
      <c r="IZW102" s="84"/>
      <c r="IZX102" s="84"/>
      <c r="IZY102" s="84"/>
      <c r="IZZ102" s="84"/>
      <c r="JAA102" s="84"/>
      <c r="JAB102" s="84"/>
      <c r="JAC102" s="84"/>
      <c r="JAD102" s="84"/>
      <c r="JAE102" s="84"/>
      <c r="JAF102" s="84"/>
      <c r="JAG102" s="84"/>
      <c r="JAH102" s="84"/>
      <c r="JAI102" s="84"/>
      <c r="JAJ102" s="84"/>
      <c r="JAK102" s="84"/>
      <c r="JAL102" s="84"/>
      <c r="JAM102" s="84"/>
      <c r="JAN102" s="84"/>
      <c r="JAO102" s="84"/>
      <c r="JAP102" s="84"/>
      <c r="JAQ102" s="84"/>
      <c r="JAR102" s="84"/>
      <c r="JAS102" s="84"/>
      <c r="JAT102" s="84"/>
      <c r="JAU102" s="84"/>
      <c r="JAV102" s="84"/>
      <c r="JAW102" s="84"/>
      <c r="JAX102" s="84"/>
      <c r="JAY102" s="84"/>
      <c r="JAZ102" s="84"/>
      <c r="JBA102" s="84"/>
      <c r="JBB102" s="84"/>
      <c r="JBC102" s="84"/>
      <c r="JBD102" s="84"/>
      <c r="JBE102" s="84"/>
      <c r="JBF102" s="84"/>
      <c r="JBG102" s="84"/>
      <c r="JBH102" s="84"/>
      <c r="JBI102" s="84"/>
      <c r="JBJ102" s="84"/>
      <c r="JBK102" s="84"/>
      <c r="JBL102" s="84"/>
      <c r="JBM102" s="84"/>
      <c r="JBN102" s="84"/>
      <c r="JBO102" s="84"/>
      <c r="JBP102" s="84"/>
      <c r="JBQ102" s="84"/>
      <c r="JBR102" s="84"/>
      <c r="JBS102" s="84"/>
      <c r="JBT102" s="84"/>
      <c r="JBU102" s="84"/>
      <c r="JBV102" s="84"/>
      <c r="JBW102" s="84"/>
      <c r="JBX102" s="84"/>
      <c r="JBY102" s="84"/>
      <c r="JBZ102" s="84"/>
      <c r="JCA102" s="84"/>
      <c r="JCB102" s="84"/>
      <c r="JCC102" s="84"/>
      <c r="JCD102" s="84"/>
      <c r="JCE102" s="84"/>
      <c r="JCF102" s="84"/>
      <c r="JCG102" s="84"/>
      <c r="JCH102" s="84"/>
      <c r="JCI102" s="84"/>
      <c r="JCJ102" s="84"/>
      <c r="JCK102" s="84"/>
      <c r="JCL102" s="84"/>
      <c r="JCM102" s="84"/>
      <c r="JCN102" s="84"/>
      <c r="JCO102" s="84"/>
      <c r="JCP102" s="84"/>
      <c r="JCQ102" s="84"/>
      <c r="JCR102" s="84"/>
      <c r="JCS102" s="84"/>
      <c r="JCT102" s="84"/>
      <c r="JCU102" s="84"/>
      <c r="JCV102" s="84"/>
      <c r="JCW102" s="84"/>
      <c r="JCX102" s="84"/>
      <c r="JCY102" s="84"/>
      <c r="JCZ102" s="84"/>
      <c r="JDA102" s="84"/>
      <c r="JDB102" s="84"/>
      <c r="JDC102" s="84"/>
      <c r="JDD102" s="84"/>
      <c r="JDE102" s="84"/>
      <c r="JDF102" s="84"/>
      <c r="JDG102" s="84"/>
      <c r="JDH102" s="84"/>
      <c r="JDI102" s="84"/>
      <c r="JDJ102" s="84"/>
      <c r="JDK102" s="84"/>
      <c r="JDL102" s="84"/>
      <c r="JDM102" s="84"/>
      <c r="JDN102" s="84"/>
      <c r="JDO102" s="84"/>
      <c r="JDP102" s="84"/>
      <c r="JDQ102" s="84"/>
      <c r="JDR102" s="84"/>
      <c r="JDS102" s="84"/>
      <c r="JDT102" s="84"/>
      <c r="JDU102" s="84"/>
      <c r="JDV102" s="84"/>
      <c r="JDW102" s="84"/>
      <c r="JDX102" s="84"/>
      <c r="JDY102" s="84"/>
      <c r="JDZ102" s="84"/>
      <c r="JEA102" s="84"/>
      <c r="JEB102" s="84"/>
      <c r="JEC102" s="84"/>
      <c r="JED102" s="84"/>
      <c r="JEE102" s="84"/>
      <c r="JEF102" s="84"/>
      <c r="JEG102" s="84"/>
      <c r="JEH102" s="84"/>
      <c r="JEI102" s="84"/>
      <c r="JEJ102" s="84"/>
      <c r="JEK102" s="84"/>
      <c r="JEL102" s="84"/>
      <c r="JEM102" s="84"/>
      <c r="JEN102" s="84"/>
      <c r="JEO102" s="84"/>
      <c r="JEP102" s="84"/>
      <c r="JEQ102" s="84"/>
      <c r="JER102" s="84"/>
      <c r="JES102" s="84"/>
      <c r="JET102" s="84"/>
      <c r="JEU102" s="84"/>
      <c r="JEV102" s="84"/>
      <c r="JEW102" s="84"/>
      <c r="JEX102" s="84"/>
      <c r="JEY102" s="84"/>
      <c r="JEZ102" s="84"/>
      <c r="JFA102" s="84"/>
      <c r="JFB102" s="84"/>
      <c r="JFC102" s="84"/>
      <c r="JFD102" s="84"/>
      <c r="JFE102" s="84"/>
      <c r="JFF102" s="84"/>
      <c r="JFG102" s="84"/>
      <c r="JFH102" s="84"/>
      <c r="JFI102" s="84"/>
      <c r="JFJ102" s="84"/>
      <c r="JFK102" s="84"/>
      <c r="JFL102" s="84"/>
      <c r="JFM102" s="84"/>
      <c r="JFN102" s="84"/>
      <c r="JFO102" s="84"/>
      <c r="JFP102" s="84"/>
      <c r="JFQ102" s="84"/>
      <c r="JFR102" s="84"/>
      <c r="JFS102" s="84"/>
      <c r="JFT102" s="84"/>
      <c r="JFU102" s="84"/>
      <c r="JFV102" s="84"/>
      <c r="JFW102" s="84"/>
      <c r="JFX102" s="84"/>
      <c r="JFY102" s="84"/>
      <c r="JFZ102" s="84"/>
      <c r="JGA102" s="84"/>
      <c r="JGB102" s="84"/>
      <c r="JGC102" s="84"/>
      <c r="JGD102" s="84"/>
      <c r="JGE102" s="84"/>
      <c r="JGF102" s="84"/>
      <c r="JGG102" s="84"/>
      <c r="JGH102" s="84"/>
      <c r="JGI102" s="84"/>
      <c r="JGJ102" s="84"/>
      <c r="JGK102" s="84"/>
      <c r="JGL102" s="84"/>
      <c r="JGM102" s="84"/>
      <c r="JGN102" s="84"/>
      <c r="JGO102" s="84"/>
      <c r="JGP102" s="84"/>
      <c r="JGQ102" s="84"/>
      <c r="JGR102" s="84"/>
      <c r="JGS102" s="84"/>
      <c r="JGT102" s="84"/>
      <c r="JGU102" s="84"/>
      <c r="JGV102" s="84"/>
      <c r="JGW102" s="84"/>
      <c r="JGX102" s="84"/>
      <c r="JGY102" s="84"/>
      <c r="JGZ102" s="84"/>
      <c r="JHA102" s="84"/>
      <c r="JHB102" s="84"/>
      <c r="JHC102" s="84"/>
      <c r="JHD102" s="84"/>
      <c r="JHE102" s="84"/>
      <c r="JHF102" s="84"/>
      <c r="JHG102" s="84"/>
      <c r="JHH102" s="84"/>
      <c r="JHI102" s="84"/>
      <c r="JHJ102" s="84"/>
      <c r="JHK102" s="84"/>
      <c r="JHL102" s="84"/>
      <c r="JHM102" s="84"/>
      <c r="JHN102" s="84"/>
      <c r="JHO102" s="84"/>
      <c r="JHP102" s="84"/>
      <c r="JHQ102" s="84"/>
      <c r="JHR102" s="84"/>
      <c r="JHS102" s="84"/>
      <c r="JHT102" s="84"/>
      <c r="JHU102" s="84"/>
      <c r="JHV102" s="84"/>
      <c r="JHW102" s="84"/>
      <c r="JHX102" s="84"/>
      <c r="JHY102" s="84"/>
      <c r="JHZ102" s="84"/>
      <c r="JIA102" s="84"/>
      <c r="JIB102" s="84"/>
      <c r="JIC102" s="84"/>
      <c r="JID102" s="84"/>
      <c r="JIE102" s="84"/>
      <c r="JIF102" s="84"/>
      <c r="JIG102" s="84"/>
      <c r="JIH102" s="84"/>
      <c r="JII102" s="84"/>
      <c r="JIJ102" s="84"/>
      <c r="JIK102" s="84"/>
      <c r="JIL102" s="84"/>
      <c r="JIM102" s="84"/>
      <c r="JIN102" s="84"/>
      <c r="JIO102" s="84"/>
      <c r="JIP102" s="84"/>
      <c r="JIQ102" s="84"/>
      <c r="JIR102" s="84"/>
      <c r="JIS102" s="84"/>
      <c r="JIT102" s="84"/>
      <c r="JIU102" s="84"/>
      <c r="JIV102" s="84"/>
      <c r="JIW102" s="84"/>
      <c r="JIX102" s="84"/>
      <c r="JIY102" s="84"/>
      <c r="JIZ102" s="84"/>
      <c r="JJA102" s="84"/>
      <c r="JJB102" s="84"/>
      <c r="JJC102" s="84"/>
      <c r="JJD102" s="84"/>
      <c r="JJE102" s="84"/>
      <c r="JJF102" s="84"/>
      <c r="JJG102" s="84"/>
      <c r="JJH102" s="84"/>
      <c r="JJI102" s="84"/>
      <c r="JJJ102" s="84"/>
      <c r="JJK102" s="84"/>
      <c r="JJL102" s="84"/>
      <c r="JJM102" s="84"/>
      <c r="JJN102" s="84"/>
      <c r="JJO102" s="84"/>
      <c r="JJP102" s="84"/>
      <c r="JJQ102" s="84"/>
      <c r="JJR102" s="84"/>
      <c r="JJS102" s="84"/>
      <c r="JJT102" s="84"/>
      <c r="JJU102" s="84"/>
      <c r="JJV102" s="84"/>
      <c r="JJW102" s="84"/>
      <c r="JJX102" s="84"/>
      <c r="JJY102" s="84"/>
      <c r="JJZ102" s="84"/>
      <c r="JKA102" s="84"/>
      <c r="JKB102" s="84"/>
      <c r="JKC102" s="84"/>
      <c r="JKD102" s="84"/>
      <c r="JKE102" s="84"/>
      <c r="JKF102" s="84"/>
      <c r="JKG102" s="84"/>
      <c r="JKH102" s="84"/>
      <c r="JKI102" s="84"/>
      <c r="JKJ102" s="84"/>
      <c r="JKK102" s="84"/>
      <c r="JKL102" s="84"/>
      <c r="JKM102" s="84"/>
      <c r="JKN102" s="84"/>
      <c r="JKO102" s="84"/>
      <c r="JKP102" s="84"/>
      <c r="JKQ102" s="84"/>
      <c r="JKR102" s="84"/>
      <c r="JKS102" s="84"/>
      <c r="JKT102" s="84"/>
      <c r="JKU102" s="84"/>
      <c r="JKV102" s="84"/>
      <c r="JKW102" s="84"/>
      <c r="JKX102" s="84"/>
      <c r="JKY102" s="84"/>
      <c r="JKZ102" s="84"/>
      <c r="JLA102" s="84"/>
      <c r="JLB102" s="84"/>
      <c r="JLC102" s="84"/>
      <c r="JLD102" s="84"/>
      <c r="JLE102" s="84"/>
      <c r="JLF102" s="84"/>
      <c r="JLG102" s="84"/>
      <c r="JLH102" s="84"/>
      <c r="JLI102" s="84"/>
      <c r="JLJ102" s="84"/>
      <c r="JLK102" s="84"/>
      <c r="JLL102" s="84"/>
      <c r="JLM102" s="84"/>
      <c r="JLN102" s="84"/>
      <c r="JLO102" s="84"/>
      <c r="JLP102" s="84"/>
      <c r="JLQ102" s="84"/>
      <c r="JLR102" s="84"/>
      <c r="JLS102" s="84"/>
      <c r="JLT102" s="84"/>
      <c r="JLU102" s="84"/>
      <c r="JLV102" s="84"/>
      <c r="JLW102" s="84"/>
      <c r="JLX102" s="84"/>
      <c r="JLY102" s="84"/>
      <c r="JLZ102" s="84"/>
      <c r="JMA102" s="84"/>
      <c r="JMB102" s="84"/>
      <c r="JMC102" s="84"/>
      <c r="JMD102" s="84"/>
      <c r="JME102" s="84"/>
      <c r="JMF102" s="84"/>
      <c r="JMG102" s="84"/>
      <c r="JMH102" s="84"/>
      <c r="JMI102" s="84"/>
      <c r="JMJ102" s="84"/>
      <c r="JMK102" s="84"/>
      <c r="JML102" s="84"/>
      <c r="JMM102" s="84"/>
      <c r="JMN102" s="84"/>
      <c r="JMO102" s="84"/>
      <c r="JMP102" s="84"/>
      <c r="JMQ102" s="84"/>
      <c r="JMR102" s="84"/>
      <c r="JMS102" s="84"/>
      <c r="JMT102" s="84"/>
      <c r="JMU102" s="84"/>
      <c r="JMV102" s="84"/>
      <c r="JMW102" s="84"/>
      <c r="JMX102" s="84"/>
      <c r="JMY102" s="84"/>
      <c r="JMZ102" s="84"/>
      <c r="JNA102" s="84"/>
      <c r="JNB102" s="84"/>
      <c r="JNC102" s="84"/>
      <c r="JND102" s="84"/>
      <c r="JNE102" s="84"/>
      <c r="JNF102" s="84"/>
      <c r="JNG102" s="84"/>
      <c r="JNH102" s="84"/>
      <c r="JNI102" s="84"/>
      <c r="JNJ102" s="84"/>
      <c r="JNK102" s="84"/>
      <c r="JNL102" s="84"/>
      <c r="JNM102" s="84"/>
      <c r="JNN102" s="84"/>
      <c r="JNO102" s="84"/>
      <c r="JNP102" s="84"/>
      <c r="JNQ102" s="84"/>
      <c r="JNR102" s="84"/>
      <c r="JNS102" s="84"/>
      <c r="JNT102" s="84"/>
      <c r="JNU102" s="84"/>
      <c r="JNV102" s="84"/>
      <c r="JNW102" s="84"/>
      <c r="JNX102" s="84"/>
      <c r="JNY102" s="84"/>
      <c r="JNZ102" s="84"/>
      <c r="JOA102" s="84"/>
      <c r="JOB102" s="84"/>
      <c r="JOC102" s="84"/>
      <c r="JOD102" s="84"/>
      <c r="JOE102" s="84"/>
      <c r="JOF102" s="84"/>
      <c r="JOG102" s="84"/>
      <c r="JOH102" s="84"/>
      <c r="JOI102" s="84"/>
      <c r="JOJ102" s="84"/>
      <c r="JOK102" s="84"/>
      <c r="JOL102" s="84"/>
      <c r="JOM102" s="84"/>
      <c r="JON102" s="84"/>
      <c r="JOO102" s="84"/>
      <c r="JOP102" s="84"/>
      <c r="JOQ102" s="84"/>
      <c r="JOR102" s="84"/>
      <c r="JOS102" s="84"/>
      <c r="JOT102" s="84"/>
      <c r="JOU102" s="84"/>
      <c r="JOV102" s="84"/>
      <c r="JOW102" s="84"/>
      <c r="JOX102" s="84"/>
      <c r="JOY102" s="84"/>
      <c r="JOZ102" s="84"/>
      <c r="JPA102" s="84"/>
      <c r="JPB102" s="84"/>
      <c r="JPC102" s="84"/>
      <c r="JPD102" s="84"/>
      <c r="JPE102" s="84"/>
      <c r="JPF102" s="84"/>
      <c r="JPG102" s="84"/>
      <c r="JPH102" s="84"/>
      <c r="JPI102" s="84"/>
      <c r="JPJ102" s="84"/>
      <c r="JPK102" s="84"/>
      <c r="JPL102" s="84"/>
      <c r="JPM102" s="84"/>
      <c r="JPN102" s="84"/>
      <c r="JPO102" s="84"/>
      <c r="JPP102" s="84"/>
      <c r="JPQ102" s="84"/>
      <c r="JPR102" s="84"/>
      <c r="JPS102" s="84"/>
      <c r="JPT102" s="84"/>
      <c r="JPU102" s="84"/>
      <c r="JPV102" s="84"/>
      <c r="JPW102" s="84"/>
      <c r="JPX102" s="84"/>
      <c r="JPY102" s="84"/>
      <c r="JPZ102" s="84"/>
      <c r="JQA102" s="84"/>
      <c r="JQB102" s="84"/>
      <c r="JQC102" s="84"/>
      <c r="JQD102" s="84"/>
      <c r="JQE102" s="84"/>
      <c r="JQF102" s="84"/>
      <c r="JQG102" s="84"/>
      <c r="JQH102" s="84"/>
      <c r="JQI102" s="84"/>
      <c r="JQJ102" s="84"/>
      <c r="JQK102" s="84"/>
      <c r="JQL102" s="84"/>
      <c r="JQM102" s="84"/>
      <c r="JQN102" s="84"/>
      <c r="JQO102" s="84"/>
      <c r="JQP102" s="84"/>
      <c r="JQQ102" s="84"/>
      <c r="JQR102" s="84"/>
      <c r="JQS102" s="84"/>
      <c r="JQT102" s="84"/>
      <c r="JQU102" s="84"/>
      <c r="JQV102" s="84"/>
      <c r="JQW102" s="84"/>
      <c r="JQX102" s="84"/>
      <c r="JQY102" s="84"/>
      <c r="JQZ102" s="84"/>
      <c r="JRA102" s="84"/>
      <c r="JRB102" s="84"/>
      <c r="JRC102" s="84"/>
      <c r="JRD102" s="84"/>
      <c r="JRE102" s="84"/>
      <c r="JRF102" s="84"/>
      <c r="JRG102" s="84"/>
      <c r="JRH102" s="84"/>
      <c r="JRI102" s="84"/>
      <c r="JRJ102" s="84"/>
      <c r="JRK102" s="84"/>
      <c r="JRL102" s="84"/>
      <c r="JRM102" s="84"/>
      <c r="JRN102" s="84"/>
      <c r="JRO102" s="84"/>
      <c r="JRP102" s="84"/>
      <c r="JRQ102" s="84"/>
      <c r="JRR102" s="84"/>
      <c r="JRS102" s="84"/>
      <c r="JRT102" s="84"/>
      <c r="JRU102" s="84"/>
      <c r="JRV102" s="84"/>
      <c r="JRW102" s="84"/>
      <c r="JRX102" s="84"/>
      <c r="JRY102" s="84"/>
      <c r="JRZ102" s="84"/>
      <c r="JSA102" s="84"/>
      <c r="JSB102" s="84"/>
      <c r="JSC102" s="84"/>
      <c r="JSD102" s="84"/>
      <c r="JSE102" s="84"/>
      <c r="JSF102" s="84"/>
      <c r="JSG102" s="84"/>
      <c r="JSH102" s="84"/>
      <c r="JSI102" s="84"/>
      <c r="JSJ102" s="84"/>
      <c r="JSK102" s="84"/>
      <c r="JSL102" s="84"/>
      <c r="JSM102" s="84"/>
      <c r="JSN102" s="84"/>
      <c r="JSO102" s="84"/>
      <c r="JSP102" s="84"/>
      <c r="JSQ102" s="84"/>
      <c r="JSR102" s="84"/>
      <c r="JSS102" s="84"/>
      <c r="JST102" s="84"/>
      <c r="JSU102" s="84"/>
      <c r="JSV102" s="84"/>
      <c r="JSW102" s="84"/>
      <c r="JSX102" s="84"/>
      <c r="JSY102" s="84"/>
      <c r="JSZ102" s="84"/>
      <c r="JTA102" s="84"/>
      <c r="JTB102" s="84"/>
      <c r="JTC102" s="84"/>
      <c r="JTD102" s="84"/>
      <c r="JTE102" s="84"/>
      <c r="JTF102" s="84"/>
      <c r="JTG102" s="84"/>
      <c r="JTH102" s="84"/>
      <c r="JTI102" s="84"/>
      <c r="JTJ102" s="84"/>
      <c r="JTK102" s="84"/>
      <c r="JTL102" s="84"/>
      <c r="JTM102" s="84"/>
      <c r="JTN102" s="84"/>
      <c r="JTO102" s="84"/>
      <c r="JTP102" s="84"/>
      <c r="JTQ102" s="84"/>
      <c r="JTR102" s="84"/>
      <c r="JTS102" s="84"/>
      <c r="JTT102" s="84"/>
      <c r="JTU102" s="84"/>
      <c r="JTV102" s="84"/>
      <c r="JTW102" s="84"/>
      <c r="JTX102" s="84"/>
      <c r="JTY102" s="84"/>
      <c r="JTZ102" s="84"/>
      <c r="JUA102" s="84"/>
      <c r="JUB102" s="84"/>
      <c r="JUC102" s="84"/>
      <c r="JUD102" s="84"/>
      <c r="JUE102" s="84"/>
      <c r="JUF102" s="84"/>
      <c r="JUG102" s="84"/>
      <c r="JUH102" s="84"/>
      <c r="JUI102" s="84"/>
      <c r="JUJ102" s="84"/>
      <c r="JUK102" s="84"/>
      <c r="JUL102" s="84"/>
      <c r="JUM102" s="84"/>
      <c r="JUN102" s="84"/>
      <c r="JUO102" s="84"/>
      <c r="JUP102" s="84"/>
      <c r="JUQ102" s="84"/>
      <c r="JUR102" s="84"/>
      <c r="JUS102" s="84"/>
      <c r="JUT102" s="84"/>
      <c r="JUU102" s="84"/>
      <c r="JUV102" s="84"/>
      <c r="JUW102" s="84"/>
      <c r="JUX102" s="84"/>
      <c r="JUY102" s="84"/>
      <c r="JUZ102" s="84"/>
      <c r="JVA102" s="84"/>
      <c r="JVB102" s="84"/>
      <c r="JVC102" s="84"/>
      <c r="JVD102" s="84"/>
      <c r="JVE102" s="84"/>
      <c r="JVF102" s="84"/>
      <c r="JVG102" s="84"/>
      <c r="JVH102" s="84"/>
      <c r="JVI102" s="84"/>
      <c r="JVJ102" s="84"/>
      <c r="JVK102" s="84"/>
      <c r="JVL102" s="84"/>
      <c r="JVM102" s="84"/>
      <c r="JVN102" s="84"/>
      <c r="JVO102" s="84"/>
      <c r="JVP102" s="84"/>
      <c r="JVQ102" s="84"/>
      <c r="JVR102" s="84"/>
      <c r="JVS102" s="84"/>
      <c r="JVT102" s="84"/>
      <c r="JVU102" s="84"/>
      <c r="JVV102" s="84"/>
      <c r="JVW102" s="84"/>
      <c r="JVX102" s="84"/>
      <c r="JVY102" s="84"/>
      <c r="JVZ102" s="84"/>
      <c r="JWA102" s="84"/>
      <c r="JWB102" s="84"/>
      <c r="JWC102" s="84"/>
      <c r="JWD102" s="84"/>
      <c r="JWE102" s="84"/>
      <c r="JWF102" s="84"/>
      <c r="JWG102" s="84"/>
      <c r="JWH102" s="84"/>
      <c r="JWI102" s="84"/>
      <c r="JWJ102" s="84"/>
      <c r="JWK102" s="84"/>
      <c r="JWL102" s="84"/>
      <c r="JWM102" s="84"/>
      <c r="JWN102" s="84"/>
      <c r="JWO102" s="84"/>
      <c r="JWP102" s="84"/>
      <c r="JWQ102" s="84"/>
      <c r="JWR102" s="84"/>
      <c r="JWS102" s="84"/>
      <c r="JWT102" s="84"/>
      <c r="JWU102" s="84"/>
      <c r="JWV102" s="84"/>
      <c r="JWW102" s="84"/>
      <c r="JWX102" s="84"/>
      <c r="JWY102" s="84"/>
      <c r="JWZ102" s="84"/>
      <c r="JXA102" s="84"/>
      <c r="JXB102" s="84"/>
      <c r="JXC102" s="84"/>
      <c r="JXD102" s="84"/>
      <c r="JXE102" s="84"/>
      <c r="JXF102" s="84"/>
      <c r="JXG102" s="84"/>
      <c r="JXH102" s="84"/>
      <c r="JXI102" s="84"/>
      <c r="JXJ102" s="84"/>
      <c r="JXK102" s="84"/>
      <c r="JXL102" s="84"/>
      <c r="JXM102" s="84"/>
      <c r="JXN102" s="84"/>
      <c r="JXO102" s="84"/>
      <c r="JXP102" s="84"/>
      <c r="JXQ102" s="84"/>
      <c r="JXR102" s="84"/>
      <c r="JXS102" s="84"/>
      <c r="JXT102" s="84"/>
      <c r="JXU102" s="84"/>
      <c r="JXV102" s="84"/>
      <c r="JXW102" s="84"/>
      <c r="JXX102" s="84"/>
      <c r="JXY102" s="84"/>
      <c r="JXZ102" s="84"/>
      <c r="JYA102" s="84"/>
      <c r="JYB102" s="84"/>
      <c r="JYC102" s="84"/>
      <c r="JYD102" s="84"/>
      <c r="JYE102" s="84"/>
      <c r="JYF102" s="84"/>
      <c r="JYG102" s="84"/>
      <c r="JYH102" s="84"/>
      <c r="JYI102" s="84"/>
      <c r="JYJ102" s="84"/>
      <c r="JYK102" s="84"/>
      <c r="JYL102" s="84"/>
      <c r="JYM102" s="84"/>
      <c r="JYN102" s="84"/>
      <c r="JYO102" s="84"/>
      <c r="JYP102" s="84"/>
      <c r="JYQ102" s="84"/>
      <c r="JYR102" s="84"/>
      <c r="JYS102" s="84"/>
      <c r="JYT102" s="84"/>
      <c r="JYU102" s="84"/>
      <c r="JYV102" s="84"/>
      <c r="JYW102" s="84"/>
      <c r="JYX102" s="84"/>
      <c r="JYY102" s="84"/>
      <c r="JYZ102" s="84"/>
      <c r="JZA102" s="84"/>
      <c r="JZB102" s="84"/>
      <c r="JZC102" s="84"/>
      <c r="JZD102" s="84"/>
      <c r="JZE102" s="84"/>
      <c r="JZF102" s="84"/>
      <c r="JZG102" s="84"/>
      <c r="JZH102" s="84"/>
      <c r="JZI102" s="84"/>
      <c r="JZJ102" s="84"/>
      <c r="JZK102" s="84"/>
      <c r="JZL102" s="84"/>
      <c r="JZM102" s="84"/>
      <c r="JZN102" s="84"/>
      <c r="JZO102" s="84"/>
      <c r="JZP102" s="84"/>
      <c r="JZQ102" s="84"/>
      <c r="JZR102" s="84"/>
      <c r="JZS102" s="84"/>
      <c r="JZT102" s="84"/>
      <c r="JZU102" s="84"/>
      <c r="JZV102" s="84"/>
      <c r="JZW102" s="84"/>
      <c r="JZX102" s="84"/>
      <c r="JZY102" s="84"/>
      <c r="JZZ102" s="84"/>
      <c r="KAA102" s="84"/>
      <c r="KAB102" s="84"/>
      <c r="KAC102" s="84"/>
      <c r="KAD102" s="84"/>
      <c r="KAE102" s="84"/>
      <c r="KAF102" s="84"/>
      <c r="KAG102" s="84"/>
      <c r="KAH102" s="84"/>
      <c r="KAI102" s="84"/>
      <c r="KAJ102" s="84"/>
      <c r="KAK102" s="84"/>
      <c r="KAL102" s="84"/>
      <c r="KAM102" s="84"/>
      <c r="KAN102" s="84"/>
      <c r="KAO102" s="84"/>
      <c r="KAP102" s="84"/>
      <c r="KAQ102" s="84"/>
      <c r="KAR102" s="84"/>
      <c r="KAS102" s="84"/>
      <c r="KAT102" s="84"/>
      <c r="KAU102" s="84"/>
      <c r="KAV102" s="84"/>
      <c r="KAW102" s="84"/>
      <c r="KAX102" s="84"/>
      <c r="KAY102" s="84"/>
      <c r="KAZ102" s="84"/>
      <c r="KBA102" s="84"/>
      <c r="KBB102" s="84"/>
      <c r="KBC102" s="84"/>
      <c r="KBD102" s="84"/>
      <c r="KBE102" s="84"/>
      <c r="KBF102" s="84"/>
      <c r="KBG102" s="84"/>
      <c r="KBH102" s="84"/>
      <c r="KBI102" s="84"/>
      <c r="KBJ102" s="84"/>
      <c r="KBK102" s="84"/>
      <c r="KBL102" s="84"/>
      <c r="KBM102" s="84"/>
      <c r="KBN102" s="84"/>
      <c r="KBO102" s="84"/>
      <c r="KBP102" s="84"/>
      <c r="KBQ102" s="84"/>
      <c r="KBR102" s="84"/>
      <c r="KBS102" s="84"/>
      <c r="KBT102" s="84"/>
      <c r="KBU102" s="84"/>
      <c r="KBV102" s="84"/>
      <c r="KBW102" s="84"/>
      <c r="KBX102" s="84"/>
      <c r="KBY102" s="84"/>
      <c r="KBZ102" s="84"/>
      <c r="KCA102" s="84"/>
      <c r="KCB102" s="84"/>
      <c r="KCC102" s="84"/>
      <c r="KCD102" s="84"/>
      <c r="KCE102" s="84"/>
      <c r="KCF102" s="84"/>
      <c r="KCG102" s="84"/>
      <c r="KCH102" s="84"/>
      <c r="KCI102" s="84"/>
      <c r="KCJ102" s="84"/>
      <c r="KCK102" s="84"/>
      <c r="KCL102" s="84"/>
      <c r="KCM102" s="84"/>
      <c r="KCN102" s="84"/>
      <c r="KCO102" s="84"/>
      <c r="KCP102" s="84"/>
      <c r="KCQ102" s="84"/>
      <c r="KCR102" s="84"/>
      <c r="KCS102" s="84"/>
      <c r="KCT102" s="84"/>
      <c r="KCU102" s="84"/>
      <c r="KCV102" s="84"/>
      <c r="KCW102" s="84"/>
      <c r="KCX102" s="84"/>
      <c r="KCY102" s="84"/>
      <c r="KCZ102" s="84"/>
      <c r="KDA102" s="84"/>
      <c r="KDB102" s="84"/>
      <c r="KDC102" s="84"/>
      <c r="KDD102" s="84"/>
      <c r="KDE102" s="84"/>
      <c r="KDF102" s="84"/>
      <c r="KDG102" s="84"/>
      <c r="KDH102" s="84"/>
      <c r="KDI102" s="84"/>
      <c r="KDJ102" s="84"/>
      <c r="KDK102" s="84"/>
      <c r="KDL102" s="84"/>
      <c r="KDM102" s="84"/>
      <c r="KDN102" s="84"/>
      <c r="KDO102" s="84"/>
      <c r="KDP102" s="84"/>
      <c r="KDQ102" s="84"/>
      <c r="KDR102" s="84"/>
      <c r="KDS102" s="84"/>
      <c r="KDT102" s="84"/>
      <c r="KDU102" s="84"/>
      <c r="KDV102" s="84"/>
      <c r="KDW102" s="84"/>
      <c r="KDX102" s="84"/>
      <c r="KDY102" s="84"/>
      <c r="KDZ102" s="84"/>
      <c r="KEA102" s="84"/>
      <c r="KEB102" s="84"/>
      <c r="KEC102" s="84"/>
      <c r="KED102" s="84"/>
      <c r="KEE102" s="84"/>
      <c r="KEF102" s="84"/>
      <c r="KEG102" s="84"/>
      <c r="KEH102" s="84"/>
      <c r="KEI102" s="84"/>
      <c r="KEJ102" s="84"/>
      <c r="KEK102" s="84"/>
      <c r="KEL102" s="84"/>
      <c r="KEM102" s="84"/>
      <c r="KEN102" s="84"/>
      <c r="KEO102" s="84"/>
      <c r="KEP102" s="84"/>
      <c r="KEQ102" s="84"/>
      <c r="KER102" s="84"/>
      <c r="KES102" s="84"/>
      <c r="KET102" s="84"/>
      <c r="KEU102" s="84"/>
      <c r="KEV102" s="84"/>
      <c r="KEW102" s="84"/>
      <c r="KEX102" s="84"/>
      <c r="KEY102" s="84"/>
      <c r="KEZ102" s="84"/>
      <c r="KFA102" s="84"/>
      <c r="KFB102" s="84"/>
      <c r="KFC102" s="84"/>
      <c r="KFD102" s="84"/>
      <c r="KFE102" s="84"/>
      <c r="KFF102" s="84"/>
      <c r="KFG102" s="84"/>
      <c r="KFH102" s="84"/>
      <c r="KFI102" s="84"/>
      <c r="KFJ102" s="84"/>
      <c r="KFK102" s="84"/>
      <c r="KFL102" s="84"/>
      <c r="KFM102" s="84"/>
      <c r="KFN102" s="84"/>
      <c r="KFO102" s="84"/>
      <c r="KFP102" s="84"/>
      <c r="KFQ102" s="84"/>
      <c r="KFR102" s="84"/>
      <c r="KFS102" s="84"/>
      <c r="KFT102" s="84"/>
      <c r="KFU102" s="84"/>
      <c r="KFV102" s="84"/>
      <c r="KFW102" s="84"/>
      <c r="KFX102" s="84"/>
      <c r="KFY102" s="84"/>
      <c r="KFZ102" s="84"/>
      <c r="KGA102" s="84"/>
      <c r="KGB102" s="84"/>
      <c r="KGC102" s="84"/>
      <c r="KGD102" s="84"/>
      <c r="KGE102" s="84"/>
      <c r="KGF102" s="84"/>
      <c r="KGG102" s="84"/>
      <c r="KGH102" s="84"/>
      <c r="KGI102" s="84"/>
      <c r="KGJ102" s="84"/>
      <c r="KGK102" s="84"/>
      <c r="KGL102" s="84"/>
      <c r="KGM102" s="84"/>
      <c r="KGN102" s="84"/>
      <c r="KGO102" s="84"/>
      <c r="KGP102" s="84"/>
      <c r="KGQ102" s="84"/>
      <c r="KGR102" s="84"/>
      <c r="KGS102" s="84"/>
      <c r="KGT102" s="84"/>
      <c r="KGU102" s="84"/>
      <c r="KGV102" s="84"/>
      <c r="KGW102" s="84"/>
      <c r="KGX102" s="84"/>
      <c r="KGY102" s="84"/>
      <c r="KGZ102" s="84"/>
      <c r="KHA102" s="84"/>
      <c r="KHB102" s="84"/>
      <c r="KHC102" s="84"/>
      <c r="KHD102" s="84"/>
      <c r="KHE102" s="84"/>
      <c r="KHF102" s="84"/>
      <c r="KHG102" s="84"/>
      <c r="KHH102" s="84"/>
      <c r="KHI102" s="84"/>
      <c r="KHJ102" s="84"/>
      <c r="KHK102" s="84"/>
      <c r="KHL102" s="84"/>
      <c r="KHM102" s="84"/>
      <c r="KHN102" s="84"/>
      <c r="KHO102" s="84"/>
      <c r="KHP102" s="84"/>
      <c r="KHQ102" s="84"/>
      <c r="KHR102" s="84"/>
      <c r="KHS102" s="84"/>
      <c r="KHT102" s="84"/>
      <c r="KHU102" s="84"/>
      <c r="KHV102" s="84"/>
      <c r="KHW102" s="84"/>
      <c r="KHX102" s="84"/>
      <c r="KHY102" s="84"/>
      <c r="KHZ102" s="84"/>
      <c r="KIA102" s="84"/>
      <c r="KIB102" s="84"/>
      <c r="KIC102" s="84"/>
      <c r="KID102" s="84"/>
      <c r="KIE102" s="84"/>
      <c r="KIF102" s="84"/>
      <c r="KIG102" s="84"/>
      <c r="KIH102" s="84"/>
      <c r="KII102" s="84"/>
      <c r="KIJ102" s="84"/>
      <c r="KIK102" s="84"/>
      <c r="KIL102" s="84"/>
      <c r="KIM102" s="84"/>
      <c r="KIN102" s="84"/>
      <c r="KIO102" s="84"/>
      <c r="KIP102" s="84"/>
      <c r="KIQ102" s="84"/>
      <c r="KIR102" s="84"/>
      <c r="KIS102" s="84"/>
      <c r="KIT102" s="84"/>
      <c r="KIU102" s="84"/>
      <c r="KIV102" s="84"/>
      <c r="KIW102" s="84"/>
      <c r="KIX102" s="84"/>
      <c r="KIY102" s="84"/>
      <c r="KIZ102" s="84"/>
      <c r="KJA102" s="84"/>
      <c r="KJB102" s="84"/>
      <c r="KJC102" s="84"/>
      <c r="KJD102" s="84"/>
      <c r="KJE102" s="84"/>
      <c r="KJF102" s="84"/>
      <c r="KJG102" s="84"/>
      <c r="KJH102" s="84"/>
      <c r="KJI102" s="84"/>
      <c r="KJJ102" s="84"/>
      <c r="KJK102" s="84"/>
      <c r="KJL102" s="84"/>
      <c r="KJM102" s="84"/>
      <c r="KJN102" s="84"/>
      <c r="KJO102" s="84"/>
      <c r="KJP102" s="84"/>
      <c r="KJQ102" s="84"/>
      <c r="KJR102" s="84"/>
      <c r="KJS102" s="84"/>
      <c r="KJT102" s="84"/>
      <c r="KJU102" s="84"/>
      <c r="KJV102" s="84"/>
      <c r="KJW102" s="84"/>
      <c r="KJX102" s="84"/>
      <c r="KJY102" s="84"/>
      <c r="KJZ102" s="84"/>
      <c r="KKA102" s="84"/>
      <c r="KKB102" s="84"/>
      <c r="KKC102" s="84"/>
      <c r="KKD102" s="84"/>
      <c r="KKE102" s="84"/>
      <c r="KKF102" s="84"/>
      <c r="KKG102" s="84"/>
      <c r="KKH102" s="84"/>
      <c r="KKI102" s="84"/>
      <c r="KKJ102" s="84"/>
      <c r="KKK102" s="84"/>
      <c r="KKL102" s="84"/>
      <c r="KKM102" s="84"/>
      <c r="KKN102" s="84"/>
      <c r="KKO102" s="84"/>
      <c r="KKP102" s="84"/>
      <c r="KKQ102" s="84"/>
      <c r="KKR102" s="84"/>
      <c r="KKS102" s="84"/>
      <c r="KKT102" s="84"/>
      <c r="KKU102" s="84"/>
      <c r="KKV102" s="84"/>
      <c r="KKW102" s="84"/>
      <c r="KKX102" s="84"/>
      <c r="KKY102" s="84"/>
      <c r="KKZ102" s="84"/>
      <c r="KLA102" s="84"/>
      <c r="KLB102" s="84"/>
      <c r="KLC102" s="84"/>
      <c r="KLD102" s="84"/>
      <c r="KLE102" s="84"/>
      <c r="KLF102" s="84"/>
      <c r="KLG102" s="84"/>
      <c r="KLH102" s="84"/>
      <c r="KLI102" s="84"/>
      <c r="KLJ102" s="84"/>
      <c r="KLK102" s="84"/>
      <c r="KLL102" s="84"/>
      <c r="KLM102" s="84"/>
      <c r="KLN102" s="84"/>
      <c r="KLO102" s="84"/>
      <c r="KLP102" s="84"/>
      <c r="KLQ102" s="84"/>
      <c r="KLR102" s="84"/>
      <c r="KLS102" s="84"/>
      <c r="KLT102" s="84"/>
      <c r="KLU102" s="84"/>
      <c r="KLV102" s="84"/>
      <c r="KLW102" s="84"/>
      <c r="KLX102" s="84"/>
      <c r="KLY102" s="84"/>
      <c r="KLZ102" s="84"/>
      <c r="KMA102" s="84"/>
      <c r="KMB102" s="84"/>
      <c r="KMC102" s="84"/>
      <c r="KMD102" s="84"/>
      <c r="KME102" s="84"/>
      <c r="KMF102" s="84"/>
      <c r="KMG102" s="84"/>
      <c r="KMH102" s="84"/>
      <c r="KMI102" s="84"/>
      <c r="KMJ102" s="84"/>
      <c r="KMK102" s="84"/>
      <c r="KML102" s="84"/>
      <c r="KMM102" s="84"/>
      <c r="KMN102" s="84"/>
      <c r="KMO102" s="84"/>
      <c r="KMP102" s="84"/>
      <c r="KMQ102" s="84"/>
      <c r="KMR102" s="84"/>
      <c r="KMS102" s="84"/>
      <c r="KMT102" s="84"/>
      <c r="KMU102" s="84"/>
      <c r="KMV102" s="84"/>
      <c r="KMW102" s="84"/>
      <c r="KMX102" s="84"/>
      <c r="KMY102" s="84"/>
      <c r="KMZ102" s="84"/>
      <c r="KNA102" s="84"/>
      <c r="KNB102" s="84"/>
      <c r="KNC102" s="84"/>
      <c r="KND102" s="84"/>
      <c r="KNE102" s="84"/>
      <c r="KNF102" s="84"/>
      <c r="KNG102" s="84"/>
      <c r="KNH102" s="84"/>
      <c r="KNI102" s="84"/>
      <c r="KNJ102" s="84"/>
      <c r="KNK102" s="84"/>
      <c r="KNL102" s="84"/>
      <c r="KNM102" s="84"/>
      <c r="KNN102" s="84"/>
      <c r="KNO102" s="84"/>
      <c r="KNP102" s="84"/>
      <c r="KNQ102" s="84"/>
      <c r="KNR102" s="84"/>
      <c r="KNS102" s="84"/>
      <c r="KNT102" s="84"/>
      <c r="KNU102" s="84"/>
      <c r="KNV102" s="84"/>
      <c r="KNW102" s="84"/>
      <c r="KNX102" s="84"/>
      <c r="KNY102" s="84"/>
      <c r="KNZ102" s="84"/>
      <c r="KOA102" s="84"/>
      <c r="KOB102" s="84"/>
      <c r="KOC102" s="84"/>
      <c r="KOD102" s="84"/>
      <c r="KOE102" s="84"/>
      <c r="KOF102" s="84"/>
      <c r="KOG102" s="84"/>
      <c r="KOH102" s="84"/>
      <c r="KOI102" s="84"/>
      <c r="KOJ102" s="84"/>
      <c r="KOK102" s="84"/>
      <c r="KOL102" s="84"/>
      <c r="KOM102" s="84"/>
      <c r="KON102" s="84"/>
      <c r="KOO102" s="84"/>
      <c r="KOP102" s="84"/>
      <c r="KOQ102" s="84"/>
      <c r="KOR102" s="84"/>
      <c r="KOS102" s="84"/>
      <c r="KOT102" s="84"/>
      <c r="KOU102" s="84"/>
      <c r="KOV102" s="84"/>
      <c r="KOW102" s="84"/>
      <c r="KOX102" s="84"/>
      <c r="KOY102" s="84"/>
      <c r="KOZ102" s="84"/>
      <c r="KPA102" s="84"/>
      <c r="KPB102" s="84"/>
      <c r="KPC102" s="84"/>
      <c r="KPD102" s="84"/>
      <c r="KPE102" s="84"/>
      <c r="KPF102" s="84"/>
      <c r="KPG102" s="84"/>
      <c r="KPH102" s="84"/>
      <c r="KPI102" s="84"/>
      <c r="KPJ102" s="84"/>
      <c r="KPK102" s="84"/>
      <c r="KPL102" s="84"/>
      <c r="KPM102" s="84"/>
      <c r="KPN102" s="84"/>
      <c r="KPO102" s="84"/>
      <c r="KPP102" s="84"/>
      <c r="KPQ102" s="84"/>
      <c r="KPR102" s="84"/>
      <c r="KPS102" s="84"/>
      <c r="KPT102" s="84"/>
      <c r="KPU102" s="84"/>
      <c r="KPV102" s="84"/>
      <c r="KPW102" s="84"/>
      <c r="KPX102" s="84"/>
      <c r="KPY102" s="84"/>
      <c r="KPZ102" s="84"/>
      <c r="KQA102" s="84"/>
      <c r="KQB102" s="84"/>
      <c r="KQC102" s="84"/>
      <c r="KQD102" s="84"/>
      <c r="KQE102" s="84"/>
      <c r="KQF102" s="84"/>
      <c r="KQG102" s="84"/>
      <c r="KQH102" s="84"/>
      <c r="KQI102" s="84"/>
      <c r="KQJ102" s="84"/>
      <c r="KQK102" s="84"/>
      <c r="KQL102" s="84"/>
      <c r="KQM102" s="84"/>
      <c r="KQN102" s="84"/>
      <c r="KQO102" s="84"/>
      <c r="KQP102" s="84"/>
      <c r="KQQ102" s="84"/>
      <c r="KQR102" s="84"/>
      <c r="KQS102" s="84"/>
      <c r="KQT102" s="84"/>
      <c r="KQU102" s="84"/>
      <c r="KQV102" s="84"/>
      <c r="KQW102" s="84"/>
      <c r="KQX102" s="84"/>
      <c r="KQY102" s="84"/>
      <c r="KQZ102" s="84"/>
      <c r="KRA102" s="84"/>
      <c r="KRB102" s="84"/>
      <c r="KRC102" s="84"/>
      <c r="KRD102" s="84"/>
      <c r="KRE102" s="84"/>
      <c r="KRF102" s="84"/>
      <c r="KRG102" s="84"/>
      <c r="KRH102" s="84"/>
      <c r="KRI102" s="84"/>
      <c r="KRJ102" s="84"/>
      <c r="KRK102" s="84"/>
      <c r="KRL102" s="84"/>
      <c r="KRM102" s="84"/>
      <c r="KRN102" s="84"/>
      <c r="KRO102" s="84"/>
      <c r="KRP102" s="84"/>
      <c r="KRQ102" s="84"/>
      <c r="KRR102" s="84"/>
      <c r="KRS102" s="84"/>
      <c r="KRT102" s="84"/>
      <c r="KRU102" s="84"/>
      <c r="KRV102" s="84"/>
      <c r="KRW102" s="84"/>
      <c r="KRX102" s="84"/>
      <c r="KRY102" s="84"/>
      <c r="KRZ102" s="84"/>
      <c r="KSA102" s="84"/>
      <c r="KSB102" s="84"/>
      <c r="KSC102" s="84"/>
      <c r="KSD102" s="84"/>
      <c r="KSE102" s="84"/>
      <c r="KSF102" s="84"/>
      <c r="KSG102" s="84"/>
      <c r="KSH102" s="84"/>
      <c r="KSI102" s="84"/>
      <c r="KSJ102" s="84"/>
      <c r="KSK102" s="84"/>
      <c r="KSL102" s="84"/>
      <c r="KSM102" s="84"/>
      <c r="KSN102" s="84"/>
      <c r="KSO102" s="84"/>
      <c r="KSP102" s="84"/>
      <c r="KSQ102" s="84"/>
      <c r="KSR102" s="84"/>
      <c r="KSS102" s="84"/>
      <c r="KST102" s="84"/>
      <c r="KSU102" s="84"/>
      <c r="KSV102" s="84"/>
      <c r="KSW102" s="84"/>
      <c r="KSX102" s="84"/>
      <c r="KSY102" s="84"/>
      <c r="KSZ102" s="84"/>
      <c r="KTA102" s="84"/>
      <c r="KTB102" s="84"/>
      <c r="KTC102" s="84"/>
      <c r="KTD102" s="84"/>
      <c r="KTE102" s="84"/>
      <c r="KTF102" s="84"/>
      <c r="KTG102" s="84"/>
      <c r="KTH102" s="84"/>
      <c r="KTI102" s="84"/>
      <c r="KTJ102" s="84"/>
      <c r="KTK102" s="84"/>
      <c r="KTL102" s="84"/>
      <c r="KTM102" s="84"/>
      <c r="KTN102" s="84"/>
      <c r="KTO102" s="84"/>
      <c r="KTP102" s="84"/>
      <c r="KTQ102" s="84"/>
      <c r="KTR102" s="84"/>
      <c r="KTS102" s="84"/>
      <c r="KTT102" s="84"/>
      <c r="KTU102" s="84"/>
      <c r="KTV102" s="84"/>
      <c r="KTW102" s="84"/>
      <c r="KTX102" s="84"/>
      <c r="KTY102" s="84"/>
      <c r="KTZ102" s="84"/>
      <c r="KUA102" s="84"/>
      <c r="KUB102" s="84"/>
      <c r="KUC102" s="84"/>
      <c r="KUD102" s="84"/>
      <c r="KUE102" s="84"/>
      <c r="KUF102" s="84"/>
      <c r="KUG102" s="84"/>
      <c r="KUH102" s="84"/>
      <c r="KUI102" s="84"/>
      <c r="KUJ102" s="84"/>
      <c r="KUK102" s="84"/>
      <c r="KUL102" s="84"/>
      <c r="KUM102" s="84"/>
      <c r="KUN102" s="84"/>
      <c r="KUO102" s="84"/>
      <c r="KUP102" s="84"/>
      <c r="KUQ102" s="84"/>
      <c r="KUR102" s="84"/>
      <c r="KUS102" s="84"/>
      <c r="KUT102" s="84"/>
      <c r="KUU102" s="84"/>
      <c r="KUV102" s="84"/>
      <c r="KUW102" s="84"/>
      <c r="KUX102" s="84"/>
      <c r="KUY102" s="84"/>
      <c r="KUZ102" s="84"/>
      <c r="KVA102" s="84"/>
      <c r="KVB102" s="84"/>
      <c r="KVC102" s="84"/>
      <c r="KVD102" s="84"/>
      <c r="KVE102" s="84"/>
      <c r="KVF102" s="84"/>
      <c r="KVG102" s="84"/>
      <c r="KVH102" s="84"/>
      <c r="KVI102" s="84"/>
      <c r="KVJ102" s="84"/>
      <c r="KVK102" s="84"/>
      <c r="KVL102" s="84"/>
      <c r="KVM102" s="84"/>
      <c r="KVN102" s="84"/>
      <c r="KVO102" s="84"/>
      <c r="KVP102" s="84"/>
      <c r="KVQ102" s="84"/>
      <c r="KVR102" s="84"/>
      <c r="KVS102" s="84"/>
      <c r="KVT102" s="84"/>
      <c r="KVU102" s="84"/>
      <c r="KVV102" s="84"/>
      <c r="KVW102" s="84"/>
      <c r="KVX102" s="84"/>
      <c r="KVY102" s="84"/>
      <c r="KVZ102" s="84"/>
      <c r="KWA102" s="84"/>
      <c r="KWB102" s="84"/>
      <c r="KWC102" s="84"/>
      <c r="KWD102" s="84"/>
      <c r="KWE102" s="84"/>
      <c r="KWF102" s="84"/>
      <c r="KWG102" s="84"/>
      <c r="KWH102" s="84"/>
      <c r="KWI102" s="84"/>
      <c r="KWJ102" s="84"/>
      <c r="KWK102" s="84"/>
      <c r="KWL102" s="84"/>
      <c r="KWM102" s="84"/>
      <c r="KWN102" s="84"/>
      <c r="KWO102" s="84"/>
      <c r="KWP102" s="84"/>
      <c r="KWQ102" s="84"/>
      <c r="KWR102" s="84"/>
      <c r="KWS102" s="84"/>
      <c r="KWT102" s="84"/>
      <c r="KWU102" s="84"/>
      <c r="KWV102" s="84"/>
      <c r="KWW102" s="84"/>
      <c r="KWX102" s="84"/>
      <c r="KWY102" s="84"/>
      <c r="KWZ102" s="84"/>
      <c r="KXA102" s="84"/>
      <c r="KXB102" s="84"/>
      <c r="KXC102" s="84"/>
      <c r="KXD102" s="84"/>
      <c r="KXE102" s="84"/>
      <c r="KXF102" s="84"/>
      <c r="KXG102" s="84"/>
      <c r="KXH102" s="84"/>
      <c r="KXI102" s="84"/>
      <c r="KXJ102" s="84"/>
      <c r="KXK102" s="84"/>
      <c r="KXL102" s="84"/>
      <c r="KXM102" s="84"/>
      <c r="KXN102" s="84"/>
      <c r="KXO102" s="84"/>
      <c r="KXP102" s="84"/>
      <c r="KXQ102" s="84"/>
      <c r="KXR102" s="84"/>
      <c r="KXS102" s="84"/>
      <c r="KXT102" s="84"/>
      <c r="KXU102" s="84"/>
      <c r="KXV102" s="84"/>
      <c r="KXW102" s="84"/>
      <c r="KXX102" s="84"/>
      <c r="KXY102" s="84"/>
      <c r="KXZ102" s="84"/>
      <c r="KYA102" s="84"/>
      <c r="KYB102" s="84"/>
      <c r="KYC102" s="84"/>
      <c r="KYD102" s="84"/>
      <c r="KYE102" s="84"/>
      <c r="KYF102" s="84"/>
      <c r="KYG102" s="84"/>
      <c r="KYH102" s="84"/>
      <c r="KYI102" s="84"/>
      <c r="KYJ102" s="84"/>
      <c r="KYK102" s="84"/>
      <c r="KYL102" s="84"/>
      <c r="KYM102" s="84"/>
      <c r="KYN102" s="84"/>
      <c r="KYO102" s="84"/>
      <c r="KYP102" s="84"/>
      <c r="KYQ102" s="84"/>
      <c r="KYR102" s="84"/>
      <c r="KYS102" s="84"/>
      <c r="KYT102" s="84"/>
      <c r="KYU102" s="84"/>
      <c r="KYV102" s="84"/>
      <c r="KYW102" s="84"/>
      <c r="KYX102" s="84"/>
      <c r="KYY102" s="84"/>
      <c r="KYZ102" s="84"/>
      <c r="KZA102" s="84"/>
      <c r="KZB102" s="84"/>
      <c r="KZC102" s="84"/>
      <c r="KZD102" s="84"/>
      <c r="KZE102" s="84"/>
      <c r="KZF102" s="84"/>
      <c r="KZG102" s="84"/>
      <c r="KZH102" s="84"/>
      <c r="KZI102" s="84"/>
      <c r="KZJ102" s="84"/>
      <c r="KZK102" s="84"/>
      <c r="KZL102" s="84"/>
      <c r="KZM102" s="84"/>
      <c r="KZN102" s="84"/>
      <c r="KZO102" s="84"/>
      <c r="KZP102" s="84"/>
      <c r="KZQ102" s="84"/>
      <c r="KZR102" s="84"/>
      <c r="KZS102" s="84"/>
      <c r="KZT102" s="84"/>
      <c r="KZU102" s="84"/>
      <c r="KZV102" s="84"/>
      <c r="KZW102" s="84"/>
      <c r="KZX102" s="84"/>
      <c r="KZY102" s="84"/>
      <c r="KZZ102" s="84"/>
      <c r="LAA102" s="84"/>
      <c r="LAB102" s="84"/>
      <c r="LAC102" s="84"/>
      <c r="LAD102" s="84"/>
      <c r="LAE102" s="84"/>
      <c r="LAF102" s="84"/>
      <c r="LAG102" s="84"/>
      <c r="LAH102" s="84"/>
      <c r="LAI102" s="84"/>
      <c r="LAJ102" s="84"/>
      <c r="LAK102" s="84"/>
      <c r="LAL102" s="84"/>
      <c r="LAM102" s="84"/>
      <c r="LAN102" s="84"/>
      <c r="LAO102" s="84"/>
      <c r="LAP102" s="84"/>
      <c r="LAQ102" s="84"/>
      <c r="LAR102" s="84"/>
      <c r="LAS102" s="84"/>
      <c r="LAT102" s="84"/>
      <c r="LAU102" s="84"/>
      <c r="LAV102" s="84"/>
      <c r="LAW102" s="84"/>
      <c r="LAX102" s="84"/>
      <c r="LAY102" s="84"/>
      <c r="LAZ102" s="84"/>
      <c r="LBA102" s="84"/>
      <c r="LBB102" s="84"/>
      <c r="LBC102" s="84"/>
      <c r="LBD102" s="84"/>
      <c r="LBE102" s="84"/>
      <c r="LBF102" s="84"/>
      <c r="LBG102" s="84"/>
      <c r="LBH102" s="84"/>
      <c r="LBI102" s="84"/>
      <c r="LBJ102" s="84"/>
      <c r="LBK102" s="84"/>
      <c r="LBL102" s="84"/>
      <c r="LBM102" s="84"/>
      <c r="LBN102" s="84"/>
      <c r="LBO102" s="84"/>
      <c r="LBP102" s="84"/>
      <c r="LBQ102" s="84"/>
      <c r="LBR102" s="84"/>
      <c r="LBS102" s="84"/>
      <c r="LBT102" s="84"/>
      <c r="LBU102" s="84"/>
      <c r="LBV102" s="84"/>
      <c r="LBW102" s="84"/>
      <c r="LBX102" s="84"/>
      <c r="LBY102" s="84"/>
      <c r="LBZ102" s="84"/>
      <c r="LCA102" s="84"/>
      <c r="LCB102" s="84"/>
      <c r="LCC102" s="84"/>
      <c r="LCD102" s="84"/>
      <c r="LCE102" s="84"/>
      <c r="LCF102" s="84"/>
      <c r="LCG102" s="84"/>
      <c r="LCH102" s="84"/>
      <c r="LCI102" s="84"/>
      <c r="LCJ102" s="84"/>
      <c r="LCK102" s="84"/>
      <c r="LCL102" s="84"/>
      <c r="LCM102" s="84"/>
      <c r="LCN102" s="84"/>
      <c r="LCO102" s="84"/>
      <c r="LCP102" s="84"/>
      <c r="LCQ102" s="84"/>
      <c r="LCR102" s="84"/>
      <c r="LCS102" s="84"/>
      <c r="LCT102" s="84"/>
      <c r="LCU102" s="84"/>
      <c r="LCV102" s="84"/>
      <c r="LCW102" s="84"/>
      <c r="LCX102" s="84"/>
      <c r="LCY102" s="84"/>
      <c r="LCZ102" s="84"/>
      <c r="LDA102" s="84"/>
      <c r="LDB102" s="84"/>
      <c r="LDC102" s="84"/>
      <c r="LDD102" s="84"/>
      <c r="LDE102" s="84"/>
      <c r="LDF102" s="84"/>
      <c r="LDG102" s="84"/>
      <c r="LDH102" s="84"/>
      <c r="LDI102" s="84"/>
      <c r="LDJ102" s="84"/>
      <c r="LDK102" s="84"/>
      <c r="LDL102" s="84"/>
      <c r="LDM102" s="84"/>
      <c r="LDN102" s="84"/>
      <c r="LDO102" s="84"/>
      <c r="LDP102" s="84"/>
      <c r="LDQ102" s="84"/>
      <c r="LDR102" s="84"/>
      <c r="LDS102" s="84"/>
      <c r="LDT102" s="84"/>
      <c r="LDU102" s="84"/>
      <c r="LDV102" s="84"/>
      <c r="LDW102" s="84"/>
      <c r="LDX102" s="84"/>
      <c r="LDY102" s="84"/>
      <c r="LDZ102" s="84"/>
      <c r="LEA102" s="84"/>
      <c r="LEB102" s="84"/>
      <c r="LEC102" s="84"/>
      <c r="LED102" s="84"/>
      <c r="LEE102" s="84"/>
      <c r="LEF102" s="84"/>
      <c r="LEG102" s="84"/>
      <c r="LEH102" s="84"/>
      <c r="LEI102" s="84"/>
      <c r="LEJ102" s="84"/>
      <c r="LEK102" s="84"/>
      <c r="LEL102" s="84"/>
      <c r="LEM102" s="84"/>
      <c r="LEN102" s="84"/>
      <c r="LEO102" s="84"/>
      <c r="LEP102" s="84"/>
      <c r="LEQ102" s="84"/>
      <c r="LER102" s="84"/>
      <c r="LES102" s="84"/>
      <c r="LET102" s="84"/>
      <c r="LEU102" s="84"/>
      <c r="LEV102" s="84"/>
      <c r="LEW102" s="84"/>
      <c r="LEX102" s="84"/>
      <c r="LEY102" s="84"/>
      <c r="LEZ102" s="84"/>
      <c r="LFA102" s="84"/>
      <c r="LFB102" s="84"/>
      <c r="LFC102" s="84"/>
      <c r="LFD102" s="84"/>
      <c r="LFE102" s="84"/>
      <c r="LFF102" s="84"/>
      <c r="LFG102" s="84"/>
      <c r="LFH102" s="84"/>
      <c r="LFI102" s="84"/>
      <c r="LFJ102" s="84"/>
      <c r="LFK102" s="84"/>
      <c r="LFL102" s="84"/>
      <c r="LFM102" s="84"/>
      <c r="LFN102" s="84"/>
      <c r="LFO102" s="84"/>
      <c r="LFP102" s="84"/>
      <c r="LFQ102" s="84"/>
      <c r="LFR102" s="84"/>
      <c r="LFS102" s="84"/>
      <c r="LFT102" s="84"/>
      <c r="LFU102" s="84"/>
      <c r="LFV102" s="84"/>
      <c r="LFW102" s="84"/>
      <c r="LFX102" s="84"/>
      <c r="LFY102" s="84"/>
      <c r="LFZ102" s="84"/>
      <c r="LGA102" s="84"/>
      <c r="LGB102" s="84"/>
      <c r="LGC102" s="84"/>
      <c r="LGD102" s="84"/>
      <c r="LGE102" s="84"/>
      <c r="LGF102" s="84"/>
      <c r="LGG102" s="84"/>
      <c r="LGH102" s="84"/>
      <c r="LGI102" s="84"/>
      <c r="LGJ102" s="84"/>
      <c r="LGK102" s="84"/>
      <c r="LGL102" s="84"/>
      <c r="LGM102" s="84"/>
      <c r="LGN102" s="84"/>
      <c r="LGO102" s="84"/>
      <c r="LGP102" s="84"/>
      <c r="LGQ102" s="84"/>
      <c r="LGR102" s="84"/>
      <c r="LGS102" s="84"/>
      <c r="LGT102" s="84"/>
      <c r="LGU102" s="84"/>
      <c r="LGV102" s="84"/>
      <c r="LGW102" s="84"/>
      <c r="LGX102" s="84"/>
      <c r="LGY102" s="84"/>
      <c r="LGZ102" s="84"/>
      <c r="LHA102" s="84"/>
      <c r="LHB102" s="84"/>
      <c r="LHC102" s="84"/>
      <c r="LHD102" s="84"/>
      <c r="LHE102" s="84"/>
      <c r="LHF102" s="84"/>
      <c r="LHG102" s="84"/>
      <c r="LHH102" s="84"/>
      <c r="LHI102" s="84"/>
      <c r="LHJ102" s="84"/>
      <c r="LHK102" s="84"/>
      <c r="LHL102" s="84"/>
      <c r="LHM102" s="84"/>
      <c r="LHN102" s="84"/>
      <c r="LHO102" s="84"/>
      <c r="LHP102" s="84"/>
      <c r="LHQ102" s="84"/>
      <c r="LHR102" s="84"/>
      <c r="LHS102" s="84"/>
      <c r="LHT102" s="84"/>
      <c r="LHU102" s="84"/>
      <c r="LHV102" s="84"/>
      <c r="LHW102" s="84"/>
      <c r="LHX102" s="84"/>
      <c r="LHY102" s="84"/>
      <c r="LHZ102" s="84"/>
      <c r="LIA102" s="84"/>
      <c r="LIB102" s="84"/>
      <c r="LIC102" s="84"/>
      <c r="LID102" s="84"/>
      <c r="LIE102" s="84"/>
      <c r="LIF102" s="84"/>
      <c r="LIG102" s="84"/>
      <c r="LIH102" s="84"/>
      <c r="LII102" s="84"/>
      <c r="LIJ102" s="84"/>
      <c r="LIK102" s="84"/>
      <c r="LIL102" s="84"/>
      <c r="LIM102" s="84"/>
      <c r="LIN102" s="84"/>
      <c r="LIO102" s="84"/>
      <c r="LIP102" s="84"/>
      <c r="LIQ102" s="84"/>
      <c r="LIR102" s="84"/>
      <c r="LIS102" s="84"/>
      <c r="LIT102" s="84"/>
      <c r="LIU102" s="84"/>
      <c r="LIV102" s="84"/>
      <c r="LIW102" s="84"/>
      <c r="LIX102" s="84"/>
      <c r="LIY102" s="84"/>
      <c r="LIZ102" s="84"/>
      <c r="LJA102" s="84"/>
      <c r="LJB102" s="84"/>
      <c r="LJC102" s="84"/>
      <c r="LJD102" s="84"/>
      <c r="LJE102" s="84"/>
      <c r="LJF102" s="84"/>
      <c r="LJG102" s="84"/>
      <c r="LJH102" s="84"/>
      <c r="LJI102" s="84"/>
      <c r="LJJ102" s="84"/>
      <c r="LJK102" s="84"/>
      <c r="LJL102" s="84"/>
      <c r="LJM102" s="84"/>
      <c r="LJN102" s="84"/>
      <c r="LJO102" s="84"/>
      <c r="LJP102" s="84"/>
      <c r="LJQ102" s="84"/>
      <c r="LJR102" s="84"/>
      <c r="LJS102" s="84"/>
      <c r="LJT102" s="84"/>
      <c r="LJU102" s="84"/>
      <c r="LJV102" s="84"/>
      <c r="LJW102" s="84"/>
      <c r="LJX102" s="84"/>
      <c r="LJY102" s="84"/>
      <c r="LJZ102" s="84"/>
      <c r="LKA102" s="84"/>
      <c r="LKB102" s="84"/>
      <c r="LKC102" s="84"/>
      <c r="LKD102" s="84"/>
      <c r="LKE102" s="84"/>
      <c r="LKF102" s="84"/>
      <c r="LKG102" s="84"/>
      <c r="LKH102" s="84"/>
      <c r="LKI102" s="84"/>
      <c r="LKJ102" s="84"/>
      <c r="LKK102" s="84"/>
      <c r="LKL102" s="84"/>
      <c r="LKM102" s="84"/>
      <c r="LKN102" s="84"/>
      <c r="LKO102" s="84"/>
      <c r="LKP102" s="84"/>
      <c r="LKQ102" s="84"/>
      <c r="LKR102" s="84"/>
      <c r="LKS102" s="84"/>
      <c r="LKT102" s="84"/>
      <c r="LKU102" s="84"/>
      <c r="LKV102" s="84"/>
      <c r="LKW102" s="84"/>
      <c r="LKX102" s="84"/>
      <c r="LKY102" s="84"/>
      <c r="LKZ102" s="84"/>
      <c r="LLA102" s="84"/>
      <c r="LLB102" s="84"/>
      <c r="LLC102" s="84"/>
      <c r="LLD102" s="84"/>
      <c r="LLE102" s="84"/>
      <c r="LLF102" s="84"/>
      <c r="LLG102" s="84"/>
      <c r="LLH102" s="84"/>
      <c r="LLI102" s="84"/>
      <c r="LLJ102" s="84"/>
      <c r="LLK102" s="84"/>
      <c r="LLL102" s="84"/>
      <c r="LLM102" s="84"/>
      <c r="LLN102" s="84"/>
      <c r="LLO102" s="84"/>
      <c r="LLP102" s="84"/>
      <c r="LLQ102" s="84"/>
      <c r="LLR102" s="84"/>
      <c r="LLS102" s="84"/>
      <c r="LLT102" s="84"/>
      <c r="LLU102" s="84"/>
      <c r="LLV102" s="84"/>
      <c r="LLW102" s="84"/>
      <c r="LLX102" s="84"/>
      <c r="LLY102" s="84"/>
      <c r="LLZ102" s="84"/>
      <c r="LMA102" s="84"/>
      <c r="LMB102" s="84"/>
      <c r="LMC102" s="84"/>
      <c r="LMD102" s="84"/>
      <c r="LME102" s="84"/>
      <c r="LMF102" s="84"/>
      <c r="LMG102" s="84"/>
      <c r="LMH102" s="84"/>
      <c r="LMI102" s="84"/>
      <c r="LMJ102" s="84"/>
      <c r="LMK102" s="84"/>
      <c r="LML102" s="84"/>
      <c r="LMM102" s="84"/>
      <c r="LMN102" s="84"/>
      <c r="LMO102" s="84"/>
      <c r="LMP102" s="84"/>
      <c r="LMQ102" s="84"/>
      <c r="LMR102" s="84"/>
      <c r="LMS102" s="84"/>
      <c r="LMT102" s="84"/>
      <c r="LMU102" s="84"/>
      <c r="LMV102" s="84"/>
      <c r="LMW102" s="84"/>
      <c r="LMX102" s="84"/>
      <c r="LMY102" s="84"/>
      <c r="LMZ102" s="84"/>
      <c r="LNA102" s="84"/>
      <c r="LNB102" s="84"/>
      <c r="LNC102" s="84"/>
      <c r="LND102" s="84"/>
      <c r="LNE102" s="84"/>
      <c r="LNF102" s="84"/>
      <c r="LNG102" s="84"/>
      <c r="LNH102" s="84"/>
      <c r="LNI102" s="84"/>
      <c r="LNJ102" s="84"/>
      <c r="LNK102" s="84"/>
      <c r="LNL102" s="84"/>
      <c r="LNM102" s="84"/>
      <c r="LNN102" s="84"/>
      <c r="LNO102" s="84"/>
      <c r="LNP102" s="84"/>
      <c r="LNQ102" s="84"/>
      <c r="LNR102" s="84"/>
      <c r="LNS102" s="84"/>
      <c r="LNT102" s="84"/>
      <c r="LNU102" s="84"/>
      <c r="LNV102" s="84"/>
      <c r="LNW102" s="84"/>
      <c r="LNX102" s="84"/>
      <c r="LNY102" s="84"/>
      <c r="LNZ102" s="84"/>
      <c r="LOA102" s="84"/>
      <c r="LOB102" s="84"/>
      <c r="LOC102" s="84"/>
      <c r="LOD102" s="84"/>
      <c r="LOE102" s="84"/>
      <c r="LOF102" s="84"/>
      <c r="LOG102" s="84"/>
      <c r="LOH102" s="84"/>
      <c r="LOI102" s="84"/>
      <c r="LOJ102" s="84"/>
      <c r="LOK102" s="84"/>
      <c r="LOL102" s="84"/>
      <c r="LOM102" s="84"/>
      <c r="LON102" s="84"/>
      <c r="LOO102" s="84"/>
      <c r="LOP102" s="84"/>
      <c r="LOQ102" s="84"/>
      <c r="LOR102" s="84"/>
      <c r="LOS102" s="84"/>
      <c r="LOT102" s="84"/>
      <c r="LOU102" s="84"/>
      <c r="LOV102" s="84"/>
      <c r="LOW102" s="84"/>
      <c r="LOX102" s="84"/>
      <c r="LOY102" s="84"/>
      <c r="LOZ102" s="84"/>
      <c r="LPA102" s="84"/>
      <c r="LPB102" s="84"/>
      <c r="LPC102" s="84"/>
      <c r="LPD102" s="84"/>
      <c r="LPE102" s="84"/>
      <c r="LPF102" s="84"/>
      <c r="LPG102" s="84"/>
      <c r="LPH102" s="84"/>
      <c r="LPI102" s="84"/>
      <c r="LPJ102" s="84"/>
      <c r="LPK102" s="84"/>
      <c r="LPL102" s="84"/>
      <c r="LPM102" s="84"/>
      <c r="LPN102" s="84"/>
      <c r="LPO102" s="84"/>
      <c r="LPP102" s="84"/>
      <c r="LPQ102" s="84"/>
      <c r="LPR102" s="84"/>
      <c r="LPS102" s="84"/>
      <c r="LPT102" s="84"/>
      <c r="LPU102" s="84"/>
      <c r="LPV102" s="84"/>
      <c r="LPW102" s="84"/>
      <c r="LPX102" s="84"/>
      <c r="LPY102" s="84"/>
      <c r="LPZ102" s="84"/>
      <c r="LQA102" s="84"/>
      <c r="LQB102" s="84"/>
      <c r="LQC102" s="84"/>
      <c r="LQD102" s="84"/>
      <c r="LQE102" s="84"/>
      <c r="LQF102" s="84"/>
      <c r="LQG102" s="84"/>
      <c r="LQH102" s="84"/>
      <c r="LQI102" s="84"/>
      <c r="LQJ102" s="84"/>
      <c r="LQK102" s="84"/>
      <c r="LQL102" s="84"/>
      <c r="LQM102" s="84"/>
      <c r="LQN102" s="84"/>
      <c r="LQO102" s="84"/>
      <c r="LQP102" s="84"/>
      <c r="LQQ102" s="84"/>
      <c r="LQR102" s="84"/>
      <c r="LQS102" s="84"/>
      <c r="LQT102" s="84"/>
      <c r="LQU102" s="84"/>
      <c r="LQV102" s="84"/>
      <c r="LQW102" s="84"/>
      <c r="LQX102" s="84"/>
      <c r="LQY102" s="84"/>
      <c r="LQZ102" s="84"/>
      <c r="LRA102" s="84"/>
      <c r="LRB102" s="84"/>
      <c r="LRC102" s="84"/>
      <c r="LRD102" s="84"/>
      <c r="LRE102" s="84"/>
      <c r="LRF102" s="84"/>
      <c r="LRG102" s="84"/>
      <c r="LRH102" s="84"/>
      <c r="LRI102" s="84"/>
      <c r="LRJ102" s="84"/>
      <c r="LRK102" s="84"/>
      <c r="LRL102" s="84"/>
      <c r="LRM102" s="84"/>
      <c r="LRN102" s="84"/>
      <c r="LRO102" s="84"/>
      <c r="LRP102" s="84"/>
      <c r="LRQ102" s="84"/>
      <c r="LRR102" s="84"/>
      <c r="LRS102" s="84"/>
      <c r="LRT102" s="84"/>
      <c r="LRU102" s="84"/>
      <c r="LRV102" s="84"/>
      <c r="LRW102" s="84"/>
      <c r="LRX102" s="84"/>
      <c r="LRY102" s="84"/>
      <c r="LRZ102" s="84"/>
      <c r="LSA102" s="84"/>
      <c r="LSB102" s="84"/>
      <c r="LSC102" s="84"/>
      <c r="LSD102" s="84"/>
      <c r="LSE102" s="84"/>
      <c r="LSF102" s="84"/>
      <c r="LSG102" s="84"/>
      <c r="LSH102" s="84"/>
      <c r="LSI102" s="84"/>
      <c r="LSJ102" s="84"/>
      <c r="LSK102" s="84"/>
      <c r="LSL102" s="84"/>
      <c r="LSM102" s="84"/>
      <c r="LSN102" s="84"/>
      <c r="LSO102" s="84"/>
      <c r="LSP102" s="84"/>
      <c r="LSQ102" s="84"/>
      <c r="LSR102" s="84"/>
      <c r="LSS102" s="84"/>
      <c r="LST102" s="84"/>
      <c r="LSU102" s="84"/>
      <c r="LSV102" s="84"/>
      <c r="LSW102" s="84"/>
      <c r="LSX102" s="84"/>
      <c r="LSY102" s="84"/>
      <c r="LSZ102" s="84"/>
      <c r="LTA102" s="84"/>
      <c r="LTB102" s="84"/>
      <c r="LTC102" s="84"/>
      <c r="LTD102" s="84"/>
      <c r="LTE102" s="84"/>
      <c r="LTF102" s="84"/>
      <c r="LTG102" s="84"/>
      <c r="LTH102" s="84"/>
      <c r="LTI102" s="84"/>
      <c r="LTJ102" s="84"/>
      <c r="LTK102" s="84"/>
      <c r="LTL102" s="84"/>
      <c r="LTM102" s="84"/>
      <c r="LTN102" s="84"/>
      <c r="LTO102" s="84"/>
      <c r="LTP102" s="84"/>
      <c r="LTQ102" s="84"/>
      <c r="LTR102" s="84"/>
      <c r="LTS102" s="84"/>
      <c r="LTT102" s="84"/>
      <c r="LTU102" s="84"/>
      <c r="LTV102" s="84"/>
      <c r="LTW102" s="84"/>
      <c r="LTX102" s="84"/>
      <c r="LTY102" s="84"/>
      <c r="LTZ102" s="84"/>
      <c r="LUA102" s="84"/>
      <c r="LUB102" s="84"/>
      <c r="LUC102" s="84"/>
      <c r="LUD102" s="84"/>
      <c r="LUE102" s="84"/>
      <c r="LUF102" s="84"/>
      <c r="LUG102" s="84"/>
      <c r="LUH102" s="84"/>
      <c r="LUI102" s="84"/>
      <c r="LUJ102" s="84"/>
      <c r="LUK102" s="84"/>
      <c r="LUL102" s="84"/>
      <c r="LUM102" s="84"/>
      <c r="LUN102" s="84"/>
      <c r="LUO102" s="84"/>
      <c r="LUP102" s="84"/>
      <c r="LUQ102" s="84"/>
      <c r="LUR102" s="84"/>
      <c r="LUS102" s="84"/>
      <c r="LUT102" s="84"/>
      <c r="LUU102" s="84"/>
      <c r="LUV102" s="84"/>
      <c r="LUW102" s="84"/>
      <c r="LUX102" s="84"/>
      <c r="LUY102" s="84"/>
      <c r="LUZ102" s="84"/>
      <c r="LVA102" s="84"/>
      <c r="LVB102" s="84"/>
      <c r="LVC102" s="84"/>
      <c r="LVD102" s="84"/>
      <c r="LVE102" s="84"/>
      <c r="LVF102" s="84"/>
      <c r="LVG102" s="84"/>
      <c r="LVH102" s="84"/>
      <c r="LVI102" s="84"/>
      <c r="LVJ102" s="84"/>
      <c r="LVK102" s="84"/>
      <c r="LVL102" s="84"/>
      <c r="LVM102" s="84"/>
      <c r="LVN102" s="84"/>
      <c r="LVO102" s="84"/>
      <c r="LVP102" s="84"/>
      <c r="LVQ102" s="84"/>
      <c r="LVR102" s="84"/>
      <c r="LVS102" s="84"/>
      <c r="LVT102" s="84"/>
      <c r="LVU102" s="84"/>
      <c r="LVV102" s="84"/>
      <c r="LVW102" s="84"/>
      <c r="LVX102" s="84"/>
      <c r="LVY102" s="84"/>
      <c r="LVZ102" s="84"/>
      <c r="LWA102" s="84"/>
      <c r="LWB102" s="84"/>
      <c r="LWC102" s="84"/>
      <c r="LWD102" s="84"/>
      <c r="LWE102" s="84"/>
      <c r="LWF102" s="84"/>
      <c r="LWG102" s="84"/>
      <c r="LWH102" s="84"/>
      <c r="LWI102" s="84"/>
      <c r="LWJ102" s="84"/>
      <c r="LWK102" s="84"/>
      <c r="LWL102" s="84"/>
      <c r="LWM102" s="84"/>
      <c r="LWN102" s="84"/>
      <c r="LWO102" s="84"/>
      <c r="LWP102" s="84"/>
      <c r="LWQ102" s="84"/>
      <c r="LWR102" s="84"/>
      <c r="LWS102" s="84"/>
      <c r="LWT102" s="84"/>
      <c r="LWU102" s="84"/>
      <c r="LWV102" s="84"/>
      <c r="LWW102" s="84"/>
      <c r="LWX102" s="84"/>
      <c r="LWY102" s="84"/>
      <c r="LWZ102" s="84"/>
      <c r="LXA102" s="84"/>
      <c r="LXB102" s="84"/>
      <c r="LXC102" s="84"/>
      <c r="LXD102" s="84"/>
      <c r="LXE102" s="84"/>
      <c r="LXF102" s="84"/>
      <c r="LXG102" s="84"/>
      <c r="LXH102" s="84"/>
      <c r="LXI102" s="84"/>
      <c r="LXJ102" s="84"/>
      <c r="LXK102" s="84"/>
      <c r="LXL102" s="84"/>
      <c r="LXM102" s="84"/>
      <c r="LXN102" s="84"/>
      <c r="LXO102" s="84"/>
      <c r="LXP102" s="84"/>
      <c r="LXQ102" s="84"/>
      <c r="LXR102" s="84"/>
      <c r="LXS102" s="84"/>
      <c r="LXT102" s="84"/>
      <c r="LXU102" s="84"/>
      <c r="LXV102" s="84"/>
      <c r="LXW102" s="84"/>
      <c r="LXX102" s="84"/>
      <c r="LXY102" s="84"/>
      <c r="LXZ102" s="84"/>
      <c r="LYA102" s="84"/>
      <c r="LYB102" s="84"/>
      <c r="LYC102" s="84"/>
      <c r="LYD102" s="84"/>
      <c r="LYE102" s="84"/>
      <c r="LYF102" s="84"/>
      <c r="LYG102" s="84"/>
      <c r="LYH102" s="84"/>
      <c r="LYI102" s="84"/>
      <c r="LYJ102" s="84"/>
      <c r="LYK102" s="84"/>
      <c r="LYL102" s="84"/>
      <c r="LYM102" s="84"/>
      <c r="LYN102" s="84"/>
      <c r="LYO102" s="84"/>
      <c r="LYP102" s="84"/>
      <c r="LYQ102" s="84"/>
      <c r="LYR102" s="84"/>
      <c r="LYS102" s="84"/>
      <c r="LYT102" s="84"/>
      <c r="LYU102" s="84"/>
      <c r="LYV102" s="84"/>
      <c r="LYW102" s="84"/>
      <c r="LYX102" s="84"/>
      <c r="LYY102" s="84"/>
      <c r="LYZ102" s="84"/>
      <c r="LZA102" s="84"/>
      <c r="LZB102" s="84"/>
      <c r="LZC102" s="84"/>
      <c r="LZD102" s="84"/>
      <c r="LZE102" s="84"/>
      <c r="LZF102" s="84"/>
      <c r="LZG102" s="84"/>
      <c r="LZH102" s="84"/>
      <c r="LZI102" s="84"/>
      <c r="LZJ102" s="84"/>
      <c r="LZK102" s="84"/>
      <c r="LZL102" s="84"/>
      <c r="LZM102" s="84"/>
      <c r="LZN102" s="84"/>
      <c r="LZO102" s="84"/>
      <c r="LZP102" s="84"/>
      <c r="LZQ102" s="84"/>
      <c r="LZR102" s="84"/>
      <c r="LZS102" s="84"/>
      <c r="LZT102" s="84"/>
      <c r="LZU102" s="84"/>
      <c r="LZV102" s="84"/>
      <c r="LZW102" s="84"/>
      <c r="LZX102" s="84"/>
      <c r="LZY102" s="84"/>
      <c r="LZZ102" s="84"/>
      <c r="MAA102" s="84"/>
      <c r="MAB102" s="84"/>
      <c r="MAC102" s="84"/>
      <c r="MAD102" s="84"/>
      <c r="MAE102" s="84"/>
      <c r="MAF102" s="84"/>
      <c r="MAG102" s="84"/>
      <c r="MAH102" s="84"/>
      <c r="MAI102" s="84"/>
      <c r="MAJ102" s="84"/>
      <c r="MAK102" s="84"/>
      <c r="MAL102" s="84"/>
      <c r="MAM102" s="84"/>
      <c r="MAN102" s="84"/>
      <c r="MAO102" s="84"/>
      <c r="MAP102" s="84"/>
      <c r="MAQ102" s="84"/>
      <c r="MAR102" s="84"/>
      <c r="MAS102" s="84"/>
      <c r="MAT102" s="84"/>
      <c r="MAU102" s="84"/>
      <c r="MAV102" s="84"/>
      <c r="MAW102" s="84"/>
      <c r="MAX102" s="84"/>
      <c r="MAY102" s="84"/>
      <c r="MAZ102" s="84"/>
      <c r="MBA102" s="84"/>
      <c r="MBB102" s="84"/>
      <c r="MBC102" s="84"/>
      <c r="MBD102" s="84"/>
      <c r="MBE102" s="84"/>
      <c r="MBF102" s="84"/>
      <c r="MBG102" s="84"/>
      <c r="MBH102" s="84"/>
      <c r="MBI102" s="84"/>
      <c r="MBJ102" s="84"/>
      <c r="MBK102" s="84"/>
      <c r="MBL102" s="84"/>
      <c r="MBM102" s="84"/>
      <c r="MBN102" s="84"/>
      <c r="MBO102" s="84"/>
      <c r="MBP102" s="84"/>
      <c r="MBQ102" s="84"/>
      <c r="MBR102" s="84"/>
      <c r="MBS102" s="84"/>
      <c r="MBT102" s="84"/>
      <c r="MBU102" s="84"/>
      <c r="MBV102" s="84"/>
      <c r="MBW102" s="84"/>
      <c r="MBX102" s="84"/>
      <c r="MBY102" s="84"/>
      <c r="MBZ102" s="84"/>
      <c r="MCA102" s="84"/>
      <c r="MCB102" s="84"/>
      <c r="MCC102" s="84"/>
      <c r="MCD102" s="84"/>
      <c r="MCE102" s="84"/>
      <c r="MCF102" s="84"/>
      <c r="MCG102" s="84"/>
      <c r="MCH102" s="84"/>
      <c r="MCI102" s="84"/>
      <c r="MCJ102" s="84"/>
      <c r="MCK102" s="84"/>
      <c r="MCL102" s="84"/>
      <c r="MCM102" s="84"/>
      <c r="MCN102" s="84"/>
      <c r="MCO102" s="84"/>
      <c r="MCP102" s="84"/>
      <c r="MCQ102" s="84"/>
      <c r="MCR102" s="84"/>
      <c r="MCS102" s="84"/>
      <c r="MCT102" s="84"/>
      <c r="MCU102" s="84"/>
      <c r="MCV102" s="84"/>
      <c r="MCW102" s="84"/>
      <c r="MCX102" s="84"/>
      <c r="MCY102" s="84"/>
      <c r="MCZ102" s="84"/>
      <c r="MDA102" s="84"/>
      <c r="MDB102" s="84"/>
      <c r="MDC102" s="84"/>
      <c r="MDD102" s="84"/>
      <c r="MDE102" s="84"/>
      <c r="MDF102" s="84"/>
      <c r="MDG102" s="84"/>
      <c r="MDH102" s="84"/>
      <c r="MDI102" s="84"/>
      <c r="MDJ102" s="84"/>
      <c r="MDK102" s="84"/>
      <c r="MDL102" s="84"/>
      <c r="MDM102" s="84"/>
      <c r="MDN102" s="84"/>
      <c r="MDO102" s="84"/>
      <c r="MDP102" s="84"/>
      <c r="MDQ102" s="84"/>
      <c r="MDR102" s="84"/>
      <c r="MDS102" s="84"/>
      <c r="MDT102" s="84"/>
      <c r="MDU102" s="84"/>
      <c r="MDV102" s="84"/>
      <c r="MDW102" s="84"/>
      <c r="MDX102" s="84"/>
      <c r="MDY102" s="84"/>
      <c r="MDZ102" s="84"/>
      <c r="MEA102" s="84"/>
      <c r="MEB102" s="84"/>
      <c r="MEC102" s="84"/>
      <c r="MED102" s="84"/>
      <c r="MEE102" s="84"/>
      <c r="MEF102" s="84"/>
      <c r="MEG102" s="84"/>
      <c r="MEH102" s="84"/>
      <c r="MEI102" s="84"/>
      <c r="MEJ102" s="84"/>
      <c r="MEK102" s="84"/>
      <c r="MEL102" s="84"/>
      <c r="MEM102" s="84"/>
      <c r="MEN102" s="84"/>
      <c r="MEO102" s="84"/>
      <c r="MEP102" s="84"/>
      <c r="MEQ102" s="84"/>
      <c r="MER102" s="84"/>
      <c r="MES102" s="84"/>
      <c r="MET102" s="84"/>
      <c r="MEU102" s="84"/>
      <c r="MEV102" s="84"/>
      <c r="MEW102" s="84"/>
      <c r="MEX102" s="84"/>
      <c r="MEY102" s="84"/>
      <c r="MEZ102" s="84"/>
      <c r="MFA102" s="84"/>
      <c r="MFB102" s="84"/>
      <c r="MFC102" s="84"/>
      <c r="MFD102" s="84"/>
      <c r="MFE102" s="84"/>
      <c r="MFF102" s="84"/>
      <c r="MFG102" s="84"/>
      <c r="MFH102" s="84"/>
      <c r="MFI102" s="84"/>
      <c r="MFJ102" s="84"/>
      <c r="MFK102" s="84"/>
      <c r="MFL102" s="84"/>
      <c r="MFM102" s="84"/>
      <c r="MFN102" s="84"/>
      <c r="MFO102" s="84"/>
      <c r="MFP102" s="84"/>
      <c r="MFQ102" s="84"/>
      <c r="MFR102" s="84"/>
      <c r="MFS102" s="84"/>
      <c r="MFT102" s="84"/>
      <c r="MFU102" s="84"/>
      <c r="MFV102" s="84"/>
      <c r="MFW102" s="84"/>
      <c r="MFX102" s="84"/>
      <c r="MFY102" s="84"/>
      <c r="MFZ102" s="84"/>
      <c r="MGA102" s="84"/>
      <c r="MGB102" s="84"/>
      <c r="MGC102" s="84"/>
      <c r="MGD102" s="84"/>
      <c r="MGE102" s="84"/>
      <c r="MGF102" s="84"/>
      <c r="MGG102" s="84"/>
      <c r="MGH102" s="84"/>
      <c r="MGI102" s="84"/>
      <c r="MGJ102" s="84"/>
      <c r="MGK102" s="84"/>
      <c r="MGL102" s="84"/>
      <c r="MGM102" s="84"/>
      <c r="MGN102" s="84"/>
      <c r="MGO102" s="84"/>
      <c r="MGP102" s="84"/>
      <c r="MGQ102" s="84"/>
      <c r="MGR102" s="84"/>
      <c r="MGS102" s="84"/>
      <c r="MGT102" s="84"/>
      <c r="MGU102" s="84"/>
      <c r="MGV102" s="84"/>
      <c r="MGW102" s="84"/>
      <c r="MGX102" s="84"/>
      <c r="MGY102" s="84"/>
      <c r="MGZ102" s="84"/>
      <c r="MHA102" s="84"/>
      <c r="MHB102" s="84"/>
      <c r="MHC102" s="84"/>
      <c r="MHD102" s="84"/>
      <c r="MHE102" s="84"/>
      <c r="MHF102" s="84"/>
      <c r="MHG102" s="84"/>
      <c r="MHH102" s="84"/>
      <c r="MHI102" s="84"/>
      <c r="MHJ102" s="84"/>
      <c r="MHK102" s="84"/>
      <c r="MHL102" s="84"/>
      <c r="MHM102" s="84"/>
      <c r="MHN102" s="84"/>
      <c r="MHO102" s="84"/>
      <c r="MHP102" s="84"/>
      <c r="MHQ102" s="84"/>
      <c r="MHR102" s="84"/>
      <c r="MHS102" s="84"/>
      <c r="MHT102" s="84"/>
      <c r="MHU102" s="84"/>
      <c r="MHV102" s="84"/>
      <c r="MHW102" s="84"/>
      <c r="MHX102" s="84"/>
      <c r="MHY102" s="84"/>
      <c r="MHZ102" s="84"/>
      <c r="MIA102" s="84"/>
      <c r="MIB102" s="84"/>
      <c r="MIC102" s="84"/>
      <c r="MID102" s="84"/>
      <c r="MIE102" s="84"/>
      <c r="MIF102" s="84"/>
      <c r="MIG102" s="84"/>
      <c r="MIH102" s="84"/>
      <c r="MII102" s="84"/>
      <c r="MIJ102" s="84"/>
      <c r="MIK102" s="84"/>
      <c r="MIL102" s="84"/>
      <c r="MIM102" s="84"/>
      <c r="MIN102" s="84"/>
      <c r="MIO102" s="84"/>
      <c r="MIP102" s="84"/>
      <c r="MIQ102" s="84"/>
      <c r="MIR102" s="84"/>
      <c r="MIS102" s="84"/>
      <c r="MIT102" s="84"/>
      <c r="MIU102" s="84"/>
      <c r="MIV102" s="84"/>
      <c r="MIW102" s="84"/>
      <c r="MIX102" s="84"/>
      <c r="MIY102" s="84"/>
      <c r="MIZ102" s="84"/>
      <c r="MJA102" s="84"/>
      <c r="MJB102" s="84"/>
      <c r="MJC102" s="84"/>
      <c r="MJD102" s="84"/>
      <c r="MJE102" s="84"/>
      <c r="MJF102" s="84"/>
      <c r="MJG102" s="84"/>
      <c r="MJH102" s="84"/>
      <c r="MJI102" s="84"/>
      <c r="MJJ102" s="84"/>
      <c r="MJK102" s="84"/>
      <c r="MJL102" s="84"/>
      <c r="MJM102" s="84"/>
      <c r="MJN102" s="84"/>
      <c r="MJO102" s="84"/>
      <c r="MJP102" s="84"/>
      <c r="MJQ102" s="84"/>
      <c r="MJR102" s="84"/>
      <c r="MJS102" s="84"/>
      <c r="MJT102" s="84"/>
      <c r="MJU102" s="84"/>
      <c r="MJV102" s="84"/>
      <c r="MJW102" s="84"/>
      <c r="MJX102" s="84"/>
      <c r="MJY102" s="84"/>
      <c r="MJZ102" s="84"/>
      <c r="MKA102" s="84"/>
      <c r="MKB102" s="84"/>
      <c r="MKC102" s="84"/>
      <c r="MKD102" s="84"/>
      <c r="MKE102" s="84"/>
      <c r="MKF102" s="84"/>
      <c r="MKG102" s="84"/>
      <c r="MKH102" s="84"/>
      <c r="MKI102" s="84"/>
      <c r="MKJ102" s="84"/>
      <c r="MKK102" s="84"/>
      <c r="MKL102" s="84"/>
      <c r="MKM102" s="84"/>
      <c r="MKN102" s="84"/>
      <c r="MKO102" s="84"/>
      <c r="MKP102" s="84"/>
      <c r="MKQ102" s="84"/>
      <c r="MKR102" s="84"/>
      <c r="MKS102" s="84"/>
      <c r="MKT102" s="84"/>
      <c r="MKU102" s="84"/>
      <c r="MKV102" s="84"/>
      <c r="MKW102" s="84"/>
      <c r="MKX102" s="84"/>
      <c r="MKY102" s="84"/>
      <c r="MKZ102" s="84"/>
      <c r="MLA102" s="84"/>
      <c r="MLB102" s="84"/>
      <c r="MLC102" s="84"/>
      <c r="MLD102" s="84"/>
      <c r="MLE102" s="84"/>
      <c r="MLF102" s="84"/>
      <c r="MLG102" s="84"/>
      <c r="MLH102" s="84"/>
      <c r="MLI102" s="84"/>
      <c r="MLJ102" s="84"/>
      <c r="MLK102" s="84"/>
      <c r="MLL102" s="84"/>
      <c r="MLM102" s="84"/>
      <c r="MLN102" s="84"/>
      <c r="MLO102" s="84"/>
      <c r="MLP102" s="84"/>
      <c r="MLQ102" s="84"/>
      <c r="MLR102" s="84"/>
      <c r="MLS102" s="84"/>
      <c r="MLT102" s="84"/>
      <c r="MLU102" s="84"/>
      <c r="MLV102" s="84"/>
      <c r="MLW102" s="84"/>
      <c r="MLX102" s="84"/>
      <c r="MLY102" s="84"/>
      <c r="MLZ102" s="84"/>
      <c r="MMA102" s="84"/>
      <c r="MMB102" s="84"/>
      <c r="MMC102" s="84"/>
      <c r="MMD102" s="84"/>
      <c r="MME102" s="84"/>
      <c r="MMF102" s="84"/>
      <c r="MMG102" s="84"/>
      <c r="MMH102" s="84"/>
      <c r="MMI102" s="84"/>
      <c r="MMJ102" s="84"/>
      <c r="MMK102" s="84"/>
      <c r="MML102" s="84"/>
      <c r="MMM102" s="84"/>
      <c r="MMN102" s="84"/>
      <c r="MMO102" s="84"/>
      <c r="MMP102" s="84"/>
      <c r="MMQ102" s="84"/>
      <c r="MMR102" s="84"/>
      <c r="MMS102" s="84"/>
      <c r="MMT102" s="84"/>
      <c r="MMU102" s="84"/>
      <c r="MMV102" s="84"/>
      <c r="MMW102" s="84"/>
      <c r="MMX102" s="84"/>
      <c r="MMY102" s="84"/>
      <c r="MMZ102" s="84"/>
      <c r="MNA102" s="84"/>
      <c r="MNB102" s="84"/>
      <c r="MNC102" s="84"/>
      <c r="MND102" s="84"/>
      <c r="MNE102" s="84"/>
      <c r="MNF102" s="84"/>
      <c r="MNG102" s="84"/>
      <c r="MNH102" s="84"/>
      <c r="MNI102" s="84"/>
      <c r="MNJ102" s="84"/>
      <c r="MNK102" s="84"/>
      <c r="MNL102" s="84"/>
      <c r="MNM102" s="84"/>
      <c r="MNN102" s="84"/>
      <c r="MNO102" s="84"/>
      <c r="MNP102" s="84"/>
      <c r="MNQ102" s="84"/>
      <c r="MNR102" s="84"/>
      <c r="MNS102" s="84"/>
      <c r="MNT102" s="84"/>
      <c r="MNU102" s="84"/>
      <c r="MNV102" s="84"/>
      <c r="MNW102" s="84"/>
      <c r="MNX102" s="84"/>
      <c r="MNY102" s="84"/>
      <c r="MNZ102" s="84"/>
      <c r="MOA102" s="84"/>
      <c r="MOB102" s="84"/>
      <c r="MOC102" s="84"/>
      <c r="MOD102" s="84"/>
      <c r="MOE102" s="84"/>
      <c r="MOF102" s="84"/>
      <c r="MOG102" s="84"/>
      <c r="MOH102" s="84"/>
      <c r="MOI102" s="84"/>
      <c r="MOJ102" s="84"/>
      <c r="MOK102" s="84"/>
      <c r="MOL102" s="84"/>
      <c r="MOM102" s="84"/>
      <c r="MON102" s="84"/>
      <c r="MOO102" s="84"/>
      <c r="MOP102" s="84"/>
      <c r="MOQ102" s="84"/>
      <c r="MOR102" s="84"/>
      <c r="MOS102" s="84"/>
      <c r="MOT102" s="84"/>
      <c r="MOU102" s="84"/>
      <c r="MOV102" s="84"/>
      <c r="MOW102" s="84"/>
      <c r="MOX102" s="84"/>
      <c r="MOY102" s="84"/>
      <c r="MOZ102" s="84"/>
      <c r="MPA102" s="84"/>
      <c r="MPB102" s="84"/>
      <c r="MPC102" s="84"/>
      <c r="MPD102" s="84"/>
      <c r="MPE102" s="84"/>
      <c r="MPF102" s="84"/>
      <c r="MPG102" s="84"/>
      <c r="MPH102" s="84"/>
      <c r="MPI102" s="84"/>
      <c r="MPJ102" s="84"/>
      <c r="MPK102" s="84"/>
      <c r="MPL102" s="84"/>
      <c r="MPM102" s="84"/>
      <c r="MPN102" s="84"/>
      <c r="MPO102" s="84"/>
      <c r="MPP102" s="84"/>
      <c r="MPQ102" s="84"/>
      <c r="MPR102" s="84"/>
      <c r="MPS102" s="84"/>
      <c r="MPT102" s="84"/>
      <c r="MPU102" s="84"/>
      <c r="MPV102" s="84"/>
      <c r="MPW102" s="84"/>
      <c r="MPX102" s="84"/>
      <c r="MPY102" s="84"/>
      <c r="MPZ102" s="84"/>
      <c r="MQA102" s="84"/>
      <c r="MQB102" s="84"/>
      <c r="MQC102" s="84"/>
      <c r="MQD102" s="84"/>
      <c r="MQE102" s="84"/>
      <c r="MQF102" s="84"/>
      <c r="MQG102" s="84"/>
      <c r="MQH102" s="84"/>
      <c r="MQI102" s="84"/>
      <c r="MQJ102" s="84"/>
      <c r="MQK102" s="84"/>
      <c r="MQL102" s="84"/>
      <c r="MQM102" s="84"/>
      <c r="MQN102" s="84"/>
      <c r="MQO102" s="84"/>
      <c r="MQP102" s="84"/>
      <c r="MQQ102" s="84"/>
      <c r="MQR102" s="84"/>
      <c r="MQS102" s="84"/>
      <c r="MQT102" s="84"/>
      <c r="MQU102" s="84"/>
      <c r="MQV102" s="84"/>
      <c r="MQW102" s="84"/>
      <c r="MQX102" s="84"/>
      <c r="MQY102" s="84"/>
      <c r="MQZ102" s="84"/>
      <c r="MRA102" s="84"/>
      <c r="MRB102" s="84"/>
      <c r="MRC102" s="84"/>
      <c r="MRD102" s="84"/>
      <c r="MRE102" s="84"/>
      <c r="MRF102" s="84"/>
      <c r="MRG102" s="84"/>
      <c r="MRH102" s="84"/>
      <c r="MRI102" s="84"/>
      <c r="MRJ102" s="84"/>
      <c r="MRK102" s="84"/>
      <c r="MRL102" s="84"/>
      <c r="MRM102" s="84"/>
      <c r="MRN102" s="84"/>
      <c r="MRO102" s="84"/>
      <c r="MRP102" s="84"/>
      <c r="MRQ102" s="84"/>
      <c r="MRR102" s="84"/>
      <c r="MRS102" s="84"/>
      <c r="MRT102" s="84"/>
      <c r="MRU102" s="84"/>
      <c r="MRV102" s="84"/>
      <c r="MRW102" s="84"/>
      <c r="MRX102" s="84"/>
      <c r="MRY102" s="84"/>
      <c r="MRZ102" s="84"/>
      <c r="MSA102" s="84"/>
      <c r="MSB102" s="84"/>
      <c r="MSC102" s="84"/>
      <c r="MSD102" s="84"/>
      <c r="MSE102" s="84"/>
      <c r="MSF102" s="84"/>
      <c r="MSG102" s="84"/>
      <c r="MSH102" s="84"/>
      <c r="MSI102" s="84"/>
      <c r="MSJ102" s="84"/>
      <c r="MSK102" s="84"/>
      <c r="MSL102" s="84"/>
      <c r="MSM102" s="84"/>
      <c r="MSN102" s="84"/>
      <c r="MSO102" s="84"/>
      <c r="MSP102" s="84"/>
      <c r="MSQ102" s="84"/>
      <c r="MSR102" s="84"/>
      <c r="MSS102" s="84"/>
      <c r="MST102" s="84"/>
      <c r="MSU102" s="84"/>
      <c r="MSV102" s="84"/>
      <c r="MSW102" s="84"/>
      <c r="MSX102" s="84"/>
      <c r="MSY102" s="84"/>
      <c r="MSZ102" s="84"/>
      <c r="MTA102" s="84"/>
      <c r="MTB102" s="84"/>
      <c r="MTC102" s="84"/>
      <c r="MTD102" s="84"/>
      <c r="MTE102" s="84"/>
      <c r="MTF102" s="84"/>
      <c r="MTG102" s="84"/>
      <c r="MTH102" s="84"/>
      <c r="MTI102" s="84"/>
      <c r="MTJ102" s="84"/>
      <c r="MTK102" s="84"/>
      <c r="MTL102" s="84"/>
      <c r="MTM102" s="84"/>
      <c r="MTN102" s="84"/>
      <c r="MTO102" s="84"/>
      <c r="MTP102" s="84"/>
      <c r="MTQ102" s="84"/>
      <c r="MTR102" s="84"/>
      <c r="MTS102" s="84"/>
      <c r="MTT102" s="84"/>
      <c r="MTU102" s="84"/>
      <c r="MTV102" s="84"/>
      <c r="MTW102" s="84"/>
      <c r="MTX102" s="84"/>
      <c r="MTY102" s="84"/>
      <c r="MTZ102" s="84"/>
      <c r="MUA102" s="84"/>
      <c r="MUB102" s="84"/>
      <c r="MUC102" s="84"/>
      <c r="MUD102" s="84"/>
      <c r="MUE102" s="84"/>
      <c r="MUF102" s="84"/>
      <c r="MUG102" s="84"/>
      <c r="MUH102" s="84"/>
      <c r="MUI102" s="84"/>
      <c r="MUJ102" s="84"/>
      <c r="MUK102" s="84"/>
      <c r="MUL102" s="84"/>
      <c r="MUM102" s="84"/>
      <c r="MUN102" s="84"/>
      <c r="MUO102" s="84"/>
      <c r="MUP102" s="84"/>
      <c r="MUQ102" s="84"/>
      <c r="MUR102" s="84"/>
      <c r="MUS102" s="84"/>
      <c r="MUT102" s="84"/>
      <c r="MUU102" s="84"/>
      <c r="MUV102" s="84"/>
      <c r="MUW102" s="84"/>
      <c r="MUX102" s="84"/>
      <c r="MUY102" s="84"/>
      <c r="MUZ102" s="84"/>
      <c r="MVA102" s="84"/>
      <c r="MVB102" s="84"/>
      <c r="MVC102" s="84"/>
      <c r="MVD102" s="84"/>
      <c r="MVE102" s="84"/>
      <c r="MVF102" s="84"/>
      <c r="MVG102" s="84"/>
      <c r="MVH102" s="84"/>
      <c r="MVI102" s="84"/>
      <c r="MVJ102" s="84"/>
      <c r="MVK102" s="84"/>
      <c r="MVL102" s="84"/>
      <c r="MVM102" s="84"/>
      <c r="MVN102" s="84"/>
      <c r="MVO102" s="84"/>
      <c r="MVP102" s="84"/>
      <c r="MVQ102" s="84"/>
      <c r="MVR102" s="84"/>
      <c r="MVS102" s="84"/>
      <c r="MVT102" s="84"/>
      <c r="MVU102" s="84"/>
      <c r="MVV102" s="84"/>
      <c r="MVW102" s="84"/>
      <c r="MVX102" s="84"/>
      <c r="MVY102" s="84"/>
      <c r="MVZ102" s="84"/>
      <c r="MWA102" s="84"/>
      <c r="MWB102" s="84"/>
      <c r="MWC102" s="84"/>
      <c r="MWD102" s="84"/>
      <c r="MWE102" s="84"/>
      <c r="MWF102" s="84"/>
      <c r="MWG102" s="84"/>
      <c r="MWH102" s="84"/>
      <c r="MWI102" s="84"/>
      <c r="MWJ102" s="84"/>
      <c r="MWK102" s="84"/>
      <c r="MWL102" s="84"/>
      <c r="MWM102" s="84"/>
      <c r="MWN102" s="84"/>
      <c r="MWO102" s="84"/>
      <c r="MWP102" s="84"/>
      <c r="MWQ102" s="84"/>
      <c r="MWR102" s="84"/>
      <c r="MWS102" s="84"/>
      <c r="MWT102" s="84"/>
      <c r="MWU102" s="84"/>
      <c r="MWV102" s="84"/>
      <c r="MWW102" s="84"/>
      <c r="MWX102" s="84"/>
      <c r="MWY102" s="84"/>
      <c r="MWZ102" s="84"/>
      <c r="MXA102" s="84"/>
      <c r="MXB102" s="84"/>
      <c r="MXC102" s="84"/>
      <c r="MXD102" s="84"/>
      <c r="MXE102" s="84"/>
      <c r="MXF102" s="84"/>
      <c r="MXG102" s="84"/>
      <c r="MXH102" s="84"/>
      <c r="MXI102" s="84"/>
      <c r="MXJ102" s="84"/>
      <c r="MXK102" s="84"/>
      <c r="MXL102" s="84"/>
      <c r="MXM102" s="84"/>
      <c r="MXN102" s="84"/>
      <c r="MXO102" s="84"/>
      <c r="MXP102" s="84"/>
      <c r="MXQ102" s="84"/>
      <c r="MXR102" s="84"/>
      <c r="MXS102" s="84"/>
      <c r="MXT102" s="84"/>
      <c r="MXU102" s="84"/>
      <c r="MXV102" s="84"/>
      <c r="MXW102" s="84"/>
      <c r="MXX102" s="84"/>
      <c r="MXY102" s="84"/>
      <c r="MXZ102" s="84"/>
      <c r="MYA102" s="84"/>
      <c r="MYB102" s="84"/>
      <c r="MYC102" s="84"/>
      <c r="MYD102" s="84"/>
      <c r="MYE102" s="84"/>
      <c r="MYF102" s="84"/>
      <c r="MYG102" s="84"/>
      <c r="MYH102" s="84"/>
      <c r="MYI102" s="84"/>
      <c r="MYJ102" s="84"/>
      <c r="MYK102" s="84"/>
      <c r="MYL102" s="84"/>
      <c r="MYM102" s="84"/>
      <c r="MYN102" s="84"/>
      <c r="MYO102" s="84"/>
      <c r="MYP102" s="84"/>
      <c r="MYQ102" s="84"/>
      <c r="MYR102" s="84"/>
      <c r="MYS102" s="84"/>
      <c r="MYT102" s="84"/>
      <c r="MYU102" s="84"/>
      <c r="MYV102" s="84"/>
      <c r="MYW102" s="84"/>
      <c r="MYX102" s="84"/>
      <c r="MYY102" s="84"/>
      <c r="MYZ102" s="84"/>
      <c r="MZA102" s="84"/>
      <c r="MZB102" s="84"/>
      <c r="MZC102" s="84"/>
      <c r="MZD102" s="84"/>
      <c r="MZE102" s="84"/>
      <c r="MZF102" s="84"/>
      <c r="MZG102" s="84"/>
      <c r="MZH102" s="84"/>
      <c r="MZI102" s="84"/>
      <c r="MZJ102" s="84"/>
      <c r="MZK102" s="84"/>
      <c r="MZL102" s="84"/>
      <c r="MZM102" s="84"/>
      <c r="MZN102" s="84"/>
      <c r="MZO102" s="84"/>
      <c r="MZP102" s="84"/>
      <c r="MZQ102" s="84"/>
      <c r="MZR102" s="84"/>
      <c r="MZS102" s="84"/>
      <c r="MZT102" s="84"/>
      <c r="MZU102" s="84"/>
      <c r="MZV102" s="84"/>
      <c r="MZW102" s="84"/>
      <c r="MZX102" s="84"/>
      <c r="MZY102" s="84"/>
      <c r="MZZ102" s="84"/>
      <c r="NAA102" s="84"/>
      <c r="NAB102" s="84"/>
      <c r="NAC102" s="84"/>
      <c r="NAD102" s="84"/>
      <c r="NAE102" s="84"/>
      <c r="NAF102" s="84"/>
      <c r="NAG102" s="84"/>
      <c r="NAH102" s="84"/>
      <c r="NAI102" s="84"/>
      <c r="NAJ102" s="84"/>
      <c r="NAK102" s="84"/>
      <c r="NAL102" s="84"/>
      <c r="NAM102" s="84"/>
      <c r="NAN102" s="84"/>
      <c r="NAO102" s="84"/>
      <c r="NAP102" s="84"/>
      <c r="NAQ102" s="84"/>
      <c r="NAR102" s="84"/>
      <c r="NAS102" s="84"/>
      <c r="NAT102" s="84"/>
      <c r="NAU102" s="84"/>
      <c r="NAV102" s="84"/>
      <c r="NAW102" s="84"/>
      <c r="NAX102" s="84"/>
      <c r="NAY102" s="84"/>
      <c r="NAZ102" s="84"/>
      <c r="NBA102" s="84"/>
      <c r="NBB102" s="84"/>
      <c r="NBC102" s="84"/>
      <c r="NBD102" s="84"/>
      <c r="NBE102" s="84"/>
      <c r="NBF102" s="84"/>
      <c r="NBG102" s="84"/>
      <c r="NBH102" s="84"/>
      <c r="NBI102" s="84"/>
      <c r="NBJ102" s="84"/>
      <c r="NBK102" s="84"/>
      <c r="NBL102" s="84"/>
      <c r="NBM102" s="84"/>
      <c r="NBN102" s="84"/>
      <c r="NBO102" s="84"/>
      <c r="NBP102" s="84"/>
      <c r="NBQ102" s="84"/>
      <c r="NBR102" s="84"/>
      <c r="NBS102" s="84"/>
      <c r="NBT102" s="84"/>
      <c r="NBU102" s="84"/>
      <c r="NBV102" s="84"/>
      <c r="NBW102" s="84"/>
      <c r="NBX102" s="84"/>
      <c r="NBY102" s="84"/>
      <c r="NBZ102" s="84"/>
      <c r="NCA102" s="84"/>
      <c r="NCB102" s="84"/>
      <c r="NCC102" s="84"/>
      <c r="NCD102" s="84"/>
      <c r="NCE102" s="84"/>
      <c r="NCF102" s="84"/>
      <c r="NCG102" s="84"/>
      <c r="NCH102" s="84"/>
      <c r="NCI102" s="84"/>
      <c r="NCJ102" s="84"/>
      <c r="NCK102" s="84"/>
      <c r="NCL102" s="84"/>
      <c r="NCM102" s="84"/>
      <c r="NCN102" s="84"/>
      <c r="NCO102" s="84"/>
      <c r="NCP102" s="84"/>
      <c r="NCQ102" s="84"/>
      <c r="NCR102" s="84"/>
      <c r="NCS102" s="84"/>
      <c r="NCT102" s="84"/>
      <c r="NCU102" s="84"/>
      <c r="NCV102" s="84"/>
      <c r="NCW102" s="84"/>
      <c r="NCX102" s="84"/>
      <c r="NCY102" s="84"/>
      <c r="NCZ102" s="84"/>
      <c r="NDA102" s="84"/>
      <c r="NDB102" s="84"/>
      <c r="NDC102" s="84"/>
      <c r="NDD102" s="84"/>
      <c r="NDE102" s="84"/>
      <c r="NDF102" s="84"/>
      <c r="NDG102" s="84"/>
      <c r="NDH102" s="84"/>
      <c r="NDI102" s="84"/>
      <c r="NDJ102" s="84"/>
      <c r="NDK102" s="84"/>
      <c r="NDL102" s="84"/>
      <c r="NDM102" s="84"/>
      <c r="NDN102" s="84"/>
      <c r="NDO102" s="84"/>
      <c r="NDP102" s="84"/>
      <c r="NDQ102" s="84"/>
      <c r="NDR102" s="84"/>
      <c r="NDS102" s="84"/>
      <c r="NDT102" s="84"/>
      <c r="NDU102" s="84"/>
      <c r="NDV102" s="84"/>
      <c r="NDW102" s="84"/>
      <c r="NDX102" s="84"/>
      <c r="NDY102" s="84"/>
      <c r="NDZ102" s="84"/>
      <c r="NEA102" s="84"/>
      <c r="NEB102" s="84"/>
      <c r="NEC102" s="84"/>
      <c r="NED102" s="84"/>
      <c r="NEE102" s="84"/>
      <c r="NEF102" s="84"/>
      <c r="NEG102" s="84"/>
      <c r="NEH102" s="84"/>
      <c r="NEI102" s="84"/>
      <c r="NEJ102" s="84"/>
      <c r="NEK102" s="84"/>
      <c r="NEL102" s="84"/>
      <c r="NEM102" s="84"/>
      <c r="NEN102" s="84"/>
      <c r="NEO102" s="84"/>
      <c r="NEP102" s="84"/>
      <c r="NEQ102" s="84"/>
      <c r="NER102" s="84"/>
      <c r="NES102" s="84"/>
      <c r="NET102" s="84"/>
      <c r="NEU102" s="84"/>
      <c r="NEV102" s="84"/>
      <c r="NEW102" s="84"/>
      <c r="NEX102" s="84"/>
      <c r="NEY102" s="84"/>
      <c r="NEZ102" s="84"/>
      <c r="NFA102" s="84"/>
      <c r="NFB102" s="84"/>
      <c r="NFC102" s="84"/>
      <c r="NFD102" s="84"/>
      <c r="NFE102" s="84"/>
      <c r="NFF102" s="84"/>
      <c r="NFG102" s="84"/>
      <c r="NFH102" s="84"/>
      <c r="NFI102" s="84"/>
      <c r="NFJ102" s="84"/>
      <c r="NFK102" s="84"/>
      <c r="NFL102" s="84"/>
      <c r="NFM102" s="84"/>
      <c r="NFN102" s="84"/>
      <c r="NFO102" s="84"/>
      <c r="NFP102" s="84"/>
      <c r="NFQ102" s="84"/>
      <c r="NFR102" s="84"/>
      <c r="NFS102" s="84"/>
      <c r="NFT102" s="84"/>
      <c r="NFU102" s="84"/>
      <c r="NFV102" s="84"/>
      <c r="NFW102" s="84"/>
      <c r="NFX102" s="84"/>
      <c r="NFY102" s="84"/>
      <c r="NFZ102" s="84"/>
      <c r="NGA102" s="84"/>
      <c r="NGB102" s="84"/>
      <c r="NGC102" s="84"/>
      <c r="NGD102" s="84"/>
      <c r="NGE102" s="84"/>
      <c r="NGF102" s="84"/>
      <c r="NGG102" s="84"/>
      <c r="NGH102" s="84"/>
      <c r="NGI102" s="84"/>
      <c r="NGJ102" s="84"/>
      <c r="NGK102" s="84"/>
      <c r="NGL102" s="84"/>
      <c r="NGM102" s="84"/>
      <c r="NGN102" s="84"/>
      <c r="NGO102" s="84"/>
      <c r="NGP102" s="84"/>
      <c r="NGQ102" s="84"/>
      <c r="NGR102" s="84"/>
      <c r="NGS102" s="84"/>
      <c r="NGT102" s="84"/>
      <c r="NGU102" s="84"/>
      <c r="NGV102" s="84"/>
      <c r="NGW102" s="84"/>
      <c r="NGX102" s="84"/>
      <c r="NGY102" s="84"/>
      <c r="NGZ102" s="84"/>
      <c r="NHA102" s="84"/>
      <c r="NHB102" s="84"/>
      <c r="NHC102" s="84"/>
      <c r="NHD102" s="84"/>
      <c r="NHE102" s="84"/>
      <c r="NHF102" s="84"/>
      <c r="NHG102" s="84"/>
      <c r="NHH102" s="84"/>
      <c r="NHI102" s="84"/>
      <c r="NHJ102" s="84"/>
      <c r="NHK102" s="84"/>
      <c r="NHL102" s="84"/>
      <c r="NHM102" s="84"/>
      <c r="NHN102" s="84"/>
      <c r="NHO102" s="84"/>
      <c r="NHP102" s="84"/>
      <c r="NHQ102" s="84"/>
      <c r="NHR102" s="84"/>
      <c r="NHS102" s="84"/>
      <c r="NHT102" s="84"/>
      <c r="NHU102" s="84"/>
      <c r="NHV102" s="84"/>
      <c r="NHW102" s="84"/>
      <c r="NHX102" s="84"/>
      <c r="NHY102" s="84"/>
      <c r="NHZ102" s="84"/>
      <c r="NIA102" s="84"/>
      <c r="NIB102" s="84"/>
      <c r="NIC102" s="84"/>
      <c r="NID102" s="84"/>
      <c r="NIE102" s="84"/>
      <c r="NIF102" s="84"/>
      <c r="NIG102" s="84"/>
      <c r="NIH102" s="84"/>
      <c r="NII102" s="84"/>
      <c r="NIJ102" s="84"/>
      <c r="NIK102" s="84"/>
      <c r="NIL102" s="84"/>
      <c r="NIM102" s="84"/>
      <c r="NIN102" s="84"/>
      <c r="NIO102" s="84"/>
      <c r="NIP102" s="84"/>
      <c r="NIQ102" s="84"/>
      <c r="NIR102" s="84"/>
      <c r="NIS102" s="84"/>
      <c r="NIT102" s="84"/>
      <c r="NIU102" s="84"/>
      <c r="NIV102" s="84"/>
      <c r="NIW102" s="84"/>
      <c r="NIX102" s="84"/>
      <c r="NIY102" s="84"/>
      <c r="NIZ102" s="84"/>
      <c r="NJA102" s="84"/>
      <c r="NJB102" s="84"/>
      <c r="NJC102" s="84"/>
      <c r="NJD102" s="84"/>
      <c r="NJE102" s="84"/>
      <c r="NJF102" s="84"/>
      <c r="NJG102" s="84"/>
      <c r="NJH102" s="84"/>
      <c r="NJI102" s="84"/>
      <c r="NJJ102" s="84"/>
      <c r="NJK102" s="84"/>
      <c r="NJL102" s="84"/>
      <c r="NJM102" s="84"/>
      <c r="NJN102" s="84"/>
      <c r="NJO102" s="84"/>
      <c r="NJP102" s="84"/>
      <c r="NJQ102" s="84"/>
      <c r="NJR102" s="84"/>
      <c r="NJS102" s="84"/>
      <c r="NJT102" s="84"/>
      <c r="NJU102" s="84"/>
      <c r="NJV102" s="84"/>
      <c r="NJW102" s="84"/>
      <c r="NJX102" s="84"/>
      <c r="NJY102" s="84"/>
      <c r="NJZ102" s="84"/>
      <c r="NKA102" s="84"/>
      <c r="NKB102" s="84"/>
      <c r="NKC102" s="84"/>
      <c r="NKD102" s="84"/>
      <c r="NKE102" s="84"/>
      <c r="NKF102" s="84"/>
      <c r="NKG102" s="84"/>
      <c r="NKH102" s="84"/>
      <c r="NKI102" s="84"/>
      <c r="NKJ102" s="84"/>
      <c r="NKK102" s="84"/>
      <c r="NKL102" s="84"/>
      <c r="NKM102" s="84"/>
      <c r="NKN102" s="84"/>
      <c r="NKO102" s="84"/>
      <c r="NKP102" s="84"/>
      <c r="NKQ102" s="84"/>
      <c r="NKR102" s="84"/>
      <c r="NKS102" s="84"/>
      <c r="NKT102" s="84"/>
      <c r="NKU102" s="84"/>
      <c r="NKV102" s="84"/>
      <c r="NKW102" s="84"/>
      <c r="NKX102" s="84"/>
      <c r="NKY102" s="84"/>
      <c r="NKZ102" s="84"/>
      <c r="NLA102" s="84"/>
      <c r="NLB102" s="84"/>
      <c r="NLC102" s="84"/>
      <c r="NLD102" s="84"/>
      <c r="NLE102" s="84"/>
      <c r="NLF102" s="84"/>
      <c r="NLG102" s="84"/>
      <c r="NLH102" s="84"/>
      <c r="NLI102" s="84"/>
      <c r="NLJ102" s="84"/>
      <c r="NLK102" s="84"/>
      <c r="NLL102" s="84"/>
      <c r="NLM102" s="84"/>
      <c r="NLN102" s="84"/>
      <c r="NLO102" s="84"/>
      <c r="NLP102" s="84"/>
      <c r="NLQ102" s="84"/>
      <c r="NLR102" s="84"/>
      <c r="NLS102" s="84"/>
      <c r="NLT102" s="84"/>
      <c r="NLU102" s="84"/>
      <c r="NLV102" s="84"/>
      <c r="NLW102" s="84"/>
      <c r="NLX102" s="84"/>
      <c r="NLY102" s="84"/>
      <c r="NLZ102" s="84"/>
      <c r="NMA102" s="84"/>
      <c r="NMB102" s="84"/>
      <c r="NMC102" s="84"/>
      <c r="NMD102" s="84"/>
      <c r="NME102" s="84"/>
      <c r="NMF102" s="84"/>
      <c r="NMG102" s="84"/>
      <c r="NMH102" s="84"/>
      <c r="NMI102" s="84"/>
      <c r="NMJ102" s="84"/>
      <c r="NMK102" s="84"/>
      <c r="NML102" s="84"/>
      <c r="NMM102" s="84"/>
      <c r="NMN102" s="84"/>
      <c r="NMO102" s="84"/>
      <c r="NMP102" s="84"/>
      <c r="NMQ102" s="84"/>
      <c r="NMR102" s="84"/>
      <c r="NMS102" s="84"/>
      <c r="NMT102" s="84"/>
      <c r="NMU102" s="84"/>
      <c r="NMV102" s="84"/>
      <c r="NMW102" s="84"/>
      <c r="NMX102" s="84"/>
      <c r="NMY102" s="84"/>
      <c r="NMZ102" s="84"/>
      <c r="NNA102" s="84"/>
      <c r="NNB102" s="84"/>
      <c r="NNC102" s="84"/>
      <c r="NND102" s="84"/>
      <c r="NNE102" s="84"/>
      <c r="NNF102" s="84"/>
      <c r="NNG102" s="84"/>
      <c r="NNH102" s="84"/>
      <c r="NNI102" s="84"/>
      <c r="NNJ102" s="84"/>
      <c r="NNK102" s="84"/>
      <c r="NNL102" s="84"/>
      <c r="NNM102" s="84"/>
      <c r="NNN102" s="84"/>
      <c r="NNO102" s="84"/>
      <c r="NNP102" s="84"/>
      <c r="NNQ102" s="84"/>
      <c r="NNR102" s="84"/>
      <c r="NNS102" s="84"/>
      <c r="NNT102" s="84"/>
      <c r="NNU102" s="84"/>
      <c r="NNV102" s="84"/>
      <c r="NNW102" s="84"/>
      <c r="NNX102" s="84"/>
      <c r="NNY102" s="84"/>
      <c r="NNZ102" s="84"/>
      <c r="NOA102" s="84"/>
      <c r="NOB102" s="84"/>
      <c r="NOC102" s="84"/>
      <c r="NOD102" s="84"/>
      <c r="NOE102" s="84"/>
      <c r="NOF102" s="84"/>
      <c r="NOG102" s="84"/>
      <c r="NOH102" s="84"/>
      <c r="NOI102" s="84"/>
      <c r="NOJ102" s="84"/>
      <c r="NOK102" s="84"/>
      <c r="NOL102" s="84"/>
      <c r="NOM102" s="84"/>
      <c r="NON102" s="84"/>
      <c r="NOO102" s="84"/>
      <c r="NOP102" s="84"/>
      <c r="NOQ102" s="84"/>
      <c r="NOR102" s="84"/>
      <c r="NOS102" s="84"/>
      <c r="NOT102" s="84"/>
      <c r="NOU102" s="84"/>
      <c r="NOV102" s="84"/>
      <c r="NOW102" s="84"/>
      <c r="NOX102" s="84"/>
      <c r="NOY102" s="84"/>
      <c r="NOZ102" s="84"/>
      <c r="NPA102" s="84"/>
      <c r="NPB102" s="84"/>
      <c r="NPC102" s="84"/>
      <c r="NPD102" s="84"/>
      <c r="NPE102" s="84"/>
      <c r="NPF102" s="84"/>
      <c r="NPG102" s="84"/>
      <c r="NPH102" s="84"/>
      <c r="NPI102" s="84"/>
      <c r="NPJ102" s="84"/>
      <c r="NPK102" s="84"/>
      <c r="NPL102" s="84"/>
      <c r="NPM102" s="84"/>
      <c r="NPN102" s="84"/>
      <c r="NPO102" s="84"/>
      <c r="NPP102" s="84"/>
      <c r="NPQ102" s="84"/>
      <c r="NPR102" s="84"/>
      <c r="NPS102" s="84"/>
      <c r="NPT102" s="84"/>
      <c r="NPU102" s="84"/>
      <c r="NPV102" s="84"/>
      <c r="NPW102" s="84"/>
      <c r="NPX102" s="84"/>
      <c r="NPY102" s="84"/>
      <c r="NPZ102" s="84"/>
      <c r="NQA102" s="84"/>
      <c r="NQB102" s="84"/>
      <c r="NQC102" s="84"/>
      <c r="NQD102" s="84"/>
      <c r="NQE102" s="84"/>
      <c r="NQF102" s="84"/>
      <c r="NQG102" s="84"/>
      <c r="NQH102" s="84"/>
      <c r="NQI102" s="84"/>
      <c r="NQJ102" s="84"/>
      <c r="NQK102" s="84"/>
      <c r="NQL102" s="84"/>
      <c r="NQM102" s="84"/>
      <c r="NQN102" s="84"/>
      <c r="NQO102" s="84"/>
      <c r="NQP102" s="84"/>
      <c r="NQQ102" s="84"/>
      <c r="NQR102" s="84"/>
      <c r="NQS102" s="84"/>
      <c r="NQT102" s="84"/>
      <c r="NQU102" s="84"/>
      <c r="NQV102" s="84"/>
      <c r="NQW102" s="84"/>
      <c r="NQX102" s="84"/>
      <c r="NQY102" s="84"/>
      <c r="NQZ102" s="84"/>
      <c r="NRA102" s="84"/>
      <c r="NRB102" s="84"/>
      <c r="NRC102" s="84"/>
      <c r="NRD102" s="84"/>
      <c r="NRE102" s="84"/>
      <c r="NRF102" s="84"/>
      <c r="NRG102" s="84"/>
      <c r="NRH102" s="84"/>
      <c r="NRI102" s="84"/>
      <c r="NRJ102" s="84"/>
      <c r="NRK102" s="84"/>
      <c r="NRL102" s="84"/>
      <c r="NRM102" s="84"/>
      <c r="NRN102" s="84"/>
      <c r="NRO102" s="84"/>
      <c r="NRP102" s="84"/>
      <c r="NRQ102" s="84"/>
      <c r="NRR102" s="84"/>
      <c r="NRS102" s="84"/>
      <c r="NRT102" s="84"/>
      <c r="NRU102" s="84"/>
      <c r="NRV102" s="84"/>
      <c r="NRW102" s="84"/>
      <c r="NRX102" s="84"/>
      <c r="NRY102" s="84"/>
      <c r="NRZ102" s="84"/>
      <c r="NSA102" s="84"/>
      <c r="NSB102" s="84"/>
      <c r="NSC102" s="84"/>
      <c r="NSD102" s="84"/>
      <c r="NSE102" s="84"/>
      <c r="NSF102" s="84"/>
      <c r="NSG102" s="84"/>
      <c r="NSH102" s="84"/>
      <c r="NSI102" s="84"/>
      <c r="NSJ102" s="84"/>
      <c r="NSK102" s="84"/>
      <c r="NSL102" s="84"/>
      <c r="NSM102" s="84"/>
      <c r="NSN102" s="84"/>
      <c r="NSO102" s="84"/>
      <c r="NSP102" s="84"/>
      <c r="NSQ102" s="84"/>
      <c r="NSR102" s="84"/>
      <c r="NSS102" s="84"/>
      <c r="NST102" s="84"/>
      <c r="NSU102" s="84"/>
      <c r="NSV102" s="84"/>
      <c r="NSW102" s="84"/>
      <c r="NSX102" s="84"/>
      <c r="NSY102" s="84"/>
      <c r="NSZ102" s="84"/>
      <c r="NTA102" s="84"/>
      <c r="NTB102" s="84"/>
      <c r="NTC102" s="84"/>
      <c r="NTD102" s="84"/>
      <c r="NTE102" s="84"/>
      <c r="NTF102" s="84"/>
      <c r="NTG102" s="84"/>
      <c r="NTH102" s="84"/>
      <c r="NTI102" s="84"/>
      <c r="NTJ102" s="84"/>
      <c r="NTK102" s="84"/>
      <c r="NTL102" s="84"/>
      <c r="NTM102" s="84"/>
      <c r="NTN102" s="84"/>
      <c r="NTO102" s="84"/>
      <c r="NTP102" s="84"/>
      <c r="NTQ102" s="84"/>
      <c r="NTR102" s="84"/>
      <c r="NTS102" s="84"/>
      <c r="NTT102" s="84"/>
      <c r="NTU102" s="84"/>
      <c r="NTV102" s="84"/>
      <c r="NTW102" s="84"/>
      <c r="NTX102" s="84"/>
      <c r="NTY102" s="84"/>
      <c r="NTZ102" s="84"/>
      <c r="NUA102" s="84"/>
      <c r="NUB102" s="84"/>
      <c r="NUC102" s="84"/>
      <c r="NUD102" s="84"/>
      <c r="NUE102" s="84"/>
      <c r="NUF102" s="84"/>
      <c r="NUG102" s="84"/>
      <c r="NUH102" s="84"/>
      <c r="NUI102" s="84"/>
      <c r="NUJ102" s="84"/>
      <c r="NUK102" s="84"/>
      <c r="NUL102" s="84"/>
      <c r="NUM102" s="84"/>
      <c r="NUN102" s="84"/>
      <c r="NUO102" s="84"/>
      <c r="NUP102" s="84"/>
      <c r="NUQ102" s="84"/>
      <c r="NUR102" s="84"/>
      <c r="NUS102" s="84"/>
      <c r="NUT102" s="84"/>
      <c r="NUU102" s="84"/>
      <c r="NUV102" s="84"/>
      <c r="NUW102" s="84"/>
      <c r="NUX102" s="84"/>
      <c r="NUY102" s="84"/>
      <c r="NUZ102" s="84"/>
      <c r="NVA102" s="84"/>
      <c r="NVB102" s="84"/>
      <c r="NVC102" s="84"/>
      <c r="NVD102" s="84"/>
      <c r="NVE102" s="84"/>
      <c r="NVF102" s="84"/>
      <c r="NVG102" s="84"/>
      <c r="NVH102" s="84"/>
      <c r="NVI102" s="84"/>
      <c r="NVJ102" s="84"/>
      <c r="NVK102" s="84"/>
      <c r="NVL102" s="84"/>
      <c r="NVM102" s="84"/>
      <c r="NVN102" s="84"/>
      <c r="NVO102" s="84"/>
      <c r="NVP102" s="84"/>
      <c r="NVQ102" s="84"/>
      <c r="NVR102" s="84"/>
      <c r="NVS102" s="84"/>
      <c r="NVT102" s="84"/>
      <c r="NVU102" s="84"/>
      <c r="NVV102" s="84"/>
      <c r="NVW102" s="84"/>
      <c r="NVX102" s="84"/>
      <c r="NVY102" s="84"/>
      <c r="NVZ102" s="84"/>
      <c r="NWA102" s="84"/>
      <c r="NWB102" s="84"/>
      <c r="NWC102" s="84"/>
      <c r="NWD102" s="84"/>
      <c r="NWE102" s="84"/>
      <c r="NWF102" s="84"/>
      <c r="NWG102" s="84"/>
      <c r="NWH102" s="84"/>
      <c r="NWI102" s="84"/>
      <c r="NWJ102" s="84"/>
      <c r="NWK102" s="84"/>
      <c r="NWL102" s="84"/>
      <c r="NWM102" s="84"/>
      <c r="NWN102" s="84"/>
      <c r="NWO102" s="84"/>
      <c r="NWP102" s="84"/>
      <c r="NWQ102" s="84"/>
      <c r="NWR102" s="84"/>
      <c r="NWS102" s="84"/>
      <c r="NWT102" s="84"/>
      <c r="NWU102" s="84"/>
      <c r="NWV102" s="84"/>
      <c r="NWW102" s="84"/>
      <c r="NWX102" s="84"/>
      <c r="NWY102" s="84"/>
      <c r="NWZ102" s="84"/>
      <c r="NXA102" s="84"/>
      <c r="NXB102" s="84"/>
      <c r="NXC102" s="84"/>
      <c r="NXD102" s="84"/>
      <c r="NXE102" s="84"/>
      <c r="NXF102" s="84"/>
      <c r="NXG102" s="84"/>
      <c r="NXH102" s="84"/>
      <c r="NXI102" s="84"/>
      <c r="NXJ102" s="84"/>
      <c r="NXK102" s="84"/>
      <c r="NXL102" s="84"/>
      <c r="NXM102" s="84"/>
      <c r="NXN102" s="84"/>
      <c r="NXO102" s="84"/>
      <c r="NXP102" s="84"/>
      <c r="NXQ102" s="84"/>
      <c r="NXR102" s="84"/>
      <c r="NXS102" s="84"/>
      <c r="NXT102" s="84"/>
      <c r="NXU102" s="84"/>
      <c r="NXV102" s="84"/>
      <c r="NXW102" s="84"/>
      <c r="NXX102" s="84"/>
      <c r="NXY102" s="84"/>
      <c r="NXZ102" s="84"/>
      <c r="NYA102" s="84"/>
      <c r="NYB102" s="84"/>
      <c r="NYC102" s="84"/>
      <c r="NYD102" s="84"/>
      <c r="NYE102" s="84"/>
      <c r="NYF102" s="84"/>
      <c r="NYG102" s="84"/>
      <c r="NYH102" s="84"/>
      <c r="NYI102" s="84"/>
      <c r="NYJ102" s="84"/>
      <c r="NYK102" s="84"/>
      <c r="NYL102" s="84"/>
      <c r="NYM102" s="84"/>
      <c r="NYN102" s="84"/>
      <c r="NYO102" s="84"/>
      <c r="NYP102" s="84"/>
      <c r="NYQ102" s="84"/>
      <c r="NYR102" s="84"/>
      <c r="NYS102" s="84"/>
      <c r="NYT102" s="84"/>
      <c r="NYU102" s="84"/>
      <c r="NYV102" s="84"/>
      <c r="NYW102" s="84"/>
      <c r="NYX102" s="84"/>
      <c r="NYY102" s="84"/>
      <c r="NYZ102" s="84"/>
      <c r="NZA102" s="84"/>
      <c r="NZB102" s="84"/>
      <c r="NZC102" s="84"/>
      <c r="NZD102" s="84"/>
      <c r="NZE102" s="84"/>
      <c r="NZF102" s="84"/>
      <c r="NZG102" s="84"/>
      <c r="NZH102" s="84"/>
      <c r="NZI102" s="84"/>
      <c r="NZJ102" s="84"/>
      <c r="NZK102" s="84"/>
      <c r="NZL102" s="84"/>
      <c r="NZM102" s="84"/>
      <c r="NZN102" s="84"/>
      <c r="NZO102" s="84"/>
      <c r="NZP102" s="84"/>
      <c r="NZQ102" s="84"/>
      <c r="NZR102" s="84"/>
      <c r="NZS102" s="84"/>
      <c r="NZT102" s="84"/>
      <c r="NZU102" s="84"/>
      <c r="NZV102" s="84"/>
      <c r="NZW102" s="84"/>
      <c r="NZX102" s="84"/>
      <c r="NZY102" s="84"/>
      <c r="NZZ102" s="84"/>
      <c r="OAA102" s="84"/>
      <c r="OAB102" s="84"/>
      <c r="OAC102" s="84"/>
      <c r="OAD102" s="84"/>
      <c r="OAE102" s="84"/>
      <c r="OAF102" s="84"/>
      <c r="OAG102" s="84"/>
      <c r="OAH102" s="84"/>
      <c r="OAI102" s="84"/>
      <c r="OAJ102" s="84"/>
      <c r="OAK102" s="84"/>
      <c r="OAL102" s="84"/>
      <c r="OAM102" s="84"/>
      <c r="OAN102" s="84"/>
      <c r="OAO102" s="84"/>
      <c r="OAP102" s="84"/>
      <c r="OAQ102" s="84"/>
      <c r="OAR102" s="84"/>
      <c r="OAS102" s="84"/>
      <c r="OAT102" s="84"/>
      <c r="OAU102" s="84"/>
      <c r="OAV102" s="84"/>
      <c r="OAW102" s="84"/>
      <c r="OAX102" s="84"/>
      <c r="OAY102" s="84"/>
      <c r="OAZ102" s="84"/>
      <c r="OBA102" s="84"/>
      <c r="OBB102" s="84"/>
      <c r="OBC102" s="84"/>
      <c r="OBD102" s="84"/>
      <c r="OBE102" s="84"/>
      <c r="OBF102" s="84"/>
      <c r="OBG102" s="84"/>
      <c r="OBH102" s="84"/>
      <c r="OBI102" s="84"/>
      <c r="OBJ102" s="84"/>
      <c r="OBK102" s="84"/>
      <c r="OBL102" s="84"/>
      <c r="OBM102" s="84"/>
      <c r="OBN102" s="84"/>
      <c r="OBO102" s="84"/>
      <c r="OBP102" s="84"/>
      <c r="OBQ102" s="84"/>
      <c r="OBR102" s="84"/>
      <c r="OBS102" s="84"/>
      <c r="OBT102" s="84"/>
      <c r="OBU102" s="84"/>
      <c r="OBV102" s="84"/>
      <c r="OBW102" s="84"/>
      <c r="OBX102" s="84"/>
      <c r="OBY102" s="84"/>
      <c r="OBZ102" s="84"/>
      <c r="OCA102" s="84"/>
      <c r="OCB102" s="84"/>
      <c r="OCC102" s="84"/>
      <c r="OCD102" s="84"/>
      <c r="OCE102" s="84"/>
      <c r="OCF102" s="84"/>
      <c r="OCG102" s="84"/>
      <c r="OCH102" s="84"/>
      <c r="OCI102" s="84"/>
      <c r="OCJ102" s="84"/>
      <c r="OCK102" s="84"/>
      <c r="OCL102" s="84"/>
      <c r="OCM102" s="84"/>
      <c r="OCN102" s="84"/>
      <c r="OCO102" s="84"/>
      <c r="OCP102" s="84"/>
      <c r="OCQ102" s="84"/>
      <c r="OCR102" s="84"/>
      <c r="OCS102" s="84"/>
      <c r="OCT102" s="84"/>
      <c r="OCU102" s="84"/>
      <c r="OCV102" s="84"/>
      <c r="OCW102" s="84"/>
      <c r="OCX102" s="84"/>
      <c r="OCY102" s="84"/>
      <c r="OCZ102" s="84"/>
      <c r="ODA102" s="84"/>
      <c r="ODB102" s="84"/>
      <c r="ODC102" s="84"/>
      <c r="ODD102" s="84"/>
      <c r="ODE102" s="84"/>
      <c r="ODF102" s="84"/>
      <c r="ODG102" s="84"/>
      <c r="ODH102" s="84"/>
      <c r="ODI102" s="84"/>
      <c r="ODJ102" s="84"/>
      <c r="ODK102" s="84"/>
      <c r="ODL102" s="84"/>
      <c r="ODM102" s="84"/>
      <c r="ODN102" s="84"/>
      <c r="ODO102" s="84"/>
      <c r="ODP102" s="84"/>
      <c r="ODQ102" s="84"/>
      <c r="ODR102" s="84"/>
      <c r="ODS102" s="84"/>
      <c r="ODT102" s="84"/>
      <c r="ODU102" s="84"/>
      <c r="ODV102" s="84"/>
      <c r="ODW102" s="84"/>
      <c r="ODX102" s="84"/>
      <c r="ODY102" s="84"/>
      <c r="ODZ102" s="84"/>
      <c r="OEA102" s="84"/>
      <c r="OEB102" s="84"/>
      <c r="OEC102" s="84"/>
      <c r="OED102" s="84"/>
      <c r="OEE102" s="84"/>
      <c r="OEF102" s="84"/>
      <c r="OEG102" s="84"/>
      <c r="OEH102" s="84"/>
      <c r="OEI102" s="84"/>
      <c r="OEJ102" s="84"/>
      <c r="OEK102" s="84"/>
      <c r="OEL102" s="84"/>
      <c r="OEM102" s="84"/>
      <c r="OEN102" s="84"/>
      <c r="OEO102" s="84"/>
      <c r="OEP102" s="84"/>
      <c r="OEQ102" s="84"/>
      <c r="OER102" s="84"/>
      <c r="OES102" s="84"/>
      <c r="OET102" s="84"/>
      <c r="OEU102" s="84"/>
      <c r="OEV102" s="84"/>
      <c r="OEW102" s="84"/>
      <c r="OEX102" s="84"/>
      <c r="OEY102" s="84"/>
      <c r="OEZ102" s="84"/>
      <c r="OFA102" s="84"/>
      <c r="OFB102" s="84"/>
      <c r="OFC102" s="84"/>
      <c r="OFD102" s="84"/>
      <c r="OFE102" s="84"/>
      <c r="OFF102" s="84"/>
      <c r="OFG102" s="84"/>
      <c r="OFH102" s="84"/>
      <c r="OFI102" s="84"/>
      <c r="OFJ102" s="84"/>
      <c r="OFK102" s="84"/>
      <c r="OFL102" s="84"/>
      <c r="OFM102" s="84"/>
      <c r="OFN102" s="84"/>
      <c r="OFO102" s="84"/>
      <c r="OFP102" s="84"/>
      <c r="OFQ102" s="84"/>
      <c r="OFR102" s="84"/>
      <c r="OFS102" s="84"/>
      <c r="OFT102" s="84"/>
      <c r="OFU102" s="84"/>
      <c r="OFV102" s="84"/>
      <c r="OFW102" s="84"/>
      <c r="OFX102" s="84"/>
      <c r="OFY102" s="84"/>
      <c r="OFZ102" s="84"/>
      <c r="OGA102" s="84"/>
      <c r="OGB102" s="84"/>
      <c r="OGC102" s="84"/>
      <c r="OGD102" s="84"/>
      <c r="OGE102" s="84"/>
      <c r="OGF102" s="84"/>
      <c r="OGG102" s="84"/>
      <c r="OGH102" s="84"/>
      <c r="OGI102" s="84"/>
      <c r="OGJ102" s="84"/>
      <c r="OGK102" s="84"/>
      <c r="OGL102" s="84"/>
      <c r="OGM102" s="84"/>
      <c r="OGN102" s="84"/>
      <c r="OGO102" s="84"/>
      <c r="OGP102" s="84"/>
      <c r="OGQ102" s="84"/>
      <c r="OGR102" s="84"/>
      <c r="OGS102" s="84"/>
      <c r="OGT102" s="84"/>
      <c r="OGU102" s="84"/>
      <c r="OGV102" s="84"/>
      <c r="OGW102" s="84"/>
      <c r="OGX102" s="84"/>
      <c r="OGY102" s="84"/>
      <c r="OGZ102" s="84"/>
      <c r="OHA102" s="84"/>
      <c r="OHB102" s="84"/>
      <c r="OHC102" s="84"/>
      <c r="OHD102" s="84"/>
      <c r="OHE102" s="84"/>
      <c r="OHF102" s="84"/>
      <c r="OHG102" s="84"/>
      <c r="OHH102" s="84"/>
      <c r="OHI102" s="84"/>
      <c r="OHJ102" s="84"/>
      <c r="OHK102" s="84"/>
      <c r="OHL102" s="84"/>
      <c r="OHM102" s="84"/>
      <c r="OHN102" s="84"/>
      <c r="OHO102" s="84"/>
      <c r="OHP102" s="84"/>
      <c r="OHQ102" s="84"/>
      <c r="OHR102" s="84"/>
      <c r="OHS102" s="84"/>
      <c r="OHT102" s="84"/>
      <c r="OHU102" s="84"/>
      <c r="OHV102" s="84"/>
      <c r="OHW102" s="84"/>
      <c r="OHX102" s="84"/>
      <c r="OHY102" s="84"/>
      <c r="OHZ102" s="84"/>
      <c r="OIA102" s="84"/>
      <c r="OIB102" s="84"/>
      <c r="OIC102" s="84"/>
      <c r="OID102" s="84"/>
      <c r="OIE102" s="84"/>
      <c r="OIF102" s="84"/>
      <c r="OIG102" s="84"/>
      <c r="OIH102" s="84"/>
      <c r="OII102" s="84"/>
      <c r="OIJ102" s="84"/>
      <c r="OIK102" s="84"/>
      <c r="OIL102" s="84"/>
      <c r="OIM102" s="84"/>
      <c r="OIN102" s="84"/>
      <c r="OIO102" s="84"/>
      <c r="OIP102" s="84"/>
      <c r="OIQ102" s="84"/>
      <c r="OIR102" s="84"/>
      <c r="OIS102" s="84"/>
      <c r="OIT102" s="84"/>
      <c r="OIU102" s="84"/>
      <c r="OIV102" s="84"/>
      <c r="OIW102" s="84"/>
      <c r="OIX102" s="84"/>
      <c r="OIY102" s="84"/>
      <c r="OIZ102" s="84"/>
      <c r="OJA102" s="84"/>
      <c r="OJB102" s="84"/>
      <c r="OJC102" s="84"/>
      <c r="OJD102" s="84"/>
      <c r="OJE102" s="84"/>
      <c r="OJF102" s="84"/>
      <c r="OJG102" s="84"/>
      <c r="OJH102" s="84"/>
      <c r="OJI102" s="84"/>
      <c r="OJJ102" s="84"/>
      <c r="OJK102" s="84"/>
      <c r="OJL102" s="84"/>
      <c r="OJM102" s="84"/>
      <c r="OJN102" s="84"/>
      <c r="OJO102" s="84"/>
      <c r="OJP102" s="84"/>
      <c r="OJQ102" s="84"/>
      <c r="OJR102" s="84"/>
      <c r="OJS102" s="84"/>
      <c r="OJT102" s="84"/>
      <c r="OJU102" s="84"/>
      <c r="OJV102" s="84"/>
      <c r="OJW102" s="84"/>
      <c r="OJX102" s="84"/>
      <c r="OJY102" s="84"/>
      <c r="OJZ102" s="84"/>
      <c r="OKA102" s="84"/>
      <c r="OKB102" s="84"/>
      <c r="OKC102" s="84"/>
      <c r="OKD102" s="84"/>
      <c r="OKE102" s="84"/>
      <c r="OKF102" s="84"/>
      <c r="OKG102" s="84"/>
      <c r="OKH102" s="84"/>
      <c r="OKI102" s="84"/>
      <c r="OKJ102" s="84"/>
      <c r="OKK102" s="84"/>
      <c r="OKL102" s="84"/>
      <c r="OKM102" s="84"/>
      <c r="OKN102" s="84"/>
      <c r="OKO102" s="84"/>
      <c r="OKP102" s="84"/>
      <c r="OKQ102" s="84"/>
      <c r="OKR102" s="84"/>
      <c r="OKS102" s="84"/>
      <c r="OKT102" s="84"/>
      <c r="OKU102" s="84"/>
      <c r="OKV102" s="84"/>
      <c r="OKW102" s="84"/>
      <c r="OKX102" s="84"/>
      <c r="OKY102" s="84"/>
      <c r="OKZ102" s="84"/>
      <c r="OLA102" s="84"/>
      <c r="OLB102" s="84"/>
      <c r="OLC102" s="84"/>
      <c r="OLD102" s="84"/>
      <c r="OLE102" s="84"/>
      <c r="OLF102" s="84"/>
      <c r="OLG102" s="84"/>
      <c r="OLH102" s="84"/>
      <c r="OLI102" s="84"/>
      <c r="OLJ102" s="84"/>
      <c r="OLK102" s="84"/>
      <c r="OLL102" s="84"/>
      <c r="OLM102" s="84"/>
      <c r="OLN102" s="84"/>
      <c r="OLO102" s="84"/>
      <c r="OLP102" s="84"/>
      <c r="OLQ102" s="84"/>
      <c r="OLR102" s="84"/>
      <c r="OLS102" s="84"/>
      <c r="OLT102" s="84"/>
      <c r="OLU102" s="84"/>
      <c r="OLV102" s="84"/>
      <c r="OLW102" s="84"/>
      <c r="OLX102" s="84"/>
      <c r="OLY102" s="84"/>
      <c r="OLZ102" s="84"/>
      <c r="OMA102" s="84"/>
      <c r="OMB102" s="84"/>
      <c r="OMC102" s="84"/>
      <c r="OMD102" s="84"/>
      <c r="OME102" s="84"/>
      <c r="OMF102" s="84"/>
      <c r="OMG102" s="84"/>
      <c r="OMH102" s="84"/>
      <c r="OMI102" s="84"/>
      <c r="OMJ102" s="84"/>
      <c r="OMK102" s="84"/>
      <c r="OML102" s="84"/>
      <c r="OMM102" s="84"/>
      <c r="OMN102" s="84"/>
      <c r="OMO102" s="84"/>
      <c r="OMP102" s="84"/>
      <c r="OMQ102" s="84"/>
      <c r="OMR102" s="84"/>
      <c r="OMS102" s="84"/>
      <c r="OMT102" s="84"/>
      <c r="OMU102" s="84"/>
      <c r="OMV102" s="84"/>
      <c r="OMW102" s="84"/>
      <c r="OMX102" s="84"/>
      <c r="OMY102" s="84"/>
      <c r="OMZ102" s="84"/>
      <c r="ONA102" s="84"/>
      <c r="ONB102" s="84"/>
      <c r="ONC102" s="84"/>
      <c r="OND102" s="84"/>
      <c r="ONE102" s="84"/>
      <c r="ONF102" s="84"/>
      <c r="ONG102" s="84"/>
      <c r="ONH102" s="84"/>
      <c r="ONI102" s="84"/>
      <c r="ONJ102" s="84"/>
      <c r="ONK102" s="84"/>
      <c r="ONL102" s="84"/>
      <c r="ONM102" s="84"/>
      <c r="ONN102" s="84"/>
      <c r="ONO102" s="84"/>
      <c r="ONP102" s="84"/>
      <c r="ONQ102" s="84"/>
      <c r="ONR102" s="84"/>
      <c r="ONS102" s="84"/>
      <c r="ONT102" s="84"/>
      <c r="ONU102" s="84"/>
      <c r="ONV102" s="84"/>
      <c r="ONW102" s="84"/>
      <c r="ONX102" s="84"/>
      <c r="ONY102" s="84"/>
      <c r="ONZ102" s="84"/>
      <c r="OOA102" s="84"/>
      <c r="OOB102" s="84"/>
      <c r="OOC102" s="84"/>
      <c r="OOD102" s="84"/>
      <c r="OOE102" s="84"/>
      <c r="OOF102" s="84"/>
      <c r="OOG102" s="84"/>
      <c r="OOH102" s="84"/>
      <c r="OOI102" s="84"/>
      <c r="OOJ102" s="84"/>
      <c r="OOK102" s="84"/>
      <c r="OOL102" s="84"/>
      <c r="OOM102" s="84"/>
      <c r="OON102" s="84"/>
      <c r="OOO102" s="84"/>
      <c r="OOP102" s="84"/>
      <c r="OOQ102" s="84"/>
      <c r="OOR102" s="84"/>
      <c r="OOS102" s="84"/>
      <c r="OOT102" s="84"/>
      <c r="OOU102" s="84"/>
      <c r="OOV102" s="84"/>
      <c r="OOW102" s="84"/>
      <c r="OOX102" s="84"/>
      <c r="OOY102" s="84"/>
      <c r="OOZ102" s="84"/>
      <c r="OPA102" s="84"/>
      <c r="OPB102" s="84"/>
      <c r="OPC102" s="84"/>
      <c r="OPD102" s="84"/>
      <c r="OPE102" s="84"/>
      <c r="OPF102" s="84"/>
      <c r="OPG102" s="84"/>
      <c r="OPH102" s="84"/>
      <c r="OPI102" s="84"/>
      <c r="OPJ102" s="84"/>
      <c r="OPK102" s="84"/>
      <c r="OPL102" s="84"/>
      <c r="OPM102" s="84"/>
      <c r="OPN102" s="84"/>
      <c r="OPO102" s="84"/>
      <c r="OPP102" s="84"/>
      <c r="OPQ102" s="84"/>
      <c r="OPR102" s="84"/>
      <c r="OPS102" s="84"/>
      <c r="OPT102" s="84"/>
      <c r="OPU102" s="84"/>
      <c r="OPV102" s="84"/>
      <c r="OPW102" s="84"/>
      <c r="OPX102" s="84"/>
      <c r="OPY102" s="84"/>
      <c r="OPZ102" s="84"/>
      <c r="OQA102" s="84"/>
      <c r="OQB102" s="84"/>
      <c r="OQC102" s="84"/>
      <c r="OQD102" s="84"/>
      <c r="OQE102" s="84"/>
      <c r="OQF102" s="84"/>
      <c r="OQG102" s="84"/>
      <c r="OQH102" s="84"/>
      <c r="OQI102" s="84"/>
      <c r="OQJ102" s="84"/>
      <c r="OQK102" s="84"/>
      <c r="OQL102" s="84"/>
      <c r="OQM102" s="84"/>
      <c r="OQN102" s="84"/>
      <c r="OQO102" s="84"/>
      <c r="OQP102" s="84"/>
      <c r="OQQ102" s="84"/>
      <c r="OQR102" s="84"/>
      <c r="OQS102" s="84"/>
      <c r="OQT102" s="84"/>
      <c r="OQU102" s="84"/>
      <c r="OQV102" s="84"/>
      <c r="OQW102" s="84"/>
      <c r="OQX102" s="84"/>
      <c r="OQY102" s="84"/>
      <c r="OQZ102" s="84"/>
      <c r="ORA102" s="84"/>
      <c r="ORB102" s="84"/>
      <c r="ORC102" s="84"/>
      <c r="ORD102" s="84"/>
      <c r="ORE102" s="84"/>
      <c r="ORF102" s="84"/>
      <c r="ORG102" s="84"/>
      <c r="ORH102" s="84"/>
      <c r="ORI102" s="84"/>
      <c r="ORJ102" s="84"/>
      <c r="ORK102" s="84"/>
      <c r="ORL102" s="84"/>
      <c r="ORM102" s="84"/>
      <c r="ORN102" s="84"/>
      <c r="ORO102" s="84"/>
      <c r="ORP102" s="84"/>
      <c r="ORQ102" s="84"/>
      <c r="ORR102" s="84"/>
      <c r="ORS102" s="84"/>
      <c r="ORT102" s="84"/>
      <c r="ORU102" s="84"/>
      <c r="ORV102" s="84"/>
      <c r="ORW102" s="84"/>
      <c r="ORX102" s="84"/>
      <c r="ORY102" s="84"/>
      <c r="ORZ102" s="84"/>
      <c r="OSA102" s="84"/>
      <c r="OSB102" s="84"/>
      <c r="OSC102" s="84"/>
      <c r="OSD102" s="84"/>
      <c r="OSE102" s="84"/>
      <c r="OSF102" s="84"/>
      <c r="OSG102" s="84"/>
      <c r="OSH102" s="84"/>
      <c r="OSI102" s="84"/>
      <c r="OSJ102" s="84"/>
      <c r="OSK102" s="84"/>
      <c r="OSL102" s="84"/>
      <c r="OSM102" s="84"/>
      <c r="OSN102" s="84"/>
      <c r="OSO102" s="84"/>
      <c r="OSP102" s="84"/>
      <c r="OSQ102" s="84"/>
      <c r="OSR102" s="84"/>
      <c r="OSS102" s="84"/>
      <c r="OST102" s="84"/>
      <c r="OSU102" s="84"/>
      <c r="OSV102" s="84"/>
      <c r="OSW102" s="84"/>
      <c r="OSX102" s="84"/>
      <c r="OSY102" s="84"/>
      <c r="OSZ102" s="84"/>
      <c r="OTA102" s="84"/>
      <c r="OTB102" s="84"/>
      <c r="OTC102" s="84"/>
      <c r="OTD102" s="84"/>
      <c r="OTE102" s="84"/>
      <c r="OTF102" s="84"/>
      <c r="OTG102" s="84"/>
      <c r="OTH102" s="84"/>
      <c r="OTI102" s="84"/>
      <c r="OTJ102" s="84"/>
      <c r="OTK102" s="84"/>
      <c r="OTL102" s="84"/>
      <c r="OTM102" s="84"/>
      <c r="OTN102" s="84"/>
      <c r="OTO102" s="84"/>
      <c r="OTP102" s="84"/>
      <c r="OTQ102" s="84"/>
      <c r="OTR102" s="84"/>
      <c r="OTS102" s="84"/>
      <c r="OTT102" s="84"/>
      <c r="OTU102" s="84"/>
      <c r="OTV102" s="84"/>
      <c r="OTW102" s="84"/>
      <c r="OTX102" s="84"/>
      <c r="OTY102" s="84"/>
      <c r="OTZ102" s="84"/>
      <c r="OUA102" s="84"/>
      <c r="OUB102" s="84"/>
      <c r="OUC102" s="84"/>
      <c r="OUD102" s="84"/>
      <c r="OUE102" s="84"/>
      <c r="OUF102" s="84"/>
      <c r="OUG102" s="84"/>
      <c r="OUH102" s="84"/>
      <c r="OUI102" s="84"/>
      <c r="OUJ102" s="84"/>
      <c r="OUK102" s="84"/>
      <c r="OUL102" s="84"/>
      <c r="OUM102" s="84"/>
      <c r="OUN102" s="84"/>
      <c r="OUO102" s="84"/>
      <c r="OUP102" s="84"/>
      <c r="OUQ102" s="84"/>
      <c r="OUR102" s="84"/>
      <c r="OUS102" s="84"/>
      <c r="OUT102" s="84"/>
      <c r="OUU102" s="84"/>
      <c r="OUV102" s="84"/>
      <c r="OUW102" s="84"/>
      <c r="OUX102" s="84"/>
      <c r="OUY102" s="84"/>
      <c r="OUZ102" s="84"/>
      <c r="OVA102" s="84"/>
      <c r="OVB102" s="84"/>
      <c r="OVC102" s="84"/>
      <c r="OVD102" s="84"/>
      <c r="OVE102" s="84"/>
      <c r="OVF102" s="84"/>
      <c r="OVG102" s="84"/>
      <c r="OVH102" s="84"/>
      <c r="OVI102" s="84"/>
      <c r="OVJ102" s="84"/>
      <c r="OVK102" s="84"/>
      <c r="OVL102" s="84"/>
      <c r="OVM102" s="84"/>
      <c r="OVN102" s="84"/>
      <c r="OVO102" s="84"/>
      <c r="OVP102" s="84"/>
      <c r="OVQ102" s="84"/>
      <c r="OVR102" s="84"/>
      <c r="OVS102" s="84"/>
      <c r="OVT102" s="84"/>
      <c r="OVU102" s="84"/>
      <c r="OVV102" s="84"/>
      <c r="OVW102" s="84"/>
      <c r="OVX102" s="84"/>
      <c r="OVY102" s="84"/>
      <c r="OVZ102" s="84"/>
      <c r="OWA102" s="84"/>
      <c r="OWB102" s="84"/>
      <c r="OWC102" s="84"/>
      <c r="OWD102" s="84"/>
      <c r="OWE102" s="84"/>
      <c r="OWF102" s="84"/>
      <c r="OWG102" s="84"/>
      <c r="OWH102" s="84"/>
      <c r="OWI102" s="84"/>
      <c r="OWJ102" s="84"/>
      <c r="OWK102" s="84"/>
      <c r="OWL102" s="84"/>
      <c r="OWM102" s="84"/>
      <c r="OWN102" s="84"/>
      <c r="OWO102" s="84"/>
      <c r="OWP102" s="84"/>
      <c r="OWQ102" s="84"/>
      <c r="OWR102" s="84"/>
      <c r="OWS102" s="84"/>
      <c r="OWT102" s="84"/>
      <c r="OWU102" s="84"/>
      <c r="OWV102" s="84"/>
      <c r="OWW102" s="84"/>
      <c r="OWX102" s="84"/>
      <c r="OWY102" s="84"/>
      <c r="OWZ102" s="84"/>
      <c r="OXA102" s="84"/>
      <c r="OXB102" s="84"/>
      <c r="OXC102" s="84"/>
      <c r="OXD102" s="84"/>
      <c r="OXE102" s="84"/>
      <c r="OXF102" s="84"/>
      <c r="OXG102" s="84"/>
      <c r="OXH102" s="84"/>
      <c r="OXI102" s="84"/>
      <c r="OXJ102" s="84"/>
      <c r="OXK102" s="84"/>
      <c r="OXL102" s="84"/>
      <c r="OXM102" s="84"/>
      <c r="OXN102" s="84"/>
      <c r="OXO102" s="84"/>
      <c r="OXP102" s="84"/>
      <c r="OXQ102" s="84"/>
      <c r="OXR102" s="84"/>
      <c r="OXS102" s="84"/>
      <c r="OXT102" s="84"/>
      <c r="OXU102" s="84"/>
      <c r="OXV102" s="84"/>
      <c r="OXW102" s="84"/>
      <c r="OXX102" s="84"/>
      <c r="OXY102" s="84"/>
      <c r="OXZ102" s="84"/>
      <c r="OYA102" s="84"/>
      <c r="OYB102" s="84"/>
      <c r="OYC102" s="84"/>
      <c r="OYD102" s="84"/>
      <c r="OYE102" s="84"/>
      <c r="OYF102" s="84"/>
      <c r="OYG102" s="84"/>
      <c r="OYH102" s="84"/>
      <c r="OYI102" s="84"/>
      <c r="OYJ102" s="84"/>
      <c r="OYK102" s="84"/>
      <c r="OYL102" s="84"/>
      <c r="OYM102" s="84"/>
      <c r="OYN102" s="84"/>
      <c r="OYO102" s="84"/>
      <c r="OYP102" s="84"/>
      <c r="OYQ102" s="84"/>
      <c r="OYR102" s="84"/>
      <c r="OYS102" s="84"/>
      <c r="OYT102" s="84"/>
      <c r="OYU102" s="84"/>
      <c r="OYV102" s="84"/>
      <c r="OYW102" s="84"/>
      <c r="OYX102" s="84"/>
      <c r="OYY102" s="84"/>
      <c r="OYZ102" s="84"/>
      <c r="OZA102" s="84"/>
      <c r="OZB102" s="84"/>
      <c r="OZC102" s="84"/>
      <c r="OZD102" s="84"/>
      <c r="OZE102" s="84"/>
      <c r="OZF102" s="84"/>
      <c r="OZG102" s="84"/>
      <c r="OZH102" s="84"/>
      <c r="OZI102" s="84"/>
      <c r="OZJ102" s="84"/>
      <c r="OZK102" s="84"/>
      <c r="OZL102" s="84"/>
      <c r="OZM102" s="84"/>
      <c r="OZN102" s="84"/>
      <c r="OZO102" s="84"/>
      <c r="OZP102" s="84"/>
      <c r="OZQ102" s="84"/>
      <c r="OZR102" s="84"/>
      <c r="OZS102" s="84"/>
      <c r="OZT102" s="84"/>
      <c r="OZU102" s="84"/>
      <c r="OZV102" s="84"/>
      <c r="OZW102" s="84"/>
      <c r="OZX102" s="84"/>
      <c r="OZY102" s="84"/>
      <c r="OZZ102" s="84"/>
      <c r="PAA102" s="84"/>
      <c r="PAB102" s="84"/>
      <c r="PAC102" s="84"/>
      <c r="PAD102" s="84"/>
      <c r="PAE102" s="84"/>
      <c r="PAF102" s="84"/>
      <c r="PAG102" s="84"/>
      <c r="PAH102" s="84"/>
      <c r="PAI102" s="84"/>
      <c r="PAJ102" s="84"/>
      <c r="PAK102" s="84"/>
      <c r="PAL102" s="84"/>
      <c r="PAM102" s="84"/>
      <c r="PAN102" s="84"/>
      <c r="PAO102" s="84"/>
      <c r="PAP102" s="84"/>
      <c r="PAQ102" s="84"/>
      <c r="PAR102" s="84"/>
      <c r="PAS102" s="84"/>
      <c r="PAT102" s="84"/>
      <c r="PAU102" s="84"/>
      <c r="PAV102" s="84"/>
      <c r="PAW102" s="84"/>
      <c r="PAX102" s="84"/>
      <c r="PAY102" s="84"/>
      <c r="PAZ102" s="84"/>
      <c r="PBA102" s="84"/>
      <c r="PBB102" s="84"/>
      <c r="PBC102" s="84"/>
      <c r="PBD102" s="84"/>
      <c r="PBE102" s="84"/>
      <c r="PBF102" s="84"/>
      <c r="PBG102" s="84"/>
      <c r="PBH102" s="84"/>
      <c r="PBI102" s="84"/>
      <c r="PBJ102" s="84"/>
      <c r="PBK102" s="84"/>
      <c r="PBL102" s="84"/>
      <c r="PBM102" s="84"/>
      <c r="PBN102" s="84"/>
      <c r="PBO102" s="84"/>
      <c r="PBP102" s="84"/>
      <c r="PBQ102" s="84"/>
      <c r="PBR102" s="84"/>
      <c r="PBS102" s="84"/>
      <c r="PBT102" s="84"/>
      <c r="PBU102" s="84"/>
      <c r="PBV102" s="84"/>
      <c r="PBW102" s="84"/>
      <c r="PBX102" s="84"/>
      <c r="PBY102" s="84"/>
      <c r="PBZ102" s="84"/>
      <c r="PCA102" s="84"/>
      <c r="PCB102" s="84"/>
      <c r="PCC102" s="84"/>
      <c r="PCD102" s="84"/>
      <c r="PCE102" s="84"/>
      <c r="PCF102" s="84"/>
      <c r="PCG102" s="84"/>
      <c r="PCH102" s="84"/>
      <c r="PCI102" s="84"/>
      <c r="PCJ102" s="84"/>
      <c r="PCK102" s="84"/>
      <c r="PCL102" s="84"/>
      <c r="PCM102" s="84"/>
      <c r="PCN102" s="84"/>
      <c r="PCO102" s="84"/>
      <c r="PCP102" s="84"/>
      <c r="PCQ102" s="84"/>
      <c r="PCR102" s="84"/>
      <c r="PCS102" s="84"/>
      <c r="PCT102" s="84"/>
      <c r="PCU102" s="84"/>
      <c r="PCV102" s="84"/>
      <c r="PCW102" s="84"/>
      <c r="PCX102" s="84"/>
      <c r="PCY102" s="84"/>
      <c r="PCZ102" s="84"/>
      <c r="PDA102" s="84"/>
      <c r="PDB102" s="84"/>
      <c r="PDC102" s="84"/>
      <c r="PDD102" s="84"/>
      <c r="PDE102" s="84"/>
      <c r="PDF102" s="84"/>
      <c r="PDG102" s="84"/>
      <c r="PDH102" s="84"/>
      <c r="PDI102" s="84"/>
      <c r="PDJ102" s="84"/>
      <c r="PDK102" s="84"/>
      <c r="PDL102" s="84"/>
      <c r="PDM102" s="84"/>
      <c r="PDN102" s="84"/>
      <c r="PDO102" s="84"/>
      <c r="PDP102" s="84"/>
      <c r="PDQ102" s="84"/>
      <c r="PDR102" s="84"/>
      <c r="PDS102" s="84"/>
      <c r="PDT102" s="84"/>
      <c r="PDU102" s="84"/>
      <c r="PDV102" s="84"/>
      <c r="PDW102" s="84"/>
      <c r="PDX102" s="84"/>
      <c r="PDY102" s="84"/>
      <c r="PDZ102" s="84"/>
      <c r="PEA102" s="84"/>
      <c r="PEB102" s="84"/>
      <c r="PEC102" s="84"/>
      <c r="PED102" s="84"/>
      <c r="PEE102" s="84"/>
      <c r="PEF102" s="84"/>
      <c r="PEG102" s="84"/>
      <c r="PEH102" s="84"/>
      <c r="PEI102" s="84"/>
      <c r="PEJ102" s="84"/>
      <c r="PEK102" s="84"/>
      <c r="PEL102" s="84"/>
      <c r="PEM102" s="84"/>
      <c r="PEN102" s="84"/>
      <c r="PEO102" s="84"/>
      <c r="PEP102" s="84"/>
      <c r="PEQ102" s="84"/>
      <c r="PER102" s="84"/>
      <c r="PES102" s="84"/>
      <c r="PET102" s="84"/>
      <c r="PEU102" s="84"/>
      <c r="PEV102" s="84"/>
      <c r="PEW102" s="84"/>
      <c r="PEX102" s="84"/>
      <c r="PEY102" s="84"/>
      <c r="PEZ102" s="84"/>
      <c r="PFA102" s="84"/>
      <c r="PFB102" s="84"/>
      <c r="PFC102" s="84"/>
      <c r="PFD102" s="84"/>
      <c r="PFE102" s="84"/>
      <c r="PFF102" s="84"/>
      <c r="PFG102" s="84"/>
      <c r="PFH102" s="84"/>
      <c r="PFI102" s="84"/>
      <c r="PFJ102" s="84"/>
      <c r="PFK102" s="84"/>
      <c r="PFL102" s="84"/>
      <c r="PFM102" s="84"/>
      <c r="PFN102" s="84"/>
      <c r="PFO102" s="84"/>
      <c r="PFP102" s="84"/>
      <c r="PFQ102" s="84"/>
      <c r="PFR102" s="84"/>
      <c r="PFS102" s="84"/>
      <c r="PFT102" s="84"/>
      <c r="PFU102" s="84"/>
      <c r="PFV102" s="84"/>
      <c r="PFW102" s="84"/>
      <c r="PFX102" s="84"/>
      <c r="PFY102" s="84"/>
      <c r="PFZ102" s="84"/>
      <c r="PGA102" s="84"/>
      <c r="PGB102" s="84"/>
      <c r="PGC102" s="84"/>
      <c r="PGD102" s="84"/>
      <c r="PGE102" s="84"/>
      <c r="PGF102" s="84"/>
      <c r="PGG102" s="84"/>
      <c r="PGH102" s="84"/>
      <c r="PGI102" s="84"/>
      <c r="PGJ102" s="84"/>
      <c r="PGK102" s="84"/>
      <c r="PGL102" s="84"/>
      <c r="PGM102" s="84"/>
      <c r="PGN102" s="84"/>
      <c r="PGO102" s="84"/>
      <c r="PGP102" s="84"/>
      <c r="PGQ102" s="84"/>
      <c r="PGR102" s="84"/>
      <c r="PGS102" s="84"/>
      <c r="PGT102" s="84"/>
      <c r="PGU102" s="84"/>
      <c r="PGV102" s="84"/>
      <c r="PGW102" s="84"/>
      <c r="PGX102" s="84"/>
      <c r="PGY102" s="84"/>
      <c r="PGZ102" s="84"/>
      <c r="PHA102" s="84"/>
      <c r="PHB102" s="84"/>
      <c r="PHC102" s="84"/>
      <c r="PHD102" s="84"/>
      <c r="PHE102" s="84"/>
      <c r="PHF102" s="84"/>
      <c r="PHG102" s="84"/>
      <c r="PHH102" s="84"/>
      <c r="PHI102" s="84"/>
      <c r="PHJ102" s="84"/>
      <c r="PHK102" s="84"/>
      <c r="PHL102" s="84"/>
      <c r="PHM102" s="84"/>
      <c r="PHN102" s="84"/>
      <c r="PHO102" s="84"/>
      <c r="PHP102" s="84"/>
      <c r="PHQ102" s="84"/>
      <c r="PHR102" s="84"/>
      <c r="PHS102" s="84"/>
      <c r="PHT102" s="84"/>
      <c r="PHU102" s="84"/>
      <c r="PHV102" s="84"/>
      <c r="PHW102" s="84"/>
      <c r="PHX102" s="84"/>
      <c r="PHY102" s="84"/>
      <c r="PHZ102" s="84"/>
      <c r="PIA102" s="84"/>
      <c r="PIB102" s="84"/>
      <c r="PIC102" s="84"/>
      <c r="PID102" s="84"/>
      <c r="PIE102" s="84"/>
      <c r="PIF102" s="84"/>
      <c r="PIG102" s="84"/>
      <c r="PIH102" s="84"/>
      <c r="PII102" s="84"/>
      <c r="PIJ102" s="84"/>
      <c r="PIK102" s="84"/>
      <c r="PIL102" s="84"/>
      <c r="PIM102" s="84"/>
      <c r="PIN102" s="84"/>
      <c r="PIO102" s="84"/>
      <c r="PIP102" s="84"/>
      <c r="PIQ102" s="84"/>
      <c r="PIR102" s="84"/>
      <c r="PIS102" s="84"/>
      <c r="PIT102" s="84"/>
      <c r="PIU102" s="84"/>
      <c r="PIV102" s="84"/>
      <c r="PIW102" s="84"/>
      <c r="PIX102" s="84"/>
      <c r="PIY102" s="84"/>
      <c r="PIZ102" s="84"/>
      <c r="PJA102" s="84"/>
      <c r="PJB102" s="84"/>
      <c r="PJC102" s="84"/>
      <c r="PJD102" s="84"/>
      <c r="PJE102" s="84"/>
      <c r="PJF102" s="84"/>
      <c r="PJG102" s="84"/>
      <c r="PJH102" s="84"/>
      <c r="PJI102" s="84"/>
      <c r="PJJ102" s="84"/>
      <c r="PJK102" s="84"/>
      <c r="PJL102" s="84"/>
      <c r="PJM102" s="84"/>
      <c r="PJN102" s="84"/>
      <c r="PJO102" s="84"/>
      <c r="PJP102" s="84"/>
      <c r="PJQ102" s="84"/>
      <c r="PJR102" s="84"/>
      <c r="PJS102" s="84"/>
      <c r="PJT102" s="84"/>
      <c r="PJU102" s="84"/>
      <c r="PJV102" s="84"/>
      <c r="PJW102" s="84"/>
      <c r="PJX102" s="84"/>
      <c r="PJY102" s="84"/>
      <c r="PJZ102" s="84"/>
      <c r="PKA102" s="84"/>
      <c r="PKB102" s="84"/>
      <c r="PKC102" s="84"/>
      <c r="PKD102" s="84"/>
      <c r="PKE102" s="84"/>
      <c r="PKF102" s="84"/>
      <c r="PKG102" s="84"/>
      <c r="PKH102" s="84"/>
      <c r="PKI102" s="84"/>
      <c r="PKJ102" s="84"/>
      <c r="PKK102" s="84"/>
      <c r="PKL102" s="84"/>
      <c r="PKM102" s="84"/>
      <c r="PKN102" s="84"/>
      <c r="PKO102" s="84"/>
      <c r="PKP102" s="84"/>
      <c r="PKQ102" s="84"/>
      <c r="PKR102" s="84"/>
      <c r="PKS102" s="84"/>
      <c r="PKT102" s="84"/>
      <c r="PKU102" s="84"/>
      <c r="PKV102" s="84"/>
      <c r="PKW102" s="84"/>
      <c r="PKX102" s="84"/>
      <c r="PKY102" s="84"/>
      <c r="PKZ102" s="84"/>
      <c r="PLA102" s="84"/>
      <c r="PLB102" s="84"/>
      <c r="PLC102" s="84"/>
      <c r="PLD102" s="84"/>
      <c r="PLE102" s="84"/>
      <c r="PLF102" s="84"/>
      <c r="PLG102" s="84"/>
      <c r="PLH102" s="84"/>
      <c r="PLI102" s="84"/>
      <c r="PLJ102" s="84"/>
      <c r="PLK102" s="84"/>
      <c r="PLL102" s="84"/>
      <c r="PLM102" s="84"/>
      <c r="PLN102" s="84"/>
      <c r="PLO102" s="84"/>
      <c r="PLP102" s="84"/>
      <c r="PLQ102" s="84"/>
      <c r="PLR102" s="84"/>
      <c r="PLS102" s="84"/>
      <c r="PLT102" s="84"/>
      <c r="PLU102" s="84"/>
      <c r="PLV102" s="84"/>
      <c r="PLW102" s="84"/>
      <c r="PLX102" s="84"/>
      <c r="PLY102" s="84"/>
      <c r="PLZ102" s="84"/>
      <c r="PMA102" s="84"/>
      <c r="PMB102" s="84"/>
      <c r="PMC102" s="84"/>
      <c r="PMD102" s="84"/>
      <c r="PME102" s="84"/>
      <c r="PMF102" s="84"/>
      <c r="PMG102" s="84"/>
      <c r="PMH102" s="84"/>
      <c r="PMI102" s="84"/>
      <c r="PMJ102" s="84"/>
      <c r="PMK102" s="84"/>
      <c r="PML102" s="84"/>
      <c r="PMM102" s="84"/>
      <c r="PMN102" s="84"/>
      <c r="PMO102" s="84"/>
      <c r="PMP102" s="84"/>
      <c r="PMQ102" s="84"/>
      <c r="PMR102" s="84"/>
      <c r="PMS102" s="84"/>
      <c r="PMT102" s="84"/>
      <c r="PMU102" s="84"/>
      <c r="PMV102" s="84"/>
      <c r="PMW102" s="84"/>
      <c r="PMX102" s="84"/>
      <c r="PMY102" s="84"/>
      <c r="PMZ102" s="84"/>
      <c r="PNA102" s="84"/>
      <c r="PNB102" s="84"/>
      <c r="PNC102" s="84"/>
      <c r="PND102" s="84"/>
      <c r="PNE102" s="84"/>
      <c r="PNF102" s="84"/>
      <c r="PNG102" s="84"/>
      <c r="PNH102" s="84"/>
      <c r="PNI102" s="84"/>
      <c r="PNJ102" s="84"/>
      <c r="PNK102" s="84"/>
      <c r="PNL102" s="84"/>
      <c r="PNM102" s="84"/>
      <c r="PNN102" s="84"/>
      <c r="PNO102" s="84"/>
      <c r="PNP102" s="84"/>
      <c r="PNQ102" s="84"/>
      <c r="PNR102" s="84"/>
      <c r="PNS102" s="84"/>
      <c r="PNT102" s="84"/>
      <c r="PNU102" s="84"/>
      <c r="PNV102" s="84"/>
      <c r="PNW102" s="84"/>
      <c r="PNX102" s="84"/>
      <c r="PNY102" s="84"/>
      <c r="PNZ102" s="84"/>
      <c r="POA102" s="84"/>
      <c r="POB102" s="84"/>
      <c r="POC102" s="84"/>
      <c r="POD102" s="84"/>
      <c r="POE102" s="84"/>
      <c r="POF102" s="84"/>
      <c r="POG102" s="84"/>
      <c r="POH102" s="84"/>
      <c r="POI102" s="84"/>
      <c r="POJ102" s="84"/>
      <c r="POK102" s="84"/>
      <c r="POL102" s="84"/>
      <c r="POM102" s="84"/>
      <c r="PON102" s="84"/>
      <c r="POO102" s="84"/>
      <c r="POP102" s="84"/>
      <c r="POQ102" s="84"/>
      <c r="POR102" s="84"/>
      <c r="POS102" s="84"/>
      <c r="POT102" s="84"/>
      <c r="POU102" s="84"/>
      <c r="POV102" s="84"/>
      <c r="POW102" s="84"/>
      <c r="POX102" s="84"/>
      <c r="POY102" s="84"/>
      <c r="POZ102" s="84"/>
      <c r="PPA102" s="84"/>
      <c r="PPB102" s="84"/>
      <c r="PPC102" s="84"/>
      <c r="PPD102" s="84"/>
      <c r="PPE102" s="84"/>
      <c r="PPF102" s="84"/>
      <c r="PPG102" s="84"/>
      <c r="PPH102" s="84"/>
      <c r="PPI102" s="84"/>
      <c r="PPJ102" s="84"/>
      <c r="PPK102" s="84"/>
      <c r="PPL102" s="84"/>
      <c r="PPM102" s="84"/>
      <c r="PPN102" s="84"/>
      <c r="PPO102" s="84"/>
      <c r="PPP102" s="84"/>
      <c r="PPQ102" s="84"/>
      <c r="PPR102" s="84"/>
      <c r="PPS102" s="84"/>
      <c r="PPT102" s="84"/>
      <c r="PPU102" s="84"/>
      <c r="PPV102" s="84"/>
      <c r="PPW102" s="84"/>
      <c r="PPX102" s="84"/>
      <c r="PPY102" s="84"/>
      <c r="PPZ102" s="84"/>
      <c r="PQA102" s="84"/>
      <c r="PQB102" s="84"/>
      <c r="PQC102" s="84"/>
      <c r="PQD102" s="84"/>
      <c r="PQE102" s="84"/>
      <c r="PQF102" s="84"/>
      <c r="PQG102" s="84"/>
      <c r="PQH102" s="84"/>
      <c r="PQI102" s="84"/>
      <c r="PQJ102" s="84"/>
      <c r="PQK102" s="84"/>
      <c r="PQL102" s="84"/>
      <c r="PQM102" s="84"/>
      <c r="PQN102" s="84"/>
      <c r="PQO102" s="84"/>
      <c r="PQP102" s="84"/>
      <c r="PQQ102" s="84"/>
      <c r="PQR102" s="84"/>
      <c r="PQS102" s="84"/>
      <c r="PQT102" s="84"/>
      <c r="PQU102" s="84"/>
      <c r="PQV102" s="84"/>
      <c r="PQW102" s="84"/>
      <c r="PQX102" s="84"/>
      <c r="PQY102" s="84"/>
      <c r="PQZ102" s="84"/>
      <c r="PRA102" s="84"/>
      <c r="PRB102" s="84"/>
      <c r="PRC102" s="84"/>
      <c r="PRD102" s="84"/>
      <c r="PRE102" s="84"/>
      <c r="PRF102" s="84"/>
      <c r="PRG102" s="84"/>
      <c r="PRH102" s="84"/>
      <c r="PRI102" s="84"/>
      <c r="PRJ102" s="84"/>
      <c r="PRK102" s="84"/>
      <c r="PRL102" s="84"/>
      <c r="PRM102" s="84"/>
      <c r="PRN102" s="84"/>
      <c r="PRO102" s="84"/>
      <c r="PRP102" s="84"/>
      <c r="PRQ102" s="84"/>
      <c r="PRR102" s="84"/>
      <c r="PRS102" s="84"/>
      <c r="PRT102" s="84"/>
      <c r="PRU102" s="84"/>
      <c r="PRV102" s="84"/>
      <c r="PRW102" s="84"/>
      <c r="PRX102" s="84"/>
      <c r="PRY102" s="84"/>
      <c r="PRZ102" s="84"/>
      <c r="PSA102" s="84"/>
      <c r="PSB102" s="84"/>
      <c r="PSC102" s="84"/>
      <c r="PSD102" s="84"/>
      <c r="PSE102" s="84"/>
      <c r="PSF102" s="84"/>
      <c r="PSG102" s="84"/>
      <c r="PSH102" s="84"/>
      <c r="PSI102" s="84"/>
      <c r="PSJ102" s="84"/>
      <c r="PSK102" s="84"/>
      <c r="PSL102" s="84"/>
      <c r="PSM102" s="84"/>
      <c r="PSN102" s="84"/>
      <c r="PSO102" s="84"/>
      <c r="PSP102" s="84"/>
      <c r="PSQ102" s="84"/>
      <c r="PSR102" s="84"/>
      <c r="PSS102" s="84"/>
      <c r="PST102" s="84"/>
      <c r="PSU102" s="84"/>
      <c r="PSV102" s="84"/>
      <c r="PSW102" s="84"/>
      <c r="PSX102" s="84"/>
      <c r="PSY102" s="84"/>
      <c r="PSZ102" s="84"/>
      <c r="PTA102" s="84"/>
      <c r="PTB102" s="84"/>
      <c r="PTC102" s="84"/>
      <c r="PTD102" s="84"/>
      <c r="PTE102" s="84"/>
      <c r="PTF102" s="84"/>
      <c r="PTG102" s="84"/>
      <c r="PTH102" s="84"/>
      <c r="PTI102" s="84"/>
      <c r="PTJ102" s="84"/>
      <c r="PTK102" s="84"/>
      <c r="PTL102" s="84"/>
      <c r="PTM102" s="84"/>
      <c r="PTN102" s="84"/>
      <c r="PTO102" s="84"/>
      <c r="PTP102" s="84"/>
      <c r="PTQ102" s="84"/>
      <c r="PTR102" s="84"/>
      <c r="PTS102" s="84"/>
      <c r="PTT102" s="84"/>
      <c r="PTU102" s="84"/>
      <c r="PTV102" s="84"/>
      <c r="PTW102" s="84"/>
      <c r="PTX102" s="84"/>
      <c r="PTY102" s="84"/>
      <c r="PTZ102" s="84"/>
      <c r="PUA102" s="84"/>
      <c r="PUB102" s="84"/>
      <c r="PUC102" s="84"/>
      <c r="PUD102" s="84"/>
      <c r="PUE102" s="84"/>
      <c r="PUF102" s="84"/>
      <c r="PUG102" s="84"/>
      <c r="PUH102" s="84"/>
      <c r="PUI102" s="84"/>
      <c r="PUJ102" s="84"/>
      <c r="PUK102" s="84"/>
      <c r="PUL102" s="84"/>
      <c r="PUM102" s="84"/>
      <c r="PUN102" s="84"/>
      <c r="PUO102" s="84"/>
      <c r="PUP102" s="84"/>
      <c r="PUQ102" s="84"/>
      <c r="PUR102" s="84"/>
      <c r="PUS102" s="84"/>
      <c r="PUT102" s="84"/>
      <c r="PUU102" s="84"/>
      <c r="PUV102" s="84"/>
      <c r="PUW102" s="84"/>
      <c r="PUX102" s="84"/>
      <c r="PUY102" s="84"/>
      <c r="PUZ102" s="84"/>
      <c r="PVA102" s="84"/>
      <c r="PVB102" s="84"/>
      <c r="PVC102" s="84"/>
      <c r="PVD102" s="84"/>
      <c r="PVE102" s="84"/>
      <c r="PVF102" s="84"/>
      <c r="PVG102" s="84"/>
      <c r="PVH102" s="84"/>
      <c r="PVI102" s="84"/>
      <c r="PVJ102" s="84"/>
      <c r="PVK102" s="84"/>
      <c r="PVL102" s="84"/>
      <c r="PVM102" s="84"/>
      <c r="PVN102" s="84"/>
      <c r="PVO102" s="84"/>
      <c r="PVP102" s="84"/>
      <c r="PVQ102" s="84"/>
      <c r="PVR102" s="84"/>
      <c r="PVS102" s="84"/>
      <c r="PVT102" s="84"/>
      <c r="PVU102" s="84"/>
      <c r="PVV102" s="84"/>
      <c r="PVW102" s="84"/>
      <c r="PVX102" s="84"/>
      <c r="PVY102" s="84"/>
      <c r="PVZ102" s="84"/>
      <c r="PWA102" s="84"/>
      <c r="PWB102" s="84"/>
      <c r="PWC102" s="84"/>
      <c r="PWD102" s="84"/>
      <c r="PWE102" s="84"/>
      <c r="PWF102" s="84"/>
      <c r="PWG102" s="84"/>
      <c r="PWH102" s="84"/>
      <c r="PWI102" s="84"/>
      <c r="PWJ102" s="84"/>
      <c r="PWK102" s="84"/>
      <c r="PWL102" s="84"/>
      <c r="PWM102" s="84"/>
      <c r="PWN102" s="84"/>
      <c r="PWO102" s="84"/>
      <c r="PWP102" s="84"/>
      <c r="PWQ102" s="84"/>
      <c r="PWR102" s="84"/>
      <c r="PWS102" s="84"/>
      <c r="PWT102" s="84"/>
      <c r="PWU102" s="84"/>
      <c r="PWV102" s="84"/>
      <c r="PWW102" s="84"/>
      <c r="PWX102" s="84"/>
      <c r="PWY102" s="84"/>
      <c r="PWZ102" s="84"/>
      <c r="PXA102" s="84"/>
      <c r="PXB102" s="84"/>
      <c r="PXC102" s="84"/>
      <c r="PXD102" s="84"/>
      <c r="PXE102" s="84"/>
      <c r="PXF102" s="84"/>
      <c r="PXG102" s="84"/>
      <c r="PXH102" s="84"/>
      <c r="PXI102" s="84"/>
      <c r="PXJ102" s="84"/>
      <c r="PXK102" s="84"/>
      <c r="PXL102" s="84"/>
      <c r="PXM102" s="84"/>
      <c r="PXN102" s="84"/>
      <c r="PXO102" s="84"/>
      <c r="PXP102" s="84"/>
      <c r="PXQ102" s="84"/>
      <c r="PXR102" s="84"/>
      <c r="PXS102" s="84"/>
      <c r="PXT102" s="84"/>
      <c r="PXU102" s="84"/>
      <c r="PXV102" s="84"/>
      <c r="PXW102" s="84"/>
      <c r="PXX102" s="84"/>
      <c r="PXY102" s="84"/>
      <c r="PXZ102" s="84"/>
      <c r="PYA102" s="84"/>
      <c r="PYB102" s="84"/>
      <c r="PYC102" s="84"/>
      <c r="PYD102" s="84"/>
      <c r="PYE102" s="84"/>
      <c r="PYF102" s="84"/>
      <c r="PYG102" s="84"/>
      <c r="PYH102" s="84"/>
      <c r="PYI102" s="84"/>
      <c r="PYJ102" s="84"/>
      <c r="PYK102" s="84"/>
      <c r="PYL102" s="84"/>
      <c r="PYM102" s="84"/>
      <c r="PYN102" s="84"/>
      <c r="PYO102" s="84"/>
      <c r="PYP102" s="84"/>
      <c r="PYQ102" s="84"/>
      <c r="PYR102" s="84"/>
      <c r="PYS102" s="84"/>
      <c r="PYT102" s="84"/>
      <c r="PYU102" s="84"/>
      <c r="PYV102" s="84"/>
      <c r="PYW102" s="84"/>
      <c r="PYX102" s="84"/>
      <c r="PYY102" s="84"/>
      <c r="PYZ102" s="84"/>
      <c r="PZA102" s="84"/>
      <c r="PZB102" s="84"/>
      <c r="PZC102" s="84"/>
      <c r="PZD102" s="84"/>
      <c r="PZE102" s="84"/>
      <c r="PZF102" s="84"/>
      <c r="PZG102" s="84"/>
      <c r="PZH102" s="84"/>
      <c r="PZI102" s="84"/>
      <c r="PZJ102" s="84"/>
      <c r="PZK102" s="84"/>
      <c r="PZL102" s="84"/>
      <c r="PZM102" s="84"/>
      <c r="PZN102" s="84"/>
      <c r="PZO102" s="84"/>
      <c r="PZP102" s="84"/>
      <c r="PZQ102" s="84"/>
      <c r="PZR102" s="84"/>
      <c r="PZS102" s="84"/>
      <c r="PZT102" s="84"/>
      <c r="PZU102" s="84"/>
      <c r="PZV102" s="84"/>
      <c r="PZW102" s="84"/>
      <c r="PZX102" s="84"/>
      <c r="PZY102" s="84"/>
      <c r="PZZ102" s="84"/>
      <c r="QAA102" s="84"/>
      <c r="QAB102" s="84"/>
      <c r="QAC102" s="84"/>
      <c r="QAD102" s="84"/>
      <c r="QAE102" s="84"/>
      <c r="QAF102" s="84"/>
      <c r="QAG102" s="84"/>
      <c r="QAH102" s="84"/>
      <c r="QAI102" s="84"/>
      <c r="QAJ102" s="84"/>
      <c r="QAK102" s="84"/>
      <c r="QAL102" s="84"/>
      <c r="QAM102" s="84"/>
      <c r="QAN102" s="84"/>
      <c r="QAO102" s="84"/>
      <c r="QAP102" s="84"/>
      <c r="QAQ102" s="84"/>
      <c r="QAR102" s="84"/>
      <c r="QAS102" s="84"/>
      <c r="QAT102" s="84"/>
      <c r="QAU102" s="84"/>
      <c r="QAV102" s="84"/>
      <c r="QAW102" s="84"/>
      <c r="QAX102" s="84"/>
      <c r="QAY102" s="84"/>
      <c r="QAZ102" s="84"/>
      <c r="QBA102" s="84"/>
      <c r="QBB102" s="84"/>
      <c r="QBC102" s="84"/>
      <c r="QBD102" s="84"/>
      <c r="QBE102" s="84"/>
      <c r="QBF102" s="84"/>
      <c r="QBG102" s="84"/>
      <c r="QBH102" s="84"/>
      <c r="QBI102" s="84"/>
      <c r="QBJ102" s="84"/>
      <c r="QBK102" s="84"/>
      <c r="QBL102" s="84"/>
      <c r="QBM102" s="84"/>
      <c r="QBN102" s="84"/>
      <c r="QBO102" s="84"/>
      <c r="QBP102" s="84"/>
      <c r="QBQ102" s="84"/>
      <c r="QBR102" s="84"/>
      <c r="QBS102" s="84"/>
      <c r="QBT102" s="84"/>
      <c r="QBU102" s="84"/>
      <c r="QBV102" s="84"/>
      <c r="QBW102" s="84"/>
      <c r="QBX102" s="84"/>
      <c r="QBY102" s="84"/>
      <c r="QBZ102" s="84"/>
      <c r="QCA102" s="84"/>
      <c r="QCB102" s="84"/>
      <c r="QCC102" s="84"/>
      <c r="QCD102" s="84"/>
      <c r="QCE102" s="84"/>
      <c r="QCF102" s="84"/>
      <c r="QCG102" s="84"/>
      <c r="QCH102" s="84"/>
      <c r="QCI102" s="84"/>
      <c r="QCJ102" s="84"/>
      <c r="QCK102" s="84"/>
      <c r="QCL102" s="84"/>
      <c r="QCM102" s="84"/>
      <c r="QCN102" s="84"/>
      <c r="QCO102" s="84"/>
      <c r="QCP102" s="84"/>
      <c r="QCQ102" s="84"/>
      <c r="QCR102" s="84"/>
      <c r="QCS102" s="84"/>
      <c r="QCT102" s="84"/>
      <c r="QCU102" s="84"/>
      <c r="QCV102" s="84"/>
      <c r="QCW102" s="84"/>
      <c r="QCX102" s="84"/>
      <c r="QCY102" s="84"/>
      <c r="QCZ102" s="84"/>
      <c r="QDA102" s="84"/>
      <c r="QDB102" s="84"/>
      <c r="QDC102" s="84"/>
      <c r="QDD102" s="84"/>
      <c r="QDE102" s="84"/>
      <c r="QDF102" s="84"/>
      <c r="QDG102" s="84"/>
      <c r="QDH102" s="84"/>
      <c r="QDI102" s="84"/>
      <c r="QDJ102" s="84"/>
      <c r="QDK102" s="84"/>
      <c r="QDL102" s="84"/>
      <c r="QDM102" s="84"/>
      <c r="QDN102" s="84"/>
      <c r="QDO102" s="84"/>
      <c r="QDP102" s="84"/>
      <c r="QDQ102" s="84"/>
      <c r="QDR102" s="84"/>
      <c r="QDS102" s="84"/>
      <c r="QDT102" s="84"/>
      <c r="QDU102" s="84"/>
      <c r="QDV102" s="84"/>
      <c r="QDW102" s="84"/>
      <c r="QDX102" s="84"/>
      <c r="QDY102" s="84"/>
      <c r="QDZ102" s="84"/>
      <c r="QEA102" s="84"/>
      <c r="QEB102" s="84"/>
      <c r="QEC102" s="84"/>
      <c r="QED102" s="84"/>
      <c r="QEE102" s="84"/>
      <c r="QEF102" s="84"/>
      <c r="QEG102" s="84"/>
      <c r="QEH102" s="84"/>
      <c r="QEI102" s="84"/>
      <c r="QEJ102" s="84"/>
      <c r="QEK102" s="84"/>
      <c r="QEL102" s="84"/>
      <c r="QEM102" s="84"/>
      <c r="QEN102" s="84"/>
      <c r="QEO102" s="84"/>
      <c r="QEP102" s="84"/>
      <c r="QEQ102" s="84"/>
      <c r="QER102" s="84"/>
      <c r="QES102" s="84"/>
      <c r="QET102" s="84"/>
      <c r="QEU102" s="84"/>
      <c r="QEV102" s="84"/>
      <c r="QEW102" s="84"/>
      <c r="QEX102" s="84"/>
      <c r="QEY102" s="84"/>
      <c r="QEZ102" s="84"/>
      <c r="QFA102" s="84"/>
      <c r="QFB102" s="84"/>
      <c r="QFC102" s="84"/>
      <c r="QFD102" s="84"/>
      <c r="QFE102" s="84"/>
      <c r="QFF102" s="84"/>
      <c r="QFG102" s="84"/>
      <c r="QFH102" s="84"/>
      <c r="QFI102" s="84"/>
      <c r="QFJ102" s="84"/>
      <c r="QFK102" s="84"/>
      <c r="QFL102" s="84"/>
      <c r="QFM102" s="84"/>
      <c r="QFN102" s="84"/>
      <c r="QFO102" s="84"/>
      <c r="QFP102" s="84"/>
      <c r="QFQ102" s="84"/>
      <c r="QFR102" s="84"/>
      <c r="QFS102" s="84"/>
      <c r="QFT102" s="84"/>
      <c r="QFU102" s="84"/>
      <c r="QFV102" s="84"/>
      <c r="QFW102" s="84"/>
      <c r="QFX102" s="84"/>
      <c r="QFY102" s="84"/>
      <c r="QFZ102" s="84"/>
      <c r="QGA102" s="84"/>
      <c r="QGB102" s="84"/>
      <c r="QGC102" s="84"/>
      <c r="QGD102" s="84"/>
      <c r="QGE102" s="84"/>
      <c r="QGF102" s="84"/>
      <c r="QGG102" s="84"/>
      <c r="QGH102" s="84"/>
      <c r="QGI102" s="84"/>
      <c r="QGJ102" s="84"/>
      <c r="QGK102" s="84"/>
      <c r="QGL102" s="84"/>
      <c r="QGM102" s="84"/>
      <c r="QGN102" s="84"/>
      <c r="QGO102" s="84"/>
      <c r="QGP102" s="84"/>
      <c r="QGQ102" s="84"/>
      <c r="QGR102" s="84"/>
      <c r="QGS102" s="84"/>
      <c r="QGT102" s="84"/>
      <c r="QGU102" s="84"/>
      <c r="QGV102" s="84"/>
      <c r="QGW102" s="84"/>
      <c r="QGX102" s="84"/>
      <c r="QGY102" s="84"/>
      <c r="QGZ102" s="84"/>
      <c r="QHA102" s="84"/>
      <c r="QHB102" s="84"/>
      <c r="QHC102" s="84"/>
      <c r="QHD102" s="84"/>
      <c r="QHE102" s="84"/>
      <c r="QHF102" s="84"/>
      <c r="QHG102" s="84"/>
      <c r="QHH102" s="84"/>
      <c r="QHI102" s="84"/>
      <c r="QHJ102" s="84"/>
      <c r="QHK102" s="84"/>
      <c r="QHL102" s="84"/>
      <c r="QHM102" s="84"/>
      <c r="QHN102" s="84"/>
      <c r="QHO102" s="84"/>
      <c r="QHP102" s="84"/>
      <c r="QHQ102" s="84"/>
      <c r="QHR102" s="84"/>
      <c r="QHS102" s="84"/>
      <c r="QHT102" s="84"/>
      <c r="QHU102" s="84"/>
      <c r="QHV102" s="84"/>
      <c r="QHW102" s="84"/>
      <c r="QHX102" s="84"/>
      <c r="QHY102" s="84"/>
      <c r="QHZ102" s="84"/>
      <c r="QIA102" s="84"/>
      <c r="QIB102" s="84"/>
      <c r="QIC102" s="84"/>
      <c r="QID102" s="84"/>
      <c r="QIE102" s="84"/>
      <c r="QIF102" s="84"/>
      <c r="QIG102" s="84"/>
      <c r="QIH102" s="84"/>
      <c r="QII102" s="84"/>
      <c r="QIJ102" s="84"/>
      <c r="QIK102" s="84"/>
      <c r="QIL102" s="84"/>
      <c r="QIM102" s="84"/>
      <c r="QIN102" s="84"/>
      <c r="QIO102" s="84"/>
      <c r="QIP102" s="84"/>
      <c r="QIQ102" s="84"/>
      <c r="QIR102" s="84"/>
      <c r="QIS102" s="84"/>
      <c r="QIT102" s="84"/>
      <c r="QIU102" s="84"/>
      <c r="QIV102" s="84"/>
      <c r="QIW102" s="84"/>
      <c r="QIX102" s="84"/>
      <c r="QIY102" s="84"/>
      <c r="QIZ102" s="84"/>
      <c r="QJA102" s="84"/>
      <c r="QJB102" s="84"/>
      <c r="QJC102" s="84"/>
      <c r="QJD102" s="84"/>
      <c r="QJE102" s="84"/>
      <c r="QJF102" s="84"/>
      <c r="QJG102" s="84"/>
      <c r="QJH102" s="84"/>
      <c r="QJI102" s="84"/>
      <c r="QJJ102" s="84"/>
      <c r="QJK102" s="84"/>
      <c r="QJL102" s="84"/>
      <c r="QJM102" s="84"/>
      <c r="QJN102" s="84"/>
      <c r="QJO102" s="84"/>
      <c r="QJP102" s="84"/>
      <c r="QJQ102" s="84"/>
      <c r="QJR102" s="84"/>
      <c r="QJS102" s="84"/>
      <c r="QJT102" s="84"/>
      <c r="QJU102" s="84"/>
      <c r="QJV102" s="84"/>
      <c r="QJW102" s="84"/>
      <c r="QJX102" s="84"/>
      <c r="QJY102" s="84"/>
      <c r="QJZ102" s="84"/>
      <c r="QKA102" s="84"/>
      <c r="QKB102" s="84"/>
      <c r="QKC102" s="84"/>
      <c r="QKD102" s="84"/>
      <c r="QKE102" s="84"/>
      <c r="QKF102" s="84"/>
      <c r="QKG102" s="84"/>
      <c r="QKH102" s="84"/>
      <c r="QKI102" s="84"/>
      <c r="QKJ102" s="84"/>
      <c r="QKK102" s="84"/>
      <c r="QKL102" s="84"/>
      <c r="QKM102" s="84"/>
      <c r="QKN102" s="84"/>
      <c r="QKO102" s="84"/>
      <c r="QKP102" s="84"/>
      <c r="QKQ102" s="84"/>
      <c r="QKR102" s="84"/>
      <c r="QKS102" s="84"/>
      <c r="QKT102" s="84"/>
      <c r="QKU102" s="84"/>
      <c r="QKV102" s="84"/>
      <c r="QKW102" s="84"/>
      <c r="QKX102" s="84"/>
      <c r="QKY102" s="84"/>
      <c r="QKZ102" s="84"/>
      <c r="QLA102" s="84"/>
      <c r="QLB102" s="84"/>
      <c r="QLC102" s="84"/>
      <c r="QLD102" s="84"/>
      <c r="QLE102" s="84"/>
      <c r="QLF102" s="84"/>
      <c r="QLG102" s="84"/>
      <c r="QLH102" s="84"/>
      <c r="QLI102" s="84"/>
      <c r="QLJ102" s="84"/>
      <c r="QLK102" s="84"/>
      <c r="QLL102" s="84"/>
      <c r="QLM102" s="84"/>
      <c r="QLN102" s="84"/>
      <c r="QLO102" s="84"/>
      <c r="QLP102" s="84"/>
      <c r="QLQ102" s="84"/>
      <c r="QLR102" s="84"/>
      <c r="QLS102" s="84"/>
      <c r="QLT102" s="84"/>
      <c r="QLU102" s="84"/>
      <c r="QLV102" s="84"/>
      <c r="QLW102" s="84"/>
      <c r="QLX102" s="84"/>
      <c r="QLY102" s="84"/>
      <c r="QLZ102" s="84"/>
      <c r="QMA102" s="84"/>
      <c r="QMB102" s="84"/>
      <c r="QMC102" s="84"/>
      <c r="QMD102" s="84"/>
      <c r="QME102" s="84"/>
      <c r="QMF102" s="84"/>
      <c r="QMG102" s="84"/>
      <c r="QMH102" s="84"/>
      <c r="QMI102" s="84"/>
      <c r="QMJ102" s="84"/>
      <c r="QMK102" s="84"/>
      <c r="QML102" s="84"/>
      <c r="QMM102" s="84"/>
      <c r="QMN102" s="84"/>
      <c r="QMO102" s="84"/>
      <c r="QMP102" s="84"/>
      <c r="QMQ102" s="84"/>
      <c r="QMR102" s="84"/>
      <c r="QMS102" s="84"/>
      <c r="QMT102" s="84"/>
      <c r="QMU102" s="84"/>
      <c r="QMV102" s="84"/>
      <c r="QMW102" s="84"/>
      <c r="QMX102" s="84"/>
      <c r="QMY102" s="84"/>
      <c r="QMZ102" s="84"/>
      <c r="QNA102" s="84"/>
      <c r="QNB102" s="84"/>
      <c r="QNC102" s="84"/>
      <c r="QND102" s="84"/>
      <c r="QNE102" s="84"/>
      <c r="QNF102" s="84"/>
      <c r="QNG102" s="84"/>
      <c r="QNH102" s="84"/>
      <c r="QNI102" s="84"/>
      <c r="QNJ102" s="84"/>
      <c r="QNK102" s="84"/>
      <c r="QNL102" s="84"/>
      <c r="QNM102" s="84"/>
      <c r="QNN102" s="84"/>
      <c r="QNO102" s="84"/>
      <c r="QNP102" s="84"/>
      <c r="QNQ102" s="84"/>
      <c r="QNR102" s="84"/>
      <c r="QNS102" s="84"/>
      <c r="QNT102" s="84"/>
      <c r="QNU102" s="84"/>
      <c r="QNV102" s="84"/>
      <c r="QNW102" s="84"/>
      <c r="QNX102" s="84"/>
      <c r="QNY102" s="84"/>
      <c r="QNZ102" s="84"/>
      <c r="QOA102" s="84"/>
      <c r="QOB102" s="84"/>
      <c r="QOC102" s="84"/>
      <c r="QOD102" s="84"/>
      <c r="QOE102" s="84"/>
      <c r="QOF102" s="84"/>
      <c r="QOG102" s="84"/>
      <c r="QOH102" s="84"/>
      <c r="QOI102" s="84"/>
      <c r="QOJ102" s="84"/>
      <c r="QOK102" s="84"/>
      <c r="QOL102" s="84"/>
      <c r="QOM102" s="84"/>
      <c r="QON102" s="84"/>
      <c r="QOO102" s="84"/>
      <c r="QOP102" s="84"/>
      <c r="QOQ102" s="84"/>
      <c r="QOR102" s="84"/>
      <c r="QOS102" s="84"/>
      <c r="QOT102" s="84"/>
      <c r="QOU102" s="84"/>
      <c r="QOV102" s="84"/>
      <c r="QOW102" s="84"/>
      <c r="QOX102" s="84"/>
      <c r="QOY102" s="84"/>
      <c r="QOZ102" s="84"/>
      <c r="QPA102" s="84"/>
      <c r="QPB102" s="84"/>
      <c r="QPC102" s="84"/>
      <c r="QPD102" s="84"/>
      <c r="QPE102" s="84"/>
      <c r="QPF102" s="84"/>
      <c r="QPG102" s="84"/>
      <c r="QPH102" s="84"/>
      <c r="QPI102" s="84"/>
      <c r="QPJ102" s="84"/>
      <c r="QPK102" s="84"/>
      <c r="QPL102" s="84"/>
      <c r="QPM102" s="84"/>
      <c r="QPN102" s="84"/>
      <c r="QPO102" s="84"/>
      <c r="QPP102" s="84"/>
      <c r="QPQ102" s="84"/>
      <c r="QPR102" s="84"/>
      <c r="QPS102" s="84"/>
      <c r="QPT102" s="84"/>
      <c r="QPU102" s="84"/>
      <c r="QPV102" s="84"/>
      <c r="QPW102" s="84"/>
      <c r="QPX102" s="84"/>
      <c r="QPY102" s="84"/>
      <c r="QPZ102" s="84"/>
      <c r="QQA102" s="84"/>
      <c r="QQB102" s="84"/>
      <c r="QQC102" s="84"/>
      <c r="QQD102" s="84"/>
      <c r="QQE102" s="84"/>
      <c r="QQF102" s="84"/>
      <c r="QQG102" s="84"/>
      <c r="QQH102" s="84"/>
      <c r="QQI102" s="84"/>
      <c r="QQJ102" s="84"/>
      <c r="QQK102" s="84"/>
      <c r="QQL102" s="84"/>
      <c r="QQM102" s="84"/>
      <c r="QQN102" s="84"/>
      <c r="QQO102" s="84"/>
      <c r="QQP102" s="84"/>
      <c r="QQQ102" s="84"/>
      <c r="QQR102" s="84"/>
      <c r="QQS102" s="84"/>
      <c r="QQT102" s="84"/>
      <c r="QQU102" s="84"/>
      <c r="QQV102" s="84"/>
      <c r="QQW102" s="84"/>
      <c r="QQX102" s="84"/>
      <c r="QQY102" s="84"/>
      <c r="QQZ102" s="84"/>
      <c r="QRA102" s="84"/>
      <c r="QRB102" s="84"/>
      <c r="QRC102" s="84"/>
      <c r="QRD102" s="84"/>
      <c r="QRE102" s="84"/>
      <c r="QRF102" s="84"/>
      <c r="QRG102" s="84"/>
      <c r="QRH102" s="84"/>
      <c r="QRI102" s="84"/>
      <c r="QRJ102" s="84"/>
      <c r="QRK102" s="84"/>
      <c r="QRL102" s="84"/>
      <c r="QRM102" s="84"/>
      <c r="QRN102" s="84"/>
      <c r="QRO102" s="84"/>
      <c r="QRP102" s="84"/>
      <c r="QRQ102" s="84"/>
      <c r="QRR102" s="84"/>
      <c r="QRS102" s="84"/>
      <c r="QRT102" s="84"/>
      <c r="QRU102" s="84"/>
      <c r="QRV102" s="84"/>
      <c r="QRW102" s="84"/>
      <c r="QRX102" s="84"/>
      <c r="QRY102" s="84"/>
      <c r="QRZ102" s="84"/>
      <c r="QSA102" s="84"/>
      <c r="QSB102" s="84"/>
      <c r="QSC102" s="84"/>
      <c r="QSD102" s="84"/>
      <c r="QSE102" s="84"/>
      <c r="QSF102" s="84"/>
      <c r="QSG102" s="84"/>
      <c r="QSH102" s="84"/>
      <c r="QSI102" s="84"/>
      <c r="QSJ102" s="84"/>
      <c r="QSK102" s="84"/>
      <c r="QSL102" s="84"/>
      <c r="QSM102" s="84"/>
      <c r="QSN102" s="84"/>
      <c r="QSO102" s="84"/>
      <c r="QSP102" s="84"/>
      <c r="QSQ102" s="84"/>
      <c r="QSR102" s="84"/>
      <c r="QSS102" s="84"/>
      <c r="QST102" s="84"/>
      <c r="QSU102" s="84"/>
      <c r="QSV102" s="84"/>
      <c r="QSW102" s="84"/>
      <c r="QSX102" s="84"/>
      <c r="QSY102" s="84"/>
      <c r="QSZ102" s="84"/>
      <c r="QTA102" s="84"/>
      <c r="QTB102" s="84"/>
      <c r="QTC102" s="84"/>
      <c r="QTD102" s="84"/>
      <c r="QTE102" s="84"/>
      <c r="QTF102" s="84"/>
      <c r="QTG102" s="84"/>
      <c r="QTH102" s="84"/>
      <c r="QTI102" s="84"/>
      <c r="QTJ102" s="84"/>
      <c r="QTK102" s="84"/>
      <c r="QTL102" s="84"/>
      <c r="QTM102" s="84"/>
      <c r="QTN102" s="84"/>
      <c r="QTO102" s="84"/>
      <c r="QTP102" s="84"/>
      <c r="QTQ102" s="84"/>
      <c r="QTR102" s="84"/>
      <c r="QTS102" s="84"/>
      <c r="QTT102" s="84"/>
      <c r="QTU102" s="84"/>
      <c r="QTV102" s="84"/>
      <c r="QTW102" s="84"/>
      <c r="QTX102" s="84"/>
      <c r="QTY102" s="84"/>
      <c r="QTZ102" s="84"/>
      <c r="QUA102" s="84"/>
      <c r="QUB102" s="84"/>
      <c r="QUC102" s="84"/>
      <c r="QUD102" s="84"/>
      <c r="QUE102" s="84"/>
      <c r="QUF102" s="84"/>
      <c r="QUG102" s="84"/>
      <c r="QUH102" s="84"/>
      <c r="QUI102" s="84"/>
      <c r="QUJ102" s="84"/>
      <c r="QUK102" s="84"/>
      <c r="QUL102" s="84"/>
      <c r="QUM102" s="84"/>
      <c r="QUN102" s="84"/>
      <c r="QUO102" s="84"/>
      <c r="QUP102" s="84"/>
      <c r="QUQ102" s="84"/>
      <c r="QUR102" s="84"/>
      <c r="QUS102" s="84"/>
      <c r="QUT102" s="84"/>
      <c r="QUU102" s="84"/>
      <c r="QUV102" s="84"/>
      <c r="QUW102" s="84"/>
      <c r="QUX102" s="84"/>
      <c r="QUY102" s="84"/>
      <c r="QUZ102" s="84"/>
      <c r="QVA102" s="84"/>
      <c r="QVB102" s="84"/>
      <c r="QVC102" s="84"/>
      <c r="QVD102" s="84"/>
      <c r="QVE102" s="84"/>
      <c r="QVF102" s="84"/>
      <c r="QVG102" s="84"/>
      <c r="QVH102" s="84"/>
      <c r="QVI102" s="84"/>
      <c r="QVJ102" s="84"/>
      <c r="QVK102" s="84"/>
      <c r="QVL102" s="84"/>
      <c r="QVM102" s="84"/>
      <c r="QVN102" s="84"/>
      <c r="QVO102" s="84"/>
      <c r="QVP102" s="84"/>
      <c r="QVQ102" s="84"/>
      <c r="QVR102" s="84"/>
      <c r="QVS102" s="84"/>
      <c r="QVT102" s="84"/>
      <c r="QVU102" s="84"/>
      <c r="QVV102" s="84"/>
      <c r="QVW102" s="84"/>
      <c r="QVX102" s="84"/>
      <c r="QVY102" s="84"/>
      <c r="QVZ102" s="84"/>
      <c r="QWA102" s="84"/>
      <c r="QWB102" s="84"/>
      <c r="QWC102" s="84"/>
      <c r="QWD102" s="84"/>
      <c r="QWE102" s="84"/>
      <c r="QWF102" s="84"/>
      <c r="QWG102" s="84"/>
      <c r="QWH102" s="84"/>
      <c r="QWI102" s="84"/>
      <c r="QWJ102" s="84"/>
      <c r="QWK102" s="84"/>
      <c r="QWL102" s="84"/>
      <c r="QWM102" s="84"/>
      <c r="QWN102" s="84"/>
      <c r="QWO102" s="84"/>
      <c r="QWP102" s="84"/>
      <c r="QWQ102" s="84"/>
      <c r="QWR102" s="84"/>
      <c r="QWS102" s="84"/>
      <c r="QWT102" s="84"/>
      <c r="QWU102" s="84"/>
      <c r="QWV102" s="84"/>
      <c r="QWW102" s="84"/>
      <c r="QWX102" s="84"/>
      <c r="QWY102" s="84"/>
      <c r="QWZ102" s="84"/>
      <c r="QXA102" s="84"/>
      <c r="QXB102" s="84"/>
      <c r="QXC102" s="84"/>
      <c r="QXD102" s="84"/>
      <c r="QXE102" s="84"/>
      <c r="QXF102" s="84"/>
      <c r="QXG102" s="84"/>
      <c r="QXH102" s="84"/>
      <c r="QXI102" s="84"/>
      <c r="QXJ102" s="84"/>
      <c r="QXK102" s="84"/>
      <c r="QXL102" s="84"/>
      <c r="QXM102" s="84"/>
      <c r="QXN102" s="84"/>
      <c r="QXO102" s="84"/>
      <c r="QXP102" s="84"/>
      <c r="QXQ102" s="84"/>
      <c r="QXR102" s="84"/>
      <c r="QXS102" s="84"/>
      <c r="QXT102" s="84"/>
      <c r="QXU102" s="84"/>
      <c r="QXV102" s="84"/>
      <c r="QXW102" s="84"/>
      <c r="QXX102" s="84"/>
      <c r="QXY102" s="84"/>
      <c r="QXZ102" s="84"/>
      <c r="QYA102" s="84"/>
      <c r="QYB102" s="84"/>
      <c r="QYC102" s="84"/>
      <c r="QYD102" s="84"/>
      <c r="QYE102" s="84"/>
      <c r="QYF102" s="84"/>
      <c r="QYG102" s="84"/>
      <c r="QYH102" s="84"/>
      <c r="QYI102" s="84"/>
      <c r="QYJ102" s="84"/>
      <c r="QYK102" s="84"/>
      <c r="QYL102" s="84"/>
      <c r="QYM102" s="84"/>
      <c r="QYN102" s="84"/>
      <c r="QYO102" s="84"/>
      <c r="QYP102" s="84"/>
      <c r="QYQ102" s="84"/>
      <c r="QYR102" s="84"/>
      <c r="QYS102" s="84"/>
      <c r="QYT102" s="84"/>
      <c r="QYU102" s="84"/>
      <c r="QYV102" s="84"/>
      <c r="QYW102" s="84"/>
      <c r="QYX102" s="84"/>
      <c r="QYY102" s="84"/>
      <c r="QYZ102" s="84"/>
      <c r="QZA102" s="84"/>
      <c r="QZB102" s="84"/>
      <c r="QZC102" s="84"/>
      <c r="QZD102" s="84"/>
      <c r="QZE102" s="84"/>
      <c r="QZF102" s="84"/>
      <c r="QZG102" s="84"/>
      <c r="QZH102" s="84"/>
      <c r="QZI102" s="84"/>
      <c r="QZJ102" s="84"/>
      <c r="QZK102" s="84"/>
      <c r="QZL102" s="84"/>
      <c r="QZM102" s="84"/>
      <c r="QZN102" s="84"/>
      <c r="QZO102" s="84"/>
      <c r="QZP102" s="84"/>
      <c r="QZQ102" s="84"/>
      <c r="QZR102" s="84"/>
      <c r="QZS102" s="84"/>
      <c r="QZT102" s="84"/>
      <c r="QZU102" s="84"/>
      <c r="QZV102" s="84"/>
      <c r="QZW102" s="84"/>
      <c r="QZX102" s="84"/>
      <c r="QZY102" s="84"/>
      <c r="QZZ102" s="84"/>
      <c r="RAA102" s="84"/>
      <c r="RAB102" s="84"/>
      <c r="RAC102" s="84"/>
      <c r="RAD102" s="84"/>
      <c r="RAE102" s="84"/>
      <c r="RAF102" s="84"/>
      <c r="RAG102" s="84"/>
      <c r="RAH102" s="84"/>
      <c r="RAI102" s="84"/>
      <c r="RAJ102" s="84"/>
      <c r="RAK102" s="84"/>
      <c r="RAL102" s="84"/>
      <c r="RAM102" s="84"/>
      <c r="RAN102" s="84"/>
      <c r="RAO102" s="84"/>
      <c r="RAP102" s="84"/>
      <c r="RAQ102" s="84"/>
      <c r="RAR102" s="84"/>
      <c r="RAS102" s="84"/>
      <c r="RAT102" s="84"/>
      <c r="RAU102" s="84"/>
      <c r="RAV102" s="84"/>
      <c r="RAW102" s="84"/>
      <c r="RAX102" s="84"/>
      <c r="RAY102" s="84"/>
      <c r="RAZ102" s="84"/>
      <c r="RBA102" s="84"/>
      <c r="RBB102" s="84"/>
      <c r="RBC102" s="84"/>
      <c r="RBD102" s="84"/>
      <c r="RBE102" s="84"/>
      <c r="RBF102" s="84"/>
      <c r="RBG102" s="84"/>
      <c r="RBH102" s="84"/>
      <c r="RBI102" s="84"/>
      <c r="RBJ102" s="84"/>
      <c r="RBK102" s="84"/>
      <c r="RBL102" s="84"/>
      <c r="RBM102" s="84"/>
      <c r="RBN102" s="84"/>
      <c r="RBO102" s="84"/>
      <c r="RBP102" s="84"/>
      <c r="RBQ102" s="84"/>
      <c r="RBR102" s="84"/>
      <c r="RBS102" s="84"/>
      <c r="RBT102" s="84"/>
      <c r="RBU102" s="84"/>
      <c r="RBV102" s="84"/>
      <c r="RBW102" s="84"/>
      <c r="RBX102" s="84"/>
      <c r="RBY102" s="84"/>
      <c r="RBZ102" s="84"/>
      <c r="RCA102" s="84"/>
      <c r="RCB102" s="84"/>
      <c r="RCC102" s="84"/>
      <c r="RCD102" s="84"/>
      <c r="RCE102" s="84"/>
      <c r="RCF102" s="84"/>
      <c r="RCG102" s="84"/>
      <c r="RCH102" s="84"/>
      <c r="RCI102" s="84"/>
      <c r="RCJ102" s="84"/>
      <c r="RCK102" s="84"/>
      <c r="RCL102" s="84"/>
      <c r="RCM102" s="84"/>
      <c r="RCN102" s="84"/>
      <c r="RCO102" s="84"/>
      <c r="RCP102" s="84"/>
      <c r="RCQ102" s="84"/>
      <c r="RCR102" s="84"/>
      <c r="RCS102" s="84"/>
      <c r="RCT102" s="84"/>
      <c r="RCU102" s="84"/>
      <c r="RCV102" s="84"/>
      <c r="RCW102" s="84"/>
      <c r="RCX102" s="84"/>
      <c r="RCY102" s="84"/>
      <c r="RCZ102" s="84"/>
      <c r="RDA102" s="84"/>
      <c r="RDB102" s="84"/>
      <c r="RDC102" s="84"/>
      <c r="RDD102" s="84"/>
      <c r="RDE102" s="84"/>
      <c r="RDF102" s="84"/>
      <c r="RDG102" s="84"/>
      <c r="RDH102" s="84"/>
      <c r="RDI102" s="84"/>
      <c r="RDJ102" s="84"/>
      <c r="RDK102" s="84"/>
      <c r="RDL102" s="84"/>
      <c r="RDM102" s="84"/>
      <c r="RDN102" s="84"/>
      <c r="RDO102" s="84"/>
      <c r="RDP102" s="84"/>
      <c r="RDQ102" s="84"/>
      <c r="RDR102" s="84"/>
      <c r="RDS102" s="84"/>
      <c r="RDT102" s="84"/>
      <c r="RDU102" s="84"/>
      <c r="RDV102" s="84"/>
      <c r="RDW102" s="84"/>
      <c r="RDX102" s="84"/>
      <c r="RDY102" s="84"/>
      <c r="RDZ102" s="84"/>
      <c r="REA102" s="84"/>
      <c r="REB102" s="84"/>
      <c r="REC102" s="84"/>
      <c r="RED102" s="84"/>
      <c r="REE102" s="84"/>
      <c r="REF102" s="84"/>
      <c r="REG102" s="84"/>
      <c r="REH102" s="84"/>
      <c r="REI102" s="84"/>
      <c r="REJ102" s="84"/>
      <c r="REK102" s="84"/>
      <c r="REL102" s="84"/>
      <c r="REM102" s="84"/>
      <c r="REN102" s="84"/>
      <c r="REO102" s="84"/>
      <c r="REP102" s="84"/>
      <c r="REQ102" s="84"/>
      <c r="RER102" s="84"/>
      <c r="RES102" s="84"/>
      <c r="RET102" s="84"/>
      <c r="REU102" s="84"/>
      <c r="REV102" s="84"/>
      <c r="REW102" s="84"/>
      <c r="REX102" s="84"/>
      <c r="REY102" s="84"/>
      <c r="REZ102" s="84"/>
      <c r="RFA102" s="84"/>
      <c r="RFB102" s="84"/>
      <c r="RFC102" s="84"/>
      <c r="RFD102" s="84"/>
      <c r="RFE102" s="84"/>
      <c r="RFF102" s="84"/>
      <c r="RFG102" s="84"/>
      <c r="RFH102" s="84"/>
      <c r="RFI102" s="84"/>
      <c r="RFJ102" s="84"/>
      <c r="RFK102" s="84"/>
      <c r="RFL102" s="84"/>
      <c r="RFM102" s="84"/>
      <c r="RFN102" s="84"/>
      <c r="RFO102" s="84"/>
      <c r="RFP102" s="84"/>
      <c r="RFQ102" s="84"/>
      <c r="RFR102" s="84"/>
      <c r="RFS102" s="84"/>
      <c r="RFT102" s="84"/>
      <c r="RFU102" s="84"/>
      <c r="RFV102" s="84"/>
      <c r="RFW102" s="84"/>
      <c r="RFX102" s="84"/>
      <c r="RFY102" s="84"/>
      <c r="RFZ102" s="84"/>
      <c r="RGA102" s="84"/>
      <c r="RGB102" s="84"/>
      <c r="RGC102" s="84"/>
      <c r="RGD102" s="84"/>
      <c r="RGE102" s="84"/>
      <c r="RGF102" s="84"/>
      <c r="RGG102" s="84"/>
      <c r="RGH102" s="84"/>
      <c r="RGI102" s="84"/>
      <c r="RGJ102" s="84"/>
      <c r="RGK102" s="84"/>
      <c r="RGL102" s="84"/>
      <c r="RGM102" s="84"/>
      <c r="RGN102" s="84"/>
      <c r="RGO102" s="84"/>
      <c r="RGP102" s="84"/>
      <c r="RGQ102" s="84"/>
      <c r="RGR102" s="84"/>
      <c r="RGS102" s="84"/>
      <c r="RGT102" s="84"/>
      <c r="RGU102" s="84"/>
      <c r="RGV102" s="84"/>
      <c r="RGW102" s="84"/>
      <c r="RGX102" s="84"/>
      <c r="RGY102" s="84"/>
      <c r="RGZ102" s="84"/>
      <c r="RHA102" s="84"/>
      <c r="RHB102" s="84"/>
      <c r="RHC102" s="84"/>
      <c r="RHD102" s="84"/>
      <c r="RHE102" s="84"/>
      <c r="RHF102" s="84"/>
      <c r="RHG102" s="84"/>
      <c r="RHH102" s="84"/>
      <c r="RHI102" s="84"/>
      <c r="RHJ102" s="84"/>
      <c r="RHK102" s="84"/>
      <c r="RHL102" s="84"/>
      <c r="RHM102" s="84"/>
      <c r="RHN102" s="84"/>
      <c r="RHO102" s="84"/>
      <c r="RHP102" s="84"/>
      <c r="RHQ102" s="84"/>
      <c r="RHR102" s="84"/>
      <c r="RHS102" s="84"/>
      <c r="RHT102" s="84"/>
      <c r="RHU102" s="84"/>
      <c r="RHV102" s="84"/>
      <c r="RHW102" s="84"/>
      <c r="RHX102" s="84"/>
      <c r="RHY102" s="84"/>
      <c r="RHZ102" s="84"/>
      <c r="RIA102" s="84"/>
      <c r="RIB102" s="84"/>
      <c r="RIC102" s="84"/>
      <c r="RID102" s="84"/>
      <c r="RIE102" s="84"/>
      <c r="RIF102" s="84"/>
      <c r="RIG102" s="84"/>
      <c r="RIH102" s="84"/>
      <c r="RII102" s="84"/>
      <c r="RIJ102" s="84"/>
      <c r="RIK102" s="84"/>
      <c r="RIL102" s="84"/>
      <c r="RIM102" s="84"/>
      <c r="RIN102" s="84"/>
      <c r="RIO102" s="84"/>
      <c r="RIP102" s="84"/>
      <c r="RIQ102" s="84"/>
      <c r="RIR102" s="84"/>
      <c r="RIS102" s="84"/>
      <c r="RIT102" s="84"/>
      <c r="RIU102" s="84"/>
      <c r="RIV102" s="84"/>
      <c r="RIW102" s="84"/>
      <c r="RIX102" s="84"/>
      <c r="RIY102" s="84"/>
      <c r="RIZ102" s="84"/>
      <c r="RJA102" s="84"/>
      <c r="RJB102" s="84"/>
      <c r="RJC102" s="84"/>
      <c r="RJD102" s="84"/>
      <c r="RJE102" s="84"/>
      <c r="RJF102" s="84"/>
      <c r="RJG102" s="84"/>
      <c r="RJH102" s="84"/>
      <c r="RJI102" s="84"/>
      <c r="RJJ102" s="84"/>
      <c r="RJK102" s="84"/>
      <c r="RJL102" s="84"/>
      <c r="RJM102" s="84"/>
      <c r="RJN102" s="84"/>
      <c r="RJO102" s="84"/>
      <c r="RJP102" s="84"/>
      <c r="RJQ102" s="84"/>
      <c r="RJR102" s="84"/>
      <c r="RJS102" s="84"/>
      <c r="RJT102" s="84"/>
      <c r="RJU102" s="84"/>
      <c r="RJV102" s="84"/>
      <c r="RJW102" s="84"/>
      <c r="RJX102" s="84"/>
      <c r="RJY102" s="84"/>
      <c r="RJZ102" s="84"/>
      <c r="RKA102" s="84"/>
      <c r="RKB102" s="84"/>
      <c r="RKC102" s="84"/>
      <c r="RKD102" s="84"/>
      <c r="RKE102" s="84"/>
      <c r="RKF102" s="84"/>
      <c r="RKG102" s="84"/>
      <c r="RKH102" s="84"/>
      <c r="RKI102" s="84"/>
      <c r="RKJ102" s="84"/>
      <c r="RKK102" s="84"/>
      <c r="RKL102" s="84"/>
      <c r="RKM102" s="84"/>
      <c r="RKN102" s="84"/>
      <c r="RKO102" s="84"/>
      <c r="RKP102" s="84"/>
      <c r="RKQ102" s="84"/>
      <c r="RKR102" s="84"/>
      <c r="RKS102" s="84"/>
      <c r="RKT102" s="84"/>
      <c r="RKU102" s="84"/>
      <c r="RKV102" s="84"/>
      <c r="RKW102" s="84"/>
      <c r="RKX102" s="84"/>
      <c r="RKY102" s="84"/>
      <c r="RKZ102" s="84"/>
      <c r="RLA102" s="84"/>
      <c r="RLB102" s="84"/>
      <c r="RLC102" s="84"/>
      <c r="RLD102" s="84"/>
      <c r="RLE102" s="84"/>
      <c r="RLF102" s="84"/>
      <c r="RLG102" s="84"/>
      <c r="RLH102" s="84"/>
      <c r="RLI102" s="84"/>
      <c r="RLJ102" s="84"/>
      <c r="RLK102" s="84"/>
      <c r="RLL102" s="84"/>
      <c r="RLM102" s="84"/>
      <c r="RLN102" s="84"/>
      <c r="RLO102" s="84"/>
      <c r="RLP102" s="84"/>
      <c r="RLQ102" s="84"/>
      <c r="RLR102" s="84"/>
      <c r="RLS102" s="84"/>
      <c r="RLT102" s="84"/>
      <c r="RLU102" s="84"/>
      <c r="RLV102" s="84"/>
      <c r="RLW102" s="84"/>
      <c r="RLX102" s="84"/>
      <c r="RLY102" s="84"/>
      <c r="RLZ102" s="84"/>
      <c r="RMA102" s="84"/>
      <c r="RMB102" s="84"/>
      <c r="RMC102" s="84"/>
      <c r="RMD102" s="84"/>
      <c r="RME102" s="84"/>
      <c r="RMF102" s="84"/>
      <c r="RMG102" s="84"/>
      <c r="RMH102" s="84"/>
      <c r="RMI102" s="84"/>
      <c r="RMJ102" s="84"/>
      <c r="RMK102" s="84"/>
      <c r="RML102" s="84"/>
      <c r="RMM102" s="84"/>
      <c r="RMN102" s="84"/>
      <c r="RMO102" s="84"/>
      <c r="RMP102" s="84"/>
      <c r="RMQ102" s="84"/>
      <c r="RMR102" s="84"/>
      <c r="RMS102" s="84"/>
      <c r="RMT102" s="84"/>
      <c r="RMU102" s="84"/>
      <c r="RMV102" s="84"/>
      <c r="RMW102" s="84"/>
      <c r="RMX102" s="84"/>
      <c r="RMY102" s="84"/>
      <c r="RMZ102" s="84"/>
      <c r="RNA102" s="84"/>
      <c r="RNB102" s="84"/>
      <c r="RNC102" s="84"/>
      <c r="RND102" s="84"/>
      <c r="RNE102" s="84"/>
      <c r="RNF102" s="84"/>
      <c r="RNG102" s="84"/>
      <c r="RNH102" s="84"/>
      <c r="RNI102" s="84"/>
      <c r="RNJ102" s="84"/>
      <c r="RNK102" s="84"/>
      <c r="RNL102" s="84"/>
      <c r="RNM102" s="84"/>
      <c r="RNN102" s="84"/>
      <c r="RNO102" s="84"/>
      <c r="RNP102" s="84"/>
      <c r="RNQ102" s="84"/>
      <c r="RNR102" s="84"/>
      <c r="RNS102" s="84"/>
      <c r="RNT102" s="84"/>
      <c r="RNU102" s="84"/>
      <c r="RNV102" s="84"/>
      <c r="RNW102" s="84"/>
      <c r="RNX102" s="84"/>
      <c r="RNY102" s="84"/>
      <c r="RNZ102" s="84"/>
      <c r="ROA102" s="84"/>
      <c r="ROB102" s="84"/>
      <c r="ROC102" s="84"/>
      <c r="ROD102" s="84"/>
      <c r="ROE102" s="84"/>
      <c r="ROF102" s="84"/>
      <c r="ROG102" s="84"/>
      <c r="ROH102" s="84"/>
      <c r="ROI102" s="84"/>
      <c r="ROJ102" s="84"/>
      <c r="ROK102" s="84"/>
      <c r="ROL102" s="84"/>
      <c r="ROM102" s="84"/>
      <c r="RON102" s="84"/>
      <c r="ROO102" s="84"/>
      <c r="ROP102" s="84"/>
      <c r="ROQ102" s="84"/>
      <c r="ROR102" s="84"/>
      <c r="ROS102" s="84"/>
      <c r="ROT102" s="84"/>
      <c r="ROU102" s="84"/>
      <c r="ROV102" s="84"/>
      <c r="ROW102" s="84"/>
      <c r="ROX102" s="84"/>
      <c r="ROY102" s="84"/>
      <c r="ROZ102" s="84"/>
      <c r="RPA102" s="84"/>
      <c r="RPB102" s="84"/>
      <c r="RPC102" s="84"/>
      <c r="RPD102" s="84"/>
      <c r="RPE102" s="84"/>
      <c r="RPF102" s="84"/>
      <c r="RPG102" s="84"/>
      <c r="RPH102" s="84"/>
      <c r="RPI102" s="84"/>
      <c r="RPJ102" s="84"/>
      <c r="RPK102" s="84"/>
      <c r="RPL102" s="84"/>
      <c r="RPM102" s="84"/>
      <c r="RPN102" s="84"/>
      <c r="RPO102" s="84"/>
      <c r="RPP102" s="84"/>
      <c r="RPQ102" s="84"/>
      <c r="RPR102" s="84"/>
      <c r="RPS102" s="84"/>
      <c r="RPT102" s="84"/>
      <c r="RPU102" s="84"/>
      <c r="RPV102" s="84"/>
      <c r="RPW102" s="84"/>
      <c r="RPX102" s="84"/>
      <c r="RPY102" s="84"/>
      <c r="RPZ102" s="84"/>
      <c r="RQA102" s="84"/>
      <c r="RQB102" s="84"/>
      <c r="RQC102" s="84"/>
      <c r="RQD102" s="84"/>
      <c r="RQE102" s="84"/>
      <c r="RQF102" s="84"/>
      <c r="RQG102" s="84"/>
      <c r="RQH102" s="84"/>
      <c r="RQI102" s="84"/>
      <c r="RQJ102" s="84"/>
      <c r="RQK102" s="84"/>
      <c r="RQL102" s="84"/>
      <c r="RQM102" s="84"/>
      <c r="RQN102" s="84"/>
      <c r="RQO102" s="84"/>
      <c r="RQP102" s="84"/>
      <c r="RQQ102" s="84"/>
      <c r="RQR102" s="84"/>
      <c r="RQS102" s="84"/>
      <c r="RQT102" s="84"/>
      <c r="RQU102" s="84"/>
      <c r="RQV102" s="84"/>
      <c r="RQW102" s="84"/>
      <c r="RQX102" s="84"/>
      <c r="RQY102" s="84"/>
      <c r="RQZ102" s="84"/>
      <c r="RRA102" s="84"/>
      <c r="RRB102" s="84"/>
      <c r="RRC102" s="84"/>
      <c r="RRD102" s="84"/>
      <c r="RRE102" s="84"/>
      <c r="RRF102" s="84"/>
      <c r="RRG102" s="84"/>
      <c r="RRH102" s="84"/>
      <c r="RRI102" s="84"/>
      <c r="RRJ102" s="84"/>
      <c r="RRK102" s="84"/>
      <c r="RRL102" s="84"/>
      <c r="RRM102" s="84"/>
      <c r="RRN102" s="84"/>
      <c r="RRO102" s="84"/>
      <c r="RRP102" s="84"/>
      <c r="RRQ102" s="84"/>
      <c r="RRR102" s="84"/>
      <c r="RRS102" s="84"/>
      <c r="RRT102" s="84"/>
      <c r="RRU102" s="84"/>
      <c r="RRV102" s="84"/>
      <c r="RRW102" s="84"/>
      <c r="RRX102" s="84"/>
      <c r="RRY102" s="84"/>
      <c r="RRZ102" s="84"/>
      <c r="RSA102" s="84"/>
      <c r="RSB102" s="84"/>
      <c r="RSC102" s="84"/>
      <c r="RSD102" s="84"/>
      <c r="RSE102" s="84"/>
      <c r="RSF102" s="84"/>
      <c r="RSG102" s="84"/>
      <c r="RSH102" s="84"/>
      <c r="RSI102" s="84"/>
      <c r="RSJ102" s="84"/>
      <c r="RSK102" s="84"/>
      <c r="RSL102" s="84"/>
      <c r="RSM102" s="84"/>
      <c r="RSN102" s="84"/>
      <c r="RSO102" s="84"/>
      <c r="RSP102" s="84"/>
      <c r="RSQ102" s="84"/>
      <c r="RSR102" s="84"/>
      <c r="RSS102" s="84"/>
      <c r="RST102" s="84"/>
      <c r="RSU102" s="84"/>
      <c r="RSV102" s="84"/>
      <c r="RSW102" s="84"/>
      <c r="RSX102" s="84"/>
      <c r="RSY102" s="84"/>
      <c r="RSZ102" s="84"/>
      <c r="RTA102" s="84"/>
      <c r="RTB102" s="84"/>
      <c r="RTC102" s="84"/>
      <c r="RTD102" s="84"/>
      <c r="RTE102" s="84"/>
      <c r="RTF102" s="84"/>
      <c r="RTG102" s="84"/>
      <c r="RTH102" s="84"/>
      <c r="RTI102" s="84"/>
      <c r="RTJ102" s="84"/>
      <c r="RTK102" s="84"/>
      <c r="RTL102" s="84"/>
      <c r="RTM102" s="84"/>
      <c r="RTN102" s="84"/>
      <c r="RTO102" s="84"/>
      <c r="RTP102" s="84"/>
      <c r="RTQ102" s="84"/>
      <c r="RTR102" s="84"/>
      <c r="RTS102" s="84"/>
      <c r="RTT102" s="84"/>
      <c r="RTU102" s="84"/>
      <c r="RTV102" s="84"/>
      <c r="RTW102" s="84"/>
      <c r="RTX102" s="84"/>
      <c r="RTY102" s="84"/>
      <c r="RTZ102" s="84"/>
      <c r="RUA102" s="84"/>
      <c r="RUB102" s="84"/>
      <c r="RUC102" s="84"/>
      <c r="RUD102" s="84"/>
      <c r="RUE102" s="84"/>
      <c r="RUF102" s="84"/>
      <c r="RUG102" s="84"/>
      <c r="RUH102" s="84"/>
      <c r="RUI102" s="84"/>
      <c r="RUJ102" s="84"/>
      <c r="RUK102" s="84"/>
      <c r="RUL102" s="84"/>
      <c r="RUM102" s="84"/>
      <c r="RUN102" s="84"/>
      <c r="RUO102" s="84"/>
      <c r="RUP102" s="84"/>
      <c r="RUQ102" s="84"/>
      <c r="RUR102" s="84"/>
      <c r="RUS102" s="84"/>
      <c r="RUT102" s="84"/>
      <c r="RUU102" s="84"/>
      <c r="RUV102" s="84"/>
      <c r="RUW102" s="84"/>
      <c r="RUX102" s="84"/>
      <c r="RUY102" s="84"/>
      <c r="RUZ102" s="84"/>
      <c r="RVA102" s="84"/>
      <c r="RVB102" s="84"/>
      <c r="RVC102" s="84"/>
      <c r="RVD102" s="84"/>
      <c r="RVE102" s="84"/>
      <c r="RVF102" s="84"/>
      <c r="RVG102" s="84"/>
      <c r="RVH102" s="84"/>
      <c r="RVI102" s="84"/>
      <c r="RVJ102" s="84"/>
      <c r="RVK102" s="84"/>
      <c r="RVL102" s="84"/>
      <c r="RVM102" s="84"/>
      <c r="RVN102" s="84"/>
      <c r="RVO102" s="84"/>
      <c r="RVP102" s="84"/>
      <c r="RVQ102" s="84"/>
      <c r="RVR102" s="84"/>
      <c r="RVS102" s="84"/>
      <c r="RVT102" s="84"/>
      <c r="RVU102" s="84"/>
      <c r="RVV102" s="84"/>
      <c r="RVW102" s="84"/>
      <c r="RVX102" s="84"/>
      <c r="RVY102" s="84"/>
      <c r="RVZ102" s="84"/>
      <c r="RWA102" s="84"/>
      <c r="RWB102" s="84"/>
      <c r="RWC102" s="84"/>
      <c r="RWD102" s="84"/>
      <c r="RWE102" s="84"/>
      <c r="RWF102" s="84"/>
      <c r="RWG102" s="84"/>
      <c r="RWH102" s="84"/>
      <c r="RWI102" s="84"/>
      <c r="RWJ102" s="84"/>
      <c r="RWK102" s="84"/>
      <c r="RWL102" s="84"/>
      <c r="RWM102" s="84"/>
      <c r="RWN102" s="84"/>
      <c r="RWO102" s="84"/>
      <c r="RWP102" s="84"/>
      <c r="RWQ102" s="84"/>
      <c r="RWR102" s="84"/>
      <c r="RWS102" s="84"/>
      <c r="RWT102" s="84"/>
      <c r="RWU102" s="84"/>
      <c r="RWV102" s="84"/>
      <c r="RWW102" s="84"/>
      <c r="RWX102" s="84"/>
      <c r="RWY102" s="84"/>
      <c r="RWZ102" s="84"/>
      <c r="RXA102" s="84"/>
      <c r="RXB102" s="84"/>
      <c r="RXC102" s="84"/>
      <c r="RXD102" s="84"/>
      <c r="RXE102" s="84"/>
      <c r="RXF102" s="84"/>
      <c r="RXG102" s="84"/>
      <c r="RXH102" s="84"/>
      <c r="RXI102" s="84"/>
      <c r="RXJ102" s="84"/>
      <c r="RXK102" s="84"/>
      <c r="RXL102" s="84"/>
      <c r="RXM102" s="84"/>
      <c r="RXN102" s="84"/>
      <c r="RXO102" s="84"/>
      <c r="RXP102" s="84"/>
      <c r="RXQ102" s="84"/>
      <c r="RXR102" s="84"/>
      <c r="RXS102" s="84"/>
      <c r="RXT102" s="84"/>
      <c r="RXU102" s="84"/>
      <c r="RXV102" s="84"/>
      <c r="RXW102" s="84"/>
      <c r="RXX102" s="84"/>
      <c r="RXY102" s="84"/>
      <c r="RXZ102" s="84"/>
      <c r="RYA102" s="84"/>
      <c r="RYB102" s="84"/>
      <c r="RYC102" s="84"/>
      <c r="RYD102" s="84"/>
      <c r="RYE102" s="84"/>
      <c r="RYF102" s="84"/>
      <c r="RYG102" s="84"/>
      <c r="RYH102" s="84"/>
      <c r="RYI102" s="84"/>
      <c r="RYJ102" s="84"/>
      <c r="RYK102" s="84"/>
      <c r="RYL102" s="84"/>
      <c r="RYM102" s="84"/>
      <c r="RYN102" s="84"/>
      <c r="RYO102" s="84"/>
      <c r="RYP102" s="84"/>
      <c r="RYQ102" s="84"/>
      <c r="RYR102" s="84"/>
      <c r="RYS102" s="84"/>
      <c r="RYT102" s="84"/>
      <c r="RYU102" s="84"/>
      <c r="RYV102" s="84"/>
      <c r="RYW102" s="84"/>
      <c r="RYX102" s="84"/>
      <c r="RYY102" s="84"/>
      <c r="RYZ102" s="84"/>
      <c r="RZA102" s="84"/>
      <c r="RZB102" s="84"/>
      <c r="RZC102" s="84"/>
      <c r="RZD102" s="84"/>
      <c r="RZE102" s="84"/>
      <c r="RZF102" s="84"/>
      <c r="RZG102" s="84"/>
      <c r="RZH102" s="84"/>
      <c r="RZI102" s="84"/>
      <c r="RZJ102" s="84"/>
      <c r="RZK102" s="84"/>
      <c r="RZL102" s="84"/>
      <c r="RZM102" s="84"/>
      <c r="RZN102" s="84"/>
      <c r="RZO102" s="84"/>
      <c r="RZP102" s="84"/>
      <c r="RZQ102" s="84"/>
      <c r="RZR102" s="84"/>
      <c r="RZS102" s="84"/>
      <c r="RZT102" s="84"/>
      <c r="RZU102" s="84"/>
      <c r="RZV102" s="84"/>
      <c r="RZW102" s="84"/>
      <c r="RZX102" s="84"/>
      <c r="RZY102" s="84"/>
      <c r="RZZ102" s="84"/>
      <c r="SAA102" s="84"/>
      <c r="SAB102" s="84"/>
      <c r="SAC102" s="84"/>
      <c r="SAD102" s="84"/>
      <c r="SAE102" s="84"/>
      <c r="SAF102" s="84"/>
      <c r="SAG102" s="84"/>
      <c r="SAH102" s="84"/>
      <c r="SAI102" s="84"/>
      <c r="SAJ102" s="84"/>
      <c r="SAK102" s="84"/>
      <c r="SAL102" s="84"/>
      <c r="SAM102" s="84"/>
      <c r="SAN102" s="84"/>
      <c r="SAO102" s="84"/>
      <c r="SAP102" s="84"/>
      <c r="SAQ102" s="84"/>
      <c r="SAR102" s="84"/>
      <c r="SAS102" s="84"/>
      <c r="SAT102" s="84"/>
      <c r="SAU102" s="84"/>
      <c r="SAV102" s="84"/>
      <c r="SAW102" s="84"/>
      <c r="SAX102" s="84"/>
      <c r="SAY102" s="84"/>
      <c r="SAZ102" s="84"/>
      <c r="SBA102" s="84"/>
      <c r="SBB102" s="84"/>
      <c r="SBC102" s="84"/>
      <c r="SBD102" s="84"/>
      <c r="SBE102" s="84"/>
      <c r="SBF102" s="84"/>
      <c r="SBG102" s="84"/>
      <c r="SBH102" s="84"/>
      <c r="SBI102" s="84"/>
      <c r="SBJ102" s="84"/>
      <c r="SBK102" s="84"/>
      <c r="SBL102" s="84"/>
      <c r="SBM102" s="84"/>
      <c r="SBN102" s="84"/>
      <c r="SBO102" s="84"/>
      <c r="SBP102" s="84"/>
      <c r="SBQ102" s="84"/>
      <c r="SBR102" s="84"/>
      <c r="SBS102" s="84"/>
      <c r="SBT102" s="84"/>
      <c r="SBU102" s="84"/>
      <c r="SBV102" s="84"/>
      <c r="SBW102" s="84"/>
      <c r="SBX102" s="84"/>
      <c r="SBY102" s="84"/>
      <c r="SBZ102" s="84"/>
      <c r="SCA102" s="84"/>
      <c r="SCB102" s="84"/>
      <c r="SCC102" s="84"/>
      <c r="SCD102" s="84"/>
      <c r="SCE102" s="84"/>
      <c r="SCF102" s="84"/>
      <c r="SCG102" s="84"/>
      <c r="SCH102" s="84"/>
      <c r="SCI102" s="84"/>
      <c r="SCJ102" s="84"/>
      <c r="SCK102" s="84"/>
      <c r="SCL102" s="84"/>
      <c r="SCM102" s="84"/>
      <c r="SCN102" s="84"/>
      <c r="SCO102" s="84"/>
      <c r="SCP102" s="84"/>
      <c r="SCQ102" s="84"/>
      <c r="SCR102" s="84"/>
      <c r="SCS102" s="84"/>
      <c r="SCT102" s="84"/>
      <c r="SCU102" s="84"/>
      <c r="SCV102" s="84"/>
      <c r="SCW102" s="84"/>
      <c r="SCX102" s="84"/>
      <c r="SCY102" s="84"/>
      <c r="SCZ102" s="84"/>
      <c r="SDA102" s="84"/>
      <c r="SDB102" s="84"/>
      <c r="SDC102" s="84"/>
      <c r="SDD102" s="84"/>
      <c r="SDE102" s="84"/>
      <c r="SDF102" s="84"/>
      <c r="SDG102" s="84"/>
      <c r="SDH102" s="84"/>
      <c r="SDI102" s="84"/>
      <c r="SDJ102" s="84"/>
      <c r="SDK102" s="84"/>
      <c r="SDL102" s="84"/>
      <c r="SDM102" s="84"/>
      <c r="SDN102" s="84"/>
      <c r="SDO102" s="84"/>
      <c r="SDP102" s="84"/>
      <c r="SDQ102" s="84"/>
      <c r="SDR102" s="84"/>
      <c r="SDS102" s="84"/>
      <c r="SDT102" s="84"/>
      <c r="SDU102" s="84"/>
      <c r="SDV102" s="84"/>
      <c r="SDW102" s="84"/>
      <c r="SDX102" s="84"/>
      <c r="SDY102" s="84"/>
      <c r="SDZ102" s="84"/>
      <c r="SEA102" s="84"/>
      <c r="SEB102" s="84"/>
      <c r="SEC102" s="84"/>
      <c r="SED102" s="84"/>
      <c r="SEE102" s="84"/>
      <c r="SEF102" s="84"/>
      <c r="SEG102" s="84"/>
      <c r="SEH102" s="84"/>
      <c r="SEI102" s="84"/>
      <c r="SEJ102" s="84"/>
      <c r="SEK102" s="84"/>
      <c r="SEL102" s="84"/>
      <c r="SEM102" s="84"/>
      <c r="SEN102" s="84"/>
      <c r="SEO102" s="84"/>
      <c r="SEP102" s="84"/>
      <c r="SEQ102" s="84"/>
      <c r="SER102" s="84"/>
      <c r="SES102" s="84"/>
      <c r="SET102" s="84"/>
      <c r="SEU102" s="84"/>
      <c r="SEV102" s="84"/>
      <c r="SEW102" s="84"/>
      <c r="SEX102" s="84"/>
      <c r="SEY102" s="84"/>
      <c r="SEZ102" s="84"/>
      <c r="SFA102" s="84"/>
      <c r="SFB102" s="84"/>
      <c r="SFC102" s="84"/>
      <c r="SFD102" s="84"/>
      <c r="SFE102" s="84"/>
      <c r="SFF102" s="84"/>
      <c r="SFG102" s="84"/>
      <c r="SFH102" s="84"/>
      <c r="SFI102" s="84"/>
      <c r="SFJ102" s="84"/>
      <c r="SFK102" s="84"/>
      <c r="SFL102" s="84"/>
      <c r="SFM102" s="84"/>
      <c r="SFN102" s="84"/>
      <c r="SFO102" s="84"/>
      <c r="SFP102" s="84"/>
      <c r="SFQ102" s="84"/>
      <c r="SFR102" s="84"/>
      <c r="SFS102" s="84"/>
      <c r="SFT102" s="84"/>
      <c r="SFU102" s="84"/>
      <c r="SFV102" s="84"/>
      <c r="SFW102" s="84"/>
      <c r="SFX102" s="84"/>
      <c r="SFY102" s="84"/>
      <c r="SFZ102" s="84"/>
      <c r="SGA102" s="84"/>
      <c r="SGB102" s="84"/>
      <c r="SGC102" s="84"/>
      <c r="SGD102" s="84"/>
      <c r="SGE102" s="84"/>
      <c r="SGF102" s="84"/>
      <c r="SGG102" s="84"/>
      <c r="SGH102" s="84"/>
      <c r="SGI102" s="84"/>
      <c r="SGJ102" s="84"/>
      <c r="SGK102" s="84"/>
      <c r="SGL102" s="84"/>
      <c r="SGM102" s="84"/>
      <c r="SGN102" s="84"/>
      <c r="SGO102" s="84"/>
      <c r="SGP102" s="84"/>
      <c r="SGQ102" s="84"/>
      <c r="SGR102" s="84"/>
      <c r="SGS102" s="84"/>
      <c r="SGT102" s="84"/>
      <c r="SGU102" s="84"/>
      <c r="SGV102" s="84"/>
      <c r="SGW102" s="84"/>
      <c r="SGX102" s="84"/>
      <c r="SGY102" s="84"/>
      <c r="SGZ102" s="84"/>
      <c r="SHA102" s="84"/>
      <c r="SHB102" s="84"/>
      <c r="SHC102" s="84"/>
      <c r="SHD102" s="84"/>
      <c r="SHE102" s="84"/>
      <c r="SHF102" s="84"/>
      <c r="SHG102" s="84"/>
      <c r="SHH102" s="84"/>
      <c r="SHI102" s="84"/>
      <c r="SHJ102" s="84"/>
      <c r="SHK102" s="84"/>
      <c r="SHL102" s="84"/>
      <c r="SHM102" s="84"/>
      <c r="SHN102" s="84"/>
      <c r="SHO102" s="84"/>
      <c r="SHP102" s="84"/>
      <c r="SHQ102" s="84"/>
      <c r="SHR102" s="84"/>
      <c r="SHS102" s="84"/>
      <c r="SHT102" s="84"/>
      <c r="SHU102" s="84"/>
      <c r="SHV102" s="84"/>
      <c r="SHW102" s="84"/>
      <c r="SHX102" s="84"/>
      <c r="SHY102" s="84"/>
      <c r="SHZ102" s="84"/>
      <c r="SIA102" s="84"/>
      <c r="SIB102" s="84"/>
      <c r="SIC102" s="84"/>
      <c r="SID102" s="84"/>
      <c r="SIE102" s="84"/>
      <c r="SIF102" s="84"/>
      <c r="SIG102" s="84"/>
      <c r="SIH102" s="84"/>
      <c r="SII102" s="84"/>
      <c r="SIJ102" s="84"/>
      <c r="SIK102" s="84"/>
      <c r="SIL102" s="84"/>
      <c r="SIM102" s="84"/>
      <c r="SIN102" s="84"/>
      <c r="SIO102" s="84"/>
      <c r="SIP102" s="84"/>
      <c r="SIQ102" s="84"/>
      <c r="SIR102" s="84"/>
      <c r="SIS102" s="84"/>
      <c r="SIT102" s="84"/>
      <c r="SIU102" s="84"/>
      <c r="SIV102" s="84"/>
      <c r="SIW102" s="84"/>
      <c r="SIX102" s="84"/>
      <c r="SIY102" s="84"/>
      <c r="SIZ102" s="84"/>
      <c r="SJA102" s="84"/>
      <c r="SJB102" s="84"/>
      <c r="SJC102" s="84"/>
      <c r="SJD102" s="84"/>
      <c r="SJE102" s="84"/>
      <c r="SJF102" s="84"/>
      <c r="SJG102" s="84"/>
      <c r="SJH102" s="84"/>
      <c r="SJI102" s="84"/>
      <c r="SJJ102" s="84"/>
      <c r="SJK102" s="84"/>
      <c r="SJL102" s="84"/>
      <c r="SJM102" s="84"/>
      <c r="SJN102" s="84"/>
      <c r="SJO102" s="84"/>
      <c r="SJP102" s="84"/>
      <c r="SJQ102" s="84"/>
      <c r="SJR102" s="84"/>
      <c r="SJS102" s="84"/>
      <c r="SJT102" s="84"/>
      <c r="SJU102" s="84"/>
      <c r="SJV102" s="84"/>
      <c r="SJW102" s="84"/>
      <c r="SJX102" s="84"/>
      <c r="SJY102" s="84"/>
      <c r="SJZ102" s="84"/>
      <c r="SKA102" s="84"/>
      <c r="SKB102" s="84"/>
      <c r="SKC102" s="84"/>
      <c r="SKD102" s="84"/>
      <c r="SKE102" s="84"/>
      <c r="SKF102" s="84"/>
      <c r="SKG102" s="84"/>
      <c r="SKH102" s="84"/>
      <c r="SKI102" s="84"/>
      <c r="SKJ102" s="84"/>
      <c r="SKK102" s="84"/>
      <c r="SKL102" s="84"/>
      <c r="SKM102" s="84"/>
      <c r="SKN102" s="84"/>
      <c r="SKO102" s="84"/>
      <c r="SKP102" s="84"/>
      <c r="SKQ102" s="84"/>
      <c r="SKR102" s="84"/>
      <c r="SKS102" s="84"/>
      <c r="SKT102" s="84"/>
      <c r="SKU102" s="84"/>
      <c r="SKV102" s="84"/>
      <c r="SKW102" s="84"/>
      <c r="SKX102" s="84"/>
      <c r="SKY102" s="84"/>
      <c r="SKZ102" s="84"/>
      <c r="SLA102" s="84"/>
      <c r="SLB102" s="84"/>
      <c r="SLC102" s="84"/>
      <c r="SLD102" s="84"/>
      <c r="SLE102" s="84"/>
      <c r="SLF102" s="84"/>
      <c r="SLG102" s="84"/>
      <c r="SLH102" s="84"/>
      <c r="SLI102" s="84"/>
      <c r="SLJ102" s="84"/>
      <c r="SLK102" s="84"/>
      <c r="SLL102" s="84"/>
      <c r="SLM102" s="84"/>
      <c r="SLN102" s="84"/>
      <c r="SLO102" s="84"/>
      <c r="SLP102" s="84"/>
      <c r="SLQ102" s="84"/>
      <c r="SLR102" s="84"/>
      <c r="SLS102" s="84"/>
      <c r="SLT102" s="84"/>
      <c r="SLU102" s="84"/>
      <c r="SLV102" s="84"/>
      <c r="SLW102" s="84"/>
      <c r="SLX102" s="84"/>
      <c r="SLY102" s="84"/>
      <c r="SLZ102" s="84"/>
      <c r="SMA102" s="84"/>
      <c r="SMB102" s="84"/>
      <c r="SMC102" s="84"/>
      <c r="SMD102" s="84"/>
      <c r="SME102" s="84"/>
      <c r="SMF102" s="84"/>
      <c r="SMG102" s="84"/>
      <c r="SMH102" s="84"/>
      <c r="SMI102" s="84"/>
      <c r="SMJ102" s="84"/>
      <c r="SMK102" s="84"/>
      <c r="SML102" s="84"/>
      <c r="SMM102" s="84"/>
      <c r="SMN102" s="84"/>
      <c r="SMO102" s="84"/>
      <c r="SMP102" s="84"/>
      <c r="SMQ102" s="84"/>
      <c r="SMR102" s="84"/>
      <c r="SMS102" s="84"/>
      <c r="SMT102" s="84"/>
      <c r="SMU102" s="84"/>
      <c r="SMV102" s="84"/>
      <c r="SMW102" s="84"/>
      <c r="SMX102" s="84"/>
      <c r="SMY102" s="84"/>
      <c r="SMZ102" s="84"/>
      <c r="SNA102" s="84"/>
      <c r="SNB102" s="84"/>
      <c r="SNC102" s="84"/>
      <c r="SND102" s="84"/>
      <c r="SNE102" s="84"/>
      <c r="SNF102" s="84"/>
      <c r="SNG102" s="84"/>
      <c r="SNH102" s="84"/>
      <c r="SNI102" s="84"/>
      <c r="SNJ102" s="84"/>
      <c r="SNK102" s="84"/>
      <c r="SNL102" s="84"/>
      <c r="SNM102" s="84"/>
      <c r="SNN102" s="84"/>
      <c r="SNO102" s="84"/>
      <c r="SNP102" s="84"/>
      <c r="SNQ102" s="84"/>
      <c r="SNR102" s="84"/>
      <c r="SNS102" s="84"/>
      <c r="SNT102" s="84"/>
      <c r="SNU102" s="84"/>
      <c r="SNV102" s="84"/>
      <c r="SNW102" s="84"/>
      <c r="SNX102" s="84"/>
      <c r="SNY102" s="84"/>
      <c r="SNZ102" s="84"/>
      <c r="SOA102" s="84"/>
      <c r="SOB102" s="84"/>
      <c r="SOC102" s="84"/>
      <c r="SOD102" s="84"/>
      <c r="SOE102" s="84"/>
      <c r="SOF102" s="84"/>
      <c r="SOG102" s="84"/>
      <c r="SOH102" s="84"/>
      <c r="SOI102" s="84"/>
      <c r="SOJ102" s="84"/>
      <c r="SOK102" s="84"/>
      <c r="SOL102" s="84"/>
      <c r="SOM102" s="84"/>
      <c r="SON102" s="84"/>
      <c r="SOO102" s="84"/>
      <c r="SOP102" s="84"/>
      <c r="SOQ102" s="84"/>
      <c r="SOR102" s="84"/>
      <c r="SOS102" s="84"/>
      <c r="SOT102" s="84"/>
      <c r="SOU102" s="84"/>
      <c r="SOV102" s="84"/>
      <c r="SOW102" s="84"/>
      <c r="SOX102" s="84"/>
      <c r="SOY102" s="84"/>
      <c r="SOZ102" s="84"/>
      <c r="SPA102" s="84"/>
      <c r="SPB102" s="84"/>
      <c r="SPC102" s="84"/>
      <c r="SPD102" s="84"/>
      <c r="SPE102" s="84"/>
      <c r="SPF102" s="84"/>
      <c r="SPG102" s="84"/>
      <c r="SPH102" s="84"/>
      <c r="SPI102" s="84"/>
      <c r="SPJ102" s="84"/>
      <c r="SPK102" s="84"/>
      <c r="SPL102" s="84"/>
      <c r="SPM102" s="84"/>
      <c r="SPN102" s="84"/>
      <c r="SPO102" s="84"/>
      <c r="SPP102" s="84"/>
      <c r="SPQ102" s="84"/>
      <c r="SPR102" s="84"/>
      <c r="SPS102" s="84"/>
      <c r="SPT102" s="84"/>
      <c r="SPU102" s="84"/>
      <c r="SPV102" s="84"/>
      <c r="SPW102" s="84"/>
      <c r="SPX102" s="84"/>
      <c r="SPY102" s="84"/>
      <c r="SPZ102" s="84"/>
      <c r="SQA102" s="84"/>
      <c r="SQB102" s="84"/>
      <c r="SQC102" s="84"/>
      <c r="SQD102" s="84"/>
      <c r="SQE102" s="84"/>
      <c r="SQF102" s="84"/>
      <c r="SQG102" s="84"/>
      <c r="SQH102" s="84"/>
      <c r="SQI102" s="84"/>
      <c r="SQJ102" s="84"/>
      <c r="SQK102" s="84"/>
      <c r="SQL102" s="84"/>
      <c r="SQM102" s="84"/>
      <c r="SQN102" s="84"/>
      <c r="SQO102" s="84"/>
      <c r="SQP102" s="84"/>
      <c r="SQQ102" s="84"/>
      <c r="SQR102" s="84"/>
      <c r="SQS102" s="84"/>
      <c r="SQT102" s="84"/>
      <c r="SQU102" s="84"/>
      <c r="SQV102" s="84"/>
      <c r="SQW102" s="84"/>
      <c r="SQX102" s="84"/>
      <c r="SQY102" s="84"/>
      <c r="SQZ102" s="84"/>
      <c r="SRA102" s="84"/>
      <c r="SRB102" s="84"/>
      <c r="SRC102" s="84"/>
      <c r="SRD102" s="84"/>
      <c r="SRE102" s="84"/>
      <c r="SRF102" s="84"/>
      <c r="SRG102" s="84"/>
      <c r="SRH102" s="84"/>
      <c r="SRI102" s="84"/>
      <c r="SRJ102" s="84"/>
      <c r="SRK102" s="84"/>
      <c r="SRL102" s="84"/>
      <c r="SRM102" s="84"/>
      <c r="SRN102" s="84"/>
      <c r="SRO102" s="84"/>
      <c r="SRP102" s="84"/>
      <c r="SRQ102" s="84"/>
      <c r="SRR102" s="84"/>
      <c r="SRS102" s="84"/>
      <c r="SRT102" s="84"/>
      <c r="SRU102" s="84"/>
      <c r="SRV102" s="84"/>
      <c r="SRW102" s="84"/>
      <c r="SRX102" s="84"/>
      <c r="SRY102" s="84"/>
      <c r="SRZ102" s="84"/>
      <c r="SSA102" s="84"/>
      <c r="SSB102" s="84"/>
      <c r="SSC102" s="84"/>
      <c r="SSD102" s="84"/>
      <c r="SSE102" s="84"/>
      <c r="SSF102" s="84"/>
      <c r="SSG102" s="84"/>
      <c r="SSH102" s="84"/>
      <c r="SSI102" s="84"/>
      <c r="SSJ102" s="84"/>
      <c r="SSK102" s="84"/>
      <c r="SSL102" s="84"/>
      <c r="SSM102" s="84"/>
      <c r="SSN102" s="84"/>
      <c r="SSO102" s="84"/>
      <c r="SSP102" s="84"/>
      <c r="SSQ102" s="84"/>
      <c r="SSR102" s="84"/>
      <c r="SSS102" s="84"/>
      <c r="SST102" s="84"/>
      <c r="SSU102" s="84"/>
      <c r="SSV102" s="84"/>
      <c r="SSW102" s="84"/>
      <c r="SSX102" s="84"/>
      <c r="SSY102" s="84"/>
      <c r="SSZ102" s="84"/>
      <c r="STA102" s="84"/>
      <c r="STB102" s="84"/>
      <c r="STC102" s="84"/>
      <c r="STD102" s="84"/>
      <c r="STE102" s="84"/>
      <c r="STF102" s="84"/>
      <c r="STG102" s="84"/>
      <c r="STH102" s="84"/>
      <c r="STI102" s="84"/>
      <c r="STJ102" s="84"/>
      <c r="STK102" s="84"/>
      <c r="STL102" s="84"/>
      <c r="STM102" s="84"/>
      <c r="STN102" s="84"/>
      <c r="STO102" s="84"/>
      <c r="STP102" s="84"/>
      <c r="STQ102" s="84"/>
      <c r="STR102" s="84"/>
      <c r="STS102" s="84"/>
      <c r="STT102" s="84"/>
      <c r="STU102" s="84"/>
      <c r="STV102" s="84"/>
      <c r="STW102" s="84"/>
      <c r="STX102" s="84"/>
      <c r="STY102" s="84"/>
      <c r="STZ102" s="84"/>
      <c r="SUA102" s="84"/>
      <c r="SUB102" s="84"/>
      <c r="SUC102" s="84"/>
      <c r="SUD102" s="84"/>
      <c r="SUE102" s="84"/>
      <c r="SUF102" s="84"/>
      <c r="SUG102" s="84"/>
      <c r="SUH102" s="84"/>
      <c r="SUI102" s="84"/>
      <c r="SUJ102" s="84"/>
      <c r="SUK102" s="84"/>
      <c r="SUL102" s="84"/>
      <c r="SUM102" s="84"/>
      <c r="SUN102" s="84"/>
      <c r="SUO102" s="84"/>
      <c r="SUP102" s="84"/>
      <c r="SUQ102" s="84"/>
      <c r="SUR102" s="84"/>
      <c r="SUS102" s="84"/>
      <c r="SUT102" s="84"/>
      <c r="SUU102" s="84"/>
      <c r="SUV102" s="84"/>
      <c r="SUW102" s="84"/>
      <c r="SUX102" s="84"/>
      <c r="SUY102" s="84"/>
      <c r="SUZ102" s="84"/>
      <c r="SVA102" s="84"/>
      <c r="SVB102" s="84"/>
      <c r="SVC102" s="84"/>
      <c r="SVD102" s="84"/>
      <c r="SVE102" s="84"/>
      <c r="SVF102" s="84"/>
      <c r="SVG102" s="84"/>
      <c r="SVH102" s="84"/>
      <c r="SVI102" s="84"/>
      <c r="SVJ102" s="84"/>
      <c r="SVK102" s="84"/>
      <c r="SVL102" s="84"/>
      <c r="SVM102" s="84"/>
      <c r="SVN102" s="84"/>
      <c r="SVO102" s="84"/>
      <c r="SVP102" s="84"/>
      <c r="SVQ102" s="84"/>
      <c r="SVR102" s="84"/>
      <c r="SVS102" s="84"/>
      <c r="SVT102" s="84"/>
      <c r="SVU102" s="84"/>
      <c r="SVV102" s="84"/>
      <c r="SVW102" s="84"/>
      <c r="SVX102" s="84"/>
      <c r="SVY102" s="84"/>
      <c r="SVZ102" s="84"/>
      <c r="SWA102" s="84"/>
      <c r="SWB102" s="84"/>
      <c r="SWC102" s="84"/>
      <c r="SWD102" s="84"/>
      <c r="SWE102" s="84"/>
      <c r="SWF102" s="84"/>
      <c r="SWG102" s="84"/>
      <c r="SWH102" s="84"/>
      <c r="SWI102" s="84"/>
      <c r="SWJ102" s="84"/>
      <c r="SWK102" s="84"/>
      <c r="SWL102" s="84"/>
      <c r="SWM102" s="84"/>
      <c r="SWN102" s="84"/>
      <c r="SWO102" s="84"/>
      <c r="SWP102" s="84"/>
      <c r="SWQ102" s="84"/>
      <c r="SWR102" s="84"/>
      <c r="SWS102" s="84"/>
      <c r="SWT102" s="84"/>
      <c r="SWU102" s="84"/>
      <c r="SWV102" s="84"/>
      <c r="SWW102" s="84"/>
      <c r="SWX102" s="84"/>
      <c r="SWY102" s="84"/>
      <c r="SWZ102" s="84"/>
      <c r="SXA102" s="84"/>
      <c r="SXB102" s="84"/>
      <c r="SXC102" s="84"/>
      <c r="SXD102" s="84"/>
      <c r="SXE102" s="84"/>
      <c r="SXF102" s="84"/>
      <c r="SXG102" s="84"/>
      <c r="SXH102" s="84"/>
      <c r="SXI102" s="84"/>
      <c r="SXJ102" s="84"/>
      <c r="SXK102" s="84"/>
      <c r="SXL102" s="84"/>
      <c r="SXM102" s="84"/>
      <c r="SXN102" s="84"/>
      <c r="SXO102" s="84"/>
      <c r="SXP102" s="84"/>
      <c r="SXQ102" s="84"/>
      <c r="SXR102" s="84"/>
      <c r="SXS102" s="84"/>
      <c r="SXT102" s="84"/>
      <c r="SXU102" s="84"/>
      <c r="SXV102" s="84"/>
      <c r="SXW102" s="84"/>
      <c r="SXX102" s="84"/>
      <c r="SXY102" s="84"/>
      <c r="SXZ102" s="84"/>
      <c r="SYA102" s="84"/>
      <c r="SYB102" s="84"/>
      <c r="SYC102" s="84"/>
      <c r="SYD102" s="84"/>
      <c r="SYE102" s="84"/>
      <c r="SYF102" s="84"/>
      <c r="SYG102" s="84"/>
      <c r="SYH102" s="84"/>
      <c r="SYI102" s="84"/>
      <c r="SYJ102" s="84"/>
      <c r="SYK102" s="84"/>
      <c r="SYL102" s="84"/>
      <c r="SYM102" s="84"/>
      <c r="SYN102" s="84"/>
      <c r="SYO102" s="84"/>
      <c r="SYP102" s="84"/>
      <c r="SYQ102" s="84"/>
      <c r="SYR102" s="84"/>
      <c r="SYS102" s="84"/>
      <c r="SYT102" s="84"/>
      <c r="SYU102" s="84"/>
      <c r="SYV102" s="84"/>
      <c r="SYW102" s="84"/>
      <c r="SYX102" s="84"/>
      <c r="SYY102" s="84"/>
      <c r="SYZ102" s="84"/>
      <c r="SZA102" s="84"/>
      <c r="SZB102" s="84"/>
      <c r="SZC102" s="84"/>
      <c r="SZD102" s="84"/>
      <c r="SZE102" s="84"/>
      <c r="SZF102" s="84"/>
      <c r="SZG102" s="84"/>
      <c r="SZH102" s="84"/>
      <c r="SZI102" s="84"/>
      <c r="SZJ102" s="84"/>
      <c r="SZK102" s="84"/>
      <c r="SZL102" s="84"/>
      <c r="SZM102" s="84"/>
      <c r="SZN102" s="84"/>
      <c r="SZO102" s="84"/>
      <c r="SZP102" s="84"/>
      <c r="SZQ102" s="84"/>
      <c r="SZR102" s="84"/>
      <c r="SZS102" s="84"/>
      <c r="SZT102" s="84"/>
      <c r="SZU102" s="84"/>
      <c r="SZV102" s="84"/>
      <c r="SZW102" s="84"/>
      <c r="SZX102" s="84"/>
      <c r="SZY102" s="84"/>
      <c r="SZZ102" s="84"/>
      <c r="TAA102" s="84"/>
      <c r="TAB102" s="84"/>
      <c r="TAC102" s="84"/>
      <c r="TAD102" s="84"/>
      <c r="TAE102" s="84"/>
      <c r="TAF102" s="84"/>
      <c r="TAG102" s="84"/>
      <c r="TAH102" s="84"/>
      <c r="TAI102" s="84"/>
      <c r="TAJ102" s="84"/>
      <c r="TAK102" s="84"/>
      <c r="TAL102" s="84"/>
      <c r="TAM102" s="84"/>
      <c r="TAN102" s="84"/>
      <c r="TAO102" s="84"/>
      <c r="TAP102" s="84"/>
      <c r="TAQ102" s="84"/>
      <c r="TAR102" s="84"/>
      <c r="TAS102" s="84"/>
      <c r="TAT102" s="84"/>
      <c r="TAU102" s="84"/>
      <c r="TAV102" s="84"/>
      <c r="TAW102" s="84"/>
      <c r="TAX102" s="84"/>
      <c r="TAY102" s="84"/>
      <c r="TAZ102" s="84"/>
      <c r="TBA102" s="84"/>
      <c r="TBB102" s="84"/>
      <c r="TBC102" s="84"/>
      <c r="TBD102" s="84"/>
      <c r="TBE102" s="84"/>
      <c r="TBF102" s="84"/>
      <c r="TBG102" s="84"/>
      <c r="TBH102" s="84"/>
      <c r="TBI102" s="84"/>
      <c r="TBJ102" s="84"/>
      <c r="TBK102" s="84"/>
      <c r="TBL102" s="84"/>
      <c r="TBM102" s="84"/>
      <c r="TBN102" s="84"/>
      <c r="TBO102" s="84"/>
      <c r="TBP102" s="84"/>
      <c r="TBQ102" s="84"/>
      <c r="TBR102" s="84"/>
      <c r="TBS102" s="84"/>
      <c r="TBT102" s="84"/>
      <c r="TBU102" s="84"/>
      <c r="TBV102" s="84"/>
      <c r="TBW102" s="84"/>
      <c r="TBX102" s="84"/>
      <c r="TBY102" s="84"/>
      <c r="TBZ102" s="84"/>
      <c r="TCA102" s="84"/>
      <c r="TCB102" s="84"/>
      <c r="TCC102" s="84"/>
      <c r="TCD102" s="84"/>
      <c r="TCE102" s="84"/>
      <c r="TCF102" s="84"/>
      <c r="TCG102" s="84"/>
      <c r="TCH102" s="84"/>
      <c r="TCI102" s="84"/>
      <c r="TCJ102" s="84"/>
      <c r="TCK102" s="84"/>
      <c r="TCL102" s="84"/>
      <c r="TCM102" s="84"/>
      <c r="TCN102" s="84"/>
      <c r="TCO102" s="84"/>
      <c r="TCP102" s="84"/>
      <c r="TCQ102" s="84"/>
      <c r="TCR102" s="84"/>
      <c r="TCS102" s="84"/>
      <c r="TCT102" s="84"/>
      <c r="TCU102" s="84"/>
      <c r="TCV102" s="84"/>
      <c r="TCW102" s="84"/>
      <c r="TCX102" s="84"/>
      <c r="TCY102" s="84"/>
      <c r="TCZ102" s="84"/>
      <c r="TDA102" s="84"/>
      <c r="TDB102" s="84"/>
      <c r="TDC102" s="84"/>
      <c r="TDD102" s="84"/>
      <c r="TDE102" s="84"/>
      <c r="TDF102" s="84"/>
      <c r="TDG102" s="84"/>
      <c r="TDH102" s="84"/>
      <c r="TDI102" s="84"/>
      <c r="TDJ102" s="84"/>
      <c r="TDK102" s="84"/>
      <c r="TDL102" s="84"/>
      <c r="TDM102" s="84"/>
      <c r="TDN102" s="84"/>
      <c r="TDO102" s="84"/>
      <c r="TDP102" s="84"/>
      <c r="TDQ102" s="84"/>
      <c r="TDR102" s="84"/>
      <c r="TDS102" s="84"/>
      <c r="TDT102" s="84"/>
      <c r="TDU102" s="84"/>
      <c r="TDV102" s="84"/>
      <c r="TDW102" s="84"/>
      <c r="TDX102" s="84"/>
      <c r="TDY102" s="84"/>
      <c r="TDZ102" s="84"/>
      <c r="TEA102" s="84"/>
      <c r="TEB102" s="84"/>
      <c r="TEC102" s="84"/>
      <c r="TED102" s="84"/>
      <c r="TEE102" s="84"/>
      <c r="TEF102" s="84"/>
      <c r="TEG102" s="84"/>
      <c r="TEH102" s="84"/>
      <c r="TEI102" s="84"/>
      <c r="TEJ102" s="84"/>
      <c r="TEK102" s="84"/>
      <c r="TEL102" s="84"/>
      <c r="TEM102" s="84"/>
      <c r="TEN102" s="84"/>
      <c r="TEO102" s="84"/>
      <c r="TEP102" s="84"/>
      <c r="TEQ102" s="84"/>
      <c r="TER102" s="84"/>
      <c r="TES102" s="84"/>
      <c r="TET102" s="84"/>
      <c r="TEU102" s="84"/>
      <c r="TEV102" s="84"/>
      <c r="TEW102" s="84"/>
      <c r="TEX102" s="84"/>
      <c r="TEY102" s="84"/>
      <c r="TEZ102" s="84"/>
      <c r="TFA102" s="84"/>
      <c r="TFB102" s="84"/>
      <c r="TFC102" s="84"/>
      <c r="TFD102" s="84"/>
      <c r="TFE102" s="84"/>
      <c r="TFF102" s="84"/>
      <c r="TFG102" s="84"/>
      <c r="TFH102" s="84"/>
      <c r="TFI102" s="84"/>
      <c r="TFJ102" s="84"/>
      <c r="TFK102" s="84"/>
      <c r="TFL102" s="84"/>
      <c r="TFM102" s="84"/>
      <c r="TFN102" s="84"/>
      <c r="TFO102" s="84"/>
      <c r="TFP102" s="84"/>
      <c r="TFQ102" s="84"/>
      <c r="TFR102" s="84"/>
      <c r="TFS102" s="84"/>
      <c r="TFT102" s="84"/>
      <c r="TFU102" s="84"/>
      <c r="TFV102" s="84"/>
      <c r="TFW102" s="84"/>
      <c r="TFX102" s="84"/>
      <c r="TFY102" s="84"/>
      <c r="TFZ102" s="84"/>
      <c r="TGA102" s="84"/>
      <c r="TGB102" s="84"/>
      <c r="TGC102" s="84"/>
      <c r="TGD102" s="84"/>
      <c r="TGE102" s="84"/>
      <c r="TGF102" s="84"/>
      <c r="TGG102" s="84"/>
      <c r="TGH102" s="84"/>
      <c r="TGI102" s="84"/>
      <c r="TGJ102" s="84"/>
      <c r="TGK102" s="84"/>
      <c r="TGL102" s="84"/>
      <c r="TGM102" s="84"/>
      <c r="TGN102" s="84"/>
      <c r="TGO102" s="84"/>
      <c r="TGP102" s="84"/>
      <c r="TGQ102" s="84"/>
      <c r="TGR102" s="84"/>
      <c r="TGS102" s="84"/>
      <c r="TGT102" s="84"/>
      <c r="TGU102" s="84"/>
      <c r="TGV102" s="84"/>
      <c r="TGW102" s="84"/>
      <c r="TGX102" s="84"/>
      <c r="TGY102" s="84"/>
      <c r="TGZ102" s="84"/>
      <c r="THA102" s="84"/>
      <c r="THB102" s="84"/>
      <c r="THC102" s="84"/>
      <c r="THD102" s="84"/>
      <c r="THE102" s="84"/>
      <c r="THF102" s="84"/>
      <c r="THG102" s="84"/>
      <c r="THH102" s="84"/>
      <c r="THI102" s="84"/>
      <c r="THJ102" s="84"/>
      <c r="THK102" s="84"/>
      <c r="THL102" s="84"/>
      <c r="THM102" s="84"/>
      <c r="THN102" s="84"/>
      <c r="THO102" s="84"/>
      <c r="THP102" s="84"/>
      <c r="THQ102" s="84"/>
      <c r="THR102" s="84"/>
      <c r="THS102" s="84"/>
      <c r="THT102" s="84"/>
      <c r="THU102" s="84"/>
      <c r="THV102" s="84"/>
      <c r="THW102" s="84"/>
      <c r="THX102" s="84"/>
      <c r="THY102" s="84"/>
      <c r="THZ102" s="84"/>
      <c r="TIA102" s="84"/>
      <c r="TIB102" s="84"/>
      <c r="TIC102" s="84"/>
      <c r="TID102" s="84"/>
      <c r="TIE102" s="84"/>
      <c r="TIF102" s="84"/>
      <c r="TIG102" s="84"/>
      <c r="TIH102" s="84"/>
      <c r="TII102" s="84"/>
      <c r="TIJ102" s="84"/>
      <c r="TIK102" s="84"/>
      <c r="TIL102" s="84"/>
      <c r="TIM102" s="84"/>
      <c r="TIN102" s="84"/>
      <c r="TIO102" s="84"/>
      <c r="TIP102" s="84"/>
      <c r="TIQ102" s="84"/>
      <c r="TIR102" s="84"/>
      <c r="TIS102" s="84"/>
      <c r="TIT102" s="84"/>
      <c r="TIU102" s="84"/>
      <c r="TIV102" s="84"/>
      <c r="TIW102" s="84"/>
      <c r="TIX102" s="84"/>
      <c r="TIY102" s="84"/>
      <c r="TIZ102" s="84"/>
      <c r="TJA102" s="84"/>
      <c r="TJB102" s="84"/>
      <c r="TJC102" s="84"/>
      <c r="TJD102" s="84"/>
      <c r="TJE102" s="84"/>
      <c r="TJF102" s="84"/>
      <c r="TJG102" s="84"/>
      <c r="TJH102" s="84"/>
      <c r="TJI102" s="84"/>
      <c r="TJJ102" s="84"/>
      <c r="TJK102" s="84"/>
      <c r="TJL102" s="84"/>
      <c r="TJM102" s="84"/>
      <c r="TJN102" s="84"/>
      <c r="TJO102" s="84"/>
      <c r="TJP102" s="84"/>
      <c r="TJQ102" s="84"/>
      <c r="TJR102" s="84"/>
      <c r="TJS102" s="84"/>
      <c r="TJT102" s="84"/>
      <c r="TJU102" s="84"/>
      <c r="TJV102" s="84"/>
      <c r="TJW102" s="84"/>
      <c r="TJX102" s="84"/>
      <c r="TJY102" s="84"/>
      <c r="TJZ102" s="84"/>
      <c r="TKA102" s="84"/>
      <c r="TKB102" s="84"/>
      <c r="TKC102" s="84"/>
      <c r="TKD102" s="84"/>
      <c r="TKE102" s="84"/>
      <c r="TKF102" s="84"/>
      <c r="TKG102" s="84"/>
      <c r="TKH102" s="84"/>
      <c r="TKI102" s="84"/>
      <c r="TKJ102" s="84"/>
      <c r="TKK102" s="84"/>
      <c r="TKL102" s="84"/>
      <c r="TKM102" s="84"/>
      <c r="TKN102" s="84"/>
      <c r="TKO102" s="84"/>
      <c r="TKP102" s="84"/>
      <c r="TKQ102" s="84"/>
      <c r="TKR102" s="84"/>
      <c r="TKS102" s="84"/>
      <c r="TKT102" s="84"/>
      <c r="TKU102" s="84"/>
      <c r="TKV102" s="84"/>
      <c r="TKW102" s="84"/>
      <c r="TKX102" s="84"/>
      <c r="TKY102" s="84"/>
      <c r="TKZ102" s="84"/>
      <c r="TLA102" s="84"/>
      <c r="TLB102" s="84"/>
      <c r="TLC102" s="84"/>
      <c r="TLD102" s="84"/>
      <c r="TLE102" s="84"/>
      <c r="TLF102" s="84"/>
      <c r="TLG102" s="84"/>
      <c r="TLH102" s="84"/>
      <c r="TLI102" s="84"/>
      <c r="TLJ102" s="84"/>
      <c r="TLK102" s="84"/>
      <c r="TLL102" s="84"/>
      <c r="TLM102" s="84"/>
      <c r="TLN102" s="84"/>
      <c r="TLO102" s="84"/>
      <c r="TLP102" s="84"/>
      <c r="TLQ102" s="84"/>
      <c r="TLR102" s="84"/>
      <c r="TLS102" s="84"/>
      <c r="TLT102" s="84"/>
      <c r="TLU102" s="84"/>
      <c r="TLV102" s="84"/>
      <c r="TLW102" s="84"/>
      <c r="TLX102" s="84"/>
      <c r="TLY102" s="84"/>
      <c r="TLZ102" s="84"/>
      <c r="TMA102" s="84"/>
      <c r="TMB102" s="84"/>
      <c r="TMC102" s="84"/>
      <c r="TMD102" s="84"/>
      <c r="TME102" s="84"/>
      <c r="TMF102" s="84"/>
      <c r="TMG102" s="84"/>
      <c r="TMH102" s="84"/>
      <c r="TMI102" s="84"/>
      <c r="TMJ102" s="84"/>
      <c r="TMK102" s="84"/>
      <c r="TML102" s="84"/>
      <c r="TMM102" s="84"/>
      <c r="TMN102" s="84"/>
      <c r="TMO102" s="84"/>
      <c r="TMP102" s="84"/>
      <c r="TMQ102" s="84"/>
      <c r="TMR102" s="84"/>
      <c r="TMS102" s="84"/>
      <c r="TMT102" s="84"/>
      <c r="TMU102" s="84"/>
      <c r="TMV102" s="84"/>
      <c r="TMW102" s="84"/>
      <c r="TMX102" s="84"/>
      <c r="TMY102" s="84"/>
      <c r="TMZ102" s="84"/>
      <c r="TNA102" s="84"/>
      <c r="TNB102" s="84"/>
      <c r="TNC102" s="84"/>
      <c r="TND102" s="84"/>
      <c r="TNE102" s="84"/>
      <c r="TNF102" s="84"/>
      <c r="TNG102" s="84"/>
      <c r="TNH102" s="84"/>
      <c r="TNI102" s="84"/>
      <c r="TNJ102" s="84"/>
      <c r="TNK102" s="84"/>
      <c r="TNL102" s="84"/>
      <c r="TNM102" s="84"/>
      <c r="TNN102" s="84"/>
      <c r="TNO102" s="84"/>
      <c r="TNP102" s="84"/>
      <c r="TNQ102" s="84"/>
      <c r="TNR102" s="84"/>
      <c r="TNS102" s="84"/>
      <c r="TNT102" s="84"/>
      <c r="TNU102" s="84"/>
      <c r="TNV102" s="84"/>
      <c r="TNW102" s="84"/>
      <c r="TNX102" s="84"/>
      <c r="TNY102" s="84"/>
      <c r="TNZ102" s="84"/>
      <c r="TOA102" s="84"/>
      <c r="TOB102" s="84"/>
      <c r="TOC102" s="84"/>
      <c r="TOD102" s="84"/>
      <c r="TOE102" s="84"/>
      <c r="TOF102" s="84"/>
      <c r="TOG102" s="84"/>
      <c r="TOH102" s="84"/>
      <c r="TOI102" s="84"/>
      <c r="TOJ102" s="84"/>
      <c r="TOK102" s="84"/>
      <c r="TOL102" s="84"/>
      <c r="TOM102" s="84"/>
      <c r="TON102" s="84"/>
      <c r="TOO102" s="84"/>
      <c r="TOP102" s="84"/>
      <c r="TOQ102" s="84"/>
      <c r="TOR102" s="84"/>
      <c r="TOS102" s="84"/>
      <c r="TOT102" s="84"/>
      <c r="TOU102" s="84"/>
      <c r="TOV102" s="84"/>
      <c r="TOW102" s="84"/>
      <c r="TOX102" s="84"/>
      <c r="TOY102" s="84"/>
      <c r="TOZ102" s="84"/>
      <c r="TPA102" s="84"/>
      <c r="TPB102" s="84"/>
      <c r="TPC102" s="84"/>
      <c r="TPD102" s="84"/>
      <c r="TPE102" s="84"/>
      <c r="TPF102" s="84"/>
      <c r="TPG102" s="84"/>
      <c r="TPH102" s="84"/>
      <c r="TPI102" s="84"/>
      <c r="TPJ102" s="84"/>
      <c r="TPK102" s="84"/>
      <c r="TPL102" s="84"/>
      <c r="TPM102" s="84"/>
      <c r="TPN102" s="84"/>
      <c r="TPO102" s="84"/>
      <c r="TPP102" s="84"/>
      <c r="TPQ102" s="84"/>
      <c r="TPR102" s="84"/>
      <c r="TPS102" s="84"/>
      <c r="TPT102" s="84"/>
      <c r="TPU102" s="84"/>
      <c r="TPV102" s="84"/>
      <c r="TPW102" s="84"/>
      <c r="TPX102" s="84"/>
      <c r="TPY102" s="84"/>
      <c r="TPZ102" s="84"/>
      <c r="TQA102" s="84"/>
      <c r="TQB102" s="84"/>
      <c r="TQC102" s="84"/>
      <c r="TQD102" s="84"/>
      <c r="TQE102" s="84"/>
      <c r="TQF102" s="84"/>
      <c r="TQG102" s="84"/>
      <c r="TQH102" s="84"/>
      <c r="TQI102" s="84"/>
      <c r="TQJ102" s="84"/>
      <c r="TQK102" s="84"/>
      <c r="TQL102" s="84"/>
      <c r="TQM102" s="84"/>
      <c r="TQN102" s="84"/>
      <c r="TQO102" s="84"/>
      <c r="TQP102" s="84"/>
      <c r="TQQ102" s="84"/>
      <c r="TQR102" s="84"/>
      <c r="TQS102" s="84"/>
      <c r="TQT102" s="84"/>
      <c r="TQU102" s="84"/>
      <c r="TQV102" s="84"/>
      <c r="TQW102" s="84"/>
      <c r="TQX102" s="84"/>
      <c r="TQY102" s="84"/>
      <c r="TQZ102" s="84"/>
      <c r="TRA102" s="84"/>
      <c r="TRB102" s="84"/>
      <c r="TRC102" s="84"/>
      <c r="TRD102" s="84"/>
      <c r="TRE102" s="84"/>
      <c r="TRF102" s="84"/>
      <c r="TRG102" s="84"/>
      <c r="TRH102" s="84"/>
      <c r="TRI102" s="84"/>
      <c r="TRJ102" s="84"/>
      <c r="TRK102" s="84"/>
      <c r="TRL102" s="84"/>
      <c r="TRM102" s="84"/>
      <c r="TRN102" s="84"/>
      <c r="TRO102" s="84"/>
      <c r="TRP102" s="84"/>
      <c r="TRQ102" s="84"/>
      <c r="TRR102" s="84"/>
      <c r="TRS102" s="84"/>
      <c r="TRT102" s="84"/>
      <c r="TRU102" s="84"/>
      <c r="TRV102" s="84"/>
      <c r="TRW102" s="84"/>
      <c r="TRX102" s="84"/>
      <c r="TRY102" s="84"/>
      <c r="TRZ102" s="84"/>
      <c r="TSA102" s="84"/>
      <c r="TSB102" s="84"/>
      <c r="TSC102" s="84"/>
      <c r="TSD102" s="84"/>
      <c r="TSE102" s="84"/>
      <c r="TSF102" s="84"/>
      <c r="TSG102" s="84"/>
      <c r="TSH102" s="84"/>
      <c r="TSI102" s="84"/>
      <c r="TSJ102" s="84"/>
      <c r="TSK102" s="84"/>
      <c r="TSL102" s="84"/>
      <c r="TSM102" s="84"/>
      <c r="TSN102" s="84"/>
      <c r="TSO102" s="84"/>
      <c r="TSP102" s="84"/>
      <c r="TSQ102" s="84"/>
      <c r="TSR102" s="84"/>
      <c r="TSS102" s="84"/>
      <c r="TST102" s="84"/>
      <c r="TSU102" s="84"/>
      <c r="TSV102" s="84"/>
      <c r="TSW102" s="84"/>
      <c r="TSX102" s="84"/>
      <c r="TSY102" s="84"/>
      <c r="TSZ102" s="84"/>
      <c r="TTA102" s="84"/>
      <c r="TTB102" s="84"/>
      <c r="TTC102" s="84"/>
      <c r="TTD102" s="84"/>
      <c r="TTE102" s="84"/>
      <c r="TTF102" s="84"/>
      <c r="TTG102" s="84"/>
      <c r="TTH102" s="84"/>
      <c r="TTI102" s="84"/>
      <c r="TTJ102" s="84"/>
      <c r="TTK102" s="84"/>
      <c r="TTL102" s="84"/>
      <c r="TTM102" s="84"/>
      <c r="TTN102" s="84"/>
      <c r="TTO102" s="84"/>
      <c r="TTP102" s="84"/>
      <c r="TTQ102" s="84"/>
      <c r="TTR102" s="84"/>
      <c r="TTS102" s="84"/>
      <c r="TTT102" s="84"/>
      <c r="TTU102" s="84"/>
      <c r="TTV102" s="84"/>
      <c r="TTW102" s="84"/>
      <c r="TTX102" s="84"/>
      <c r="TTY102" s="84"/>
      <c r="TTZ102" s="84"/>
      <c r="TUA102" s="84"/>
      <c r="TUB102" s="84"/>
      <c r="TUC102" s="84"/>
      <c r="TUD102" s="84"/>
      <c r="TUE102" s="84"/>
      <c r="TUF102" s="84"/>
      <c r="TUG102" s="84"/>
      <c r="TUH102" s="84"/>
      <c r="TUI102" s="84"/>
      <c r="TUJ102" s="84"/>
      <c r="TUK102" s="84"/>
      <c r="TUL102" s="84"/>
      <c r="TUM102" s="84"/>
      <c r="TUN102" s="84"/>
      <c r="TUO102" s="84"/>
      <c r="TUP102" s="84"/>
      <c r="TUQ102" s="84"/>
      <c r="TUR102" s="84"/>
      <c r="TUS102" s="84"/>
      <c r="TUT102" s="84"/>
      <c r="TUU102" s="84"/>
      <c r="TUV102" s="84"/>
      <c r="TUW102" s="84"/>
      <c r="TUX102" s="84"/>
      <c r="TUY102" s="84"/>
      <c r="TUZ102" s="84"/>
      <c r="TVA102" s="84"/>
      <c r="TVB102" s="84"/>
      <c r="TVC102" s="84"/>
      <c r="TVD102" s="84"/>
      <c r="TVE102" s="84"/>
      <c r="TVF102" s="84"/>
      <c r="TVG102" s="84"/>
      <c r="TVH102" s="84"/>
      <c r="TVI102" s="84"/>
      <c r="TVJ102" s="84"/>
      <c r="TVK102" s="84"/>
      <c r="TVL102" s="84"/>
      <c r="TVM102" s="84"/>
      <c r="TVN102" s="84"/>
      <c r="TVO102" s="84"/>
      <c r="TVP102" s="84"/>
      <c r="TVQ102" s="84"/>
      <c r="TVR102" s="84"/>
      <c r="TVS102" s="84"/>
      <c r="TVT102" s="84"/>
      <c r="TVU102" s="84"/>
      <c r="TVV102" s="84"/>
      <c r="TVW102" s="84"/>
      <c r="TVX102" s="84"/>
      <c r="TVY102" s="84"/>
      <c r="TVZ102" s="84"/>
      <c r="TWA102" s="84"/>
      <c r="TWB102" s="84"/>
      <c r="TWC102" s="84"/>
      <c r="TWD102" s="84"/>
      <c r="TWE102" s="84"/>
      <c r="TWF102" s="84"/>
      <c r="TWG102" s="84"/>
      <c r="TWH102" s="84"/>
      <c r="TWI102" s="84"/>
      <c r="TWJ102" s="84"/>
      <c r="TWK102" s="84"/>
      <c r="TWL102" s="84"/>
      <c r="TWM102" s="84"/>
      <c r="TWN102" s="84"/>
      <c r="TWO102" s="84"/>
      <c r="TWP102" s="84"/>
      <c r="TWQ102" s="84"/>
      <c r="TWR102" s="84"/>
      <c r="TWS102" s="84"/>
      <c r="TWT102" s="84"/>
      <c r="TWU102" s="84"/>
      <c r="TWV102" s="84"/>
      <c r="TWW102" s="84"/>
      <c r="TWX102" s="84"/>
      <c r="TWY102" s="84"/>
      <c r="TWZ102" s="84"/>
      <c r="TXA102" s="84"/>
      <c r="TXB102" s="84"/>
      <c r="TXC102" s="84"/>
      <c r="TXD102" s="84"/>
      <c r="TXE102" s="84"/>
      <c r="TXF102" s="84"/>
      <c r="TXG102" s="84"/>
      <c r="TXH102" s="84"/>
      <c r="TXI102" s="84"/>
      <c r="TXJ102" s="84"/>
      <c r="TXK102" s="84"/>
      <c r="TXL102" s="84"/>
      <c r="TXM102" s="84"/>
      <c r="TXN102" s="84"/>
      <c r="TXO102" s="84"/>
      <c r="TXP102" s="84"/>
      <c r="TXQ102" s="84"/>
      <c r="TXR102" s="84"/>
      <c r="TXS102" s="84"/>
      <c r="TXT102" s="84"/>
      <c r="TXU102" s="84"/>
      <c r="TXV102" s="84"/>
      <c r="TXW102" s="84"/>
      <c r="TXX102" s="84"/>
      <c r="TXY102" s="84"/>
      <c r="TXZ102" s="84"/>
      <c r="TYA102" s="84"/>
      <c r="TYB102" s="84"/>
      <c r="TYC102" s="84"/>
      <c r="TYD102" s="84"/>
      <c r="TYE102" s="84"/>
      <c r="TYF102" s="84"/>
      <c r="TYG102" s="84"/>
      <c r="TYH102" s="84"/>
      <c r="TYI102" s="84"/>
      <c r="TYJ102" s="84"/>
      <c r="TYK102" s="84"/>
      <c r="TYL102" s="84"/>
      <c r="TYM102" s="84"/>
      <c r="TYN102" s="84"/>
      <c r="TYO102" s="84"/>
      <c r="TYP102" s="84"/>
      <c r="TYQ102" s="84"/>
      <c r="TYR102" s="84"/>
      <c r="TYS102" s="84"/>
      <c r="TYT102" s="84"/>
      <c r="TYU102" s="84"/>
      <c r="TYV102" s="84"/>
      <c r="TYW102" s="84"/>
      <c r="TYX102" s="84"/>
      <c r="TYY102" s="84"/>
      <c r="TYZ102" s="84"/>
      <c r="TZA102" s="84"/>
      <c r="TZB102" s="84"/>
      <c r="TZC102" s="84"/>
      <c r="TZD102" s="84"/>
      <c r="TZE102" s="84"/>
      <c r="TZF102" s="84"/>
      <c r="TZG102" s="84"/>
      <c r="TZH102" s="84"/>
      <c r="TZI102" s="84"/>
      <c r="TZJ102" s="84"/>
      <c r="TZK102" s="84"/>
      <c r="TZL102" s="84"/>
      <c r="TZM102" s="84"/>
      <c r="TZN102" s="84"/>
      <c r="TZO102" s="84"/>
      <c r="TZP102" s="84"/>
      <c r="TZQ102" s="84"/>
      <c r="TZR102" s="84"/>
      <c r="TZS102" s="84"/>
      <c r="TZT102" s="84"/>
      <c r="TZU102" s="84"/>
      <c r="TZV102" s="84"/>
      <c r="TZW102" s="84"/>
      <c r="TZX102" s="84"/>
      <c r="TZY102" s="84"/>
      <c r="TZZ102" s="84"/>
      <c r="UAA102" s="84"/>
      <c r="UAB102" s="84"/>
      <c r="UAC102" s="84"/>
      <c r="UAD102" s="84"/>
      <c r="UAE102" s="84"/>
      <c r="UAF102" s="84"/>
      <c r="UAG102" s="84"/>
      <c r="UAH102" s="84"/>
      <c r="UAI102" s="84"/>
      <c r="UAJ102" s="84"/>
      <c r="UAK102" s="84"/>
      <c r="UAL102" s="84"/>
      <c r="UAM102" s="84"/>
      <c r="UAN102" s="84"/>
      <c r="UAO102" s="84"/>
      <c r="UAP102" s="84"/>
      <c r="UAQ102" s="84"/>
      <c r="UAR102" s="84"/>
      <c r="UAS102" s="84"/>
      <c r="UAT102" s="84"/>
      <c r="UAU102" s="84"/>
      <c r="UAV102" s="84"/>
      <c r="UAW102" s="84"/>
      <c r="UAX102" s="84"/>
      <c r="UAY102" s="84"/>
      <c r="UAZ102" s="84"/>
      <c r="UBA102" s="84"/>
      <c r="UBB102" s="84"/>
      <c r="UBC102" s="84"/>
      <c r="UBD102" s="84"/>
      <c r="UBE102" s="84"/>
      <c r="UBF102" s="84"/>
      <c r="UBG102" s="84"/>
      <c r="UBH102" s="84"/>
      <c r="UBI102" s="84"/>
      <c r="UBJ102" s="84"/>
      <c r="UBK102" s="84"/>
      <c r="UBL102" s="84"/>
      <c r="UBM102" s="84"/>
      <c r="UBN102" s="84"/>
      <c r="UBO102" s="84"/>
      <c r="UBP102" s="84"/>
      <c r="UBQ102" s="84"/>
      <c r="UBR102" s="84"/>
      <c r="UBS102" s="84"/>
      <c r="UBT102" s="84"/>
      <c r="UBU102" s="84"/>
      <c r="UBV102" s="84"/>
      <c r="UBW102" s="84"/>
      <c r="UBX102" s="84"/>
      <c r="UBY102" s="84"/>
      <c r="UBZ102" s="84"/>
      <c r="UCA102" s="84"/>
      <c r="UCB102" s="84"/>
      <c r="UCC102" s="84"/>
      <c r="UCD102" s="84"/>
      <c r="UCE102" s="84"/>
      <c r="UCF102" s="84"/>
      <c r="UCG102" s="84"/>
      <c r="UCH102" s="84"/>
      <c r="UCI102" s="84"/>
      <c r="UCJ102" s="84"/>
      <c r="UCK102" s="84"/>
      <c r="UCL102" s="84"/>
      <c r="UCM102" s="84"/>
      <c r="UCN102" s="84"/>
      <c r="UCO102" s="84"/>
      <c r="UCP102" s="84"/>
      <c r="UCQ102" s="84"/>
      <c r="UCR102" s="84"/>
      <c r="UCS102" s="84"/>
      <c r="UCT102" s="84"/>
      <c r="UCU102" s="84"/>
      <c r="UCV102" s="84"/>
      <c r="UCW102" s="84"/>
      <c r="UCX102" s="84"/>
      <c r="UCY102" s="84"/>
      <c r="UCZ102" s="84"/>
      <c r="UDA102" s="84"/>
      <c r="UDB102" s="84"/>
      <c r="UDC102" s="84"/>
      <c r="UDD102" s="84"/>
      <c r="UDE102" s="84"/>
      <c r="UDF102" s="84"/>
      <c r="UDG102" s="84"/>
      <c r="UDH102" s="84"/>
      <c r="UDI102" s="84"/>
      <c r="UDJ102" s="84"/>
      <c r="UDK102" s="84"/>
      <c r="UDL102" s="84"/>
      <c r="UDM102" s="84"/>
      <c r="UDN102" s="84"/>
      <c r="UDO102" s="84"/>
      <c r="UDP102" s="84"/>
      <c r="UDQ102" s="84"/>
      <c r="UDR102" s="84"/>
      <c r="UDS102" s="84"/>
      <c r="UDT102" s="84"/>
      <c r="UDU102" s="84"/>
      <c r="UDV102" s="84"/>
      <c r="UDW102" s="84"/>
      <c r="UDX102" s="84"/>
      <c r="UDY102" s="84"/>
      <c r="UDZ102" s="84"/>
      <c r="UEA102" s="84"/>
      <c r="UEB102" s="84"/>
      <c r="UEC102" s="84"/>
      <c r="UED102" s="84"/>
      <c r="UEE102" s="84"/>
      <c r="UEF102" s="84"/>
      <c r="UEG102" s="84"/>
      <c r="UEH102" s="84"/>
      <c r="UEI102" s="84"/>
      <c r="UEJ102" s="84"/>
      <c r="UEK102" s="84"/>
      <c r="UEL102" s="84"/>
      <c r="UEM102" s="84"/>
      <c r="UEN102" s="84"/>
      <c r="UEO102" s="84"/>
      <c r="UEP102" s="84"/>
      <c r="UEQ102" s="84"/>
      <c r="UER102" s="84"/>
      <c r="UES102" s="84"/>
      <c r="UET102" s="84"/>
      <c r="UEU102" s="84"/>
      <c r="UEV102" s="84"/>
      <c r="UEW102" s="84"/>
      <c r="UEX102" s="84"/>
      <c r="UEY102" s="84"/>
      <c r="UEZ102" s="84"/>
      <c r="UFA102" s="84"/>
      <c r="UFB102" s="84"/>
      <c r="UFC102" s="84"/>
      <c r="UFD102" s="84"/>
      <c r="UFE102" s="84"/>
      <c r="UFF102" s="84"/>
      <c r="UFG102" s="84"/>
      <c r="UFH102" s="84"/>
      <c r="UFI102" s="84"/>
      <c r="UFJ102" s="84"/>
      <c r="UFK102" s="84"/>
      <c r="UFL102" s="84"/>
      <c r="UFM102" s="84"/>
      <c r="UFN102" s="84"/>
      <c r="UFO102" s="84"/>
      <c r="UFP102" s="84"/>
      <c r="UFQ102" s="84"/>
      <c r="UFR102" s="84"/>
      <c r="UFS102" s="84"/>
      <c r="UFT102" s="84"/>
      <c r="UFU102" s="84"/>
      <c r="UFV102" s="84"/>
      <c r="UFW102" s="84"/>
      <c r="UFX102" s="84"/>
      <c r="UFY102" s="84"/>
      <c r="UFZ102" s="84"/>
      <c r="UGA102" s="84"/>
      <c r="UGB102" s="84"/>
      <c r="UGC102" s="84"/>
      <c r="UGD102" s="84"/>
      <c r="UGE102" s="84"/>
      <c r="UGF102" s="84"/>
      <c r="UGG102" s="84"/>
      <c r="UGH102" s="84"/>
      <c r="UGI102" s="84"/>
      <c r="UGJ102" s="84"/>
      <c r="UGK102" s="84"/>
      <c r="UGL102" s="84"/>
      <c r="UGM102" s="84"/>
      <c r="UGN102" s="84"/>
      <c r="UGO102" s="84"/>
      <c r="UGP102" s="84"/>
      <c r="UGQ102" s="84"/>
      <c r="UGR102" s="84"/>
      <c r="UGS102" s="84"/>
      <c r="UGT102" s="84"/>
      <c r="UGU102" s="84"/>
      <c r="UGV102" s="84"/>
      <c r="UGW102" s="84"/>
      <c r="UGX102" s="84"/>
      <c r="UGY102" s="84"/>
      <c r="UGZ102" s="84"/>
      <c r="UHA102" s="84"/>
      <c r="UHB102" s="84"/>
      <c r="UHC102" s="84"/>
      <c r="UHD102" s="84"/>
      <c r="UHE102" s="84"/>
      <c r="UHF102" s="84"/>
      <c r="UHG102" s="84"/>
      <c r="UHH102" s="84"/>
      <c r="UHI102" s="84"/>
      <c r="UHJ102" s="84"/>
      <c r="UHK102" s="84"/>
      <c r="UHL102" s="84"/>
      <c r="UHM102" s="84"/>
      <c r="UHN102" s="84"/>
      <c r="UHO102" s="84"/>
      <c r="UHP102" s="84"/>
      <c r="UHQ102" s="84"/>
      <c r="UHR102" s="84"/>
      <c r="UHS102" s="84"/>
      <c r="UHT102" s="84"/>
      <c r="UHU102" s="84"/>
      <c r="UHV102" s="84"/>
      <c r="UHW102" s="84"/>
      <c r="UHX102" s="84"/>
      <c r="UHY102" s="84"/>
      <c r="UHZ102" s="84"/>
      <c r="UIA102" s="84"/>
      <c r="UIB102" s="84"/>
      <c r="UIC102" s="84"/>
      <c r="UID102" s="84"/>
      <c r="UIE102" s="84"/>
      <c r="UIF102" s="84"/>
      <c r="UIG102" s="84"/>
      <c r="UIH102" s="84"/>
      <c r="UII102" s="84"/>
      <c r="UIJ102" s="84"/>
      <c r="UIK102" s="84"/>
      <c r="UIL102" s="84"/>
      <c r="UIM102" s="84"/>
      <c r="UIN102" s="84"/>
      <c r="UIO102" s="84"/>
      <c r="UIP102" s="84"/>
      <c r="UIQ102" s="84"/>
      <c r="UIR102" s="84"/>
      <c r="UIS102" s="84"/>
      <c r="UIT102" s="84"/>
      <c r="UIU102" s="84"/>
      <c r="UIV102" s="84"/>
      <c r="UIW102" s="84"/>
      <c r="UIX102" s="84"/>
      <c r="UIY102" s="84"/>
      <c r="UIZ102" s="84"/>
      <c r="UJA102" s="84"/>
      <c r="UJB102" s="84"/>
      <c r="UJC102" s="84"/>
      <c r="UJD102" s="84"/>
      <c r="UJE102" s="84"/>
      <c r="UJF102" s="84"/>
      <c r="UJG102" s="84"/>
      <c r="UJH102" s="84"/>
      <c r="UJI102" s="84"/>
      <c r="UJJ102" s="84"/>
      <c r="UJK102" s="84"/>
      <c r="UJL102" s="84"/>
      <c r="UJM102" s="84"/>
      <c r="UJN102" s="84"/>
      <c r="UJO102" s="84"/>
      <c r="UJP102" s="84"/>
      <c r="UJQ102" s="84"/>
      <c r="UJR102" s="84"/>
      <c r="UJS102" s="84"/>
      <c r="UJT102" s="84"/>
      <c r="UJU102" s="84"/>
      <c r="UJV102" s="84"/>
      <c r="UJW102" s="84"/>
      <c r="UJX102" s="84"/>
      <c r="UJY102" s="84"/>
      <c r="UJZ102" s="84"/>
      <c r="UKA102" s="84"/>
      <c r="UKB102" s="84"/>
      <c r="UKC102" s="84"/>
      <c r="UKD102" s="84"/>
      <c r="UKE102" s="84"/>
      <c r="UKF102" s="84"/>
      <c r="UKG102" s="84"/>
      <c r="UKH102" s="84"/>
      <c r="UKI102" s="84"/>
      <c r="UKJ102" s="84"/>
      <c r="UKK102" s="84"/>
      <c r="UKL102" s="84"/>
      <c r="UKM102" s="84"/>
      <c r="UKN102" s="84"/>
      <c r="UKO102" s="84"/>
      <c r="UKP102" s="84"/>
      <c r="UKQ102" s="84"/>
      <c r="UKR102" s="84"/>
      <c r="UKS102" s="84"/>
      <c r="UKT102" s="84"/>
      <c r="UKU102" s="84"/>
      <c r="UKV102" s="84"/>
      <c r="UKW102" s="84"/>
      <c r="UKX102" s="84"/>
      <c r="UKY102" s="84"/>
      <c r="UKZ102" s="84"/>
      <c r="ULA102" s="84"/>
      <c r="ULB102" s="84"/>
      <c r="ULC102" s="84"/>
      <c r="ULD102" s="84"/>
      <c r="ULE102" s="84"/>
      <c r="ULF102" s="84"/>
      <c r="ULG102" s="84"/>
      <c r="ULH102" s="84"/>
      <c r="ULI102" s="84"/>
      <c r="ULJ102" s="84"/>
      <c r="ULK102" s="84"/>
      <c r="ULL102" s="84"/>
      <c r="ULM102" s="84"/>
      <c r="ULN102" s="84"/>
      <c r="ULO102" s="84"/>
      <c r="ULP102" s="84"/>
      <c r="ULQ102" s="84"/>
      <c r="ULR102" s="84"/>
      <c r="ULS102" s="84"/>
      <c r="ULT102" s="84"/>
      <c r="ULU102" s="84"/>
      <c r="ULV102" s="84"/>
      <c r="ULW102" s="84"/>
      <c r="ULX102" s="84"/>
      <c r="ULY102" s="84"/>
      <c r="ULZ102" s="84"/>
      <c r="UMA102" s="84"/>
      <c r="UMB102" s="84"/>
      <c r="UMC102" s="84"/>
      <c r="UMD102" s="84"/>
      <c r="UME102" s="84"/>
      <c r="UMF102" s="84"/>
      <c r="UMG102" s="84"/>
      <c r="UMH102" s="84"/>
      <c r="UMI102" s="84"/>
      <c r="UMJ102" s="84"/>
      <c r="UMK102" s="84"/>
      <c r="UML102" s="84"/>
      <c r="UMM102" s="84"/>
      <c r="UMN102" s="84"/>
      <c r="UMO102" s="84"/>
      <c r="UMP102" s="84"/>
      <c r="UMQ102" s="84"/>
      <c r="UMR102" s="84"/>
      <c r="UMS102" s="84"/>
      <c r="UMT102" s="84"/>
      <c r="UMU102" s="84"/>
      <c r="UMV102" s="84"/>
      <c r="UMW102" s="84"/>
      <c r="UMX102" s="84"/>
      <c r="UMY102" s="84"/>
      <c r="UMZ102" s="84"/>
      <c r="UNA102" s="84"/>
      <c r="UNB102" s="84"/>
      <c r="UNC102" s="84"/>
      <c r="UND102" s="84"/>
      <c r="UNE102" s="84"/>
      <c r="UNF102" s="84"/>
      <c r="UNG102" s="84"/>
      <c r="UNH102" s="84"/>
      <c r="UNI102" s="84"/>
      <c r="UNJ102" s="84"/>
      <c r="UNK102" s="84"/>
      <c r="UNL102" s="84"/>
      <c r="UNM102" s="84"/>
      <c r="UNN102" s="84"/>
      <c r="UNO102" s="84"/>
      <c r="UNP102" s="84"/>
      <c r="UNQ102" s="84"/>
      <c r="UNR102" s="84"/>
      <c r="UNS102" s="84"/>
      <c r="UNT102" s="84"/>
      <c r="UNU102" s="84"/>
      <c r="UNV102" s="84"/>
      <c r="UNW102" s="84"/>
      <c r="UNX102" s="84"/>
      <c r="UNY102" s="84"/>
      <c r="UNZ102" s="84"/>
      <c r="UOA102" s="84"/>
      <c r="UOB102" s="84"/>
      <c r="UOC102" s="84"/>
      <c r="UOD102" s="84"/>
      <c r="UOE102" s="84"/>
      <c r="UOF102" s="84"/>
      <c r="UOG102" s="84"/>
      <c r="UOH102" s="84"/>
      <c r="UOI102" s="84"/>
      <c r="UOJ102" s="84"/>
      <c r="UOK102" s="84"/>
      <c r="UOL102" s="84"/>
      <c r="UOM102" s="84"/>
      <c r="UON102" s="84"/>
      <c r="UOO102" s="84"/>
      <c r="UOP102" s="84"/>
      <c r="UOQ102" s="84"/>
      <c r="UOR102" s="84"/>
      <c r="UOS102" s="84"/>
      <c r="UOT102" s="84"/>
      <c r="UOU102" s="84"/>
      <c r="UOV102" s="84"/>
      <c r="UOW102" s="84"/>
      <c r="UOX102" s="84"/>
      <c r="UOY102" s="84"/>
      <c r="UOZ102" s="84"/>
      <c r="UPA102" s="84"/>
      <c r="UPB102" s="84"/>
      <c r="UPC102" s="84"/>
      <c r="UPD102" s="84"/>
      <c r="UPE102" s="84"/>
      <c r="UPF102" s="84"/>
      <c r="UPG102" s="84"/>
      <c r="UPH102" s="84"/>
      <c r="UPI102" s="84"/>
      <c r="UPJ102" s="84"/>
      <c r="UPK102" s="84"/>
      <c r="UPL102" s="84"/>
      <c r="UPM102" s="84"/>
      <c r="UPN102" s="84"/>
      <c r="UPO102" s="84"/>
      <c r="UPP102" s="84"/>
      <c r="UPQ102" s="84"/>
      <c r="UPR102" s="84"/>
      <c r="UPS102" s="84"/>
      <c r="UPT102" s="84"/>
      <c r="UPU102" s="84"/>
      <c r="UPV102" s="84"/>
      <c r="UPW102" s="84"/>
      <c r="UPX102" s="84"/>
      <c r="UPY102" s="84"/>
      <c r="UPZ102" s="84"/>
      <c r="UQA102" s="84"/>
      <c r="UQB102" s="84"/>
      <c r="UQC102" s="84"/>
      <c r="UQD102" s="84"/>
      <c r="UQE102" s="84"/>
      <c r="UQF102" s="84"/>
      <c r="UQG102" s="84"/>
      <c r="UQH102" s="84"/>
      <c r="UQI102" s="84"/>
      <c r="UQJ102" s="84"/>
      <c r="UQK102" s="84"/>
      <c r="UQL102" s="84"/>
      <c r="UQM102" s="84"/>
      <c r="UQN102" s="84"/>
      <c r="UQO102" s="84"/>
      <c r="UQP102" s="84"/>
      <c r="UQQ102" s="84"/>
      <c r="UQR102" s="84"/>
      <c r="UQS102" s="84"/>
      <c r="UQT102" s="84"/>
      <c r="UQU102" s="84"/>
      <c r="UQV102" s="84"/>
      <c r="UQW102" s="84"/>
      <c r="UQX102" s="84"/>
      <c r="UQY102" s="84"/>
      <c r="UQZ102" s="84"/>
      <c r="URA102" s="84"/>
      <c r="URB102" s="84"/>
      <c r="URC102" s="84"/>
      <c r="URD102" s="84"/>
      <c r="URE102" s="84"/>
      <c r="URF102" s="84"/>
      <c r="URG102" s="84"/>
      <c r="URH102" s="84"/>
      <c r="URI102" s="84"/>
      <c r="URJ102" s="84"/>
      <c r="URK102" s="84"/>
      <c r="URL102" s="84"/>
      <c r="URM102" s="84"/>
      <c r="URN102" s="84"/>
      <c r="URO102" s="84"/>
      <c r="URP102" s="84"/>
      <c r="URQ102" s="84"/>
      <c r="URR102" s="84"/>
      <c r="URS102" s="84"/>
      <c r="URT102" s="84"/>
      <c r="URU102" s="84"/>
      <c r="URV102" s="84"/>
      <c r="URW102" s="84"/>
      <c r="URX102" s="84"/>
      <c r="URY102" s="84"/>
      <c r="URZ102" s="84"/>
      <c r="USA102" s="84"/>
      <c r="USB102" s="84"/>
      <c r="USC102" s="84"/>
      <c r="USD102" s="84"/>
      <c r="USE102" s="84"/>
      <c r="USF102" s="84"/>
      <c r="USG102" s="84"/>
      <c r="USH102" s="84"/>
      <c r="USI102" s="84"/>
      <c r="USJ102" s="84"/>
      <c r="USK102" s="84"/>
      <c r="USL102" s="84"/>
      <c r="USM102" s="84"/>
      <c r="USN102" s="84"/>
      <c r="USO102" s="84"/>
      <c r="USP102" s="84"/>
      <c r="USQ102" s="84"/>
      <c r="USR102" s="84"/>
      <c r="USS102" s="84"/>
      <c r="UST102" s="84"/>
      <c r="USU102" s="84"/>
      <c r="USV102" s="84"/>
      <c r="USW102" s="84"/>
      <c r="USX102" s="84"/>
      <c r="USY102" s="84"/>
      <c r="USZ102" s="84"/>
      <c r="UTA102" s="84"/>
      <c r="UTB102" s="84"/>
      <c r="UTC102" s="84"/>
      <c r="UTD102" s="84"/>
      <c r="UTE102" s="84"/>
      <c r="UTF102" s="84"/>
      <c r="UTG102" s="84"/>
      <c r="UTH102" s="84"/>
      <c r="UTI102" s="84"/>
      <c r="UTJ102" s="84"/>
      <c r="UTK102" s="84"/>
      <c r="UTL102" s="84"/>
      <c r="UTM102" s="84"/>
      <c r="UTN102" s="84"/>
      <c r="UTO102" s="84"/>
      <c r="UTP102" s="84"/>
      <c r="UTQ102" s="84"/>
      <c r="UTR102" s="84"/>
      <c r="UTS102" s="84"/>
      <c r="UTT102" s="84"/>
      <c r="UTU102" s="84"/>
      <c r="UTV102" s="84"/>
      <c r="UTW102" s="84"/>
      <c r="UTX102" s="84"/>
      <c r="UTY102" s="84"/>
      <c r="UTZ102" s="84"/>
      <c r="UUA102" s="84"/>
      <c r="UUB102" s="84"/>
      <c r="UUC102" s="84"/>
      <c r="UUD102" s="84"/>
      <c r="UUE102" s="84"/>
      <c r="UUF102" s="84"/>
      <c r="UUG102" s="84"/>
      <c r="UUH102" s="84"/>
      <c r="UUI102" s="84"/>
      <c r="UUJ102" s="84"/>
      <c r="UUK102" s="84"/>
      <c r="UUL102" s="84"/>
      <c r="UUM102" s="84"/>
      <c r="UUN102" s="84"/>
      <c r="UUO102" s="84"/>
      <c r="UUP102" s="84"/>
      <c r="UUQ102" s="84"/>
      <c r="UUR102" s="84"/>
      <c r="UUS102" s="84"/>
      <c r="UUT102" s="84"/>
      <c r="UUU102" s="84"/>
      <c r="UUV102" s="84"/>
      <c r="UUW102" s="84"/>
      <c r="UUX102" s="84"/>
      <c r="UUY102" s="84"/>
      <c r="UUZ102" s="84"/>
      <c r="UVA102" s="84"/>
      <c r="UVB102" s="84"/>
      <c r="UVC102" s="84"/>
      <c r="UVD102" s="84"/>
      <c r="UVE102" s="84"/>
      <c r="UVF102" s="84"/>
      <c r="UVG102" s="84"/>
      <c r="UVH102" s="84"/>
      <c r="UVI102" s="84"/>
      <c r="UVJ102" s="84"/>
      <c r="UVK102" s="84"/>
      <c r="UVL102" s="84"/>
      <c r="UVM102" s="84"/>
      <c r="UVN102" s="84"/>
      <c r="UVO102" s="84"/>
      <c r="UVP102" s="84"/>
      <c r="UVQ102" s="84"/>
      <c r="UVR102" s="84"/>
      <c r="UVS102" s="84"/>
      <c r="UVT102" s="84"/>
      <c r="UVU102" s="84"/>
      <c r="UVV102" s="84"/>
      <c r="UVW102" s="84"/>
      <c r="UVX102" s="84"/>
      <c r="UVY102" s="84"/>
      <c r="UVZ102" s="84"/>
      <c r="UWA102" s="84"/>
      <c r="UWB102" s="84"/>
      <c r="UWC102" s="84"/>
      <c r="UWD102" s="84"/>
      <c r="UWE102" s="84"/>
      <c r="UWF102" s="84"/>
      <c r="UWG102" s="84"/>
      <c r="UWH102" s="84"/>
      <c r="UWI102" s="84"/>
      <c r="UWJ102" s="84"/>
      <c r="UWK102" s="84"/>
      <c r="UWL102" s="84"/>
      <c r="UWM102" s="84"/>
      <c r="UWN102" s="84"/>
      <c r="UWO102" s="84"/>
      <c r="UWP102" s="84"/>
      <c r="UWQ102" s="84"/>
      <c r="UWR102" s="84"/>
      <c r="UWS102" s="84"/>
      <c r="UWT102" s="84"/>
      <c r="UWU102" s="84"/>
      <c r="UWV102" s="84"/>
      <c r="UWW102" s="84"/>
      <c r="UWX102" s="84"/>
      <c r="UWY102" s="84"/>
      <c r="UWZ102" s="84"/>
      <c r="UXA102" s="84"/>
      <c r="UXB102" s="84"/>
      <c r="UXC102" s="84"/>
      <c r="UXD102" s="84"/>
      <c r="UXE102" s="84"/>
      <c r="UXF102" s="84"/>
      <c r="UXG102" s="84"/>
      <c r="UXH102" s="84"/>
      <c r="UXI102" s="84"/>
      <c r="UXJ102" s="84"/>
      <c r="UXK102" s="84"/>
      <c r="UXL102" s="84"/>
      <c r="UXM102" s="84"/>
      <c r="UXN102" s="84"/>
      <c r="UXO102" s="84"/>
      <c r="UXP102" s="84"/>
      <c r="UXQ102" s="84"/>
      <c r="UXR102" s="84"/>
      <c r="UXS102" s="84"/>
      <c r="UXT102" s="84"/>
      <c r="UXU102" s="84"/>
      <c r="UXV102" s="84"/>
      <c r="UXW102" s="84"/>
      <c r="UXX102" s="84"/>
      <c r="UXY102" s="84"/>
      <c r="UXZ102" s="84"/>
      <c r="UYA102" s="84"/>
      <c r="UYB102" s="84"/>
      <c r="UYC102" s="84"/>
      <c r="UYD102" s="84"/>
      <c r="UYE102" s="84"/>
      <c r="UYF102" s="84"/>
      <c r="UYG102" s="84"/>
      <c r="UYH102" s="84"/>
      <c r="UYI102" s="84"/>
      <c r="UYJ102" s="84"/>
      <c r="UYK102" s="84"/>
      <c r="UYL102" s="84"/>
      <c r="UYM102" s="84"/>
      <c r="UYN102" s="84"/>
      <c r="UYO102" s="84"/>
      <c r="UYP102" s="84"/>
      <c r="UYQ102" s="84"/>
      <c r="UYR102" s="84"/>
      <c r="UYS102" s="84"/>
      <c r="UYT102" s="84"/>
      <c r="UYU102" s="84"/>
      <c r="UYV102" s="84"/>
      <c r="UYW102" s="84"/>
      <c r="UYX102" s="84"/>
      <c r="UYY102" s="84"/>
      <c r="UYZ102" s="84"/>
      <c r="UZA102" s="84"/>
      <c r="UZB102" s="84"/>
      <c r="UZC102" s="84"/>
      <c r="UZD102" s="84"/>
      <c r="UZE102" s="84"/>
      <c r="UZF102" s="84"/>
      <c r="UZG102" s="84"/>
      <c r="UZH102" s="84"/>
      <c r="UZI102" s="84"/>
      <c r="UZJ102" s="84"/>
      <c r="UZK102" s="84"/>
      <c r="UZL102" s="84"/>
      <c r="UZM102" s="84"/>
      <c r="UZN102" s="84"/>
      <c r="UZO102" s="84"/>
      <c r="UZP102" s="84"/>
      <c r="UZQ102" s="84"/>
      <c r="UZR102" s="84"/>
      <c r="UZS102" s="84"/>
      <c r="UZT102" s="84"/>
      <c r="UZU102" s="84"/>
      <c r="UZV102" s="84"/>
      <c r="UZW102" s="84"/>
      <c r="UZX102" s="84"/>
      <c r="UZY102" s="84"/>
      <c r="UZZ102" s="84"/>
      <c r="VAA102" s="84"/>
      <c r="VAB102" s="84"/>
      <c r="VAC102" s="84"/>
      <c r="VAD102" s="84"/>
      <c r="VAE102" s="84"/>
      <c r="VAF102" s="84"/>
      <c r="VAG102" s="84"/>
      <c r="VAH102" s="84"/>
      <c r="VAI102" s="84"/>
      <c r="VAJ102" s="84"/>
      <c r="VAK102" s="84"/>
      <c r="VAL102" s="84"/>
      <c r="VAM102" s="84"/>
      <c r="VAN102" s="84"/>
      <c r="VAO102" s="84"/>
      <c r="VAP102" s="84"/>
      <c r="VAQ102" s="84"/>
      <c r="VAR102" s="84"/>
      <c r="VAS102" s="84"/>
      <c r="VAT102" s="84"/>
      <c r="VAU102" s="84"/>
      <c r="VAV102" s="84"/>
      <c r="VAW102" s="84"/>
      <c r="VAX102" s="84"/>
      <c r="VAY102" s="84"/>
      <c r="VAZ102" s="84"/>
      <c r="VBA102" s="84"/>
      <c r="VBB102" s="84"/>
      <c r="VBC102" s="84"/>
      <c r="VBD102" s="84"/>
      <c r="VBE102" s="84"/>
      <c r="VBF102" s="84"/>
      <c r="VBG102" s="84"/>
      <c r="VBH102" s="84"/>
      <c r="VBI102" s="84"/>
      <c r="VBJ102" s="84"/>
      <c r="VBK102" s="84"/>
      <c r="VBL102" s="84"/>
      <c r="VBM102" s="84"/>
      <c r="VBN102" s="84"/>
      <c r="VBO102" s="84"/>
      <c r="VBP102" s="84"/>
      <c r="VBQ102" s="84"/>
      <c r="VBR102" s="84"/>
      <c r="VBS102" s="84"/>
      <c r="VBT102" s="84"/>
      <c r="VBU102" s="84"/>
      <c r="VBV102" s="84"/>
      <c r="VBW102" s="84"/>
      <c r="VBX102" s="84"/>
      <c r="VBY102" s="84"/>
      <c r="VBZ102" s="84"/>
      <c r="VCA102" s="84"/>
      <c r="VCB102" s="84"/>
      <c r="VCC102" s="84"/>
      <c r="VCD102" s="84"/>
      <c r="VCE102" s="84"/>
      <c r="VCF102" s="84"/>
      <c r="VCG102" s="84"/>
      <c r="VCH102" s="84"/>
      <c r="VCI102" s="84"/>
      <c r="VCJ102" s="84"/>
      <c r="VCK102" s="84"/>
      <c r="VCL102" s="84"/>
      <c r="VCM102" s="84"/>
      <c r="VCN102" s="84"/>
      <c r="VCO102" s="84"/>
      <c r="VCP102" s="84"/>
      <c r="VCQ102" s="84"/>
      <c r="VCR102" s="84"/>
      <c r="VCS102" s="84"/>
      <c r="VCT102" s="84"/>
      <c r="VCU102" s="84"/>
      <c r="VCV102" s="84"/>
      <c r="VCW102" s="84"/>
      <c r="VCX102" s="84"/>
      <c r="VCY102" s="84"/>
      <c r="VCZ102" s="84"/>
      <c r="VDA102" s="84"/>
      <c r="VDB102" s="84"/>
      <c r="VDC102" s="84"/>
      <c r="VDD102" s="84"/>
      <c r="VDE102" s="84"/>
      <c r="VDF102" s="84"/>
      <c r="VDG102" s="84"/>
      <c r="VDH102" s="84"/>
      <c r="VDI102" s="84"/>
      <c r="VDJ102" s="84"/>
      <c r="VDK102" s="84"/>
      <c r="VDL102" s="84"/>
      <c r="VDM102" s="84"/>
      <c r="VDN102" s="84"/>
      <c r="VDO102" s="84"/>
      <c r="VDP102" s="84"/>
      <c r="VDQ102" s="84"/>
      <c r="VDR102" s="84"/>
      <c r="VDS102" s="84"/>
      <c r="VDT102" s="84"/>
      <c r="VDU102" s="84"/>
      <c r="VDV102" s="84"/>
      <c r="VDW102" s="84"/>
      <c r="VDX102" s="84"/>
      <c r="VDY102" s="84"/>
      <c r="VDZ102" s="84"/>
      <c r="VEA102" s="84"/>
      <c r="VEB102" s="84"/>
      <c r="VEC102" s="84"/>
      <c r="VED102" s="84"/>
      <c r="VEE102" s="84"/>
      <c r="VEF102" s="84"/>
      <c r="VEG102" s="84"/>
      <c r="VEH102" s="84"/>
      <c r="VEI102" s="84"/>
      <c r="VEJ102" s="84"/>
      <c r="VEK102" s="84"/>
      <c r="VEL102" s="84"/>
      <c r="VEM102" s="84"/>
      <c r="VEN102" s="84"/>
      <c r="VEO102" s="84"/>
      <c r="VEP102" s="84"/>
      <c r="VEQ102" s="84"/>
      <c r="VER102" s="84"/>
      <c r="VES102" s="84"/>
      <c r="VET102" s="84"/>
      <c r="VEU102" s="84"/>
      <c r="VEV102" s="84"/>
      <c r="VEW102" s="84"/>
      <c r="VEX102" s="84"/>
      <c r="VEY102" s="84"/>
      <c r="VEZ102" s="84"/>
      <c r="VFA102" s="84"/>
      <c r="VFB102" s="84"/>
      <c r="VFC102" s="84"/>
      <c r="VFD102" s="84"/>
      <c r="VFE102" s="84"/>
      <c r="VFF102" s="84"/>
      <c r="VFG102" s="84"/>
      <c r="VFH102" s="84"/>
      <c r="VFI102" s="84"/>
      <c r="VFJ102" s="84"/>
      <c r="VFK102" s="84"/>
      <c r="VFL102" s="84"/>
      <c r="VFM102" s="84"/>
      <c r="VFN102" s="84"/>
      <c r="VFO102" s="84"/>
      <c r="VFP102" s="84"/>
      <c r="VFQ102" s="84"/>
      <c r="VFR102" s="84"/>
      <c r="VFS102" s="84"/>
      <c r="VFT102" s="84"/>
      <c r="VFU102" s="84"/>
      <c r="VFV102" s="84"/>
      <c r="VFW102" s="84"/>
      <c r="VFX102" s="84"/>
      <c r="VFY102" s="84"/>
      <c r="VFZ102" s="84"/>
      <c r="VGA102" s="84"/>
      <c r="VGB102" s="84"/>
      <c r="VGC102" s="84"/>
      <c r="VGD102" s="84"/>
      <c r="VGE102" s="84"/>
      <c r="VGF102" s="84"/>
      <c r="VGG102" s="84"/>
      <c r="VGH102" s="84"/>
      <c r="VGI102" s="84"/>
      <c r="VGJ102" s="84"/>
      <c r="VGK102" s="84"/>
      <c r="VGL102" s="84"/>
      <c r="VGM102" s="84"/>
      <c r="VGN102" s="84"/>
      <c r="VGO102" s="84"/>
      <c r="VGP102" s="84"/>
      <c r="VGQ102" s="84"/>
      <c r="VGR102" s="84"/>
      <c r="VGS102" s="84"/>
      <c r="VGT102" s="84"/>
      <c r="VGU102" s="84"/>
      <c r="VGV102" s="84"/>
      <c r="VGW102" s="84"/>
      <c r="VGX102" s="84"/>
      <c r="VGY102" s="84"/>
      <c r="VGZ102" s="84"/>
      <c r="VHA102" s="84"/>
      <c r="VHB102" s="84"/>
      <c r="VHC102" s="84"/>
      <c r="VHD102" s="84"/>
      <c r="VHE102" s="84"/>
      <c r="VHF102" s="84"/>
      <c r="VHG102" s="84"/>
      <c r="VHH102" s="84"/>
      <c r="VHI102" s="84"/>
      <c r="VHJ102" s="84"/>
      <c r="VHK102" s="84"/>
      <c r="VHL102" s="84"/>
      <c r="VHM102" s="84"/>
      <c r="VHN102" s="84"/>
      <c r="VHO102" s="84"/>
      <c r="VHP102" s="84"/>
      <c r="VHQ102" s="84"/>
      <c r="VHR102" s="84"/>
      <c r="VHS102" s="84"/>
      <c r="VHT102" s="84"/>
      <c r="VHU102" s="84"/>
      <c r="VHV102" s="84"/>
      <c r="VHW102" s="84"/>
      <c r="VHX102" s="84"/>
      <c r="VHY102" s="84"/>
      <c r="VHZ102" s="84"/>
      <c r="VIA102" s="84"/>
      <c r="VIB102" s="84"/>
      <c r="VIC102" s="84"/>
      <c r="VID102" s="84"/>
      <c r="VIE102" s="84"/>
      <c r="VIF102" s="84"/>
      <c r="VIG102" s="84"/>
      <c r="VIH102" s="84"/>
      <c r="VII102" s="84"/>
      <c r="VIJ102" s="84"/>
      <c r="VIK102" s="84"/>
      <c r="VIL102" s="84"/>
      <c r="VIM102" s="84"/>
      <c r="VIN102" s="84"/>
      <c r="VIO102" s="84"/>
      <c r="VIP102" s="84"/>
      <c r="VIQ102" s="84"/>
      <c r="VIR102" s="84"/>
      <c r="VIS102" s="84"/>
      <c r="VIT102" s="84"/>
      <c r="VIU102" s="84"/>
      <c r="VIV102" s="84"/>
      <c r="VIW102" s="84"/>
      <c r="VIX102" s="84"/>
      <c r="VIY102" s="84"/>
      <c r="VIZ102" s="84"/>
      <c r="VJA102" s="84"/>
      <c r="VJB102" s="84"/>
      <c r="VJC102" s="84"/>
      <c r="VJD102" s="84"/>
      <c r="VJE102" s="84"/>
      <c r="VJF102" s="84"/>
      <c r="VJG102" s="84"/>
      <c r="VJH102" s="84"/>
      <c r="VJI102" s="84"/>
      <c r="VJJ102" s="84"/>
      <c r="VJK102" s="84"/>
      <c r="VJL102" s="84"/>
      <c r="VJM102" s="84"/>
      <c r="VJN102" s="84"/>
      <c r="VJO102" s="84"/>
      <c r="VJP102" s="84"/>
      <c r="VJQ102" s="84"/>
      <c r="VJR102" s="84"/>
      <c r="VJS102" s="84"/>
      <c r="VJT102" s="84"/>
      <c r="VJU102" s="84"/>
      <c r="VJV102" s="84"/>
      <c r="VJW102" s="84"/>
      <c r="VJX102" s="84"/>
      <c r="VJY102" s="84"/>
      <c r="VJZ102" s="84"/>
      <c r="VKA102" s="84"/>
      <c r="VKB102" s="84"/>
      <c r="VKC102" s="84"/>
      <c r="VKD102" s="84"/>
      <c r="VKE102" s="84"/>
      <c r="VKF102" s="84"/>
      <c r="VKG102" s="84"/>
      <c r="VKH102" s="84"/>
      <c r="VKI102" s="84"/>
      <c r="VKJ102" s="84"/>
      <c r="VKK102" s="84"/>
      <c r="VKL102" s="84"/>
      <c r="VKM102" s="84"/>
      <c r="VKN102" s="84"/>
      <c r="VKO102" s="84"/>
      <c r="VKP102" s="84"/>
      <c r="VKQ102" s="84"/>
      <c r="VKR102" s="84"/>
      <c r="VKS102" s="84"/>
      <c r="VKT102" s="84"/>
      <c r="VKU102" s="84"/>
      <c r="VKV102" s="84"/>
      <c r="VKW102" s="84"/>
      <c r="VKX102" s="84"/>
      <c r="VKY102" s="84"/>
      <c r="VKZ102" s="84"/>
      <c r="VLA102" s="84"/>
      <c r="VLB102" s="84"/>
      <c r="VLC102" s="84"/>
      <c r="VLD102" s="84"/>
      <c r="VLE102" s="84"/>
      <c r="VLF102" s="84"/>
      <c r="VLG102" s="84"/>
      <c r="VLH102" s="84"/>
      <c r="VLI102" s="84"/>
      <c r="VLJ102" s="84"/>
      <c r="VLK102" s="84"/>
      <c r="VLL102" s="84"/>
      <c r="VLM102" s="84"/>
      <c r="VLN102" s="84"/>
      <c r="VLO102" s="84"/>
      <c r="VLP102" s="84"/>
      <c r="VLQ102" s="84"/>
      <c r="VLR102" s="84"/>
      <c r="VLS102" s="84"/>
      <c r="VLT102" s="84"/>
      <c r="VLU102" s="84"/>
      <c r="VLV102" s="84"/>
      <c r="VLW102" s="84"/>
      <c r="VLX102" s="84"/>
      <c r="VLY102" s="84"/>
      <c r="VLZ102" s="84"/>
      <c r="VMA102" s="84"/>
      <c r="VMB102" s="84"/>
      <c r="VMC102" s="84"/>
      <c r="VMD102" s="84"/>
      <c r="VME102" s="84"/>
      <c r="VMF102" s="84"/>
      <c r="VMG102" s="84"/>
      <c r="VMH102" s="84"/>
      <c r="VMI102" s="84"/>
      <c r="VMJ102" s="84"/>
      <c r="VMK102" s="84"/>
      <c r="VML102" s="84"/>
      <c r="VMM102" s="84"/>
      <c r="VMN102" s="84"/>
      <c r="VMO102" s="84"/>
      <c r="VMP102" s="84"/>
      <c r="VMQ102" s="84"/>
      <c r="VMR102" s="84"/>
      <c r="VMS102" s="84"/>
      <c r="VMT102" s="84"/>
      <c r="VMU102" s="84"/>
      <c r="VMV102" s="84"/>
      <c r="VMW102" s="84"/>
      <c r="VMX102" s="84"/>
      <c r="VMY102" s="84"/>
      <c r="VMZ102" s="84"/>
      <c r="VNA102" s="84"/>
      <c r="VNB102" s="84"/>
      <c r="VNC102" s="84"/>
      <c r="VND102" s="84"/>
      <c r="VNE102" s="84"/>
      <c r="VNF102" s="84"/>
      <c r="VNG102" s="84"/>
      <c r="VNH102" s="84"/>
      <c r="VNI102" s="84"/>
      <c r="VNJ102" s="84"/>
      <c r="VNK102" s="84"/>
      <c r="VNL102" s="84"/>
      <c r="VNM102" s="84"/>
      <c r="VNN102" s="84"/>
      <c r="VNO102" s="84"/>
      <c r="VNP102" s="84"/>
      <c r="VNQ102" s="84"/>
      <c r="VNR102" s="84"/>
      <c r="VNS102" s="84"/>
      <c r="VNT102" s="84"/>
      <c r="VNU102" s="84"/>
      <c r="VNV102" s="84"/>
      <c r="VNW102" s="84"/>
      <c r="VNX102" s="84"/>
      <c r="VNY102" s="84"/>
      <c r="VNZ102" s="84"/>
      <c r="VOA102" s="84"/>
      <c r="VOB102" s="84"/>
      <c r="VOC102" s="84"/>
      <c r="VOD102" s="84"/>
      <c r="VOE102" s="84"/>
      <c r="VOF102" s="84"/>
      <c r="VOG102" s="84"/>
      <c r="VOH102" s="84"/>
      <c r="VOI102" s="84"/>
      <c r="VOJ102" s="84"/>
      <c r="VOK102" s="84"/>
      <c r="VOL102" s="84"/>
      <c r="VOM102" s="84"/>
      <c r="VON102" s="84"/>
      <c r="VOO102" s="84"/>
      <c r="VOP102" s="84"/>
      <c r="VOQ102" s="84"/>
      <c r="VOR102" s="84"/>
      <c r="VOS102" s="84"/>
      <c r="VOT102" s="84"/>
      <c r="VOU102" s="84"/>
      <c r="VOV102" s="84"/>
      <c r="VOW102" s="84"/>
      <c r="VOX102" s="84"/>
      <c r="VOY102" s="84"/>
      <c r="VOZ102" s="84"/>
      <c r="VPA102" s="84"/>
      <c r="VPB102" s="84"/>
      <c r="VPC102" s="84"/>
      <c r="VPD102" s="84"/>
      <c r="VPE102" s="84"/>
      <c r="VPF102" s="84"/>
      <c r="VPG102" s="84"/>
      <c r="VPH102" s="84"/>
      <c r="VPI102" s="84"/>
      <c r="VPJ102" s="84"/>
      <c r="VPK102" s="84"/>
      <c r="VPL102" s="84"/>
      <c r="VPM102" s="84"/>
      <c r="VPN102" s="84"/>
      <c r="VPO102" s="84"/>
      <c r="VPP102" s="84"/>
      <c r="VPQ102" s="84"/>
      <c r="VPR102" s="84"/>
      <c r="VPS102" s="84"/>
      <c r="VPT102" s="84"/>
      <c r="VPU102" s="84"/>
      <c r="VPV102" s="84"/>
      <c r="VPW102" s="84"/>
      <c r="VPX102" s="84"/>
      <c r="VPY102" s="84"/>
      <c r="VPZ102" s="84"/>
      <c r="VQA102" s="84"/>
      <c r="VQB102" s="84"/>
      <c r="VQC102" s="84"/>
      <c r="VQD102" s="84"/>
      <c r="VQE102" s="84"/>
      <c r="VQF102" s="84"/>
      <c r="VQG102" s="84"/>
      <c r="VQH102" s="84"/>
      <c r="VQI102" s="84"/>
      <c r="VQJ102" s="84"/>
      <c r="VQK102" s="84"/>
      <c r="VQL102" s="84"/>
      <c r="VQM102" s="84"/>
      <c r="VQN102" s="84"/>
      <c r="VQO102" s="84"/>
      <c r="VQP102" s="84"/>
      <c r="VQQ102" s="84"/>
      <c r="VQR102" s="84"/>
      <c r="VQS102" s="84"/>
      <c r="VQT102" s="84"/>
      <c r="VQU102" s="84"/>
      <c r="VQV102" s="84"/>
      <c r="VQW102" s="84"/>
      <c r="VQX102" s="84"/>
      <c r="VQY102" s="84"/>
      <c r="VQZ102" s="84"/>
      <c r="VRA102" s="84"/>
      <c r="VRB102" s="84"/>
      <c r="VRC102" s="84"/>
      <c r="VRD102" s="84"/>
      <c r="VRE102" s="84"/>
      <c r="VRF102" s="84"/>
      <c r="VRG102" s="84"/>
      <c r="VRH102" s="84"/>
      <c r="VRI102" s="84"/>
      <c r="VRJ102" s="84"/>
      <c r="VRK102" s="84"/>
      <c r="VRL102" s="84"/>
      <c r="VRM102" s="84"/>
      <c r="VRN102" s="84"/>
      <c r="VRO102" s="84"/>
      <c r="VRP102" s="84"/>
      <c r="VRQ102" s="84"/>
      <c r="VRR102" s="84"/>
      <c r="VRS102" s="84"/>
      <c r="VRT102" s="84"/>
      <c r="VRU102" s="84"/>
      <c r="VRV102" s="84"/>
      <c r="VRW102" s="84"/>
      <c r="VRX102" s="84"/>
      <c r="VRY102" s="84"/>
      <c r="VRZ102" s="84"/>
      <c r="VSA102" s="84"/>
      <c r="VSB102" s="84"/>
      <c r="VSC102" s="84"/>
      <c r="VSD102" s="84"/>
      <c r="VSE102" s="84"/>
      <c r="VSF102" s="84"/>
      <c r="VSG102" s="84"/>
      <c r="VSH102" s="84"/>
      <c r="VSI102" s="84"/>
      <c r="VSJ102" s="84"/>
      <c r="VSK102" s="84"/>
      <c r="VSL102" s="84"/>
      <c r="VSM102" s="84"/>
      <c r="VSN102" s="84"/>
      <c r="VSO102" s="84"/>
      <c r="VSP102" s="84"/>
      <c r="VSQ102" s="84"/>
      <c r="VSR102" s="84"/>
      <c r="VSS102" s="84"/>
      <c r="VST102" s="84"/>
      <c r="VSU102" s="84"/>
      <c r="VSV102" s="84"/>
      <c r="VSW102" s="84"/>
      <c r="VSX102" s="84"/>
      <c r="VSY102" s="84"/>
      <c r="VSZ102" s="84"/>
      <c r="VTA102" s="84"/>
      <c r="VTB102" s="84"/>
      <c r="VTC102" s="84"/>
      <c r="VTD102" s="84"/>
      <c r="VTE102" s="84"/>
      <c r="VTF102" s="84"/>
      <c r="VTG102" s="84"/>
      <c r="VTH102" s="84"/>
      <c r="VTI102" s="84"/>
      <c r="VTJ102" s="84"/>
      <c r="VTK102" s="84"/>
      <c r="VTL102" s="84"/>
      <c r="VTM102" s="84"/>
      <c r="VTN102" s="84"/>
      <c r="VTO102" s="84"/>
      <c r="VTP102" s="84"/>
      <c r="VTQ102" s="84"/>
      <c r="VTR102" s="84"/>
      <c r="VTS102" s="84"/>
      <c r="VTT102" s="84"/>
      <c r="VTU102" s="84"/>
      <c r="VTV102" s="84"/>
      <c r="VTW102" s="84"/>
      <c r="VTX102" s="84"/>
      <c r="VTY102" s="84"/>
      <c r="VTZ102" s="84"/>
      <c r="VUA102" s="84"/>
      <c r="VUB102" s="84"/>
      <c r="VUC102" s="84"/>
      <c r="VUD102" s="84"/>
      <c r="VUE102" s="84"/>
      <c r="VUF102" s="84"/>
      <c r="VUG102" s="84"/>
      <c r="VUH102" s="84"/>
      <c r="VUI102" s="84"/>
      <c r="VUJ102" s="84"/>
      <c r="VUK102" s="84"/>
      <c r="VUL102" s="84"/>
      <c r="VUM102" s="84"/>
      <c r="VUN102" s="84"/>
      <c r="VUO102" s="84"/>
      <c r="VUP102" s="84"/>
      <c r="VUQ102" s="84"/>
      <c r="VUR102" s="84"/>
      <c r="VUS102" s="84"/>
      <c r="VUT102" s="84"/>
      <c r="VUU102" s="84"/>
      <c r="VUV102" s="84"/>
      <c r="VUW102" s="84"/>
      <c r="VUX102" s="84"/>
      <c r="VUY102" s="84"/>
      <c r="VUZ102" s="84"/>
      <c r="VVA102" s="84"/>
      <c r="VVB102" s="84"/>
      <c r="VVC102" s="84"/>
      <c r="VVD102" s="84"/>
      <c r="VVE102" s="84"/>
      <c r="VVF102" s="84"/>
      <c r="VVG102" s="84"/>
      <c r="VVH102" s="84"/>
      <c r="VVI102" s="84"/>
      <c r="VVJ102" s="84"/>
      <c r="VVK102" s="84"/>
      <c r="VVL102" s="84"/>
      <c r="VVM102" s="84"/>
      <c r="VVN102" s="84"/>
      <c r="VVO102" s="84"/>
      <c r="VVP102" s="84"/>
      <c r="VVQ102" s="84"/>
      <c r="VVR102" s="84"/>
      <c r="VVS102" s="84"/>
      <c r="VVT102" s="84"/>
      <c r="VVU102" s="84"/>
      <c r="VVV102" s="84"/>
      <c r="VVW102" s="84"/>
      <c r="VVX102" s="84"/>
      <c r="VVY102" s="84"/>
      <c r="VVZ102" s="84"/>
      <c r="VWA102" s="84"/>
      <c r="VWB102" s="84"/>
      <c r="VWC102" s="84"/>
      <c r="VWD102" s="84"/>
      <c r="VWE102" s="84"/>
      <c r="VWF102" s="84"/>
      <c r="VWG102" s="84"/>
      <c r="VWH102" s="84"/>
      <c r="VWI102" s="84"/>
      <c r="VWJ102" s="84"/>
      <c r="VWK102" s="84"/>
      <c r="VWL102" s="84"/>
      <c r="VWM102" s="84"/>
      <c r="VWN102" s="84"/>
      <c r="VWO102" s="84"/>
      <c r="VWP102" s="84"/>
      <c r="VWQ102" s="84"/>
      <c r="VWR102" s="84"/>
      <c r="VWS102" s="84"/>
      <c r="VWT102" s="84"/>
      <c r="VWU102" s="84"/>
      <c r="VWV102" s="84"/>
      <c r="VWW102" s="84"/>
      <c r="VWX102" s="84"/>
      <c r="VWY102" s="84"/>
      <c r="VWZ102" s="84"/>
      <c r="VXA102" s="84"/>
      <c r="VXB102" s="84"/>
      <c r="VXC102" s="84"/>
      <c r="VXD102" s="84"/>
      <c r="VXE102" s="84"/>
      <c r="VXF102" s="84"/>
      <c r="VXG102" s="84"/>
      <c r="VXH102" s="84"/>
      <c r="VXI102" s="84"/>
      <c r="VXJ102" s="84"/>
      <c r="VXK102" s="84"/>
      <c r="VXL102" s="84"/>
      <c r="VXM102" s="84"/>
      <c r="VXN102" s="84"/>
      <c r="VXO102" s="84"/>
      <c r="VXP102" s="84"/>
      <c r="VXQ102" s="84"/>
      <c r="VXR102" s="84"/>
      <c r="VXS102" s="84"/>
      <c r="VXT102" s="84"/>
      <c r="VXU102" s="84"/>
      <c r="VXV102" s="84"/>
      <c r="VXW102" s="84"/>
      <c r="VXX102" s="84"/>
      <c r="VXY102" s="84"/>
      <c r="VXZ102" s="84"/>
      <c r="VYA102" s="84"/>
      <c r="VYB102" s="84"/>
      <c r="VYC102" s="84"/>
      <c r="VYD102" s="84"/>
      <c r="VYE102" s="84"/>
      <c r="VYF102" s="84"/>
      <c r="VYG102" s="84"/>
      <c r="VYH102" s="84"/>
      <c r="VYI102" s="84"/>
      <c r="VYJ102" s="84"/>
      <c r="VYK102" s="84"/>
      <c r="VYL102" s="84"/>
      <c r="VYM102" s="84"/>
      <c r="VYN102" s="84"/>
      <c r="VYO102" s="84"/>
      <c r="VYP102" s="84"/>
      <c r="VYQ102" s="84"/>
      <c r="VYR102" s="84"/>
      <c r="VYS102" s="84"/>
      <c r="VYT102" s="84"/>
      <c r="VYU102" s="84"/>
      <c r="VYV102" s="84"/>
      <c r="VYW102" s="84"/>
      <c r="VYX102" s="84"/>
      <c r="VYY102" s="84"/>
      <c r="VYZ102" s="84"/>
      <c r="VZA102" s="84"/>
      <c r="VZB102" s="84"/>
      <c r="VZC102" s="84"/>
      <c r="VZD102" s="84"/>
      <c r="VZE102" s="84"/>
      <c r="VZF102" s="84"/>
      <c r="VZG102" s="84"/>
      <c r="VZH102" s="84"/>
      <c r="VZI102" s="84"/>
      <c r="VZJ102" s="84"/>
      <c r="VZK102" s="84"/>
      <c r="VZL102" s="84"/>
      <c r="VZM102" s="84"/>
      <c r="VZN102" s="84"/>
      <c r="VZO102" s="84"/>
      <c r="VZP102" s="84"/>
      <c r="VZQ102" s="84"/>
      <c r="VZR102" s="84"/>
      <c r="VZS102" s="84"/>
      <c r="VZT102" s="84"/>
      <c r="VZU102" s="84"/>
      <c r="VZV102" s="84"/>
      <c r="VZW102" s="84"/>
      <c r="VZX102" s="84"/>
      <c r="VZY102" s="84"/>
      <c r="VZZ102" s="84"/>
      <c r="WAA102" s="84"/>
      <c r="WAB102" s="84"/>
      <c r="WAC102" s="84"/>
      <c r="WAD102" s="84"/>
      <c r="WAE102" s="84"/>
      <c r="WAF102" s="84"/>
      <c r="WAG102" s="84"/>
      <c r="WAH102" s="84"/>
      <c r="WAI102" s="84"/>
      <c r="WAJ102" s="84"/>
      <c r="WAK102" s="84"/>
      <c r="WAL102" s="84"/>
      <c r="WAM102" s="84"/>
      <c r="WAN102" s="84"/>
      <c r="WAO102" s="84"/>
      <c r="WAP102" s="84"/>
      <c r="WAQ102" s="84"/>
      <c r="WAR102" s="84"/>
      <c r="WAS102" s="84"/>
      <c r="WAT102" s="84"/>
      <c r="WAU102" s="84"/>
      <c r="WAV102" s="84"/>
      <c r="WAW102" s="84"/>
      <c r="WAX102" s="84"/>
      <c r="WAY102" s="84"/>
      <c r="WAZ102" s="84"/>
      <c r="WBA102" s="84"/>
      <c r="WBB102" s="84"/>
      <c r="WBC102" s="84"/>
      <c r="WBD102" s="84"/>
      <c r="WBE102" s="84"/>
      <c r="WBF102" s="84"/>
      <c r="WBG102" s="84"/>
      <c r="WBH102" s="84"/>
      <c r="WBI102" s="84"/>
      <c r="WBJ102" s="84"/>
      <c r="WBK102" s="84"/>
      <c r="WBL102" s="84"/>
      <c r="WBM102" s="84"/>
      <c r="WBN102" s="84"/>
      <c r="WBO102" s="84"/>
      <c r="WBP102" s="84"/>
      <c r="WBQ102" s="84"/>
      <c r="WBR102" s="84"/>
      <c r="WBS102" s="84"/>
      <c r="WBT102" s="84"/>
      <c r="WBU102" s="84"/>
      <c r="WBV102" s="84"/>
      <c r="WBW102" s="84"/>
      <c r="WBX102" s="84"/>
      <c r="WBY102" s="84"/>
      <c r="WBZ102" s="84"/>
      <c r="WCA102" s="84"/>
      <c r="WCB102" s="84"/>
      <c r="WCC102" s="84"/>
      <c r="WCD102" s="84"/>
      <c r="WCE102" s="84"/>
      <c r="WCF102" s="84"/>
      <c r="WCG102" s="84"/>
      <c r="WCH102" s="84"/>
      <c r="WCI102" s="84"/>
      <c r="WCJ102" s="84"/>
      <c r="WCK102" s="84"/>
      <c r="WCL102" s="84"/>
      <c r="WCM102" s="84"/>
      <c r="WCN102" s="84"/>
      <c r="WCO102" s="84"/>
      <c r="WCP102" s="84"/>
      <c r="WCQ102" s="84"/>
      <c r="WCR102" s="84"/>
      <c r="WCS102" s="84"/>
      <c r="WCT102" s="84"/>
      <c r="WCU102" s="84"/>
      <c r="WCV102" s="84"/>
      <c r="WCW102" s="84"/>
      <c r="WCX102" s="84"/>
      <c r="WCY102" s="84"/>
      <c r="WCZ102" s="84"/>
      <c r="WDA102" s="84"/>
      <c r="WDB102" s="84"/>
      <c r="WDC102" s="84"/>
      <c r="WDD102" s="84"/>
      <c r="WDE102" s="84"/>
      <c r="WDF102" s="84"/>
      <c r="WDG102" s="84"/>
      <c r="WDH102" s="84"/>
      <c r="WDI102" s="84"/>
      <c r="WDJ102" s="84"/>
      <c r="WDK102" s="84"/>
      <c r="WDL102" s="84"/>
      <c r="WDM102" s="84"/>
      <c r="WDN102" s="84"/>
      <c r="WDO102" s="84"/>
      <c r="WDP102" s="84"/>
      <c r="WDQ102" s="84"/>
      <c r="WDR102" s="84"/>
      <c r="WDS102" s="84"/>
      <c r="WDT102" s="84"/>
      <c r="WDU102" s="84"/>
      <c r="WDV102" s="84"/>
      <c r="WDW102" s="84"/>
      <c r="WDX102" s="84"/>
      <c r="WDY102" s="84"/>
      <c r="WDZ102" s="84"/>
      <c r="WEA102" s="84"/>
      <c r="WEB102" s="84"/>
      <c r="WEC102" s="84"/>
      <c r="WED102" s="84"/>
      <c r="WEE102" s="84"/>
      <c r="WEF102" s="84"/>
      <c r="WEG102" s="84"/>
      <c r="WEH102" s="84"/>
      <c r="WEI102" s="84"/>
      <c r="WEJ102" s="84"/>
      <c r="WEK102" s="84"/>
      <c r="WEL102" s="84"/>
      <c r="WEM102" s="84"/>
      <c r="WEN102" s="84"/>
      <c r="WEO102" s="84"/>
      <c r="WEP102" s="84"/>
      <c r="WEQ102" s="84"/>
      <c r="WER102" s="84"/>
      <c r="WES102" s="84"/>
      <c r="WET102" s="84"/>
      <c r="WEU102" s="84"/>
      <c r="WEV102" s="84"/>
      <c r="WEW102" s="84"/>
      <c r="WEX102" s="84"/>
      <c r="WEY102" s="84"/>
      <c r="WEZ102" s="84"/>
      <c r="WFA102" s="84"/>
      <c r="WFB102" s="84"/>
      <c r="WFC102" s="84"/>
      <c r="WFD102" s="84"/>
      <c r="WFE102" s="84"/>
      <c r="WFF102" s="84"/>
      <c r="WFG102" s="84"/>
      <c r="WFH102" s="84"/>
      <c r="WFI102" s="84"/>
      <c r="WFJ102" s="84"/>
      <c r="WFK102" s="84"/>
      <c r="WFL102" s="84"/>
      <c r="WFM102" s="84"/>
      <c r="WFN102" s="84"/>
      <c r="WFO102" s="84"/>
      <c r="WFP102" s="84"/>
      <c r="WFQ102" s="84"/>
      <c r="WFR102" s="84"/>
      <c r="WFS102" s="84"/>
      <c r="WFT102" s="84"/>
      <c r="WFU102" s="84"/>
      <c r="WFV102" s="84"/>
      <c r="WFW102" s="84"/>
      <c r="WFX102" s="84"/>
      <c r="WFY102" s="84"/>
      <c r="WFZ102" s="84"/>
      <c r="WGA102" s="84"/>
      <c r="WGB102" s="84"/>
      <c r="WGC102" s="84"/>
      <c r="WGD102" s="84"/>
      <c r="WGE102" s="84"/>
      <c r="WGF102" s="84"/>
      <c r="WGG102" s="84"/>
      <c r="WGH102" s="84"/>
      <c r="WGI102" s="84"/>
      <c r="WGJ102" s="84"/>
      <c r="WGK102" s="84"/>
      <c r="WGL102" s="84"/>
      <c r="WGM102" s="84"/>
      <c r="WGN102" s="84"/>
      <c r="WGO102" s="84"/>
      <c r="WGP102" s="84"/>
      <c r="WGQ102" s="84"/>
      <c r="WGR102" s="84"/>
      <c r="WGS102" s="84"/>
      <c r="WGT102" s="84"/>
      <c r="WGU102" s="84"/>
      <c r="WGV102" s="84"/>
      <c r="WGW102" s="84"/>
      <c r="WGX102" s="84"/>
      <c r="WGY102" s="84"/>
      <c r="WGZ102" s="84"/>
      <c r="WHA102" s="84"/>
      <c r="WHB102" s="84"/>
      <c r="WHC102" s="84"/>
      <c r="WHD102" s="84"/>
      <c r="WHE102" s="84"/>
      <c r="WHF102" s="84"/>
      <c r="WHG102" s="84"/>
      <c r="WHH102" s="84"/>
      <c r="WHI102" s="84"/>
      <c r="WHJ102" s="84"/>
      <c r="WHK102" s="84"/>
      <c r="WHL102" s="84"/>
      <c r="WHM102" s="84"/>
      <c r="WHN102" s="84"/>
      <c r="WHO102" s="84"/>
      <c r="WHP102" s="84"/>
      <c r="WHQ102" s="84"/>
      <c r="WHR102" s="84"/>
      <c r="WHS102" s="84"/>
      <c r="WHT102" s="84"/>
      <c r="WHU102" s="84"/>
      <c r="WHV102" s="84"/>
      <c r="WHW102" s="84"/>
      <c r="WHX102" s="84"/>
      <c r="WHY102" s="84"/>
      <c r="WHZ102" s="84"/>
      <c r="WIA102" s="84"/>
      <c r="WIB102" s="84"/>
      <c r="WIC102" s="84"/>
      <c r="WID102" s="84"/>
      <c r="WIE102" s="84"/>
      <c r="WIF102" s="84"/>
      <c r="WIG102" s="84"/>
      <c r="WIH102" s="84"/>
      <c r="WII102" s="84"/>
      <c r="WIJ102" s="84"/>
      <c r="WIK102" s="84"/>
      <c r="WIL102" s="84"/>
      <c r="WIM102" s="84"/>
      <c r="WIN102" s="84"/>
      <c r="WIO102" s="84"/>
      <c r="WIP102" s="84"/>
      <c r="WIQ102" s="84"/>
      <c r="WIR102" s="84"/>
      <c r="WIS102" s="84"/>
      <c r="WIT102" s="84"/>
      <c r="WIU102" s="84"/>
      <c r="WIV102" s="84"/>
      <c r="WIW102" s="84"/>
      <c r="WIX102" s="84"/>
      <c r="WIY102" s="84"/>
      <c r="WIZ102" s="84"/>
      <c r="WJA102" s="84"/>
      <c r="WJB102" s="84"/>
      <c r="WJC102" s="84"/>
      <c r="WJD102" s="84"/>
      <c r="WJE102" s="84"/>
      <c r="WJF102" s="84"/>
      <c r="WJG102" s="84"/>
      <c r="WJH102" s="84"/>
      <c r="WJI102" s="84"/>
      <c r="WJJ102" s="84"/>
      <c r="WJK102" s="84"/>
      <c r="WJL102" s="84"/>
      <c r="WJM102" s="84"/>
      <c r="WJN102" s="84"/>
      <c r="WJO102" s="84"/>
      <c r="WJP102" s="84"/>
      <c r="WJQ102" s="84"/>
      <c r="WJR102" s="84"/>
      <c r="WJS102" s="84"/>
      <c r="WJT102" s="84"/>
      <c r="WJU102" s="84"/>
      <c r="WJV102" s="84"/>
      <c r="WJW102" s="84"/>
      <c r="WJX102" s="84"/>
      <c r="WJY102" s="84"/>
      <c r="WJZ102" s="84"/>
      <c r="WKA102" s="84"/>
      <c r="WKB102" s="84"/>
      <c r="WKC102" s="84"/>
      <c r="WKD102" s="84"/>
      <c r="WKE102" s="84"/>
      <c r="WKF102" s="84"/>
      <c r="WKG102" s="84"/>
      <c r="WKH102" s="84"/>
      <c r="WKI102" s="84"/>
      <c r="WKJ102" s="84"/>
      <c r="WKK102" s="84"/>
      <c r="WKL102" s="84"/>
      <c r="WKM102" s="84"/>
      <c r="WKN102" s="84"/>
      <c r="WKO102" s="84"/>
      <c r="WKP102" s="84"/>
      <c r="WKQ102" s="84"/>
      <c r="WKR102" s="84"/>
      <c r="WKS102" s="84"/>
      <c r="WKT102" s="84"/>
      <c r="WKU102" s="84"/>
      <c r="WKV102" s="84"/>
      <c r="WKW102" s="84"/>
      <c r="WKX102" s="84"/>
      <c r="WKY102" s="84"/>
      <c r="WKZ102" s="84"/>
      <c r="WLA102" s="84"/>
      <c r="WLB102" s="84"/>
      <c r="WLC102" s="84"/>
      <c r="WLD102" s="84"/>
      <c r="WLE102" s="84"/>
      <c r="WLF102" s="84"/>
      <c r="WLG102" s="84"/>
      <c r="WLH102" s="84"/>
      <c r="WLI102" s="84"/>
      <c r="WLJ102" s="84"/>
      <c r="WLK102" s="84"/>
      <c r="WLL102" s="84"/>
      <c r="WLM102" s="84"/>
      <c r="WLN102" s="84"/>
      <c r="WLO102" s="84"/>
      <c r="WLP102" s="84"/>
      <c r="WLQ102" s="84"/>
      <c r="WLR102" s="84"/>
      <c r="WLS102" s="84"/>
      <c r="WLT102" s="84"/>
      <c r="WLU102" s="84"/>
      <c r="WLV102" s="84"/>
      <c r="WLW102" s="84"/>
      <c r="WLX102" s="84"/>
      <c r="WLY102" s="84"/>
      <c r="WLZ102" s="84"/>
      <c r="WMA102" s="84"/>
      <c r="WMB102" s="84"/>
      <c r="WMC102" s="84"/>
      <c r="WMD102" s="84"/>
      <c r="WME102" s="84"/>
      <c r="WMF102" s="84"/>
      <c r="WMG102" s="84"/>
      <c r="WMH102" s="84"/>
      <c r="WMI102" s="84"/>
      <c r="WMJ102" s="84"/>
      <c r="WMK102" s="84"/>
      <c r="WML102" s="84"/>
      <c r="WMM102" s="84"/>
      <c r="WMN102" s="84"/>
      <c r="WMO102" s="84"/>
      <c r="WMP102" s="84"/>
      <c r="WMQ102" s="84"/>
      <c r="WMR102" s="84"/>
      <c r="WMS102" s="84"/>
      <c r="WMT102" s="84"/>
      <c r="WMU102" s="84"/>
      <c r="WMV102" s="84"/>
      <c r="WMW102" s="84"/>
      <c r="WMX102" s="84"/>
      <c r="WMY102" s="84"/>
      <c r="WMZ102" s="84"/>
      <c r="WNA102" s="84"/>
      <c r="WNB102" s="84"/>
      <c r="WNC102" s="84"/>
      <c r="WND102" s="84"/>
      <c r="WNE102" s="84"/>
      <c r="WNF102" s="84"/>
      <c r="WNG102" s="84"/>
      <c r="WNH102" s="84"/>
      <c r="WNI102" s="84"/>
      <c r="WNJ102" s="84"/>
      <c r="WNK102" s="84"/>
      <c r="WNL102" s="84"/>
      <c r="WNM102" s="84"/>
      <c r="WNN102" s="84"/>
      <c r="WNO102" s="84"/>
      <c r="WNP102" s="84"/>
      <c r="WNQ102" s="84"/>
      <c r="WNR102" s="84"/>
      <c r="WNS102" s="84"/>
      <c r="WNT102" s="84"/>
      <c r="WNU102" s="84"/>
      <c r="WNV102" s="84"/>
      <c r="WNW102" s="84"/>
      <c r="WNX102" s="84"/>
      <c r="WNY102" s="84"/>
      <c r="WNZ102" s="84"/>
      <c r="WOA102" s="84"/>
      <c r="WOB102" s="84"/>
      <c r="WOC102" s="84"/>
      <c r="WOD102" s="84"/>
      <c r="WOE102" s="84"/>
      <c r="WOF102" s="84"/>
      <c r="WOG102" s="84"/>
      <c r="WOH102" s="84"/>
      <c r="WOI102" s="84"/>
      <c r="WOJ102" s="84"/>
      <c r="WOK102" s="84"/>
      <c r="WOL102" s="84"/>
      <c r="WOM102" s="84"/>
      <c r="WON102" s="84"/>
      <c r="WOO102" s="84"/>
      <c r="WOP102" s="84"/>
      <c r="WOQ102" s="84"/>
      <c r="WOR102" s="84"/>
      <c r="WOS102" s="84"/>
      <c r="WOT102" s="84"/>
      <c r="WOU102" s="84"/>
      <c r="WOV102" s="84"/>
      <c r="WOW102" s="84"/>
      <c r="WOX102" s="84"/>
      <c r="WOY102" s="84"/>
      <c r="WOZ102" s="84"/>
      <c r="WPA102" s="84"/>
      <c r="WPB102" s="84"/>
      <c r="WPC102" s="84"/>
      <c r="WPD102" s="84"/>
      <c r="WPE102" s="84"/>
      <c r="WPF102" s="84"/>
      <c r="WPG102" s="84"/>
      <c r="WPH102" s="84"/>
      <c r="WPI102" s="84"/>
      <c r="WPJ102" s="84"/>
      <c r="WPK102" s="84"/>
      <c r="WPL102" s="84"/>
      <c r="WPM102" s="84"/>
      <c r="WPN102" s="84"/>
      <c r="WPO102" s="84"/>
      <c r="WPP102" s="84"/>
      <c r="WPQ102" s="84"/>
      <c r="WPR102" s="84"/>
      <c r="WPS102" s="84"/>
      <c r="WPT102" s="84"/>
      <c r="WPU102" s="84"/>
      <c r="WPV102" s="84"/>
      <c r="WPW102" s="84"/>
      <c r="WPX102" s="84"/>
      <c r="WPY102" s="84"/>
      <c r="WPZ102" s="84"/>
      <c r="WQA102" s="84"/>
      <c r="WQB102" s="84"/>
      <c r="WQC102" s="84"/>
      <c r="WQD102" s="84"/>
      <c r="WQE102" s="84"/>
      <c r="WQF102" s="84"/>
      <c r="WQG102" s="84"/>
      <c r="WQH102" s="84"/>
      <c r="WQI102" s="84"/>
      <c r="WQJ102" s="84"/>
      <c r="WQK102" s="84"/>
      <c r="WQL102" s="84"/>
      <c r="WQM102" s="84"/>
      <c r="WQN102" s="84"/>
      <c r="WQO102" s="84"/>
      <c r="WQP102" s="84"/>
      <c r="WQQ102" s="84"/>
      <c r="WQR102" s="84"/>
      <c r="WQS102" s="84"/>
      <c r="WQT102" s="84"/>
      <c r="WQU102" s="84"/>
      <c r="WQV102" s="84"/>
      <c r="WQW102" s="84"/>
      <c r="WQX102" s="84"/>
      <c r="WQY102" s="84"/>
      <c r="WQZ102" s="84"/>
      <c r="WRA102" s="84"/>
      <c r="WRB102" s="84"/>
      <c r="WRC102" s="84"/>
      <c r="WRD102" s="84"/>
      <c r="WRE102" s="84"/>
      <c r="WRF102" s="84"/>
      <c r="WRG102" s="84"/>
      <c r="WRH102" s="84"/>
      <c r="WRI102" s="84"/>
      <c r="WRJ102" s="84"/>
      <c r="WRK102" s="84"/>
      <c r="WRL102" s="84"/>
      <c r="WRM102" s="84"/>
      <c r="WRN102" s="84"/>
      <c r="WRO102" s="84"/>
      <c r="WRP102" s="84"/>
      <c r="WRQ102" s="84"/>
      <c r="WRR102" s="84"/>
      <c r="WRS102" s="84"/>
      <c r="WRT102" s="84"/>
      <c r="WRU102" s="84"/>
      <c r="WRV102" s="84"/>
      <c r="WRW102" s="84"/>
      <c r="WRX102" s="84"/>
      <c r="WRY102" s="84"/>
      <c r="WRZ102" s="84"/>
      <c r="WSA102" s="84"/>
      <c r="WSB102" s="84"/>
      <c r="WSC102" s="84"/>
      <c r="WSD102" s="84"/>
      <c r="WSE102" s="84"/>
      <c r="WSF102" s="84"/>
      <c r="WSG102" s="84"/>
      <c r="WSH102" s="84"/>
      <c r="WSI102" s="84"/>
      <c r="WSJ102" s="84"/>
      <c r="WSK102" s="84"/>
      <c r="WSL102" s="84"/>
      <c r="WSM102" s="84"/>
      <c r="WSN102" s="84"/>
      <c r="WSO102" s="84"/>
      <c r="WSP102" s="84"/>
      <c r="WSQ102" s="84"/>
      <c r="WSR102" s="84"/>
      <c r="WSS102" s="84"/>
      <c r="WST102" s="84"/>
      <c r="WSU102" s="84"/>
      <c r="WSV102" s="84"/>
      <c r="WSW102" s="84"/>
      <c r="WSX102" s="84"/>
      <c r="WSY102" s="84"/>
      <c r="WSZ102" s="84"/>
      <c r="WTA102" s="84"/>
      <c r="WTB102" s="84"/>
      <c r="WTC102" s="84"/>
      <c r="WTD102" s="84"/>
      <c r="WTE102" s="84"/>
      <c r="WTF102" s="84"/>
      <c r="WTG102" s="84"/>
      <c r="WTH102" s="84"/>
      <c r="WTI102" s="84"/>
      <c r="WTJ102" s="84"/>
      <c r="WTK102" s="84"/>
      <c r="WTL102" s="84"/>
      <c r="WTM102" s="84"/>
      <c r="WTN102" s="84"/>
      <c r="WTO102" s="84"/>
      <c r="WTP102" s="84"/>
      <c r="WTQ102" s="84"/>
      <c r="WTR102" s="84"/>
      <c r="WTS102" s="84"/>
      <c r="WTT102" s="84"/>
      <c r="WTU102" s="84"/>
      <c r="WTV102" s="84"/>
      <c r="WTW102" s="84"/>
      <c r="WTX102" s="84"/>
      <c r="WTY102" s="84"/>
      <c r="WTZ102" s="84"/>
      <c r="WUA102" s="84"/>
      <c r="WUB102" s="84"/>
      <c r="WUC102" s="84"/>
      <c r="WUD102" s="84"/>
      <c r="WUE102" s="84"/>
      <c r="WUF102" s="84"/>
      <c r="WUG102" s="84"/>
      <c r="WUH102" s="84"/>
      <c r="WUI102" s="84"/>
      <c r="WUJ102" s="84"/>
      <c r="WUK102" s="84"/>
      <c r="WUL102" s="84"/>
      <c r="WUM102" s="84"/>
      <c r="WUN102" s="84"/>
      <c r="WUO102" s="84"/>
      <c r="WUP102" s="84"/>
      <c r="WUQ102" s="84"/>
      <c r="WUR102" s="84"/>
      <c r="WUS102" s="84"/>
      <c r="WUT102" s="84"/>
      <c r="WUU102" s="84"/>
      <c r="WUV102" s="84"/>
      <c r="WUW102" s="84"/>
      <c r="WUX102" s="84"/>
      <c r="WUY102" s="84"/>
      <c r="WUZ102" s="84"/>
      <c r="WVA102" s="84"/>
      <c r="WVB102" s="84"/>
      <c r="WVC102" s="84"/>
      <c r="WVD102" s="84"/>
      <c r="WVE102" s="84"/>
      <c r="WVF102" s="84"/>
      <c r="WVG102" s="84"/>
      <c r="WVH102" s="84"/>
      <c r="WVI102" s="84"/>
      <c r="WVJ102" s="84"/>
      <c r="WVK102" s="84"/>
      <c r="WVL102" s="84"/>
      <c r="WVM102" s="84"/>
      <c r="WVN102" s="84"/>
      <c r="WVO102" s="84"/>
    </row>
    <row r="117" spans="15:15" x14ac:dyDescent="0.25">
      <c r="O117" s="135"/>
    </row>
  </sheetData>
  <mergeCells count="118">
    <mergeCell ref="A1:B3"/>
    <mergeCell ref="C1:J3"/>
    <mergeCell ref="K1:L1"/>
    <mergeCell ref="K2:L2"/>
    <mergeCell ref="K3:L3"/>
    <mergeCell ref="A4:B4"/>
    <mergeCell ref="C4:L4"/>
    <mergeCell ref="A11:K11"/>
    <mergeCell ref="C12:H12"/>
    <mergeCell ref="C13:H13"/>
    <mergeCell ref="C14:H14"/>
    <mergeCell ref="C15:H15"/>
    <mergeCell ref="C16:H16"/>
    <mergeCell ref="A5:B5"/>
    <mergeCell ref="C5:L5"/>
    <mergeCell ref="C6:H6"/>
    <mergeCell ref="C8:H8"/>
    <mergeCell ref="C9:H9"/>
    <mergeCell ref="C10:H10"/>
    <mergeCell ref="C22:H22"/>
    <mergeCell ref="C23:H23"/>
    <mergeCell ref="C24:H24"/>
    <mergeCell ref="C25:H25"/>
    <mergeCell ref="C26:H26"/>
    <mergeCell ref="C27:H27"/>
    <mergeCell ref="C17:H17"/>
    <mergeCell ref="C18:H18"/>
    <mergeCell ref="C19:H19"/>
    <mergeCell ref="A20:K20"/>
    <mergeCell ref="C21:H21"/>
    <mergeCell ref="I21:L21"/>
    <mergeCell ref="C34:H34"/>
    <mergeCell ref="C35:H35"/>
    <mergeCell ref="C36:H36"/>
    <mergeCell ref="C37:H37"/>
    <mergeCell ref="C38:H38"/>
    <mergeCell ref="C39:H39"/>
    <mergeCell ref="C28:H28"/>
    <mergeCell ref="C29:H29"/>
    <mergeCell ref="C30:H30"/>
    <mergeCell ref="C31:H31"/>
    <mergeCell ref="C32:H32"/>
    <mergeCell ref="C33:H33"/>
    <mergeCell ref="C46:H46"/>
    <mergeCell ref="A47:K47"/>
    <mergeCell ref="C48:H48"/>
    <mergeCell ref="I48:L48"/>
    <mergeCell ref="C49:H49"/>
    <mergeCell ref="C50:H50"/>
    <mergeCell ref="C40:H40"/>
    <mergeCell ref="C41:H41"/>
    <mergeCell ref="C42:H42"/>
    <mergeCell ref="C43:H43"/>
    <mergeCell ref="A44:K44"/>
    <mergeCell ref="C45:H45"/>
    <mergeCell ref="I45:L45"/>
    <mergeCell ref="C56:H56"/>
    <mergeCell ref="A57:K57"/>
    <mergeCell ref="C58:H58"/>
    <mergeCell ref="I58:L58"/>
    <mergeCell ref="C59:H59"/>
    <mergeCell ref="C60:H60"/>
    <mergeCell ref="A51:K51"/>
    <mergeCell ref="C52:H52"/>
    <mergeCell ref="I52:L52"/>
    <mergeCell ref="C53:H53"/>
    <mergeCell ref="C54:H54"/>
    <mergeCell ref="C55:H55"/>
    <mergeCell ref="C66:H66"/>
    <mergeCell ref="C67:H67"/>
    <mergeCell ref="C68:H68"/>
    <mergeCell ref="C69:H69"/>
    <mergeCell ref="C70:H70"/>
    <mergeCell ref="C71:H71"/>
    <mergeCell ref="A61:K61"/>
    <mergeCell ref="C62:H62"/>
    <mergeCell ref="I62:L62"/>
    <mergeCell ref="C63:L63"/>
    <mergeCell ref="C64:H64"/>
    <mergeCell ref="C65:H65"/>
    <mergeCell ref="A78:J78"/>
    <mergeCell ref="A79:J79"/>
    <mergeCell ref="A80:J80"/>
    <mergeCell ref="A81:K81"/>
    <mergeCell ref="C82:H82"/>
    <mergeCell ref="I82:L82"/>
    <mergeCell ref="C72:H72"/>
    <mergeCell ref="C73:H73"/>
    <mergeCell ref="A74:K74"/>
    <mergeCell ref="A75:L75"/>
    <mergeCell ref="A76:J76"/>
    <mergeCell ref="A77:J77"/>
    <mergeCell ref="A89:K89"/>
    <mergeCell ref="A90:J90"/>
    <mergeCell ref="A91:K91"/>
    <mergeCell ref="A92:L92"/>
    <mergeCell ref="A93:K93"/>
    <mergeCell ref="A94:J94"/>
    <mergeCell ref="C83:H83"/>
    <mergeCell ref="C84:H84"/>
    <mergeCell ref="C85:H85"/>
    <mergeCell ref="C86:H86"/>
    <mergeCell ref="A87:K87"/>
    <mergeCell ref="A88:L88"/>
    <mergeCell ref="A98:B98"/>
    <mergeCell ref="C98:F98"/>
    <mergeCell ref="G98:H98"/>
    <mergeCell ref="I98:L98"/>
    <mergeCell ref="A99:B99"/>
    <mergeCell ref="C99:F99"/>
    <mergeCell ref="G99:H99"/>
    <mergeCell ref="I99:L99"/>
    <mergeCell ref="A95:J95"/>
    <mergeCell ref="A96:K96"/>
    <mergeCell ref="A97:B97"/>
    <mergeCell ref="C97:F97"/>
    <mergeCell ref="G97:H97"/>
    <mergeCell ref="I97:L97"/>
  </mergeCells>
  <printOptions horizontalCentered="1"/>
  <pageMargins left="0.70866141732283472" right="0.70866141732283472" top="0.74803149606299213" bottom="0.74803149606299213" header="0.31496062992125984" footer="0.31496062992125984"/>
  <pageSetup paperSize="123" scale="58" fitToHeight="0" orientation="portrait" r:id="rId1"/>
  <rowBreaks count="1" manualBreakCount="1">
    <brk id="4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VP108"/>
  <sheetViews>
    <sheetView view="pageBreakPreview" topLeftCell="A65" zoomScaleNormal="80" zoomScaleSheetLayoutView="100" workbookViewId="0">
      <selection activeCell="M84" sqref="M84"/>
    </sheetView>
  </sheetViews>
  <sheetFormatPr baseColWidth="10" defaultRowHeight="15" x14ac:dyDescent="0.25"/>
  <cols>
    <col min="1" max="1" width="7.85546875" style="84" customWidth="1"/>
    <col min="2" max="2" width="10.140625" style="84" customWidth="1"/>
    <col min="3" max="3" width="13.28515625" style="84" customWidth="1"/>
    <col min="4" max="4" width="12.140625" style="84" customWidth="1"/>
    <col min="5" max="5" width="18.42578125" style="84" customWidth="1"/>
    <col min="6" max="6" width="13.42578125" style="84" customWidth="1"/>
    <col min="7" max="8" width="11.5703125" style="84" customWidth="1"/>
    <col min="9" max="9" width="18.28515625" style="84" customWidth="1"/>
    <col min="10" max="10" width="8" style="84" customWidth="1"/>
    <col min="11" max="11" width="9.42578125" style="84" customWidth="1"/>
    <col min="12" max="12" width="12" style="84" customWidth="1"/>
    <col min="13" max="13" width="14.85546875" style="113" customWidth="1"/>
    <col min="14" max="14" width="1.7109375" style="84" customWidth="1"/>
    <col min="15" max="15" width="6.28515625" style="84" customWidth="1"/>
    <col min="16" max="16" width="17" style="84" bestFit="1" customWidth="1"/>
    <col min="17" max="19" width="16.42578125" style="84" bestFit="1" customWidth="1"/>
    <col min="20" max="20" width="15.140625" style="84" bestFit="1" customWidth="1"/>
    <col min="21" max="21" width="14.42578125" style="84" bestFit="1" customWidth="1"/>
    <col min="22" max="248" width="11.42578125" style="84"/>
    <col min="249" max="249" width="0" style="84" hidden="1" customWidth="1"/>
    <col min="250" max="250" width="2.28515625" style="84" customWidth="1"/>
    <col min="251" max="251" width="8.7109375" style="84" customWidth="1"/>
    <col min="252" max="252" width="7.42578125" style="84" customWidth="1"/>
    <col min="253" max="253" width="13.7109375" style="84" customWidth="1"/>
    <col min="254" max="254" width="11.140625" style="84" customWidth="1"/>
    <col min="255" max="256" width="11.5703125" style="84" customWidth="1"/>
    <col min="257" max="257" width="19.140625" style="84" customWidth="1"/>
    <col min="258" max="258" width="9.7109375" style="84" customWidth="1"/>
    <col min="259" max="259" width="10.7109375" style="84" customWidth="1"/>
    <col min="260" max="260" width="17.140625" style="84" bestFit="1" customWidth="1"/>
    <col min="261" max="261" width="16.42578125" style="84" customWidth="1"/>
    <col min="262" max="262" width="11.42578125" style="84"/>
    <col min="263" max="263" width="18.7109375" style="84" customWidth="1"/>
    <col min="264" max="264" width="14" style="84" customWidth="1"/>
    <col min="265" max="504" width="11.42578125" style="84"/>
    <col min="505" max="505" width="0" style="84" hidden="1" customWidth="1"/>
    <col min="506" max="506" width="2.28515625" style="84" customWidth="1"/>
    <col min="507" max="507" width="8.7109375" style="84" customWidth="1"/>
    <col min="508" max="508" width="7.42578125" style="84" customWidth="1"/>
    <col min="509" max="509" width="13.7109375" style="84" customWidth="1"/>
    <col min="510" max="510" width="11.140625" style="84" customWidth="1"/>
    <col min="511" max="512" width="11.5703125" style="84" customWidth="1"/>
    <col min="513" max="513" width="19.140625" style="84" customWidth="1"/>
    <col min="514" max="514" width="9.7109375" style="84" customWidth="1"/>
    <col min="515" max="515" width="10.7109375" style="84" customWidth="1"/>
    <col min="516" max="516" width="17.140625" style="84" bestFit="1" customWidth="1"/>
    <col min="517" max="517" width="16.42578125" style="84" customWidth="1"/>
    <col min="518" max="518" width="11.42578125" style="84"/>
    <col min="519" max="519" width="18.7109375" style="84" customWidth="1"/>
    <col min="520" max="520" width="14" style="84" customWidth="1"/>
    <col min="521" max="760" width="11.42578125" style="84"/>
    <col min="761" max="761" width="0" style="84" hidden="1" customWidth="1"/>
    <col min="762" max="762" width="2.28515625" style="84" customWidth="1"/>
    <col min="763" max="763" width="8.7109375" style="84" customWidth="1"/>
    <col min="764" max="764" width="7.42578125" style="84" customWidth="1"/>
    <col min="765" max="765" width="13.7109375" style="84" customWidth="1"/>
    <col min="766" max="766" width="11.140625" style="84" customWidth="1"/>
    <col min="767" max="768" width="11.5703125" style="84" customWidth="1"/>
    <col min="769" max="769" width="19.140625" style="84" customWidth="1"/>
    <col min="770" max="770" width="9.7109375" style="84" customWidth="1"/>
    <col min="771" max="771" width="10.7109375" style="84" customWidth="1"/>
    <col min="772" max="772" width="17.140625" style="84" bestFit="1" customWidth="1"/>
    <col min="773" max="773" width="16.42578125" style="84" customWidth="1"/>
    <col min="774" max="774" width="11.42578125" style="84"/>
    <col min="775" max="775" width="18.7109375" style="84" customWidth="1"/>
    <col min="776" max="776" width="14" style="84" customWidth="1"/>
    <col min="777" max="1016" width="11.42578125" style="84"/>
    <col min="1017" max="1017" width="0" style="84" hidden="1" customWidth="1"/>
    <col min="1018" max="1018" width="2.28515625" style="84" customWidth="1"/>
    <col min="1019" max="1019" width="8.7109375" style="84" customWidth="1"/>
    <col min="1020" max="1020" width="7.42578125" style="84" customWidth="1"/>
    <col min="1021" max="1021" width="13.7109375" style="84" customWidth="1"/>
    <col min="1022" max="1022" width="11.140625" style="84" customWidth="1"/>
    <col min="1023" max="1024" width="11.5703125" style="84" customWidth="1"/>
    <col min="1025" max="1025" width="19.140625" style="84" customWidth="1"/>
    <col min="1026" max="1026" width="9.7109375" style="84" customWidth="1"/>
    <col min="1027" max="1027" width="10.7109375" style="84" customWidth="1"/>
    <col min="1028" max="1028" width="17.140625" style="84" bestFit="1" customWidth="1"/>
    <col min="1029" max="1029" width="16.42578125" style="84" customWidth="1"/>
    <col min="1030" max="1030" width="11.42578125" style="84"/>
    <col min="1031" max="1031" width="18.7109375" style="84" customWidth="1"/>
    <col min="1032" max="1032" width="14" style="84" customWidth="1"/>
    <col min="1033" max="1272" width="11.42578125" style="84"/>
    <col min="1273" max="1273" width="0" style="84" hidden="1" customWidth="1"/>
    <col min="1274" max="1274" width="2.28515625" style="84" customWidth="1"/>
    <col min="1275" max="1275" width="8.7109375" style="84" customWidth="1"/>
    <col min="1276" max="1276" width="7.42578125" style="84" customWidth="1"/>
    <col min="1277" max="1277" width="13.7109375" style="84" customWidth="1"/>
    <col min="1278" max="1278" width="11.140625" style="84" customWidth="1"/>
    <col min="1279" max="1280" width="11.5703125" style="84" customWidth="1"/>
    <col min="1281" max="1281" width="19.140625" style="84" customWidth="1"/>
    <col min="1282" max="1282" width="9.7109375" style="84" customWidth="1"/>
    <col min="1283" max="1283" width="10.7109375" style="84" customWidth="1"/>
    <col min="1284" max="1284" width="17.140625" style="84" bestFit="1" customWidth="1"/>
    <col min="1285" max="1285" width="16.42578125" style="84" customWidth="1"/>
    <col min="1286" max="1286" width="11.42578125" style="84"/>
    <col min="1287" max="1287" width="18.7109375" style="84" customWidth="1"/>
    <col min="1288" max="1288" width="14" style="84" customWidth="1"/>
    <col min="1289" max="1528" width="11.42578125" style="84"/>
    <col min="1529" max="1529" width="0" style="84" hidden="1" customWidth="1"/>
    <col min="1530" max="1530" width="2.28515625" style="84" customWidth="1"/>
    <col min="1531" max="1531" width="8.7109375" style="84" customWidth="1"/>
    <col min="1532" max="1532" width="7.42578125" style="84" customWidth="1"/>
    <col min="1533" max="1533" width="13.7109375" style="84" customWidth="1"/>
    <col min="1534" max="1534" width="11.140625" style="84" customWidth="1"/>
    <col min="1535" max="1536" width="11.5703125" style="84" customWidth="1"/>
    <col min="1537" max="1537" width="19.140625" style="84" customWidth="1"/>
    <col min="1538" max="1538" width="9.7109375" style="84" customWidth="1"/>
    <col min="1539" max="1539" width="10.7109375" style="84" customWidth="1"/>
    <col min="1540" max="1540" width="17.140625" style="84" bestFit="1" customWidth="1"/>
    <col min="1541" max="1541" width="16.42578125" style="84" customWidth="1"/>
    <col min="1542" max="1542" width="11.42578125" style="84"/>
    <col min="1543" max="1543" width="18.7109375" style="84" customWidth="1"/>
    <col min="1544" max="1544" width="14" style="84" customWidth="1"/>
    <col min="1545" max="1784" width="11.42578125" style="84"/>
    <col min="1785" max="1785" width="0" style="84" hidden="1" customWidth="1"/>
    <col min="1786" max="1786" width="2.28515625" style="84" customWidth="1"/>
    <col min="1787" max="1787" width="8.7109375" style="84" customWidth="1"/>
    <col min="1788" max="1788" width="7.42578125" style="84" customWidth="1"/>
    <col min="1789" max="1789" width="13.7109375" style="84" customWidth="1"/>
    <col min="1790" max="1790" width="11.140625" style="84" customWidth="1"/>
    <col min="1791" max="1792" width="11.5703125" style="84" customWidth="1"/>
    <col min="1793" max="1793" width="19.140625" style="84" customWidth="1"/>
    <col min="1794" max="1794" width="9.7109375" style="84" customWidth="1"/>
    <col min="1795" max="1795" width="10.7109375" style="84" customWidth="1"/>
    <col min="1796" max="1796" width="17.140625" style="84" bestFit="1" customWidth="1"/>
    <col min="1797" max="1797" width="16.42578125" style="84" customWidth="1"/>
    <col min="1798" max="1798" width="11.42578125" style="84"/>
    <col min="1799" max="1799" width="18.7109375" style="84" customWidth="1"/>
    <col min="1800" max="1800" width="14" style="84" customWidth="1"/>
    <col min="1801" max="2040" width="11.42578125" style="84"/>
    <col min="2041" max="2041" width="0" style="84" hidden="1" customWidth="1"/>
    <col min="2042" max="2042" width="2.28515625" style="84" customWidth="1"/>
    <col min="2043" max="2043" width="8.7109375" style="84" customWidth="1"/>
    <col min="2044" max="2044" width="7.42578125" style="84" customWidth="1"/>
    <col min="2045" max="2045" width="13.7109375" style="84" customWidth="1"/>
    <col min="2046" max="2046" width="11.140625" style="84" customWidth="1"/>
    <col min="2047" max="2048" width="11.5703125" style="84" customWidth="1"/>
    <col min="2049" max="2049" width="19.140625" style="84" customWidth="1"/>
    <col min="2050" max="2050" width="9.7109375" style="84" customWidth="1"/>
    <col min="2051" max="2051" width="10.7109375" style="84" customWidth="1"/>
    <col min="2052" max="2052" width="17.140625" style="84" bestFit="1" customWidth="1"/>
    <col min="2053" max="2053" width="16.42578125" style="84" customWidth="1"/>
    <col min="2054" max="2054" width="11.42578125" style="84"/>
    <col min="2055" max="2055" width="18.7109375" style="84" customWidth="1"/>
    <col min="2056" max="2056" width="14" style="84" customWidth="1"/>
    <col min="2057" max="2296" width="11.42578125" style="84"/>
    <col min="2297" max="2297" width="0" style="84" hidden="1" customWidth="1"/>
    <col min="2298" max="2298" width="2.28515625" style="84" customWidth="1"/>
    <col min="2299" max="2299" width="8.7109375" style="84" customWidth="1"/>
    <col min="2300" max="2300" width="7.42578125" style="84" customWidth="1"/>
    <col min="2301" max="2301" width="13.7109375" style="84" customWidth="1"/>
    <col min="2302" max="2302" width="11.140625" style="84" customWidth="1"/>
    <col min="2303" max="2304" width="11.5703125" style="84" customWidth="1"/>
    <col min="2305" max="2305" width="19.140625" style="84" customWidth="1"/>
    <col min="2306" max="2306" width="9.7109375" style="84" customWidth="1"/>
    <col min="2307" max="2307" width="10.7109375" style="84" customWidth="1"/>
    <col min="2308" max="2308" width="17.140625" style="84" bestFit="1" customWidth="1"/>
    <col min="2309" max="2309" width="16.42578125" style="84" customWidth="1"/>
    <col min="2310" max="2310" width="11.42578125" style="84"/>
    <col min="2311" max="2311" width="18.7109375" style="84" customWidth="1"/>
    <col min="2312" max="2312" width="14" style="84" customWidth="1"/>
    <col min="2313" max="2552" width="11.42578125" style="84"/>
    <col min="2553" max="2553" width="0" style="84" hidden="1" customWidth="1"/>
    <col min="2554" max="2554" width="2.28515625" style="84" customWidth="1"/>
    <col min="2555" max="2555" width="8.7109375" style="84" customWidth="1"/>
    <col min="2556" max="2556" width="7.42578125" style="84" customWidth="1"/>
    <col min="2557" max="2557" width="13.7109375" style="84" customWidth="1"/>
    <col min="2558" max="2558" width="11.140625" style="84" customWidth="1"/>
    <col min="2559" max="2560" width="11.5703125" style="84" customWidth="1"/>
    <col min="2561" max="2561" width="19.140625" style="84" customWidth="1"/>
    <col min="2562" max="2562" width="9.7109375" style="84" customWidth="1"/>
    <col min="2563" max="2563" width="10.7109375" style="84" customWidth="1"/>
    <col min="2564" max="2564" width="17.140625" style="84" bestFit="1" customWidth="1"/>
    <col min="2565" max="2565" width="16.42578125" style="84" customWidth="1"/>
    <col min="2566" max="2566" width="11.42578125" style="84"/>
    <col min="2567" max="2567" width="18.7109375" style="84" customWidth="1"/>
    <col min="2568" max="2568" width="14" style="84" customWidth="1"/>
    <col min="2569" max="2808" width="11.42578125" style="84"/>
    <col min="2809" max="2809" width="0" style="84" hidden="1" customWidth="1"/>
    <col min="2810" max="2810" width="2.28515625" style="84" customWidth="1"/>
    <col min="2811" max="2811" width="8.7109375" style="84" customWidth="1"/>
    <col min="2812" max="2812" width="7.42578125" style="84" customWidth="1"/>
    <col min="2813" max="2813" width="13.7109375" style="84" customWidth="1"/>
    <col min="2814" max="2814" width="11.140625" style="84" customWidth="1"/>
    <col min="2815" max="2816" width="11.5703125" style="84" customWidth="1"/>
    <col min="2817" max="2817" width="19.140625" style="84" customWidth="1"/>
    <col min="2818" max="2818" width="9.7109375" style="84" customWidth="1"/>
    <col min="2819" max="2819" width="10.7109375" style="84" customWidth="1"/>
    <col min="2820" max="2820" width="17.140625" style="84" bestFit="1" customWidth="1"/>
    <col min="2821" max="2821" width="16.42578125" style="84" customWidth="1"/>
    <col min="2822" max="2822" width="11.42578125" style="84"/>
    <col min="2823" max="2823" width="18.7109375" style="84" customWidth="1"/>
    <col min="2824" max="2824" width="14" style="84" customWidth="1"/>
    <col min="2825" max="3064" width="11.42578125" style="84"/>
    <col min="3065" max="3065" width="0" style="84" hidden="1" customWidth="1"/>
    <col min="3066" max="3066" width="2.28515625" style="84" customWidth="1"/>
    <col min="3067" max="3067" width="8.7109375" style="84" customWidth="1"/>
    <col min="3068" max="3068" width="7.42578125" style="84" customWidth="1"/>
    <col min="3069" max="3069" width="13.7109375" style="84" customWidth="1"/>
    <col min="3070" max="3070" width="11.140625" style="84" customWidth="1"/>
    <col min="3071" max="3072" width="11.5703125" style="84" customWidth="1"/>
    <col min="3073" max="3073" width="19.140625" style="84" customWidth="1"/>
    <col min="3074" max="3074" width="9.7109375" style="84" customWidth="1"/>
    <col min="3075" max="3075" width="10.7109375" style="84" customWidth="1"/>
    <col min="3076" max="3076" width="17.140625" style="84" bestFit="1" customWidth="1"/>
    <col min="3077" max="3077" width="16.42578125" style="84" customWidth="1"/>
    <col min="3078" max="3078" width="11.42578125" style="84"/>
    <col min="3079" max="3079" width="18.7109375" style="84" customWidth="1"/>
    <col min="3080" max="3080" width="14" style="84" customWidth="1"/>
    <col min="3081" max="3320" width="11.42578125" style="84"/>
    <col min="3321" max="3321" width="0" style="84" hidden="1" customWidth="1"/>
    <col min="3322" max="3322" width="2.28515625" style="84" customWidth="1"/>
    <col min="3323" max="3323" width="8.7109375" style="84" customWidth="1"/>
    <col min="3324" max="3324" width="7.42578125" style="84" customWidth="1"/>
    <col min="3325" max="3325" width="13.7109375" style="84" customWidth="1"/>
    <col min="3326" max="3326" width="11.140625" style="84" customWidth="1"/>
    <col min="3327" max="3328" width="11.5703125" style="84" customWidth="1"/>
    <col min="3329" max="3329" width="19.140625" style="84" customWidth="1"/>
    <col min="3330" max="3330" width="9.7109375" style="84" customWidth="1"/>
    <col min="3331" max="3331" width="10.7109375" style="84" customWidth="1"/>
    <col min="3332" max="3332" width="17.140625" style="84" bestFit="1" customWidth="1"/>
    <col min="3333" max="3333" width="16.42578125" style="84" customWidth="1"/>
    <col min="3334" max="3334" width="11.42578125" style="84"/>
    <col min="3335" max="3335" width="18.7109375" style="84" customWidth="1"/>
    <col min="3336" max="3336" width="14" style="84" customWidth="1"/>
    <col min="3337" max="3576" width="11.42578125" style="84"/>
    <col min="3577" max="3577" width="0" style="84" hidden="1" customWidth="1"/>
    <col min="3578" max="3578" width="2.28515625" style="84" customWidth="1"/>
    <col min="3579" max="3579" width="8.7109375" style="84" customWidth="1"/>
    <col min="3580" max="3580" width="7.42578125" style="84" customWidth="1"/>
    <col min="3581" max="3581" width="13.7109375" style="84" customWidth="1"/>
    <col min="3582" max="3582" width="11.140625" style="84" customWidth="1"/>
    <col min="3583" max="3584" width="11.5703125" style="84" customWidth="1"/>
    <col min="3585" max="3585" width="19.140625" style="84" customWidth="1"/>
    <col min="3586" max="3586" width="9.7109375" style="84" customWidth="1"/>
    <col min="3587" max="3587" width="10.7109375" style="84" customWidth="1"/>
    <col min="3588" max="3588" width="17.140625" style="84" bestFit="1" customWidth="1"/>
    <col min="3589" max="3589" width="16.42578125" style="84" customWidth="1"/>
    <col min="3590" max="3590" width="11.42578125" style="84"/>
    <col min="3591" max="3591" width="18.7109375" style="84" customWidth="1"/>
    <col min="3592" max="3592" width="14" style="84" customWidth="1"/>
    <col min="3593" max="3832" width="11.42578125" style="84"/>
    <col min="3833" max="3833" width="0" style="84" hidden="1" customWidth="1"/>
    <col min="3834" max="3834" width="2.28515625" style="84" customWidth="1"/>
    <col min="3835" max="3835" width="8.7109375" style="84" customWidth="1"/>
    <col min="3836" max="3836" width="7.42578125" style="84" customWidth="1"/>
    <col min="3837" max="3837" width="13.7109375" style="84" customWidth="1"/>
    <col min="3838" max="3838" width="11.140625" style="84" customWidth="1"/>
    <col min="3839" max="3840" width="11.5703125" style="84" customWidth="1"/>
    <col min="3841" max="3841" width="19.140625" style="84" customWidth="1"/>
    <col min="3842" max="3842" width="9.7109375" style="84" customWidth="1"/>
    <col min="3843" max="3843" width="10.7109375" style="84" customWidth="1"/>
    <col min="3844" max="3844" width="17.140625" style="84" bestFit="1" customWidth="1"/>
    <col min="3845" max="3845" width="16.42578125" style="84" customWidth="1"/>
    <col min="3846" max="3846" width="11.42578125" style="84"/>
    <col min="3847" max="3847" width="18.7109375" style="84" customWidth="1"/>
    <col min="3848" max="3848" width="14" style="84" customWidth="1"/>
    <col min="3849" max="4088" width="11.42578125" style="84"/>
    <col min="4089" max="4089" width="0" style="84" hidden="1" customWidth="1"/>
    <col min="4090" max="4090" width="2.28515625" style="84" customWidth="1"/>
    <col min="4091" max="4091" width="8.7109375" style="84" customWidth="1"/>
    <col min="4092" max="4092" width="7.42578125" style="84" customWidth="1"/>
    <col min="4093" max="4093" width="13.7109375" style="84" customWidth="1"/>
    <col min="4094" max="4094" width="11.140625" style="84" customWidth="1"/>
    <col min="4095" max="4096" width="11.5703125" style="84" customWidth="1"/>
    <col min="4097" max="4097" width="19.140625" style="84" customWidth="1"/>
    <col min="4098" max="4098" width="9.7109375" style="84" customWidth="1"/>
    <col min="4099" max="4099" width="10.7109375" style="84" customWidth="1"/>
    <col min="4100" max="4100" width="17.140625" style="84" bestFit="1" customWidth="1"/>
    <col min="4101" max="4101" width="16.42578125" style="84" customWidth="1"/>
    <col min="4102" max="4102" width="11.42578125" style="84"/>
    <col min="4103" max="4103" width="18.7109375" style="84" customWidth="1"/>
    <col min="4104" max="4104" width="14" style="84" customWidth="1"/>
    <col min="4105" max="4344" width="11.42578125" style="84"/>
    <col min="4345" max="4345" width="0" style="84" hidden="1" customWidth="1"/>
    <col min="4346" max="4346" width="2.28515625" style="84" customWidth="1"/>
    <col min="4347" max="4347" width="8.7109375" style="84" customWidth="1"/>
    <col min="4348" max="4348" width="7.42578125" style="84" customWidth="1"/>
    <col min="4349" max="4349" width="13.7109375" style="84" customWidth="1"/>
    <col min="4350" max="4350" width="11.140625" style="84" customWidth="1"/>
    <col min="4351" max="4352" width="11.5703125" style="84" customWidth="1"/>
    <col min="4353" max="4353" width="19.140625" style="84" customWidth="1"/>
    <col min="4354" max="4354" width="9.7109375" style="84" customWidth="1"/>
    <col min="4355" max="4355" width="10.7109375" style="84" customWidth="1"/>
    <col min="4356" max="4356" width="17.140625" style="84" bestFit="1" customWidth="1"/>
    <col min="4357" max="4357" width="16.42578125" style="84" customWidth="1"/>
    <col min="4358" max="4358" width="11.42578125" style="84"/>
    <col min="4359" max="4359" width="18.7109375" style="84" customWidth="1"/>
    <col min="4360" max="4360" width="14" style="84" customWidth="1"/>
    <col min="4361" max="4600" width="11.42578125" style="84"/>
    <col min="4601" max="4601" width="0" style="84" hidden="1" customWidth="1"/>
    <col min="4602" max="4602" width="2.28515625" style="84" customWidth="1"/>
    <col min="4603" max="4603" width="8.7109375" style="84" customWidth="1"/>
    <col min="4604" max="4604" width="7.42578125" style="84" customWidth="1"/>
    <col min="4605" max="4605" width="13.7109375" style="84" customWidth="1"/>
    <col min="4606" max="4606" width="11.140625" style="84" customWidth="1"/>
    <col min="4607" max="4608" width="11.5703125" style="84" customWidth="1"/>
    <col min="4609" max="4609" width="19.140625" style="84" customWidth="1"/>
    <col min="4610" max="4610" width="9.7109375" style="84" customWidth="1"/>
    <col min="4611" max="4611" width="10.7109375" style="84" customWidth="1"/>
    <col min="4612" max="4612" width="17.140625" style="84" bestFit="1" customWidth="1"/>
    <col min="4613" max="4613" width="16.42578125" style="84" customWidth="1"/>
    <col min="4614" max="4614" width="11.42578125" style="84"/>
    <col min="4615" max="4615" width="18.7109375" style="84" customWidth="1"/>
    <col min="4616" max="4616" width="14" style="84" customWidth="1"/>
    <col min="4617" max="4856" width="11.42578125" style="84"/>
    <col min="4857" max="4857" width="0" style="84" hidden="1" customWidth="1"/>
    <col min="4858" max="4858" width="2.28515625" style="84" customWidth="1"/>
    <col min="4859" max="4859" width="8.7109375" style="84" customWidth="1"/>
    <col min="4860" max="4860" width="7.42578125" style="84" customWidth="1"/>
    <col min="4861" max="4861" width="13.7109375" style="84" customWidth="1"/>
    <col min="4862" max="4862" width="11.140625" style="84" customWidth="1"/>
    <col min="4863" max="4864" width="11.5703125" style="84" customWidth="1"/>
    <col min="4865" max="4865" width="19.140625" style="84" customWidth="1"/>
    <col min="4866" max="4866" width="9.7109375" style="84" customWidth="1"/>
    <col min="4867" max="4867" width="10.7109375" style="84" customWidth="1"/>
    <col min="4868" max="4868" width="17.140625" style="84" bestFit="1" customWidth="1"/>
    <col min="4869" max="4869" width="16.42578125" style="84" customWidth="1"/>
    <col min="4870" max="4870" width="11.42578125" style="84"/>
    <col min="4871" max="4871" width="18.7109375" style="84" customWidth="1"/>
    <col min="4872" max="4872" width="14" style="84" customWidth="1"/>
    <col min="4873" max="5112" width="11.42578125" style="84"/>
    <col min="5113" max="5113" width="0" style="84" hidden="1" customWidth="1"/>
    <col min="5114" max="5114" width="2.28515625" style="84" customWidth="1"/>
    <col min="5115" max="5115" width="8.7109375" style="84" customWidth="1"/>
    <col min="5116" max="5116" width="7.42578125" style="84" customWidth="1"/>
    <col min="5117" max="5117" width="13.7109375" style="84" customWidth="1"/>
    <col min="5118" max="5118" width="11.140625" style="84" customWidth="1"/>
    <col min="5119" max="5120" width="11.5703125" style="84" customWidth="1"/>
    <col min="5121" max="5121" width="19.140625" style="84" customWidth="1"/>
    <col min="5122" max="5122" width="9.7109375" style="84" customWidth="1"/>
    <col min="5123" max="5123" width="10.7109375" style="84" customWidth="1"/>
    <col min="5124" max="5124" width="17.140625" style="84" bestFit="1" customWidth="1"/>
    <col min="5125" max="5125" width="16.42578125" style="84" customWidth="1"/>
    <col min="5126" max="5126" width="11.42578125" style="84"/>
    <col min="5127" max="5127" width="18.7109375" style="84" customWidth="1"/>
    <col min="5128" max="5128" width="14" style="84" customWidth="1"/>
    <col min="5129" max="5368" width="11.42578125" style="84"/>
    <col min="5369" max="5369" width="0" style="84" hidden="1" customWidth="1"/>
    <col min="5370" max="5370" width="2.28515625" style="84" customWidth="1"/>
    <col min="5371" max="5371" width="8.7109375" style="84" customWidth="1"/>
    <col min="5372" max="5372" width="7.42578125" style="84" customWidth="1"/>
    <col min="5373" max="5373" width="13.7109375" style="84" customWidth="1"/>
    <col min="5374" max="5374" width="11.140625" style="84" customWidth="1"/>
    <col min="5375" max="5376" width="11.5703125" style="84" customWidth="1"/>
    <col min="5377" max="5377" width="19.140625" style="84" customWidth="1"/>
    <col min="5378" max="5378" width="9.7109375" style="84" customWidth="1"/>
    <col min="5379" max="5379" width="10.7109375" style="84" customWidth="1"/>
    <col min="5380" max="5380" width="17.140625" style="84" bestFit="1" customWidth="1"/>
    <col min="5381" max="5381" width="16.42578125" style="84" customWidth="1"/>
    <col min="5382" max="5382" width="11.42578125" style="84"/>
    <col min="5383" max="5383" width="18.7109375" style="84" customWidth="1"/>
    <col min="5384" max="5384" width="14" style="84" customWidth="1"/>
    <col min="5385" max="5624" width="11.42578125" style="84"/>
    <col min="5625" max="5625" width="0" style="84" hidden="1" customWidth="1"/>
    <col min="5626" max="5626" width="2.28515625" style="84" customWidth="1"/>
    <col min="5627" max="5627" width="8.7109375" style="84" customWidth="1"/>
    <col min="5628" max="5628" width="7.42578125" style="84" customWidth="1"/>
    <col min="5629" max="5629" width="13.7109375" style="84" customWidth="1"/>
    <col min="5630" max="5630" width="11.140625" style="84" customWidth="1"/>
    <col min="5631" max="5632" width="11.5703125" style="84" customWidth="1"/>
    <col min="5633" max="5633" width="19.140625" style="84" customWidth="1"/>
    <col min="5634" max="5634" width="9.7109375" style="84" customWidth="1"/>
    <col min="5635" max="5635" width="10.7109375" style="84" customWidth="1"/>
    <col min="5636" max="5636" width="17.140625" style="84" bestFit="1" customWidth="1"/>
    <col min="5637" max="5637" width="16.42578125" style="84" customWidth="1"/>
    <col min="5638" max="5638" width="11.42578125" style="84"/>
    <col min="5639" max="5639" width="18.7109375" style="84" customWidth="1"/>
    <col min="5640" max="5640" width="14" style="84" customWidth="1"/>
    <col min="5641" max="5880" width="11.42578125" style="84"/>
    <col min="5881" max="5881" width="0" style="84" hidden="1" customWidth="1"/>
    <col min="5882" max="5882" width="2.28515625" style="84" customWidth="1"/>
    <col min="5883" max="5883" width="8.7109375" style="84" customWidth="1"/>
    <col min="5884" max="5884" width="7.42578125" style="84" customWidth="1"/>
    <col min="5885" max="5885" width="13.7109375" style="84" customWidth="1"/>
    <col min="5886" max="5886" width="11.140625" style="84" customWidth="1"/>
    <col min="5887" max="5888" width="11.5703125" style="84" customWidth="1"/>
    <col min="5889" max="5889" width="19.140625" style="84" customWidth="1"/>
    <col min="5890" max="5890" width="9.7109375" style="84" customWidth="1"/>
    <col min="5891" max="5891" width="10.7109375" style="84" customWidth="1"/>
    <col min="5892" max="5892" width="17.140625" style="84" bestFit="1" customWidth="1"/>
    <col min="5893" max="5893" width="16.42578125" style="84" customWidth="1"/>
    <col min="5894" max="5894" width="11.42578125" style="84"/>
    <col min="5895" max="5895" width="18.7109375" style="84" customWidth="1"/>
    <col min="5896" max="5896" width="14" style="84" customWidth="1"/>
    <col min="5897" max="6136" width="11.42578125" style="84"/>
    <col min="6137" max="6137" width="0" style="84" hidden="1" customWidth="1"/>
    <col min="6138" max="6138" width="2.28515625" style="84" customWidth="1"/>
    <col min="6139" max="6139" width="8.7109375" style="84" customWidth="1"/>
    <col min="6140" max="6140" width="7.42578125" style="84" customWidth="1"/>
    <col min="6141" max="6141" width="13.7109375" style="84" customWidth="1"/>
    <col min="6142" max="6142" width="11.140625" style="84" customWidth="1"/>
    <col min="6143" max="6144" width="11.5703125" style="84" customWidth="1"/>
    <col min="6145" max="6145" width="19.140625" style="84" customWidth="1"/>
    <col min="6146" max="6146" width="9.7109375" style="84" customWidth="1"/>
    <col min="6147" max="6147" width="10.7109375" style="84" customWidth="1"/>
    <col min="6148" max="6148" width="17.140625" style="84" bestFit="1" customWidth="1"/>
    <col min="6149" max="6149" width="16.42578125" style="84" customWidth="1"/>
    <col min="6150" max="6150" width="11.42578125" style="84"/>
    <col min="6151" max="6151" width="18.7109375" style="84" customWidth="1"/>
    <col min="6152" max="6152" width="14" style="84" customWidth="1"/>
    <col min="6153" max="6392" width="11.42578125" style="84"/>
    <col min="6393" max="6393" width="0" style="84" hidden="1" customWidth="1"/>
    <col min="6394" max="6394" width="2.28515625" style="84" customWidth="1"/>
    <col min="6395" max="6395" width="8.7109375" style="84" customWidth="1"/>
    <col min="6396" max="6396" width="7.42578125" style="84" customWidth="1"/>
    <col min="6397" max="6397" width="13.7109375" style="84" customWidth="1"/>
    <col min="6398" max="6398" width="11.140625" style="84" customWidth="1"/>
    <col min="6399" max="6400" width="11.5703125" style="84" customWidth="1"/>
    <col min="6401" max="6401" width="19.140625" style="84" customWidth="1"/>
    <col min="6402" max="6402" width="9.7109375" style="84" customWidth="1"/>
    <col min="6403" max="6403" width="10.7109375" style="84" customWidth="1"/>
    <col min="6404" max="6404" width="17.140625" style="84" bestFit="1" customWidth="1"/>
    <col min="6405" max="6405" width="16.42578125" style="84" customWidth="1"/>
    <col min="6406" max="6406" width="11.42578125" style="84"/>
    <col min="6407" max="6407" width="18.7109375" style="84" customWidth="1"/>
    <col min="6408" max="6408" width="14" style="84" customWidth="1"/>
    <col min="6409" max="6648" width="11.42578125" style="84"/>
    <col min="6649" max="6649" width="0" style="84" hidden="1" customWidth="1"/>
    <col min="6650" max="6650" width="2.28515625" style="84" customWidth="1"/>
    <col min="6651" max="6651" width="8.7109375" style="84" customWidth="1"/>
    <col min="6652" max="6652" width="7.42578125" style="84" customWidth="1"/>
    <col min="6653" max="6653" width="13.7109375" style="84" customWidth="1"/>
    <col min="6654" max="6654" width="11.140625" style="84" customWidth="1"/>
    <col min="6655" max="6656" width="11.5703125" style="84" customWidth="1"/>
    <col min="6657" max="6657" width="19.140625" style="84" customWidth="1"/>
    <col min="6658" max="6658" width="9.7109375" style="84" customWidth="1"/>
    <col min="6659" max="6659" width="10.7109375" style="84" customWidth="1"/>
    <col min="6660" max="6660" width="17.140625" style="84" bestFit="1" customWidth="1"/>
    <col min="6661" max="6661" width="16.42578125" style="84" customWidth="1"/>
    <col min="6662" max="6662" width="11.42578125" style="84"/>
    <col min="6663" max="6663" width="18.7109375" style="84" customWidth="1"/>
    <col min="6664" max="6664" width="14" style="84" customWidth="1"/>
    <col min="6665" max="6904" width="11.42578125" style="84"/>
    <col min="6905" max="6905" width="0" style="84" hidden="1" customWidth="1"/>
    <col min="6906" max="6906" width="2.28515625" style="84" customWidth="1"/>
    <col min="6907" max="6907" width="8.7109375" style="84" customWidth="1"/>
    <col min="6908" max="6908" width="7.42578125" style="84" customWidth="1"/>
    <col min="6909" max="6909" width="13.7109375" style="84" customWidth="1"/>
    <col min="6910" max="6910" width="11.140625" style="84" customWidth="1"/>
    <col min="6911" max="6912" width="11.5703125" style="84" customWidth="1"/>
    <col min="6913" max="6913" width="19.140625" style="84" customWidth="1"/>
    <col min="6914" max="6914" width="9.7109375" style="84" customWidth="1"/>
    <col min="6915" max="6915" width="10.7109375" style="84" customWidth="1"/>
    <col min="6916" max="6916" width="17.140625" style="84" bestFit="1" customWidth="1"/>
    <col min="6917" max="6917" width="16.42578125" style="84" customWidth="1"/>
    <col min="6918" max="6918" width="11.42578125" style="84"/>
    <col min="6919" max="6919" width="18.7109375" style="84" customWidth="1"/>
    <col min="6920" max="6920" width="14" style="84" customWidth="1"/>
    <col min="6921" max="7160" width="11.42578125" style="84"/>
    <col min="7161" max="7161" width="0" style="84" hidden="1" customWidth="1"/>
    <col min="7162" max="7162" width="2.28515625" style="84" customWidth="1"/>
    <col min="7163" max="7163" width="8.7109375" style="84" customWidth="1"/>
    <col min="7164" max="7164" width="7.42578125" style="84" customWidth="1"/>
    <col min="7165" max="7165" width="13.7109375" style="84" customWidth="1"/>
    <col min="7166" max="7166" width="11.140625" style="84" customWidth="1"/>
    <col min="7167" max="7168" width="11.5703125" style="84" customWidth="1"/>
    <col min="7169" max="7169" width="19.140625" style="84" customWidth="1"/>
    <col min="7170" max="7170" width="9.7109375" style="84" customWidth="1"/>
    <col min="7171" max="7171" width="10.7109375" style="84" customWidth="1"/>
    <col min="7172" max="7172" width="17.140625" style="84" bestFit="1" customWidth="1"/>
    <col min="7173" max="7173" width="16.42578125" style="84" customWidth="1"/>
    <col min="7174" max="7174" width="11.42578125" style="84"/>
    <col min="7175" max="7175" width="18.7109375" style="84" customWidth="1"/>
    <col min="7176" max="7176" width="14" style="84" customWidth="1"/>
    <col min="7177" max="7416" width="11.42578125" style="84"/>
    <col min="7417" max="7417" width="0" style="84" hidden="1" customWidth="1"/>
    <col min="7418" max="7418" width="2.28515625" style="84" customWidth="1"/>
    <col min="7419" max="7419" width="8.7109375" style="84" customWidth="1"/>
    <col min="7420" max="7420" width="7.42578125" style="84" customWidth="1"/>
    <col min="7421" max="7421" width="13.7109375" style="84" customWidth="1"/>
    <col min="7422" max="7422" width="11.140625" style="84" customWidth="1"/>
    <col min="7423" max="7424" width="11.5703125" style="84" customWidth="1"/>
    <col min="7425" max="7425" width="19.140625" style="84" customWidth="1"/>
    <col min="7426" max="7426" width="9.7109375" style="84" customWidth="1"/>
    <col min="7427" max="7427" width="10.7109375" style="84" customWidth="1"/>
    <col min="7428" max="7428" width="17.140625" style="84" bestFit="1" customWidth="1"/>
    <col min="7429" max="7429" width="16.42578125" style="84" customWidth="1"/>
    <col min="7430" max="7430" width="11.42578125" style="84"/>
    <col min="7431" max="7431" width="18.7109375" style="84" customWidth="1"/>
    <col min="7432" max="7432" width="14" style="84" customWidth="1"/>
    <col min="7433" max="7672" width="11.42578125" style="84"/>
    <col min="7673" max="7673" width="0" style="84" hidden="1" customWidth="1"/>
    <col min="7674" max="7674" width="2.28515625" style="84" customWidth="1"/>
    <col min="7675" max="7675" width="8.7109375" style="84" customWidth="1"/>
    <col min="7676" max="7676" width="7.42578125" style="84" customWidth="1"/>
    <col min="7677" max="7677" width="13.7109375" style="84" customWidth="1"/>
    <col min="7678" max="7678" width="11.140625" style="84" customWidth="1"/>
    <col min="7679" max="7680" width="11.5703125" style="84" customWidth="1"/>
    <col min="7681" max="7681" width="19.140625" style="84" customWidth="1"/>
    <col min="7682" max="7682" width="9.7109375" style="84" customWidth="1"/>
    <col min="7683" max="7683" width="10.7109375" style="84" customWidth="1"/>
    <col min="7684" max="7684" width="17.140625" style="84" bestFit="1" customWidth="1"/>
    <col min="7685" max="7685" width="16.42578125" style="84" customWidth="1"/>
    <col min="7686" max="7686" width="11.42578125" style="84"/>
    <col min="7687" max="7687" width="18.7109375" style="84" customWidth="1"/>
    <col min="7688" max="7688" width="14" style="84" customWidth="1"/>
    <col min="7689" max="7928" width="11.42578125" style="84"/>
    <col min="7929" max="7929" width="0" style="84" hidden="1" customWidth="1"/>
    <col min="7930" max="7930" width="2.28515625" style="84" customWidth="1"/>
    <col min="7931" max="7931" width="8.7109375" style="84" customWidth="1"/>
    <col min="7932" max="7932" width="7.42578125" style="84" customWidth="1"/>
    <col min="7933" max="7933" width="13.7109375" style="84" customWidth="1"/>
    <col min="7934" max="7934" width="11.140625" style="84" customWidth="1"/>
    <col min="7935" max="7936" width="11.5703125" style="84" customWidth="1"/>
    <col min="7937" max="7937" width="19.140625" style="84" customWidth="1"/>
    <col min="7938" max="7938" width="9.7109375" style="84" customWidth="1"/>
    <col min="7939" max="7939" width="10.7109375" style="84" customWidth="1"/>
    <col min="7940" max="7940" width="17.140625" style="84" bestFit="1" customWidth="1"/>
    <col min="7941" max="7941" width="16.42578125" style="84" customWidth="1"/>
    <col min="7942" max="7942" width="11.42578125" style="84"/>
    <col min="7943" max="7943" width="18.7109375" style="84" customWidth="1"/>
    <col min="7944" max="7944" width="14" style="84" customWidth="1"/>
    <col min="7945" max="8184" width="11.42578125" style="84"/>
    <col min="8185" max="8185" width="0" style="84" hidden="1" customWidth="1"/>
    <col min="8186" max="8186" width="2.28515625" style="84" customWidth="1"/>
    <col min="8187" max="8187" width="8.7109375" style="84" customWidth="1"/>
    <col min="8188" max="8188" width="7.42578125" style="84" customWidth="1"/>
    <col min="8189" max="8189" width="13.7109375" style="84" customWidth="1"/>
    <col min="8190" max="8190" width="11.140625" style="84" customWidth="1"/>
    <col min="8191" max="8192" width="11.5703125" style="84" customWidth="1"/>
    <col min="8193" max="8193" width="19.140625" style="84" customWidth="1"/>
    <col min="8194" max="8194" width="9.7109375" style="84" customWidth="1"/>
    <col min="8195" max="8195" width="10.7109375" style="84" customWidth="1"/>
    <col min="8196" max="8196" width="17.140625" style="84" bestFit="1" customWidth="1"/>
    <col min="8197" max="8197" width="16.42578125" style="84" customWidth="1"/>
    <col min="8198" max="8198" width="11.42578125" style="84"/>
    <col min="8199" max="8199" width="18.7109375" style="84" customWidth="1"/>
    <col min="8200" max="8200" width="14" style="84" customWidth="1"/>
    <col min="8201" max="8440" width="11.42578125" style="84"/>
    <col min="8441" max="8441" width="0" style="84" hidden="1" customWidth="1"/>
    <col min="8442" max="8442" width="2.28515625" style="84" customWidth="1"/>
    <col min="8443" max="8443" width="8.7109375" style="84" customWidth="1"/>
    <col min="8444" max="8444" width="7.42578125" style="84" customWidth="1"/>
    <col min="8445" max="8445" width="13.7109375" style="84" customWidth="1"/>
    <col min="8446" max="8446" width="11.140625" style="84" customWidth="1"/>
    <col min="8447" max="8448" width="11.5703125" style="84" customWidth="1"/>
    <col min="8449" max="8449" width="19.140625" style="84" customWidth="1"/>
    <col min="8450" max="8450" width="9.7109375" style="84" customWidth="1"/>
    <col min="8451" max="8451" width="10.7109375" style="84" customWidth="1"/>
    <col min="8452" max="8452" width="17.140625" style="84" bestFit="1" customWidth="1"/>
    <col min="8453" max="8453" width="16.42578125" style="84" customWidth="1"/>
    <col min="8454" max="8454" width="11.42578125" style="84"/>
    <col min="8455" max="8455" width="18.7109375" style="84" customWidth="1"/>
    <col min="8456" max="8456" width="14" style="84" customWidth="1"/>
    <col min="8457" max="8696" width="11.42578125" style="84"/>
    <col min="8697" max="8697" width="0" style="84" hidden="1" customWidth="1"/>
    <col min="8698" max="8698" width="2.28515625" style="84" customWidth="1"/>
    <col min="8699" max="8699" width="8.7109375" style="84" customWidth="1"/>
    <col min="8700" max="8700" width="7.42578125" style="84" customWidth="1"/>
    <col min="8701" max="8701" width="13.7109375" style="84" customWidth="1"/>
    <col min="8702" max="8702" width="11.140625" style="84" customWidth="1"/>
    <col min="8703" max="8704" width="11.5703125" style="84" customWidth="1"/>
    <col min="8705" max="8705" width="19.140625" style="84" customWidth="1"/>
    <col min="8706" max="8706" width="9.7109375" style="84" customWidth="1"/>
    <col min="8707" max="8707" width="10.7109375" style="84" customWidth="1"/>
    <col min="8708" max="8708" width="17.140625" style="84" bestFit="1" customWidth="1"/>
    <col min="8709" max="8709" width="16.42578125" style="84" customWidth="1"/>
    <col min="8710" max="8710" width="11.42578125" style="84"/>
    <col min="8711" max="8711" width="18.7109375" style="84" customWidth="1"/>
    <col min="8712" max="8712" width="14" style="84" customWidth="1"/>
    <col min="8713" max="8952" width="11.42578125" style="84"/>
    <col min="8953" max="8953" width="0" style="84" hidden="1" customWidth="1"/>
    <col min="8954" max="8954" width="2.28515625" style="84" customWidth="1"/>
    <col min="8955" max="8955" width="8.7109375" style="84" customWidth="1"/>
    <col min="8956" max="8956" width="7.42578125" style="84" customWidth="1"/>
    <col min="8957" max="8957" width="13.7109375" style="84" customWidth="1"/>
    <col min="8958" max="8958" width="11.140625" style="84" customWidth="1"/>
    <col min="8959" max="8960" width="11.5703125" style="84" customWidth="1"/>
    <col min="8961" max="8961" width="19.140625" style="84" customWidth="1"/>
    <col min="8962" max="8962" width="9.7109375" style="84" customWidth="1"/>
    <col min="8963" max="8963" width="10.7109375" style="84" customWidth="1"/>
    <col min="8964" max="8964" width="17.140625" style="84" bestFit="1" customWidth="1"/>
    <col min="8965" max="8965" width="16.42578125" style="84" customWidth="1"/>
    <col min="8966" max="8966" width="11.42578125" style="84"/>
    <col min="8967" max="8967" width="18.7109375" style="84" customWidth="1"/>
    <col min="8968" max="8968" width="14" style="84" customWidth="1"/>
    <col min="8969" max="9208" width="11.42578125" style="84"/>
    <col min="9209" max="9209" width="0" style="84" hidden="1" customWidth="1"/>
    <col min="9210" max="9210" width="2.28515625" style="84" customWidth="1"/>
    <col min="9211" max="9211" width="8.7109375" style="84" customWidth="1"/>
    <col min="9212" max="9212" width="7.42578125" style="84" customWidth="1"/>
    <col min="9213" max="9213" width="13.7109375" style="84" customWidth="1"/>
    <col min="9214" max="9214" width="11.140625" style="84" customWidth="1"/>
    <col min="9215" max="9216" width="11.5703125" style="84" customWidth="1"/>
    <col min="9217" max="9217" width="19.140625" style="84" customWidth="1"/>
    <col min="9218" max="9218" width="9.7109375" style="84" customWidth="1"/>
    <col min="9219" max="9219" width="10.7109375" style="84" customWidth="1"/>
    <col min="9220" max="9220" width="17.140625" style="84" bestFit="1" customWidth="1"/>
    <col min="9221" max="9221" width="16.42578125" style="84" customWidth="1"/>
    <col min="9222" max="9222" width="11.42578125" style="84"/>
    <col min="9223" max="9223" width="18.7109375" style="84" customWidth="1"/>
    <col min="9224" max="9224" width="14" style="84" customWidth="1"/>
    <col min="9225" max="9464" width="11.42578125" style="84"/>
    <col min="9465" max="9465" width="0" style="84" hidden="1" customWidth="1"/>
    <col min="9466" max="9466" width="2.28515625" style="84" customWidth="1"/>
    <col min="9467" max="9467" width="8.7109375" style="84" customWidth="1"/>
    <col min="9468" max="9468" width="7.42578125" style="84" customWidth="1"/>
    <col min="9469" max="9469" width="13.7109375" style="84" customWidth="1"/>
    <col min="9470" max="9470" width="11.140625" style="84" customWidth="1"/>
    <col min="9471" max="9472" width="11.5703125" style="84" customWidth="1"/>
    <col min="9473" max="9473" width="19.140625" style="84" customWidth="1"/>
    <col min="9474" max="9474" width="9.7109375" style="84" customWidth="1"/>
    <col min="9475" max="9475" width="10.7109375" style="84" customWidth="1"/>
    <col min="9476" max="9476" width="17.140625" style="84" bestFit="1" customWidth="1"/>
    <col min="9477" max="9477" width="16.42578125" style="84" customWidth="1"/>
    <col min="9478" max="9478" width="11.42578125" style="84"/>
    <col min="9479" max="9479" width="18.7109375" style="84" customWidth="1"/>
    <col min="9480" max="9480" width="14" style="84" customWidth="1"/>
    <col min="9481" max="9720" width="11.42578125" style="84"/>
    <col min="9721" max="9721" width="0" style="84" hidden="1" customWidth="1"/>
    <col min="9722" max="9722" width="2.28515625" style="84" customWidth="1"/>
    <col min="9723" max="9723" width="8.7109375" style="84" customWidth="1"/>
    <col min="9724" max="9724" width="7.42578125" style="84" customWidth="1"/>
    <col min="9725" max="9725" width="13.7109375" style="84" customWidth="1"/>
    <col min="9726" max="9726" width="11.140625" style="84" customWidth="1"/>
    <col min="9727" max="9728" width="11.5703125" style="84" customWidth="1"/>
    <col min="9729" max="9729" width="19.140625" style="84" customWidth="1"/>
    <col min="9730" max="9730" width="9.7109375" style="84" customWidth="1"/>
    <col min="9731" max="9731" width="10.7109375" style="84" customWidth="1"/>
    <col min="9732" max="9732" width="17.140625" style="84" bestFit="1" customWidth="1"/>
    <col min="9733" max="9733" width="16.42578125" style="84" customWidth="1"/>
    <col min="9734" max="9734" width="11.42578125" style="84"/>
    <col min="9735" max="9735" width="18.7109375" style="84" customWidth="1"/>
    <col min="9736" max="9736" width="14" style="84" customWidth="1"/>
    <col min="9737" max="9976" width="11.42578125" style="84"/>
    <col min="9977" max="9977" width="0" style="84" hidden="1" customWidth="1"/>
    <col min="9978" max="9978" width="2.28515625" style="84" customWidth="1"/>
    <col min="9979" max="9979" width="8.7109375" style="84" customWidth="1"/>
    <col min="9980" max="9980" width="7.42578125" style="84" customWidth="1"/>
    <col min="9981" max="9981" width="13.7109375" style="84" customWidth="1"/>
    <col min="9982" max="9982" width="11.140625" style="84" customWidth="1"/>
    <col min="9983" max="9984" width="11.5703125" style="84" customWidth="1"/>
    <col min="9985" max="9985" width="19.140625" style="84" customWidth="1"/>
    <col min="9986" max="9986" width="9.7109375" style="84" customWidth="1"/>
    <col min="9987" max="9987" width="10.7109375" style="84" customWidth="1"/>
    <col min="9988" max="9988" width="17.140625" style="84" bestFit="1" customWidth="1"/>
    <col min="9989" max="9989" width="16.42578125" style="84" customWidth="1"/>
    <col min="9990" max="9990" width="11.42578125" style="84"/>
    <col min="9991" max="9991" width="18.7109375" style="84" customWidth="1"/>
    <col min="9992" max="9992" width="14" style="84" customWidth="1"/>
    <col min="9993" max="10232" width="11.42578125" style="84"/>
    <col min="10233" max="10233" width="0" style="84" hidden="1" customWidth="1"/>
    <col min="10234" max="10234" width="2.28515625" style="84" customWidth="1"/>
    <col min="10235" max="10235" width="8.7109375" style="84" customWidth="1"/>
    <col min="10236" max="10236" width="7.42578125" style="84" customWidth="1"/>
    <col min="10237" max="10237" width="13.7109375" style="84" customWidth="1"/>
    <col min="10238" max="10238" width="11.140625" style="84" customWidth="1"/>
    <col min="10239" max="10240" width="11.5703125" style="84" customWidth="1"/>
    <col min="10241" max="10241" width="19.140625" style="84" customWidth="1"/>
    <col min="10242" max="10242" width="9.7109375" style="84" customWidth="1"/>
    <col min="10243" max="10243" width="10.7109375" style="84" customWidth="1"/>
    <col min="10244" max="10244" width="17.140625" style="84" bestFit="1" customWidth="1"/>
    <col min="10245" max="10245" width="16.42578125" style="84" customWidth="1"/>
    <col min="10246" max="10246" width="11.42578125" style="84"/>
    <col min="10247" max="10247" width="18.7109375" style="84" customWidth="1"/>
    <col min="10248" max="10248" width="14" style="84" customWidth="1"/>
    <col min="10249" max="10488" width="11.42578125" style="84"/>
    <col min="10489" max="10489" width="0" style="84" hidden="1" customWidth="1"/>
    <col min="10490" max="10490" width="2.28515625" style="84" customWidth="1"/>
    <col min="10491" max="10491" width="8.7109375" style="84" customWidth="1"/>
    <col min="10492" max="10492" width="7.42578125" style="84" customWidth="1"/>
    <col min="10493" max="10493" width="13.7109375" style="84" customWidth="1"/>
    <col min="10494" max="10494" width="11.140625" style="84" customWidth="1"/>
    <col min="10495" max="10496" width="11.5703125" style="84" customWidth="1"/>
    <col min="10497" max="10497" width="19.140625" style="84" customWidth="1"/>
    <col min="10498" max="10498" width="9.7109375" style="84" customWidth="1"/>
    <col min="10499" max="10499" width="10.7109375" style="84" customWidth="1"/>
    <col min="10500" max="10500" width="17.140625" style="84" bestFit="1" customWidth="1"/>
    <col min="10501" max="10501" width="16.42578125" style="84" customWidth="1"/>
    <col min="10502" max="10502" width="11.42578125" style="84"/>
    <col min="10503" max="10503" width="18.7109375" style="84" customWidth="1"/>
    <col min="10504" max="10504" width="14" style="84" customWidth="1"/>
    <col min="10505" max="10744" width="11.42578125" style="84"/>
    <col min="10745" max="10745" width="0" style="84" hidden="1" customWidth="1"/>
    <col min="10746" max="10746" width="2.28515625" style="84" customWidth="1"/>
    <col min="10747" max="10747" width="8.7109375" style="84" customWidth="1"/>
    <col min="10748" max="10748" width="7.42578125" style="84" customWidth="1"/>
    <col min="10749" max="10749" width="13.7109375" style="84" customWidth="1"/>
    <col min="10750" max="10750" width="11.140625" style="84" customWidth="1"/>
    <col min="10751" max="10752" width="11.5703125" style="84" customWidth="1"/>
    <col min="10753" max="10753" width="19.140625" style="84" customWidth="1"/>
    <col min="10754" max="10754" width="9.7109375" style="84" customWidth="1"/>
    <col min="10755" max="10755" width="10.7109375" style="84" customWidth="1"/>
    <col min="10756" max="10756" width="17.140625" style="84" bestFit="1" customWidth="1"/>
    <col min="10757" max="10757" width="16.42578125" style="84" customWidth="1"/>
    <col min="10758" max="10758" width="11.42578125" style="84"/>
    <col min="10759" max="10759" width="18.7109375" style="84" customWidth="1"/>
    <col min="10760" max="10760" width="14" style="84" customWidth="1"/>
    <col min="10761" max="11000" width="11.42578125" style="84"/>
    <col min="11001" max="11001" width="0" style="84" hidden="1" customWidth="1"/>
    <col min="11002" max="11002" width="2.28515625" style="84" customWidth="1"/>
    <col min="11003" max="11003" width="8.7109375" style="84" customWidth="1"/>
    <col min="11004" max="11004" width="7.42578125" style="84" customWidth="1"/>
    <col min="11005" max="11005" width="13.7109375" style="84" customWidth="1"/>
    <col min="11006" max="11006" width="11.140625" style="84" customWidth="1"/>
    <col min="11007" max="11008" width="11.5703125" style="84" customWidth="1"/>
    <col min="11009" max="11009" width="19.140625" style="84" customWidth="1"/>
    <col min="11010" max="11010" width="9.7109375" style="84" customWidth="1"/>
    <col min="11011" max="11011" width="10.7109375" style="84" customWidth="1"/>
    <col min="11012" max="11012" width="17.140625" style="84" bestFit="1" customWidth="1"/>
    <col min="11013" max="11013" width="16.42578125" style="84" customWidth="1"/>
    <col min="11014" max="11014" width="11.42578125" style="84"/>
    <col min="11015" max="11015" width="18.7109375" style="84" customWidth="1"/>
    <col min="11016" max="11016" width="14" style="84" customWidth="1"/>
    <col min="11017" max="11256" width="11.42578125" style="84"/>
    <col min="11257" max="11257" width="0" style="84" hidden="1" customWidth="1"/>
    <col min="11258" max="11258" width="2.28515625" style="84" customWidth="1"/>
    <col min="11259" max="11259" width="8.7109375" style="84" customWidth="1"/>
    <col min="11260" max="11260" width="7.42578125" style="84" customWidth="1"/>
    <col min="11261" max="11261" width="13.7109375" style="84" customWidth="1"/>
    <col min="11262" max="11262" width="11.140625" style="84" customWidth="1"/>
    <col min="11263" max="11264" width="11.5703125" style="84" customWidth="1"/>
    <col min="11265" max="11265" width="19.140625" style="84" customWidth="1"/>
    <col min="11266" max="11266" width="9.7109375" style="84" customWidth="1"/>
    <col min="11267" max="11267" width="10.7109375" style="84" customWidth="1"/>
    <col min="11268" max="11268" width="17.140625" style="84" bestFit="1" customWidth="1"/>
    <col min="11269" max="11269" width="16.42578125" style="84" customWidth="1"/>
    <col min="11270" max="11270" width="11.42578125" style="84"/>
    <col min="11271" max="11271" width="18.7109375" style="84" customWidth="1"/>
    <col min="11272" max="11272" width="14" style="84" customWidth="1"/>
    <col min="11273" max="11512" width="11.42578125" style="84"/>
    <col min="11513" max="11513" width="0" style="84" hidden="1" customWidth="1"/>
    <col min="11514" max="11514" width="2.28515625" style="84" customWidth="1"/>
    <col min="11515" max="11515" width="8.7109375" style="84" customWidth="1"/>
    <col min="11516" max="11516" width="7.42578125" style="84" customWidth="1"/>
    <col min="11517" max="11517" width="13.7109375" style="84" customWidth="1"/>
    <col min="11518" max="11518" width="11.140625" style="84" customWidth="1"/>
    <col min="11519" max="11520" width="11.5703125" style="84" customWidth="1"/>
    <col min="11521" max="11521" width="19.140625" style="84" customWidth="1"/>
    <col min="11522" max="11522" width="9.7109375" style="84" customWidth="1"/>
    <col min="11523" max="11523" width="10.7109375" style="84" customWidth="1"/>
    <col min="11524" max="11524" width="17.140625" style="84" bestFit="1" customWidth="1"/>
    <col min="11525" max="11525" width="16.42578125" style="84" customWidth="1"/>
    <col min="11526" max="11526" width="11.42578125" style="84"/>
    <col min="11527" max="11527" width="18.7109375" style="84" customWidth="1"/>
    <col min="11528" max="11528" width="14" style="84" customWidth="1"/>
    <col min="11529" max="11768" width="11.42578125" style="84"/>
    <col min="11769" max="11769" width="0" style="84" hidden="1" customWidth="1"/>
    <col min="11770" max="11770" width="2.28515625" style="84" customWidth="1"/>
    <col min="11771" max="11771" width="8.7109375" style="84" customWidth="1"/>
    <col min="11772" max="11772" width="7.42578125" style="84" customWidth="1"/>
    <col min="11773" max="11773" width="13.7109375" style="84" customWidth="1"/>
    <col min="11774" max="11774" width="11.140625" style="84" customWidth="1"/>
    <col min="11775" max="11776" width="11.5703125" style="84" customWidth="1"/>
    <col min="11777" max="11777" width="19.140625" style="84" customWidth="1"/>
    <col min="11778" max="11778" width="9.7109375" style="84" customWidth="1"/>
    <col min="11779" max="11779" width="10.7109375" style="84" customWidth="1"/>
    <col min="11780" max="11780" width="17.140625" style="84" bestFit="1" customWidth="1"/>
    <col min="11781" max="11781" width="16.42578125" style="84" customWidth="1"/>
    <col min="11782" max="11782" width="11.42578125" style="84"/>
    <col min="11783" max="11783" width="18.7109375" style="84" customWidth="1"/>
    <col min="11784" max="11784" width="14" style="84" customWidth="1"/>
    <col min="11785" max="12024" width="11.42578125" style="84"/>
    <col min="12025" max="12025" width="0" style="84" hidden="1" customWidth="1"/>
    <col min="12026" max="12026" width="2.28515625" style="84" customWidth="1"/>
    <col min="12027" max="12027" width="8.7109375" style="84" customWidth="1"/>
    <col min="12028" max="12028" width="7.42578125" style="84" customWidth="1"/>
    <col min="12029" max="12029" width="13.7109375" style="84" customWidth="1"/>
    <col min="12030" max="12030" width="11.140625" style="84" customWidth="1"/>
    <col min="12031" max="12032" width="11.5703125" style="84" customWidth="1"/>
    <col min="12033" max="12033" width="19.140625" style="84" customWidth="1"/>
    <col min="12034" max="12034" width="9.7109375" style="84" customWidth="1"/>
    <col min="12035" max="12035" width="10.7109375" style="84" customWidth="1"/>
    <col min="12036" max="12036" width="17.140625" style="84" bestFit="1" customWidth="1"/>
    <col min="12037" max="12037" width="16.42578125" style="84" customWidth="1"/>
    <col min="12038" max="12038" width="11.42578125" style="84"/>
    <col min="12039" max="12039" width="18.7109375" style="84" customWidth="1"/>
    <col min="12040" max="12040" width="14" style="84" customWidth="1"/>
    <col min="12041" max="12280" width="11.42578125" style="84"/>
    <col min="12281" max="12281" width="0" style="84" hidden="1" customWidth="1"/>
    <col min="12282" max="12282" width="2.28515625" style="84" customWidth="1"/>
    <col min="12283" max="12283" width="8.7109375" style="84" customWidth="1"/>
    <col min="12284" max="12284" width="7.42578125" style="84" customWidth="1"/>
    <col min="12285" max="12285" width="13.7109375" style="84" customWidth="1"/>
    <col min="12286" max="12286" width="11.140625" style="84" customWidth="1"/>
    <col min="12287" max="12288" width="11.5703125" style="84" customWidth="1"/>
    <col min="12289" max="12289" width="19.140625" style="84" customWidth="1"/>
    <col min="12290" max="12290" width="9.7109375" style="84" customWidth="1"/>
    <col min="12291" max="12291" width="10.7109375" style="84" customWidth="1"/>
    <col min="12292" max="12292" width="17.140625" style="84" bestFit="1" customWidth="1"/>
    <col min="12293" max="12293" width="16.42578125" style="84" customWidth="1"/>
    <col min="12294" max="12294" width="11.42578125" style="84"/>
    <col min="12295" max="12295" width="18.7109375" style="84" customWidth="1"/>
    <col min="12296" max="12296" width="14" style="84" customWidth="1"/>
    <col min="12297" max="12536" width="11.42578125" style="84"/>
    <col min="12537" max="12537" width="0" style="84" hidden="1" customWidth="1"/>
    <col min="12538" max="12538" width="2.28515625" style="84" customWidth="1"/>
    <col min="12539" max="12539" width="8.7109375" style="84" customWidth="1"/>
    <col min="12540" max="12540" width="7.42578125" style="84" customWidth="1"/>
    <col min="12541" max="12541" width="13.7109375" style="84" customWidth="1"/>
    <col min="12542" max="12542" width="11.140625" style="84" customWidth="1"/>
    <col min="12543" max="12544" width="11.5703125" style="84" customWidth="1"/>
    <col min="12545" max="12545" width="19.140625" style="84" customWidth="1"/>
    <col min="12546" max="12546" width="9.7109375" style="84" customWidth="1"/>
    <col min="12547" max="12547" width="10.7109375" style="84" customWidth="1"/>
    <col min="12548" max="12548" width="17.140625" style="84" bestFit="1" customWidth="1"/>
    <col min="12549" max="12549" width="16.42578125" style="84" customWidth="1"/>
    <col min="12550" max="12550" width="11.42578125" style="84"/>
    <col min="12551" max="12551" width="18.7109375" style="84" customWidth="1"/>
    <col min="12552" max="12552" width="14" style="84" customWidth="1"/>
    <col min="12553" max="12792" width="11.42578125" style="84"/>
    <col min="12793" max="12793" width="0" style="84" hidden="1" customWidth="1"/>
    <col min="12794" max="12794" width="2.28515625" style="84" customWidth="1"/>
    <col min="12795" max="12795" width="8.7109375" style="84" customWidth="1"/>
    <col min="12796" max="12796" width="7.42578125" style="84" customWidth="1"/>
    <col min="12797" max="12797" width="13.7109375" style="84" customWidth="1"/>
    <col min="12798" max="12798" width="11.140625" style="84" customWidth="1"/>
    <col min="12799" max="12800" width="11.5703125" style="84" customWidth="1"/>
    <col min="12801" max="12801" width="19.140625" style="84" customWidth="1"/>
    <col min="12802" max="12802" width="9.7109375" style="84" customWidth="1"/>
    <col min="12803" max="12803" width="10.7109375" style="84" customWidth="1"/>
    <col min="12804" max="12804" width="17.140625" style="84" bestFit="1" customWidth="1"/>
    <col min="12805" max="12805" width="16.42578125" style="84" customWidth="1"/>
    <col min="12806" max="12806" width="11.42578125" style="84"/>
    <col min="12807" max="12807" width="18.7109375" style="84" customWidth="1"/>
    <col min="12808" max="12808" width="14" style="84" customWidth="1"/>
    <col min="12809" max="13048" width="11.42578125" style="84"/>
    <col min="13049" max="13049" width="0" style="84" hidden="1" customWidth="1"/>
    <col min="13050" max="13050" width="2.28515625" style="84" customWidth="1"/>
    <col min="13051" max="13051" width="8.7109375" style="84" customWidth="1"/>
    <col min="13052" max="13052" width="7.42578125" style="84" customWidth="1"/>
    <col min="13053" max="13053" width="13.7109375" style="84" customWidth="1"/>
    <col min="13054" max="13054" width="11.140625" style="84" customWidth="1"/>
    <col min="13055" max="13056" width="11.5703125" style="84" customWidth="1"/>
    <col min="13057" max="13057" width="19.140625" style="84" customWidth="1"/>
    <col min="13058" max="13058" width="9.7109375" style="84" customWidth="1"/>
    <col min="13059" max="13059" width="10.7109375" style="84" customWidth="1"/>
    <col min="13060" max="13060" width="17.140625" style="84" bestFit="1" customWidth="1"/>
    <col min="13061" max="13061" width="16.42578125" style="84" customWidth="1"/>
    <col min="13062" max="13062" width="11.42578125" style="84"/>
    <col min="13063" max="13063" width="18.7109375" style="84" customWidth="1"/>
    <col min="13064" max="13064" width="14" style="84" customWidth="1"/>
    <col min="13065" max="13304" width="11.42578125" style="84"/>
    <col min="13305" max="13305" width="0" style="84" hidden="1" customWidth="1"/>
    <col min="13306" max="13306" width="2.28515625" style="84" customWidth="1"/>
    <col min="13307" max="13307" width="8.7109375" style="84" customWidth="1"/>
    <col min="13308" max="13308" width="7.42578125" style="84" customWidth="1"/>
    <col min="13309" max="13309" width="13.7109375" style="84" customWidth="1"/>
    <col min="13310" max="13310" width="11.140625" style="84" customWidth="1"/>
    <col min="13311" max="13312" width="11.5703125" style="84" customWidth="1"/>
    <col min="13313" max="13313" width="19.140625" style="84" customWidth="1"/>
    <col min="13314" max="13314" width="9.7109375" style="84" customWidth="1"/>
    <col min="13315" max="13315" width="10.7109375" style="84" customWidth="1"/>
    <col min="13316" max="13316" width="17.140625" style="84" bestFit="1" customWidth="1"/>
    <col min="13317" max="13317" width="16.42578125" style="84" customWidth="1"/>
    <col min="13318" max="13318" width="11.42578125" style="84"/>
    <col min="13319" max="13319" width="18.7109375" style="84" customWidth="1"/>
    <col min="13320" max="13320" width="14" style="84" customWidth="1"/>
    <col min="13321" max="13560" width="11.42578125" style="84"/>
    <col min="13561" max="13561" width="0" style="84" hidden="1" customWidth="1"/>
    <col min="13562" max="13562" width="2.28515625" style="84" customWidth="1"/>
    <col min="13563" max="13563" width="8.7109375" style="84" customWidth="1"/>
    <col min="13564" max="13564" width="7.42578125" style="84" customWidth="1"/>
    <col min="13565" max="13565" width="13.7109375" style="84" customWidth="1"/>
    <col min="13566" max="13566" width="11.140625" style="84" customWidth="1"/>
    <col min="13567" max="13568" width="11.5703125" style="84" customWidth="1"/>
    <col min="13569" max="13569" width="19.140625" style="84" customWidth="1"/>
    <col min="13570" max="13570" width="9.7109375" style="84" customWidth="1"/>
    <col min="13571" max="13571" width="10.7109375" style="84" customWidth="1"/>
    <col min="13572" max="13572" width="17.140625" style="84" bestFit="1" customWidth="1"/>
    <col min="13573" max="13573" width="16.42578125" style="84" customWidth="1"/>
    <col min="13574" max="13574" width="11.42578125" style="84"/>
    <col min="13575" max="13575" width="18.7109375" style="84" customWidth="1"/>
    <col min="13576" max="13576" width="14" style="84" customWidth="1"/>
    <col min="13577" max="13816" width="11.42578125" style="84"/>
    <col min="13817" max="13817" width="0" style="84" hidden="1" customWidth="1"/>
    <col min="13818" max="13818" width="2.28515625" style="84" customWidth="1"/>
    <col min="13819" max="13819" width="8.7109375" style="84" customWidth="1"/>
    <col min="13820" max="13820" width="7.42578125" style="84" customWidth="1"/>
    <col min="13821" max="13821" width="13.7109375" style="84" customWidth="1"/>
    <col min="13822" max="13822" width="11.140625" style="84" customWidth="1"/>
    <col min="13823" max="13824" width="11.5703125" style="84" customWidth="1"/>
    <col min="13825" max="13825" width="19.140625" style="84" customWidth="1"/>
    <col min="13826" max="13826" width="9.7109375" style="84" customWidth="1"/>
    <col min="13827" max="13827" width="10.7109375" style="84" customWidth="1"/>
    <col min="13828" max="13828" width="17.140625" style="84" bestFit="1" customWidth="1"/>
    <col min="13829" max="13829" width="16.42578125" style="84" customWidth="1"/>
    <col min="13830" max="13830" width="11.42578125" style="84"/>
    <col min="13831" max="13831" width="18.7109375" style="84" customWidth="1"/>
    <col min="13832" max="13832" width="14" style="84" customWidth="1"/>
    <col min="13833" max="14072" width="11.42578125" style="84"/>
    <col min="14073" max="14073" width="0" style="84" hidden="1" customWidth="1"/>
    <col min="14074" max="14074" width="2.28515625" style="84" customWidth="1"/>
    <col min="14075" max="14075" width="8.7109375" style="84" customWidth="1"/>
    <col min="14076" max="14076" width="7.42578125" style="84" customWidth="1"/>
    <col min="14077" max="14077" width="13.7109375" style="84" customWidth="1"/>
    <col min="14078" max="14078" width="11.140625" style="84" customWidth="1"/>
    <col min="14079" max="14080" width="11.5703125" style="84" customWidth="1"/>
    <col min="14081" max="14081" width="19.140625" style="84" customWidth="1"/>
    <col min="14082" max="14082" width="9.7109375" style="84" customWidth="1"/>
    <col min="14083" max="14083" width="10.7109375" style="84" customWidth="1"/>
    <col min="14084" max="14084" width="17.140625" style="84" bestFit="1" customWidth="1"/>
    <col min="14085" max="14085" width="16.42578125" style="84" customWidth="1"/>
    <col min="14086" max="14086" width="11.42578125" style="84"/>
    <col min="14087" max="14087" width="18.7109375" style="84" customWidth="1"/>
    <col min="14088" max="14088" width="14" style="84" customWidth="1"/>
    <col min="14089" max="14328" width="11.42578125" style="84"/>
    <col min="14329" max="14329" width="0" style="84" hidden="1" customWidth="1"/>
    <col min="14330" max="14330" width="2.28515625" style="84" customWidth="1"/>
    <col min="14331" max="14331" width="8.7109375" style="84" customWidth="1"/>
    <col min="14332" max="14332" width="7.42578125" style="84" customWidth="1"/>
    <col min="14333" max="14333" width="13.7109375" style="84" customWidth="1"/>
    <col min="14334" max="14334" width="11.140625" style="84" customWidth="1"/>
    <col min="14335" max="14336" width="11.5703125" style="84" customWidth="1"/>
    <col min="14337" max="14337" width="19.140625" style="84" customWidth="1"/>
    <col min="14338" max="14338" width="9.7109375" style="84" customWidth="1"/>
    <col min="14339" max="14339" width="10.7109375" style="84" customWidth="1"/>
    <col min="14340" max="14340" width="17.140625" style="84" bestFit="1" customWidth="1"/>
    <col min="14341" max="14341" width="16.42578125" style="84" customWidth="1"/>
    <col min="14342" max="14342" width="11.42578125" style="84"/>
    <col min="14343" max="14343" width="18.7109375" style="84" customWidth="1"/>
    <col min="14344" max="14344" width="14" style="84" customWidth="1"/>
    <col min="14345" max="14584" width="11.42578125" style="84"/>
    <col min="14585" max="14585" width="0" style="84" hidden="1" customWidth="1"/>
    <col min="14586" max="14586" width="2.28515625" style="84" customWidth="1"/>
    <col min="14587" max="14587" width="8.7109375" style="84" customWidth="1"/>
    <col min="14588" max="14588" width="7.42578125" style="84" customWidth="1"/>
    <col min="14589" max="14589" width="13.7109375" style="84" customWidth="1"/>
    <col min="14590" max="14590" width="11.140625" style="84" customWidth="1"/>
    <col min="14591" max="14592" width="11.5703125" style="84" customWidth="1"/>
    <col min="14593" max="14593" width="19.140625" style="84" customWidth="1"/>
    <col min="14594" max="14594" width="9.7109375" style="84" customWidth="1"/>
    <col min="14595" max="14595" width="10.7109375" style="84" customWidth="1"/>
    <col min="14596" max="14596" width="17.140625" style="84" bestFit="1" customWidth="1"/>
    <col min="14597" max="14597" width="16.42578125" style="84" customWidth="1"/>
    <col min="14598" max="14598" width="11.42578125" style="84"/>
    <col min="14599" max="14599" width="18.7109375" style="84" customWidth="1"/>
    <col min="14600" max="14600" width="14" style="84" customWidth="1"/>
    <col min="14601" max="14840" width="11.42578125" style="84"/>
    <col min="14841" max="14841" width="0" style="84" hidden="1" customWidth="1"/>
    <col min="14842" max="14842" width="2.28515625" style="84" customWidth="1"/>
    <col min="14843" max="14843" width="8.7109375" style="84" customWidth="1"/>
    <col min="14844" max="14844" width="7.42578125" style="84" customWidth="1"/>
    <col min="14845" max="14845" width="13.7109375" style="84" customWidth="1"/>
    <col min="14846" max="14846" width="11.140625" style="84" customWidth="1"/>
    <col min="14847" max="14848" width="11.5703125" style="84" customWidth="1"/>
    <col min="14849" max="14849" width="19.140625" style="84" customWidth="1"/>
    <col min="14850" max="14850" width="9.7109375" style="84" customWidth="1"/>
    <col min="14851" max="14851" width="10.7109375" style="84" customWidth="1"/>
    <col min="14852" max="14852" width="17.140625" style="84" bestFit="1" customWidth="1"/>
    <col min="14853" max="14853" width="16.42578125" style="84" customWidth="1"/>
    <col min="14854" max="14854" width="11.42578125" style="84"/>
    <col min="14855" max="14855" width="18.7109375" style="84" customWidth="1"/>
    <col min="14856" max="14856" width="14" style="84" customWidth="1"/>
    <col min="14857" max="15096" width="11.42578125" style="84"/>
    <col min="15097" max="15097" width="0" style="84" hidden="1" customWidth="1"/>
    <col min="15098" max="15098" width="2.28515625" style="84" customWidth="1"/>
    <col min="15099" max="15099" width="8.7109375" style="84" customWidth="1"/>
    <col min="15100" max="15100" width="7.42578125" style="84" customWidth="1"/>
    <col min="15101" max="15101" width="13.7109375" style="84" customWidth="1"/>
    <col min="15102" max="15102" width="11.140625" style="84" customWidth="1"/>
    <col min="15103" max="15104" width="11.5703125" style="84" customWidth="1"/>
    <col min="15105" max="15105" width="19.140625" style="84" customWidth="1"/>
    <col min="15106" max="15106" width="9.7109375" style="84" customWidth="1"/>
    <col min="15107" max="15107" width="10.7109375" style="84" customWidth="1"/>
    <col min="15108" max="15108" width="17.140625" style="84" bestFit="1" customWidth="1"/>
    <col min="15109" max="15109" width="16.42578125" style="84" customWidth="1"/>
    <col min="15110" max="15110" width="11.42578125" style="84"/>
    <col min="15111" max="15111" width="18.7109375" style="84" customWidth="1"/>
    <col min="15112" max="15112" width="14" style="84" customWidth="1"/>
    <col min="15113" max="15352" width="11.42578125" style="84"/>
    <col min="15353" max="15353" width="0" style="84" hidden="1" customWidth="1"/>
    <col min="15354" max="15354" width="2.28515625" style="84" customWidth="1"/>
    <col min="15355" max="15355" width="8.7109375" style="84" customWidth="1"/>
    <col min="15356" max="15356" width="7.42578125" style="84" customWidth="1"/>
    <col min="15357" max="15357" width="13.7109375" style="84" customWidth="1"/>
    <col min="15358" max="15358" width="11.140625" style="84" customWidth="1"/>
    <col min="15359" max="15360" width="11.5703125" style="84" customWidth="1"/>
    <col min="15361" max="15361" width="19.140625" style="84" customWidth="1"/>
    <col min="15362" max="15362" width="9.7109375" style="84" customWidth="1"/>
    <col min="15363" max="15363" width="10.7109375" style="84" customWidth="1"/>
    <col min="15364" max="15364" width="17.140625" style="84" bestFit="1" customWidth="1"/>
    <col min="15365" max="15365" width="16.42578125" style="84" customWidth="1"/>
    <col min="15366" max="15366" width="11.42578125" style="84"/>
    <col min="15367" max="15367" width="18.7109375" style="84" customWidth="1"/>
    <col min="15368" max="15368" width="14" style="84" customWidth="1"/>
    <col min="15369" max="15608" width="11.42578125" style="84"/>
    <col min="15609" max="15609" width="0" style="84" hidden="1" customWidth="1"/>
    <col min="15610" max="15610" width="2.28515625" style="84" customWidth="1"/>
    <col min="15611" max="15611" width="8.7109375" style="84" customWidth="1"/>
    <col min="15612" max="15612" width="7.42578125" style="84" customWidth="1"/>
    <col min="15613" max="15613" width="13.7109375" style="84" customWidth="1"/>
    <col min="15614" max="15614" width="11.140625" style="84" customWidth="1"/>
    <col min="15615" max="15616" width="11.5703125" style="84" customWidth="1"/>
    <col min="15617" max="15617" width="19.140625" style="84" customWidth="1"/>
    <col min="15618" max="15618" width="9.7109375" style="84" customWidth="1"/>
    <col min="15619" max="15619" width="10.7109375" style="84" customWidth="1"/>
    <col min="15620" max="15620" width="17.140625" style="84" bestFit="1" customWidth="1"/>
    <col min="15621" max="15621" width="16.42578125" style="84" customWidth="1"/>
    <col min="15622" max="15622" width="11.42578125" style="84"/>
    <col min="15623" max="15623" width="18.7109375" style="84" customWidth="1"/>
    <col min="15624" max="15624" width="14" style="84" customWidth="1"/>
    <col min="15625" max="15864" width="11.42578125" style="84"/>
    <col min="15865" max="15865" width="0" style="84" hidden="1" customWidth="1"/>
    <col min="15866" max="15866" width="2.28515625" style="84" customWidth="1"/>
    <col min="15867" max="15867" width="8.7109375" style="84" customWidth="1"/>
    <col min="15868" max="15868" width="7.42578125" style="84" customWidth="1"/>
    <col min="15869" max="15869" width="13.7109375" style="84" customWidth="1"/>
    <col min="15870" max="15870" width="11.140625" style="84" customWidth="1"/>
    <col min="15871" max="15872" width="11.5703125" style="84" customWidth="1"/>
    <col min="15873" max="15873" width="19.140625" style="84" customWidth="1"/>
    <col min="15874" max="15874" width="9.7109375" style="84" customWidth="1"/>
    <col min="15875" max="15875" width="10.7109375" style="84" customWidth="1"/>
    <col min="15876" max="15876" width="17.140625" style="84" bestFit="1" customWidth="1"/>
    <col min="15877" max="15877" width="16.42578125" style="84" customWidth="1"/>
    <col min="15878" max="15878" width="11.42578125" style="84"/>
    <col min="15879" max="15879" width="18.7109375" style="84" customWidth="1"/>
    <col min="15880" max="15880" width="14" style="84" customWidth="1"/>
    <col min="15881" max="16120" width="11.42578125" style="84"/>
    <col min="16121" max="16121" width="0" style="84" hidden="1" customWidth="1"/>
    <col min="16122" max="16122" width="2.28515625" style="84" customWidth="1"/>
    <col min="16123" max="16123" width="8.7109375" style="84" customWidth="1"/>
    <col min="16124" max="16124" width="7.42578125" style="84" customWidth="1"/>
    <col min="16125" max="16125" width="13.7109375" style="84" customWidth="1"/>
    <col min="16126" max="16126" width="11.140625" style="84" customWidth="1"/>
    <col min="16127" max="16128" width="11.5703125" style="84" customWidth="1"/>
    <col min="16129" max="16129" width="19.140625" style="84" customWidth="1"/>
    <col min="16130" max="16130" width="9.7109375" style="84" customWidth="1"/>
    <col min="16131" max="16131" width="10.7109375" style="84" customWidth="1"/>
    <col min="16132" max="16132" width="17.140625" style="84" bestFit="1" customWidth="1"/>
    <col min="16133" max="16133" width="16.42578125" style="84" customWidth="1"/>
    <col min="16134" max="16134" width="11.42578125" style="84"/>
    <col min="16135" max="16135" width="18.7109375" style="84" customWidth="1"/>
    <col min="16136" max="16136" width="14" style="84" customWidth="1"/>
    <col min="16137" max="16384" width="11.42578125" style="84"/>
  </cols>
  <sheetData>
    <row r="1" spans="1:23" ht="18.75" customHeight="1" x14ac:dyDescent="0.25">
      <c r="A1" s="510"/>
      <c r="B1" s="511"/>
      <c r="C1" s="361" t="s">
        <v>0</v>
      </c>
      <c r="D1" s="362"/>
      <c r="E1" s="362"/>
      <c r="F1" s="362"/>
      <c r="G1" s="362"/>
      <c r="H1" s="362"/>
      <c r="I1" s="362"/>
      <c r="J1" s="362"/>
      <c r="K1" s="419"/>
      <c r="L1" s="267" t="s">
        <v>1</v>
      </c>
      <c r="M1" s="367"/>
      <c r="P1"/>
      <c r="Q1"/>
      <c r="R1"/>
      <c r="S1"/>
      <c r="T1"/>
      <c r="U1"/>
      <c r="V1"/>
      <c r="W1"/>
    </row>
    <row r="2" spans="1:23" ht="18.75" customHeight="1" x14ac:dyDescent="0.25">
      <c r="A2" s="512"/>
      <c r="B2" s="513"/>
      <c r="C2" s="363"/>
      <c r="D2" s="364"/>
      <c r="E2" s="364"/>
      <c r="F2" s="364"/>
      <c r="G2" s="364"/>
      <c r="H2" s="364"/>
      <c r="I2" s="364"/>
      <c r="J2" s="364"/>
      <c r="K2" s="420"/>
      <c r="L2" s="267" t="s">
        <v>2</v>
      </c>
      <c r="M2" s="367"/>
      <c r="P2"/>
      <c r="Q2"/>
      <c r="R2"/>
      <c r="S2"/>
      <c r="T2"/>
      <c r="U2"/>
      <c r="V2"/>
      <c r="W2"/>
    </row>
    <row r="3" spans="1:23" ht="15.75" customHeight="1" x14ac:dyDescent="0.25">
      <c r="A3" s="514"/>
      <c r="B3" s="515"/>
      <c r="C3" s="421"/>
      <c r="D3" s="422"/>
      <c r="E3" s="422"/>
      <c r="F3" s="422"/>
      <c r="G3" s="422"/>
      <c r="H3" s="422"/>
      <c r="I3" s="422"/>
      <c r="J3" s="422"/>
      <c r="K3" s="423"/>
      <c r="L3" s="303" t="s">
        <v>3</v>
      </c>
      <c r="M3" s="303"/>
      <c r="P3"/>
      <c r="Q3" t="s">
        <v>427</v>
      </c>
      <c r="R3"/>
      <c r="S3"/>
      <c r="T3"/>
      <c r="U3"/>
      <c r="V3"/>
      <c r="W3"/>
    </row>
    <row r="4" spans="1:23" ht="30" customHeight="1" x14ac:dyDescent="0.25">
      <c r="A4" s="369" t="s">
        <v>4</v>
      </c>
      <c r="B4" s="506"/>
      <c r="C4" s="370"/>
      <c r="D4" s="507" t="str">
        <f>+NPTAP</f>
        <v>AMPLIACIÓN DE LA CAPACIDAD DE PRODUCCIÓN DE LA PLANTA DE TRATAMIENTO DE AGUA POTABLE  DEL SISTEMA DE ACUEDUCTO DEL DISTRITO DE RIOHACHA, LA GUAJIRA, CARIBE</v>
      </c>
      <c r="E4" s="508"/>
      <c r="F4" s="508"/>
      <c r="G4" s="508"/>
      <c r="H4" s="508"/>
      <c r="I4" s="508"/>
      <c r="J4" s="508"/>
      <c r="K4" s="508"/>
      <c r="L4" s="508"/>
      <c r="M4" s="509"/>
      <c r="P4"/>
      <c r="Q4"/>
      <c r="R4"/>
      <c r="S4"/>
      <c r="T4"/>
      <c r="U4"/>
      <c r="V4"/>
      <c r="W4"/>
    </row>
    <row r="5" spans="1:23" ht="25.5" customHeight="1" thickBot="1" x14ac:dyDescent="0.3">
      <c r="A5" s="495" t="s">
        <v>5</v>
      </c>
      <c r="B5" s="496"/>
      <c r="C5" s="497"/>
      <c r="D5" s="498" t="s">
        <v>6</v>
      </c>
      <c r="E5" s="499"/>
      <c r="F5" s="499"/>
      <c r="G5" s="499"/>
      <c r="H5" s="499"/>
      <c r="I5" s="499"/>
      <c r="J5" s="349"/>
      <c r="K5" s="349"/>
      <c r="L5" s="349"/>
      <c r="M5" s="350"/>
      <c r="N5" s="85"/>
      <c r="P5"/>
      <c r="Q5"/>
      <c r="R5"/>
      <c r="S5"/>
      <c r="T5"/>
      <c r="U5"/>
      <c r="V5"/>
      <c r="W5"/>
    </row>
    <row r="6" spans="1:23" ht="30" customHeight="1" x14ac:dyDescent="0.25">
      <c r="A6" s="200" t="s">
        <v>7</v>
      </c>
      <c r="B6" s="201" t="s">
        <v>8</v>
      </c>
      <c r="C6" s="390" t="s">
        <v>428</v>
      </c>
      <c r="D6" s="391"/>
      <c r="E6" s="391"/>
      <c r="F6" s="391"/>
      <c r="G6" s="391"/>
      <c r="H6" s="391"/>
      <c r="I6" s="500"/>
      <c r="J6" s="3" t="s">
        <v>10</v>
      </c>
      <c r="K6" s="3" t="s">
        <v>11</v>
      </c>
      <c r="L6" s="4" t="s">
        <v>12</v>
      </c>
      <c r="M6" s="4" t="s">
        <v>13</v>
      </c>
      <c r="P6"/>
      <c r="Q6"/>
      <c r="R6"/>
      <c r="S6"/>
      <c r="T6"/>
      <c r="U6"/>
      <c r="V6"/>
      <c r="W6"/>
    </row>
    <row r="7" spans="1:23" ht="13.5" customHeight="1" x14ac:dyDescent="0.25">
      <c r="A7" s="501" t="s">
        <v>429</v>
      </c>
      <c r="B7" s="502"/>
      <c r="C7" s="502"/>
      <c r="D7" s="502"/>
      <c r="E7" s="502"/>
      <c r="F7" s="502"/>
      <c r="G7" s="502"/>
      <c r="H7" s="502"/>
      <c r="I7" s="502"/>
      <c r="J7" s="502"/>
      <c r="K7" s="502"/>
      <c r="L7" s="502"/>
      <c r="M7" s="503"/>
      <c r="P7"/>
      <c r="Q7"/>
      <c r="R7"/>
      <c r="S7"/>
      <c r="T7"/>
      <c r="U7"/>
      <c r="V7"/>
      <c r="W7"/>
    </row>
    <row r="8" spans="1:23" s="149" customFormat="1" x14ac:dyDescent="0.25">
      <c r="A8" s="147">
        <v>1</v>
      </c>
      <c r="B8" s="148"/>
      <c r="C8" s="504" t="s">
        <v>353</v>
      </c>
      <c r="D8" s="504"/>
      <c r="E8" s="504"/>
      <c r="F8" s="504"/>
      <c r="G8" s="504"/>
      <c r="H8" s="504"/>
      <c r="I8" s="505"/>
      <c r="J8" s="490"/>
      <c r="K8" s="491"/>
      <c r="L8" s="491"/>
      <c r="M8" s="488"/>
      <c r="P8" s="150"/>
      <c r="Q8" s="150"/>
      <c r="R8" s="150"/>
      <c r="S8" s="150"/>
      <c r="T8" s="150"/>
      <c r="U8" s="150"/>
      <c r="V8" s="150"/>
      <c r="W8" s="150"/>
    </row>
    <row r="9" spans="1:23" s="149" customFormat="1" ht="15" customHeight="1" x14ac:dyDescent="0.25">
      <c r="A9" s="141">
        <v>1.1000000000000001</v>
      </c>
      <c r="B9" s="14" t="s">
        <v>15</v>
      </c>
      <c r="C9" s="489" t="s">
        <v>19</v>
      </c>
      <c r="D9" s="489"/>
      <c r="E9" s="489"/>
      <c r="F9" s="489"/>
      <c r="G9" s="489"/>
      <c r="H9" s="489"/>
      <c r="I9" s="489"/>
      <c r="J9" s="28" t="s">
        <v>17</v>
      </c>
      <c r="K9" s="105">
        <v>7</v>
      </c>
      <c r="L9" s="151"/>
      <c r="M9" s="152">
        <f>+K9*L9</f>
        <v>0</v>
      </c>
      <c r="P9" s="140"/>
      <c r="Q9" s="140"/>
      <c r="R9" s="140"/>
      <c r="S9" s="140"/>
      <c r="T9" s="140"/>
      <c r="U9" s="140"/>
      <c r="V9" s="150"/>
      <c r="W9" s="150"/>
    </row>
    <row r="10" spans="1:23" s="149" customFormat="1" ht="15" customHeight="1" x14ac:dyDescent="0.25">
      <c r="A10" s="141" t="s">
        <v>356</v>
      </c>
      <c r="B10" s="187" t="s">
        <v>33</v>
      </c>
      <c r="C10" s="489" t="s">
        <v>431</v>
      </c>
      <c r="D10" s="489"/>
      <c r="E10" s="489"/>
      <c r="F10" s="489"/>
      <c r="G10" s="489"/>
      <c r="H10" s="489"/>
      <c r="I10" s="489"/>
      <c r="J10" s="28" t="s">
        <v>17</v>
      </c>
      <c r="K10" s="105">
        <v>7</v>
      </c>
      <c r="L10" s="151"/>
      <c r="M10" s="152">
        <f>+K10*L10</f>
        <v>0</v>
      </c>
      <c r="P10" s="140"/>
      <c r="Q10" s="140"/>
      <c r="R10" s="140"/>
      <c r="S10" s="140"/>
      <c r="T10" s="140"/>
      <c r="U10" s="140"/>
      <c r="V10" s="150"/>
      <c r="W10" s="150"/>
    </row>
    <row r="11" spans="1:23" s="149" customFormat="1" x14ac:dyDescent="0.25">
      <c r="A11" s="476" t="s">
        <v>358</v>
      </c>
      <c r="B11" s="477"/>
      <c r="C11" s="477"/>
      <c r="D11" s="477"/>
      <c r="E11" s="477"/>
      <c r="F11" s="477"/>
      <c r="G11" s="477"/>
      <c r="H11" s="477"/>
      <c r="I11" s="477"/>
      <c r="J11" s="477"/>
      <c r="K11" s="477"/>
      <c r="L11" s="478"/>
      <c r="M11" s="193">
        <f>SUM(M9:M10)</f>
        <v>0</v>
      </c>
      <c r="P11" s="197"/>
      <c r="Q11" s="198"/>
      <c r="R11" s="198"/>
      <c r="S11" s="198"/>
      <c r="T11" s="198"/>
      <c r="U11" s="110"/>
      <c r="V11" s="150"/>
      <c r="W11" s="150"/>
    </row>
    <row r="12" spans="1:23" s="149" customFormat="1" ht="15.75" customHeight="1" x14ac:dyDescent="0.25">
      <c r="A12" s="154">
        <v>2</v>
      </c>
      <c r="B12" s="154"/>
      <c r="C12" s="494" t="s">
        <v>359</v>
      </c>
      <c r="D12" s="494"/>
      <c r="E12" s="494"/>
      <c r="F12" s="494"/>
      <c r="G12" s="494"/>
      <c r="H12" s="494"/>
      <c r="I12" s="494"/>
      <c r="J12" s="490"/>
      <c r="K12" s="491"/>
      <c r="L12" s="491"/>
      <c r="M12" s="488"/>
      <c r="P12" s="140"/>
      <c r="Q12" s="140"/>
      <c r="R12" s="140"/>
      <c r="S12" s="140"/>
      <c r="T12" s="140"/>
      <c r="U12" s="140"/>
      <c r="V12" s="150"/>
      <c r="W12" s="150"/>
    </row>
    <row r="13" spans="1:23" s="149" customFormat="1" ht="15.75" customHeight="1" x14ac:dyDescent="0.25">
      <c r="A13" s="141">
        <f>A12+0.1</f>
        <v>2.1</v>
      </c>
      <c r="B13" s="187" t="s">
        <v>37</v>
      </c>
      <c r="C13" s="489" t="s">
        <v>432</v>
      </c>
      <c r="D13" s="489"/>
      <c r="E13" s="489"/>
      <c r="F13" s="489"/>
      <c r="G13" s="489"/>
      <c r="H13" s="489"/>
      <c r="I13" s="489"/>
      <c r="J13" s="28" t="s">
        <v>23</v>
      </c>
      <c r="K13" s="30">
        <f>+'[43]CANT. AUTOMATIZACIÓN'!B6</f>
        <v>1.0187999999999999</v>
      </c>
      <c r="L13" s="151"/>
      <c r="M13" s="152">
        <f>+K13*L13</f>
        <v>0</v>
      </c>
      <c r="P13" s="140"/>
      <c r="Q13" s="140"/>
      <c r="R13" s="140"/>
      <c r="S13" s="140"/>
      <c r="T13" s="140"/>
      <c r="U13" s="140"/>
      <c r="V13" s="150"/>
      <c r="W13" s="150"/>
    </row>
    <row r="14" spans="1:23" s="149" customFormat="1" ht="15.75" customHeight="1" x14ac:dyDescent="0.25">
      <c r="A14" s="141">
        <v>2.4</v>
      </c>
      <c r="B14" s="187" t="s">
        <v>42</v>
      </c>
      <c r="C14" s="489" t="s">
        <v>433</v>
      </c>
      <c r="D14" s="489"/>
      <c r="E14" s="489"/>
      <c r="F14" s="489"/>
      <c r="G14" s="489"/>
      <c r="H14" s="489"/>
      <c r="I14" s="489"/>
      <c r="J14" s="28" t="s">
        <v>23</v>
      </c>
      <c r="K14" s="30">
        <f>+K13</f>
        <v>1.0187999999999999</v>
      </c>
      <c r="L14" s="151"/>
      <c r="M14" s="152">
        <f>+K14*L14</f>
        <v>0</v>
      </c>
      <c r="P14" s="140"/>
      <c r="Q14" s="140"/>
      <c r="R14" s="140"/>
      <c r="S14" s="140"/>
      <c r="T14" s="140"/>
      <c r="U14" s="140"/>
      <c r="V14" s="150"/>
      <c r="W14" s="150"/>
    </row>
    <row r="15" spans="1:23" s="149" customFormat="1" ht="15.75" customHeight="1" x14ac:dyDescent="0.25">
      <c r="A15" s="476" t="s">
        <v>358</v>
      </c>
      <c r="B15" s="477"/>
      <c r="C15" s="477"/>
      <c r="D15" s="477"/>
      <c r="E15" s="477"/>
      <c r="F15" s="477"/>
      <c r="G15" s="477"/>
      <c r="H15" s="477"/>
      <c r="I15" s="477"/>
      <c r="J15" s="477"/>
      <c r="K15" s="477"/>
      <c r="L15" s="477"/>
      <c r="M15" s="193">
        <f>SUM(M13:M14)</f>
        <v>0</v>
      </c>
      <c r="P15" s="198"/>
      <c r="Q15" s="198"/>
      <c r="R15" s="198"/>
      <c r="S15" s="198"/>
      <c r="T15" s="198"/>
      <c r="U15" s="110"/>
      <c r="V15" s="150"/>
      <c r="W15" s="150"/>
    </row>
    <row r="16" spans="1:23" s="149" customFormat="1" ht="15.75" customHeight="1" x14ac:dyDescent="0.25">
      <c r="A16" s="154">
        <v>3</v>
      </c>
      <c r="B16" s="154"/>
      <c r="C16" s="494" t="s">
        <v>44</v>
      </c>
      <c r="D16" s="494"/>
      <c r="E16" s="494"/>
      <c r="F16" s="494"/>
      <c r="G16" s="494"/>
      <c r="H16" s="494"/>
      <c r="I16" s="494"/>
      <c r="J16" s="490"/>
      <c r="K16" s="491"/>
      <c r="L16" s="491"/>
      <c r="M16" s="488"/>
      <c r="P16" s="199"/>
      <c r="Q16" s="199"/>
      <c r="R16" s="199"/>
      <c r="S16" s="199"/>
      <c r="T16" s="199"/>
      <c r="U16" s="199"/>
      <c r="V16" s="150"/>
      <c r="W16" s="150"/>
    </row>
    <row r="17" spans="1:23" s="149" customFormat="1" ht="15.75" customHeight="1" x14ac:dyDescent="0.25">
      <c r="A17" s="41">
        <v>3.41</v>
      </c>
      <c r="B17" s="187" t="s">
        <v>45</v>
      </c>
      <c r="C17" s="229" t="s">
        <v>434</v>
      </c>
      <c r="D17" s="230"/>
      <c r="E17" s="230"/>
      <c r="F17" s="230"/>
      <c r="G17" s="230"/>
      <c r="H17" s="230"/>
      <c r="I17" s="231"/>
      <c r="J17" s="28" t="s">
        <v>23</v>
      </c>
      <c r="K17" s="105">
        <f>+'[43]CANT. AUTOMATIZACIÓN'!H6</f>
        <v>1.4</v>
      </c>
      <c r="L17" s="151"/>
      <c r="M17" s="155">
        <f>+K17*L17</f>
        <v>0</v>
      </c>
      <c r="P17" s="199"/>
      <c r="Q17" s="199"/>
      <c r="R17" s="199"/>
      <c r="S17" s="199"/>
      <c r="T17" s="199"/>
      <c r="U17" s="199"/>
      <c r="V17" s="150"/>
      <c r="W17" s="150"/>
    </row>
    <row r="18" spans="1:23" s="149" customFormat="1" ht="15.75" customHeight="1" x14ac:dyDescent="0.25">
      <c r="A18" s="41">
        <v>3.42</v>
      </c>
      <c r="B18" s="187" t="s">
        <v>45</v>
      </c>
      <c r="C18" s="229" t="s">
        <v>435</v>
      </c>
      <c r="D18" s="230"/>
      <c r="E18" s="230"/>
      <c r="F18" s="230"/>
      <c r="G18" s="230"/>
      <c r="H18" s="230"/>
      <c r="I18" s="231"/>
      <c r="J18" s="28" t="s">
        <v>23</v>
      </c>
      <c r="K18" s="105">
        <f>+'[43]CANT. AUTOMATIZACIÓN'!I6</f>
        <v>0.53800000000000003</v>
      </c>
      <c r="L18" s="151"/>
      <c r="M18" s="155">
        <f>+K18*L18</f>
        <v>0</v>
      </c>
      <c r="P18" s="199"/>
      <c r="Q18" s="199"/>
      <c r="R18" s="199"/>
      <c r="S18" s="199"/>
      <c r="T18" s="199"/>
      <c r="U18" s="199"/>
      <c r="V18" s="150"/>
      <c r="W18" s="150"/>
    </row>
    <row r="19" spans="1:23" s="149" customFormat="1" ht="15.75" customHeight="1" x14ac:dyDescent="0.25">
      <c r="A19" s="41">
        <v>3.43</v>
      </c>
      <c r="B19" s="187" t="s">
        <v>45</v>
      </c>
      <c r="C19" s="489" t="s">
        <v>436</v>
      </c>
      <c r="D19" s="489"/>
      <c r="E19" s="489"/>
      <c r="F19" s="489"/>
      <c r="G19" s="489"/>
      <c r="H19" s="489"/>
      <c r="I19" s="489"/>
      <c r="J19" s="28" t="s">
        <v>23</v>
      </c>
      <c r="K19" s="105">
        <f>+'[43]CANT. AUTOMATIZACIÓN'!G6</f>
        <v>0.495</v>
      </c>
      <c r="L19" s="156"/>
      <c r="M19" s="155">
        <f>+K19*L19</f>
        <v>0</v>
      </c>
      <c r="P19" s="199"/>
      <c r="Q19" s="199"/>
      <c r="R19" s="199"/>
      <c r="S19" s="199"/>
      <c r="T19" s="199"/>
      <c r="U19" s="199"/>
      <c r="V19" s="150"/>
      <c r="W19" s="150"/>
    </row>
    <row r="20" spans="1:23" s="149" customFormat="1" ht="15.75" customHeight="1" x14ac:dyDescent="0.25">
      <c r="A20" s="41">
        <v>3.44</v>
      </c>
      <c r="B20" s="187" t="s">
        <v>45</v>
      </c>
      <c r="C20" s="489" t="s">
        <v>437</v>
      </c>
      <c r="D20" s="489"/>
      <c r="E20" s="489"/>
      <c r="F20" s="489"/>
      <c r="G20" s="489"/>
      <c r="H20" s="489"/>
      <c r="I20" s="489"/>
      <c r="J20" s="28" t="s">
        <v>23</v>
      </c>
      <c r="K20" s="105">
        <f>+'[43]CANT. AUTOMATIZACIÓN'!F6</f>
        <v>0.86760000000000004</v>
      </c>
      <c r="L20" s="156"/>
      <c r="M20" s="155">
        <f>+K20*L20</f>
        <v>0</v>
      </c>
      <c r="P20" s="140"/>
      <c r="Q20" s="140"/>
      <c r="R20" s="140"/>
      <c r="S20" s="140"/>
      <c r="T20" s="140"/>
      <c r="U20" s="140"/>
      <c r="V20" s="150"/>
      <c r="W20" s="150"/>
    </row>
    <row r="21" spans="1:23" s="149" customFormat="1" ht="15.75" customHeight="1" x14ac:dyDescent="0.25">
      <c r="A21" s="41">
        <v>3.45</v>
      </c>
      <c r="B21" s="187" t="s">
        <v>45</v>
      </c>
      <c r="C21" s="489" t="s">
        <v>438</v>
      </c>
      <c r="D21" s="489"/>
      <c r="E21" s="489"/>
      <c r="F21" s="489"/>
      <c r="G21" s="489"/>
      <c r="H21" s="489"/>
      <c r="I21" s="489"/>
      <c r="J21" s="28" t="s">
        <v>23</v>
      </c>
      <c r="K21" s="105">
        <f>+'[43]CANT. AUTOMATIZACIÓN'!J6</f>
        <v>0.62</v>
      </c>
      <c r="L21" s="156"/>
      <c r="M21" s="155">
        <f>+K21*L21</f>
        <v>0</v>
      </c>
      <c r="P21" s="140"/>
      <c r="Q21" s="140"/>
      <c r="R21" s="140"/>
      <c r="S21" s="140"/>
      <c r="T21" s="140"/>
      <c r="U21" s="140"/>
      <c r="V21" s="150"/>
      <c r="W21" s="150"/>
    </row>
    <row r="22" spans="1:23" s="149" customFormat="1" ht="15.75" customHeight="1" x14ac:dyDescent="0.25">
      <c r="A22" s="492" t="s">
        <v>358</v>
      </c>
      <c r="B22" s="493"/>
      <c r="C22" s="493"/>
      <c r="D22" s="493"/>
      <c r="E22" s="493"/>
      <c r="F22" s="493"/>
      <c r="G22" s="493"/>
      <c r="H22" s="493"/>
      <c r="I22" s="493"/>
      <c r="J22" s="493"/>
      <c r="K22" s="493"/>
      <c r="L22" s="493"/>
      <c r="M22" s="193">
        <f>SUM(M17:M21)</f>
        <v>0</v>
      </c>
      <c r="P22" s="198"/>
      <c r="Q22" s="198"/>
      <c r="R22" s="198"/>
      <c r="S22" s="198"/>
      <c r="T22" s="198"/>
      <c r="U22" s="110"/>
      <c r="V22" s="150"/>
      <c r="W22" s="150"/>
    </row>
    <row r="23" spans="1:23" s="149" customFormat="1" ht="15.75" customHeight="1" x14ac:dyDescent="0.25">
      <c r="A23" s="154">
        <v>4</v>
      </c>
      <c r="B23" s="154"/>
      <c r="C23" s="494" t="s">
        <v>392</v>
      </c>
      <c r="D23" s="494"/>
      <c r="E23" s="494"/>
      <c r="F23" s="494"/>
      <c r="G23" s="494"/>
      <c r="H23" s="494"/>
      <c r="I23" s="494"/>
      <c r="J23" s="490"/>
      <c r="K23" s="491"/>
      <c r="L23" s="491"/>
      <c r="M23" s="488"/>
      <c r="P23" s="140"/>
      <c r="Q23" s="140"/>
      <c r="R23" s="140"/>
      <c r="S23" s="140"/>
      <c r="T23" s="140"/>
      <c r="U23" s="140"/>
      <c r="V23" s="150"/>
      <c r="W23" s="150"/>
    </row>
    <row r="24" spans="1:23" s="149" customFormat="1" ht="15.75" customHeight="1" x14ac:dyDescent="0.25">
      <c r="A24" s="141" t="s">
        <v>439</v>
      </c>
      <c r="B24" s="187" t="s">
        <v>81</v>
      </c>
      <c r="C24" s="489" t="s">
        <v>440</v>
      </c>
      <c r="D24" s="489"/>
      <c r="E24" s="489"/>
      <c r="F24" s="489"/>
      <c r="G24" s="489"/>
      <c r="H24" s="489"/>
      <c r="I24" s="489"/>
      <c r="J24" s="28" t="s">
        <v>83</v>
      </c>
      <c r="K24" s="12">
        <f>+'[43]CANT. AUTOMATIZACIÓN'!O7</f>
        <v>613.13</v>
      </c>
      <c r="L24" s="156"/>
      <c r="M24" s="155">
        <f>+K24*L24</f>
        <v>0</v>
      </c>
      <c r="P24" s="140"/>
      <c r="Q24" s="140"/>
      <c r="R24" s="140"/>
      <c r="S24" s="140"/>
      <c r="T24" s="140"/>
      <c r="U24" s="140"/>
      <c r="V24" s="150"/>
      <c r="W24" s="150"/>
    </row>
    <row r="25" spans="1:23" s="149" customFormat="1" ht="15.75" customHeight="1" x14ac:dyDescent="0.25">
      <c r="A25" s="268" t="s">
        <v>358</v>
      </c>
      <c r="B25" s="269"/>
      <c r="C25" s="269"/>
      <c r="D25" s="269"/>
      <c r="E25" s="269"/>
      <c r="F25" s="269"/>
      <c r="G25" s="269"/>
      <c r="H25" s="269"/>
      <c r="I25" s="269"/>
      <c r="J25" s="477"/>
      <c r="K25" s="477"/>
      <c r="L25" s="478"/>
      <c r="M25" s="193">
        <f>SUM(M24)</f>
        <v>0</v>
      </c>
      <c r="P25" s="198"/>
      <c r="Q25" s="198"/>
      <c r="R25" s="198"/>
      <c r="S25" s="198"/>
      <c r="T25" s="198"/>
      <c r="U25" s="110"/>
      <c r="V25" s="150"/>
      <c r="W25" s="150"/>
    </row>
    <row r="26" spans="1:23" s="149" customFormat="1" ht="15.75" customHeight="1" x14ac:dyDescent="0.25">
      <c r="A26" s="194">
        <v>5</v>
      </c>
      <c r="B26" s="194"/>
      <c r="C26" s="485" t="s">
        <v>441</v>
      </c>
      <c r="D26" s="485"/>
      <c r="E26" s="485"/>
      <c r="F26" s="485"/>
      <c r="G26" s="485"/>
      <c r="H26" s="485"/>
      <c r="I26" s="485"/>
      <c r="J26" s="490"/>
      <c r="K26" s="491"/>
      <c r="L26" s="491"/>
      <c r="M26" s="488"/>
      <c r="P26" s="199"/>
      <c r="Q26" s="199"/>
      <c r="R26" s="199"/>
      <c r="S26" s="199"/>
      <c r="T26" s="199"/>
      <c r="U26" s="199"/>
      <c r="V26" s="150"/>
      <c r="W26" s="150"/>
    </row>
    <row r="27" spans="1:23" s="149" customFormat="1" ht="15.75" customHeight="1" x14ac:dyDescent="0.25">
      <c r="A27" s="41">
        <v>5.21</v>
      </c>
      <c r="B27" s="19" t="s">
        <v>118</v>
      </c>
      <c r="C27" s="489" t="s">
        <v>442</v>
      </c>
      <c r="D27" s="489"/>
      <c r="E27" s="489"/>
      <c r="F27" s="489"/>
      <c r="G27" s="489"/>
      <c r="H27" s="489"/>
      <c r="I27" s="489"/>
      <c r="J27" s="28" t="s">
        <v>17</v>
      </c>
      <c r="K27" s="12">
        <f>+'[43]CANT. AUTOMATIZACIÓN'!C6</f>
        <v>16.367999999999999</v>
      </c>
      <c r="L27" s="156"/>
      <c r="M27" s="155">
        <f>+K27*L27</f>
        <v>0</v>
      </c>
      <c r="P27" s="140"/>
      <c r="Q27" s="140"/>
      <c r="R27" s="140"/>
      <c r="S27" s="140"/>
      <c r="T27" s="140"/>
      <c r="U27" s="140"/>
      <c r="V27" s="150"/>
      <c r="W27" s="150"/>
    </row>
    <row r="28" spans="1:23" s="149" customFormat="1" ht="15.75" customHeight="1" x14ac:dyDescent="0.25">
      <c r="A28" s="41">
        <v>5.22</v>
      </c>
      <c r="B28" s="19" t="s">
        <v>443</v>
      </c>
      <c r="C28" s="489" t="s">
        <v>444</v>
      </c>
      <c r="D28" s="489"/>
      <c r="E28" s="489"/>
      <c r="F28" s="489"/>
      <c r="G28" s="489"/>
      <c r="H28" s="489"/>
      <c r="I28" s="489"/>
      <c r="J28" s="28" t="s">
        <v>17</v>
      </c>
      <c r="K28" s="30">
        <f>K31</f>
        <v>26.488</v>
      </c>
      <c r="L28" s="156"/>
      <c r="M28" s="155">
        <f>+K28*L28</f>
        <v>0</v>
      </c>
      <c r="P28" s="140"/>
      <c r="Q28" s="140"/>
      <c r="R28" s="140"/>
      <c r="S28" s="140"/>
      <c r="T28" s="140"/>
      <c r="U28" s="140"/>
      <c r="V28" s="150"/>
      <c r="W28" s="150"/>
    </row>
    <row r="29" spans="1:23" s="149" customFormat="1" ht="15.75" customHeight="1" x14ac:dyDescent="0.25">
      <c r="A29" s="268" t="s">
        <v>358</v>
      </c>
      <c r="B29" s="269"/>
      <c r="C29" s="269"/>
      <c r="D29" s="269"/>
      <c r="E29" s="269"/>
      <c r="F29" s="269"/>
      <c r="G29" s="269"/>
      <c r="H29" s="269"/>
      <c r="I29" s="269"/>
      <c r="J29" s="269"/>
      <c r="K29" s="269"/>
      <c r="L29" s="270"/>
      <c r="M29" s="193">
        <f>SUM(M27:M28)</f>
        <v>0</v>
      </c>
      <c r="P29" s="198"/>
      <c r="Q29" s="198"/>
      <c r="R29" s="198"/>
      <c r="S29" s="198"/>
      <c r="T29" s="198"/>
      <c r="U29" s="110"/>
      <c r="V29" s="150"/>
      <c r="W29" s="150"/>
    </row>
    <row r="30" spans="1:23" s="149" customFormat="1" ht="15.75" customHeight="1" x14ac:dyDescent="0.25">
      <c r="A30" s="194">
        <v>6</v>
      </c>
      <c r="B30" s="194"/>
      <c r="C30" s="485" t="s">
        <v>445</v>
      </c>
      <c r="D30" s="485"/>
      <c r="E30" s="485"/>
      <c r="F30" s="485"/>
      <c r="G30" s="485"/>
      <c r="H30" s="485"/>
      <c r="I30" s="485"/>
      <c r="J30" s="486"/>
      <c r="K30" s="487"/>
      <c r="L30" s="487"/>
      <c r="M30" s="488"/>
      <c r="P30" s="199"/>
      <c r="Q30" s="199"/>
      <c r="R30" s="199"/>
      <c r="S30" s="199"/>
      <c r="T30" s="199"/>
      <c r="U30" s="199"/>
      <c r="V30" s="150"/>
      <c r="W30" s="150"/>
    </row>
    <row r="31" spans="1:23" s="149" customFormat="1" ht="15.75" customHeight="1" x14ac:dyDescent="0.25">
      <c r="A31" s="41">
        <v>6.21</v>
      </c>
      <c r="B31" s="41" t="s">
        <v>446</v>
      </c>
      <c r="C31" s="367" t="s">
        <v>447</v>
      </c>
      <c r="D31" s="367"/>
      <c r="E31" s="367"/>
      <c r="F31" s="367"/>
      <c r="G31" s="367"/>
      <c r="H31" s="367"/>
      <c r="I31" s="367"/>
      <c r="J31" s="28" t="s">
        <v>17</v>
      </c>
      <c r="K31" s="12">
        <f>+'[43]CANT. AUTOMATIZACIÓN'!D6</f>
        <v>26.488</v>
      </c>
      <c r="L31" s="156"/>
      <c r="M31" s="155">
        <f>+K31*L31</f>
        <v>0</v>
      </c>
      <c r="P31" s="199"/>
      <c r="Q31" s="199"/>
      <c r="R31" s="199"/>
      <c r="S31" s="199"/>
      <c r="T31" s="199"/>
      <c r="U31" s="199"/>
      <c r="V31" s="150"/>
      <c r="W31" s="150"/>
    </row>
    <row r="32" spans="1:23" s="149" customFormat="1" ht="15.75" customHeight="1" x14ac:dyDescent="0.25">
      <c r="A32" s="30">
        <v>6.22</v>
      </c>
      <c r="B32" s="41" t="s">
        <v>123</v>
      </c>
      <c r="C32" s="367" t="s">
        <v>448</v>
      </c>
      <c r="D32" s="367"/>
      <c r="E32" s="367"/>
      <c r="F32" s="367"/>
      <c r="G32" s="367"/>
      <c r="H32" s="367"/>
      <c r="I32" s="367"/>
      <c r="J32" s="28" t="s">
        <v>17</v>
      </c>
      <c r="K32" s="105">
        <f>+'[43]CANT. AUTOMATIZACIÓN'!E6</f>
        <v>6.48</v>
      </c>
      <c r="L32" s="156"/>
      <c r="M32" s="155">
        <f>+K32*L32</f>
        <v>0</v>
      </c>
      <c r="P32" s="199"/>
      <c r="Q32" s="199"/>
      <c r="R32" s="199"/>
      <c r="S32" s="199"/>
      <c r="T32" s="199"/>
      <c r="U32" s="199"/>
      <c r="V32" s="150"/>
      <c r="W32" s="150"/>
    </row>
    <row r="33" spans="1:23" s="149" customFormat="1" ht="27" customHeight="1" x14ac:dyDescent="0.25">
      <c r="A33" s="41">
        <v>6.23</v>
      </c>
      <c r="B33" s="101"/>
      <c r="C33" s="265" t="s">
        <v>449</v>
      </c>
      <c r="D33" s="266"/>
      <c r="E33" s="266"/>
      <c r="F33" s="266"/>
      <c r="G33" s="266"/>
      <c r="H33" s="266"/>
      <c r="I33" s="267"/>
      <c r="J33" s="28" t="s">
        <v>29</v>
      </c>
      <c r="K33" s="105">
        <v>1</v>
      </c>
      <c r="L33" s="156"/>
      <c r="M33" s="155">
        <f>+K33*L33</f>
        <v>0</v>
      </c>
      <c r="P33" s="140"/>
      <c r="Q33" s="140"/>
      <c r="R33" s="140"/>
      <c r="S33" s="140"/>
      <c r="T33" s="140"/>
      <c r="U33" s="140"/>
      <c r="V33" s="150"/>
      <c r="W33" s="150"/>
    </row>
    <row r="34" spans="1:23" s="149" customFormat="1" ht="15.75" customHeight="1" x14ac:dyDescent="0.25">
      <c r="A34" s="30">
        <v>6.24</v>
      </c>
      <c r="B34" s="61" t="s">
        <v>289</v>
      </c>
      <c r="C34" s="265" t="s">
        <v>450</v>
      </c>
      <c r="D34" s="266"/>
      <c r="E34" s="266"/>
      <c r="F34" s="266"/>
      <c r="G34" s="266"/>
      <c r="H34" s="266"/>
      <c r="I34" s="267"/>
      <c r="J34" s="28" t="s">
        <v>29</v>
      </c>
      <c r="K34" s="105">
        <v>1</v>
      </c>
      <c r="L34" s="156"/>
      <c r="M34" s="155">
        <f>+K34*L34</f>
        <v>0</v>
      </c>
      <c r="P34" s="140"/>
      <c r="Q34" s="140"/>
      <c r="R34" s="140"/>
      <c r="S34" s="140"/>
      <c r="T34" s="140"/>
      <c r="U34" s="140"/>
      <c r="V34" s="150"/>
      <c r="W34" s="150"/>
    </row>
    <row r="35" spans="1:23" s="149" customFormat="1" ht="15.75" customHeight="1" x14ac:dyDescent="0.25">
      <c r="A35" s="476" t="s">
        <v>358</v>
      </c>
      <c r="B35" s="477"/>
      <c r="C35" s="477"/>
      <c r="D35" s="477"/>
      <c r="E35" s="477"/>
      <c r="F35" s="477"/>
      <c r="G35" s="477"/>
      <c r="H35" s="477"/>
      <c r="I35" s="477"/>
      <c r="J35" s="477"/>
      <c r="K35" s="477"/>
      <c r="L35" s="478"/>
      <c r="M35" s="193">
        <f>SUM(M31:M34)</f>
        <v>0</v>
      </c>
      <c r="P35" s="198"/>
      <c r="Q35" s="198"/>
      <c r="R35" s="198"/>
      <c r="S35" s="198"/>
      <c r="T35" s="198"/>
      <c r="U35" s="110"/>
      <c r="V35" s="150"/>
      <c r="W35" s="150"/>
    </row>
    <row r="36" spans="1:23" s="149" customFormat="1" ht="15.75" customHeight="1" thickBot="1" x14ac:dyDescent="0.3">
      <c r="A36" s="479"/>
      <c r="B36" s="480"/>
      <c r="C36" s="480"/>
      <c r="D36" s="480"/>
      <c r="E36" s="480"/>
      <c r="F36" s="480"/>
      <c r="G36" s="480"/>
      <c r="H36" s="480"/>
      <c r="I36" s="480"/>
      <c r="J36" s="480"/>
      <c r="K36" s="480"/>
      <c r="L36" s="480"/>
      <c r="M36" s="481"/>
      <c r="P36" s="199"/>
      <c r="Q36" s="199"/>
      <c r="R36" s="199"/>
      <c r="S36" s="199"/>
      <c r="T36" s="199"/>
      <c r="U36" s="199"/>
      <c r="V36" s="150"/>
      <c r="W36" s="150"/>
    </row>
    <row r="37" spans="1:23" s="149" customFormat="1" ht="15.75" customHeight="1" thickBot="1" x14ac:dyDescent="0.3">
      <c r="A37" s="437" t="s">
        <v>451</v>
      </c>
      <c r="B37" s="438"/>
      <c r="C37" s="438"/>
      <c r="D37" s="438"/>
      <c r="E37" s="438"/>
      <c r="F37" s="438"/>
      <c r="G37" s="438"/>
      <c r="H37" s="438"/>
      <c r="I37" s="438"/>
      <c r="J37" s="438"/>
      <c r="K37" s="438"/>
      <c r="L37" s="438"/>
      <c r="M37" s="439"/>
      <c r="P37" s="199"/>
      <c r="Q37" s="199"/>
      <c r="R37" s="199"/>
      <c r="S37" s="199"/>
      <c r="T37" s="199"/>
      <c r="U37" s="199"/>
      <c r="V37" s="150"/>
      <c r="W37" s="150"/>
    </row>
    <row r="38" spans="1:23" s="149" customFormat="1" ht="15.75" customHeight="1" x14ac:dyDescent="0.25">
      <c r="A38" s="482"/>
      <c r="B38" s="483"/>
      <c r="C38" s="483"/>
      <c r="D38" s="483"/>
      <c r="E38" s="483"/>
      <c r="F38" s="483"/>
      <c r="G38" s="483"/>
      <c r="H38" s="483"/>
      <c r="I38" s="483"/>
      <c r="J38" s="483"/>
      <c r="K38" s="483"/>
      <c r="L38" s="483"/>
      <c r="M38" s="484"/>
      <c r="P38" s="199"/>
      <c r="Q38" s="199"/>
      <c r="R38" s="199"/>
      <c r="S38" s="199"/>
      <c r="T38" s="199"/>
      <c r="U38" s="199"/>
      <c r="V38" s="150"/>
      <c r="W38" s="150"/>
    </row>
    <row r="39" spans="1:23" s="149" customFormat="1" ht="21" customHeight="1" x14ac:dyDescent="0.25">
      <c r="A39" s="5">
        <v>7</v>
      </c>
      <c r="B39" s="157"/>
      <c r="C39" s="239" t="s">
        <v>452</v>
      </c>
      <c r="D39" s="240"/>
      <c r="E39" s="240"/>
      <c r="F39" s="240"/>
      <c r="G39" s="240"/>
      <c r="H39" s="240"/>
      <c r="I39" s="241"/>
      <c r="J39" s="74"/>
      <c r="K39" s="74"/>
      <c r="L39" s="74"/>
      <c r="M39" s="75"/>
      <c r="P39" s="199"/>
      <c r="Q39" s="199"/>
      <c r="R39" s="199"/>
      <c r="S39" s="199"/>
      <c r="T39" s="199"/>
      <c r="U39" s="199"/>
      <c r="V39" s="150"/>
      <c r="W39" s="150"/>
    </row>
    <row r="40" spans="1:23" ht="67.5" customHeight="1" x14ac:dyDescent="0.25">
      <c r="A40" s="19">
        <v>7.21</v>
      </c>
      <c r="B40" s="61" t="s">
        <v>481</v>
      </c>
      <c r="C40" s="229" t="s">
        <v>453</v>
      </c>
      <c r="D40" s="230"/>
      <c r="E40" s="230"/>
      <c r="F40" s="230"/>
      <c r="G40" s="230"/>
      <c r="H40" s="230"/>
      <c r="I40" s="231"/>
      <c r="J40" s="19" t="s">
        <v>29</v>
      </c>
      <c r="K40" s="19">
        <v>1</v>
      </c>
      <c r="L40" s="158"/>
      <c r="M40" s="155">
        <f>K40*L40</f>
        <v>0</v>
      </c>
      <c r="P40" s="9"/>
      <c r="Q40" s="9"/>
      <c r="R40" s="9"/>
      <c r="S40" s="9"/>
      <c r="T40" s="9"/>
      <c r="U40" s="9"/>
      <c r="V40"/>
      <c r="W40"/>
    </row>
    <row r="41" spans="1:23" ht="75" customHeight="1" x14ac:dyDescent="0.25">
      <c r="A41" s="19">
        <v>7.22</v>
      </c>
      <c r="B41" s="61" t="s">
        <v>482</v>
      </c>
      <c r="C41" s="229" t="s">
        <v>454</v>
      </c>
      <c r="D41" s="230"/>
      <c r="E41" s="230"/>
      <c r="F41" s="230"/>
      <c r="G41" s="230"/>
      <c r="H41" s="230"/>
      <c r="I41" s="231"/>
      <c r="J41" s="19" t="s">
        <v>29</v>
      </c>
      <c r="K41" s="19">
        <v>1</v>
      </c>
      <c r="L41" s="158"/>
      <c r="M41" s="155">
        <f t="shared" ref="M41:M47" si="0">K41*L41</f>
        <v>0</v>
      </c>
      <c r="P41"/>
      <c r="Q41"/>
      <c r="R41"/>
      <c r="S41"/>
      <c r="T41"/>
      <c r="U41"/>
      <c r="V41"/>
      <c r="W41"/>
    </row>
    <row r="42" spans="1:23" ht="29.25" customHeight="1" x14ac:dyDescent="0.25">
      <c r="A42" s="37">
        <v>7.23</v>
      </c>
      <c r="B42" s="61" t="s">
        <v>289</v>
      </c>
      <c r="C42" s="229" t="s">
        <v>478</v>
      </c>
      <c r="D42" s="230"/>
      <c r="E42" s="230"/>
      <c r="F42" s="230"/>
      <c r="G42" s="230"/>
      <c r="H42" s="230"/>
      <c r="I42" s="231"/>
      <c r="J42" s="19" t="s">
        <v>29</v>
      </c>
      <c r="K42" s="19">
        <v>32</v>
      </c>
      <c r="L42" s="158"/>
      <c r="M42" s="155">
        <f t="shared" si="0"/>
        <v>0</v>
      </c>
      <c r="P42"/>
      <c r="Q42"/>
      <c r="R42"/>
      <c r="S42"/>
      <c r="T42"/>
      <c r="U42"/>
      <c r="V42"/>
      <c r="W42"/>
    </row>
    <row r="43" spans="1:23" ht="27" customHeight="1" x14ac:dyDescent="0.25">
      <c r="A43" s="19">
        <v>7.24</v>
      </c>
      <c r="B43" s="61" t="s">
        <v>483</v>
      </c>
      <c r="C43" s="229" t="s">
        <v>455</v>
      </c>
      <c r="D43" s="230"/>
      <c r="E43" s="230"/>
      <c r="F43" s="230"/>
      <c r="G43" s="230"/>
      <c r="H43" s="230"/>
      <c r="I43" s="231"/>
      <c r="J43" s="19" t="s">
        <v>20</v>
      </c>
      <c r="K43" s="19">
        <f>1070+50+30</f>
        <v>1150</v>
      </c>
      <c r="L43" s="158"/>
      <c r="M43" s="155">
        <f t="shared" si="0"/>
        <v>0</v>
      </c>
      <c r="P43"/>
      <c r="Q43"/>
      <c r="R43"/>
      <c r="S43"/>
      <c r="T43"/>
      <c r="U43"/>
      <c r="V43"/>
      <c r="W43"/>
    </row>
    <row r="44" spans="1:23" ht="49.5" customHeight="1" x14ac:dyDescent="0.25">
      <c r="A44" s="19">
        <v>7.25</v>
      </c>
      <c r="B44" s="61" t="s">
        <v>483</v>
      </c>
      <c r="C44" s="229" t="s">
        <v>456</v>
      </c>
      <c r="D44" s="230"/>
      <c r="E44" s="230"/>
      <c r="F44" s="230"/>
      <c r="G44" s="230"/>
      <c r="H44" s="230"/>
      <c r="I44" s="231"/>
      <c r="J44" s="19" t="s">
        <v>20</v>
      </c>
      <c r="K44" s="19">
        <f>K43</f>
        <v>1150</v>
      </c>
      <c r="L44" s="158"/>
      <c r="M44" s="155">
        <f t="shared" si="0"/>
        <v>0</v>
      </c>
      <c r="P44"/>
      <c r="Q44"/>
      <c r="R44"/>
      <c r="S44"/>
      <c r="T44"/>
      <c r="U44"/>
      <c r="V44"/>
      <c r="W44"/>
    </row>
    <row r="45" spans="1:23" ht="29.25" customHeight="1" x14ac:dyDescent="0.25">
      <c r="A45" s="19">
        <v>7.26</v>
      </c>
      <c r="B45" s="61" t="s">
        <v>484</v>
      </c>
      <c r="C45" s="229" t="s">
        <v>457</v>
      </c>
      <c r="D45" s="230"/>
      <c r="E45" s="230"/>
      <c r="F45" s="230"/>
      <c r="G45" s="230"/>
      <c r="H45" s="230"/>
      <c r="I45" s="231"/>
      <c r="J45" s="19" t="s">
        <v>29</v>
      </c>
      <c r="K45" s="19">
        <v>2</v>
      </c>
      <c r="L45" s="158"/>
      <c r="M45" s="155">
        <f t="shared" si="0"/>
        <v>0</v>
      </c>
      <c r="P45"/>
      <c r="Q45"/>
      <c r="R45"/>
      <c r="S45"/>
      <c r="T45"/>
      <c r="U45"/>
      <c r="V45"/>
      <c r="W45"/>
    </row>
    <row r="46" spans="1:23" ht="54.75" customHeight="1" x14ac:dyDescent="0.25">
      <c r="A46" s="19">
        <v>7.27</v>
      </c>
      <c r="B46" s="61" t="s">
        <v>485</v>
      </c>
      <c r="C46" s="229" t="s">
        <v>458</v>
      </c>
      <c r="D46" s="230"/>
      <c r="E46" s="230"/>
      <c r="F46" s="230"/>
      <c r="G46" s="230"/>
      <c r="H46" s="230"/>
      <c r="I46" s="231"/>
      <c r="J46" s="19" t="s">
        <v>29</v>
      </c>
      <c r="K46" s="19">
        <v>1</v>
      </c>
      <c r="L46" s="158"/>
      <c r="M46" s="155">
        <f t="shared" si="0"/>
        <v>0</v>
      </c>
      <c r="P46" s="140"/>
      <c r="Q46" s="140"/>
      <c r="R46" s="140"/>
      <c r="S46" s="140"/>
      <c r="T46" s="140"/>
      <c r="U46" s="140"/>
      <c r="V46"/>
      <c r="W46"/>
    </row>
    <row r="47" spans="1:23" ht="15.75" customHeight="1" x14ac:dyDescent="0.25">
      <c r="A47" s="19">
        <v>7.28</v>
      </c>
      <c r="B47" s="61" t="s">
        <v>227</v>
      </c>
      <c r="C47" s="229" t="s">
        <v>459</v>
      </c>
      <c r="D47" s="230"/>
      <c r="E47" s="230"/>
      <c r="F47" s="230"/>
      <c r="G47" s="230"/>
      <c r="H47" s="230"/>
      <c r="I47" s="231"/>
      <c r="J47" s="19" t="s">
        <v>29</v>
      </c>
      <c r="K47" s="19">
        <v>2</v>
      </c>
      <c r="L47" s="158"/>
      <c r="M47" s="155">
        <f t="shared" si="0"/>
        <v>0</v>
      </c>
      <c r="P47" s="140"/>
      <c r="Q47" s="140"/>
      <c r="R47" s="140"/>
      <c r="S47" s="140"/>
      <c r="T47" s="140"/>
      <c r="U47" s="140"/>
      <c r="V47"/>
      <c r="W47"/>
    </row>
    <row r="48" spans="1:23" ht="23.25" customHeight="1" x14ac:dyDescent="0.25">
      <c r="A48" s="268" t="s">
        <v>358</v>
      </c>
      <c r="B48" s="269"/>
      <c r="C48" s="269"/>
      <c r="D48" s="269"/>
      <c r="E48" s="269"/>
      <c r="F48" s="269"/>
      <c r="G48" s="269"/>
      <c r="H48" s="269"/>
      <c r="I48" s="269"/>
      <c r="J48" s="269"/>
      <c r="K48" s="269"/>
      <c r="L48" s="270"/>
      <c r="M48" s="108">
        <f>SUM(M40:M47)</f>
        <v>0</v>
      </c>
      <c r="O48" s="127"/>
      <c r="P48" s="198"/>
      <c r="Q48" s="198"/>
      <c r="R48" s="198"/>
      <c r="S48" s="198"/>
      <c r="T48" s="198"/>
      <c r="U48" s="110"/>
      <c r="V48"/>
      <c r="W48"/>
    </row>
    <row r="49" spans="1:23" s="149" customFormat="1" ht="15.75" customHeight="1" thickBot="1" x14ac:dyDescent="0.3">
      <c r="A49" s="470"/>
      <c r="B49" s="471"/>
      <c r="C49" s="471"/>
      <c r="D49" s="471"/>
      <c r="E49" s="471"/>
      <c r="F49" s="471"/>
      <c r="G49" s="471"/>
      <c r="H49" s="471"/>
      <c r="I49" s="471"/>
      <c r="J49" s="471"/>
      <c r="K49" s="471"/>
      <c r="L49" s="471"/>
      <c r="M49" s="472"/>
      <c r="P49" s="199"/>
      <c r="Q49" s="199"/>
      <c r="R49" s="199"/>
      <c r="S49" s="199"/>
      <c r="T49" s="199"/>
      <c r="U49" s="199"/>
      <c r="V49" s="150"/>
      <c r="W49" s="150"/>
    </row>
    <row r="50" spans="1:23" s="149" customFormat="1" ht="15.75" customHeight="1" thickBot="1" x14ac:dyDescent="0.3">
      <c r="A50" s="437" t="s">
        <v>460</v>
      </c>
      <c r="B50" s="438"/>
      <c r="C50" s="438"/>
      <c r="D50" s="438"/>
      <c r="E50" s="438"/>
      <c r="F50" s="438"/>
      <c r="G50" s="438"/>
      <c r="H50" s="438"/>
      <c r="I50" s="438"/>
      <c r="J50" s="438"/>
      <c r="K50" s="438"/>
      <c r="L50" s="438"/>
      <c r="M50" s="439"/>
      <c r="P50" s="150"/>
      <c r="Q50" s="150"/>
      <c r="R50" s="150"/>
      <c r="S50" s="150"/>
      <c r="T50" s="150"/>
      <c r="U50" s="150"/>
      <c r="V50" s="150"/>
      <c r="W50" s="150"/>
    </row>
    <row r="51" spans="1:23" s="149" customFormat="1" ht="15.75" customHeight="1" thickBot="1" x14ac:dyDescent="0.3">
      <c r="A51" s="473"/>
      <c r="B51" s="474"/>
      <c r="C51" s="474"/>
      <c r="D51" s="474"/>
      <c r="E51" s="474"/>
      <c r="F51" s="474"/>
      <c r="G51" s="474"/>
      <c r="H51" s="474"/>
      <c r="I51" s="474"/>
      <c r="J51" s="474"/>
      <c r="K51" s="474"/>
      <c r="L51" s="474"/>
      <c r="M51" s="475"/>
      <c r="P51" s="150"/>
      <c r="Q51" s="150"/>
      <c r="R51" s="150"/>
      <c r="S51" s="150"/>
      <c r="T51" s="150"/>
      <c r="U51" s="150"/>
      <c r="V51" s="150"/>
      <c r="W51" s="150"/>
    </row>
    <row r="52" spans="1:23" s="149" customFormat="1" ht="21" customHeight="1" thickTop="1" x14ac:dyDescent="0.25">
      <c r="A52" s="5">
        <v>8</v>
      </c>
      <c r="B52" s="157"/>
      <c r="C52" s="239" t="s">
        <v>461</v>
      </c>
      <c r="D52" s="240"/>
      <c r="E52" s="240"/>
      <c r="F52" s="240"/>
      <c r="G52" s="240"/>
      <c r="H52" s="240"/>
      <c r="I52" s="240"/>
      <c r="J52" s="240"/>
      <c r="K52" s="240"/>
      <c r="L52" s="240"/>
      <c r="M52" s="241"/>
      <c r="P52" s="150"/>
      <c r="Q52" s="150"/>
      <c r="R52" s="150"/>
      <c r="S52" s="150"/>
      <c r="T52" s="150"/>
      <c r="U52" s="150"/>
      <c r="V52" s="150"/>
      <c r="W52" s="150"/>
    </row>
    <row r="53" spans="1:23" ht="229.5" customHeight="1" x14ac:dyDescent="0.25">
      <c r="A53" s="19">
        <v>8.2100000000000009</v>
      </c>
      <c r="B53" s="61" t="s">
        <v>483</v>
      </c>
      <c r="C53" s="229" t="s">
        <v>462</v>
      </c>
      <c r="D53" s="230"/>
      <c r="E53" s="230"/>
      <c r="F53" s="230"/>
      <c r="G53" s="230"/>
      <c r="H53" s="230"/>
      <c r="I53" s="231"/>
      <c r="J53" s="19" t="s">
        <v>29</v>
      </c>
      <c r="K53" s="159">
        <v>1</v>
      </c>
      <c r="L53" s="160"/>
      <c r="M53" s="155">
        <f>+K53*L53</f>
        <v>0</v>
      </c>
      <c r="P53"/>
      <c r="Q53" s="9"/>
      <c r="R53" s="9"/>
      <c r="S53" s="9"/>
      <c r="T53" s="9"/>
      <c r="U53" s="9"/>
      <c r="V53"/>
      <c r="W53"/>
    </row>
    <row r="54" spans="1:23" s="165" customFormat="1" ht="87" customHeight="1" x14ac:dyDescent="0.25">
      <c r="A54" s="162">
        <v>8.2200000000000006</v>
      </c>
      <c r="B54" s="61" t="s">
        <v>483</v>
      </c>
      <c r="C54" s="467" t="s">
        <v>463</v>
      </c>
      <c r="D54" s="468"/>
      <c r="E54" s="468"/>
      <c r="F54" s="468"/>
      <c r="G54" s="468"/>
      <c r="H54" s="468"/>
      <c r="I54" s="469"/>
      <c r="J54" s="162" t="s">
        <v>29</v>
      </c>
      <c r="K54" s="163">
        <v>1</v>
      </c>
      <c r="L54" s="164"/>
      <c r="M54" s="155">
        <f>+K54*L54</f>
        <v>0</v>
      </c>
      <c r="P54" s="166"/>
      <c r="Q54" s="202"/>
      <c r="R54" s="202"/>
      <c r="S54" s="202"/>
      <c r="T54" s="202"/>
      <c r="U54" s="202"/>
      <c r="V54" s="166"/>
      <c r="W54" s="166"/>
    </row>
    <row r="55" spans="1:23" ht="291.75" customHeight="1" x14ac:dyDescent="0.25">
      <c r="A55" s="19">
        <v>8.23</v>
      </c>
      <c r="B55" s="61" t="s">
        <v>483</v>
      </c>
      <c r="C55" s="467" t="s">
        <v>464</v>
      </c>
      <c r="D55" s="468"/>
      <c r="E55" s="468"/>
      <c r="F55" s="468"/>
      <c r="G55" s="468"/>
      <c r="H55" s="468"/>
      <c r="I55" s="469"/>
      <c r="J55" s="19" t="s">
        <v>29</v>
      </c>
      <c r="K55" s="159">
        <v>1</v>
      </c>
      <c r="L55" s="160"/>
      <c r="M55" s="155">
        <f t="shared" ref="M55:M57" si="1">+K55*L55</f>
        <v>0</v>
      </c>
      <c r="P55"/>
      <c r="Q55" s="9"/>
      <c r="R55" s="9"/>
      <c r="S55" s="9"/>
      <c r="T55" s="9"/>
      <c r="U55" s="9"/>
      <c r="V55"/>
      <c r="W55"/>
    </row>
    <row r="56" spans="1:23" ht="54" customHeight="1" x14ac:dyDescent="0.25">
      <c r="A56" s="19">
        <v>8.25</v>
      </c>
      <c r="B56" s="61" t="s">
        <v>483</v>
      </c>
      <c r="C56" s="467" t="s">
        <v>465</v>
      </c>
      <c r="D56" s="468"/>
      <c r="E56" s="468"/>
      <c r="F56" s="468"/>
      <c r="G56" s="468"/>
      <c r="H56" s="468"/>
      <c r="I56" s="469"/>
      <c r="J56" s="19" t="s">
        <v>29</v>
      </c>
      <c r="K56" s="159">
        <v>1</v>
      </c>
      <c r="L56" s="160"/>
      <c r="M56" s="155">
        <f t="shared" si="1"/>
        <v>0</v>
      </c>
      <c r="P56" s="84" t="s">
        <v>430</v>
      </c>
      <c r="Q56" s="140"/>
      <c r="R56" s="140"/>
      <c r="S56" s="140"/>
      <c r="T56" s="140"/>
      <c r="U56" s="140"/>
      <c r="V56"/>
      <c r="W56"/>
    </row>
    <row r="57" spans="1:23" ht="47.25" customHeight="1" x14ac:dyDescent="0.25">
      <c r="A57" s="162">
        <v>8.26</v>
      </c>
      <c r="B57" s="61" t="s">
        <v>483</v>
      </c>
      <c r="C57" s="467" t="s">
        <v>466</v>
      </c>
      <c r="D57" s="468"/>
      <c r="E57" s="468"/>
      <c r="F57" s="468"/>
      <c r="G57" s="468"/>
      <c r="H57" s="468"/>
      <c r="I57" s="469"/>
      <c r="J57" s="19" t="s">
        <v>29</v>
      </c>
      <c r="K57" s="159">
        <v>2</v>
      </c>
      <c r="L57" s="160"/>
      <c r="M57" s="155">
        <f t="shared" si="1"/>
        <v>0</v>
      </c>
      <c r="P57" s="84">
        <v>0.15</v>
      </c>
      <c r="Q57" s="140"/>
      <c r="R57" s="140"/>
      <c r="S57" s="140"/>
      <c r="T57" s="140"/>
      <c r="U57" s="140"/>
    </row>
    <row r="58" spans="1:23" ht="21" customHeight="1" thickBot="1" x14ac:dyDescent="0.3">
      <c r="A58" s="449" t="s">
        <v>358</v>
      </c>
      <c r="B58" s="450"/>
      <c r="C58" s="450"/>
      <c r="D58" s="450"/>
      <c r="E58" s="450"/>
      <c r="F58" s="450"/>
      <c r="G58" s="450"/>
      <c r="H58" s="450"/>
      <c r="I58" s="450"/>
      <c r="J58" s="450"/>
      <c r="K58" s="450"/>
      <c r="L58" s="451"/>
      <c r="M58" s="167">
        <f>SUM(M53:M57)</f>
        <v>0</v>
      </c>
      <c r="P58" s="153"/>
      <c r="Q58" s="198"/>
      <c r="R58" s="198"/>
      <c r="S58" s="198"/>
      <c r="T58" s="198"/>
      <c r="U58" s="110"/>
    </row>
    <row r="59" spans="1:23" s="149" customFormat="1" ht="21" customHeight="1" thickTop="1" x14ac:dyDescent="0.25">
      <c r="A59" s="5">
        <v>9</v>
      </c>
      <c r="B59" s="157"/>
      <c r="C59" s="452" t="s">
        <v>467</v>
      </c>
      <c r="D59" s="453"/>
      <c r="E59" s="453"/>
      <c r="F59" s="453"/>
      <c r="G59" s="453"/>
      <c r="H59" s="453"/>
      <c r="I59" s="453"/>
      <c r="J59" s="453"/>
      <c r="K59" s="453"/>
      <c r="L59" s="453"/>
      <c r="M59" s="454"/>
      <c r="Q59" s="203"/>
      <c r="R59" s="203"/>
      <c r="S59" s="203"/>
      <c r="T59" s="203"/>
      <c r="U59" s="203"/>
    </row>
    <row r="60" spans="1:23" ht="18.75" customHeight="1" x14ac:dyDescent="0.25">
      <c r="A60" s="19">
        <v>9.2100000000000009</v>
      </c>
      <c r="B60" s="61" t="s">
        <v>483</v>
      </c>
      <c r="C60" s="461" t="s">
        <v>468</v>
      </c>
      <c r="D60" s="462"/>
      <c r="E60" s="462"/>
      <c r="F60" s="462"/>
      <c r="G60" s="462"/>
      <c r="H60" s="462"/>
      <c r="I60" s="463"/>
      <c r="J60" s="19" t="s">
        <v>29</v>
      </c>
      <c r="K60" s="18">
        <v>3</v>
      </c>
      <c r="L60" s="168"/>
      <c r="M60" s="161">
        <f>K60*L60</f>
        <v>0</v>
      </c>
      <c r="Q60" s="140"/>
      <c r="R60" s="140"/>
      <c r="S60" s="140"/>
      <c r="T60" s="140"/>
      <c r="U60" s="140"/>
    </row>
    <row r="61" spans="1:23" ht="17.25" customHeight="1" x14ac:dyDescent="0.25">
      <c r="A61" s="19">
        <v>9.2200000000000006</v>
      </c>
      <c r="B61" s="61" t="s">
        <v>483</v>
      </c>
      <c r="C61" s="461" t="s">
        <v>469</v>
      </c>
      <c r="D61" s="462"/>
      <c r="E61" s="462"/>
      <c r="F61" s="462"/>
      <c r="G61" s="462"/>
      <c r="H61" s="462"/>
      <c r="I61" s="463"/>
      <c r="J61" s="18" t="s">
        <v>29</v>
      </c>
      <c r="K61" s="18">
        <v>3</v>
      </c>
      <c r="L61" s="168"/>
      <c r="M61" s="161">
        <f>K61*L61</f>
        <v>0</v>
      </c>
      <c r="Q61" s="140"/>
      <c r="R61" s="140"/>
      <c r="S61" s="140"/>
      <c r="T61" s="140"/>
      <c r="U61" s="140"/>
    </row>
    <row r="62" spans="1:23" ht="18.75" customHeight="1" x14ac:dyDescent="0.25">
      <c r="A62" s="19">
        <v>9.23</v>
      </c>
      <c r="B62" s="61" t="s">
        <v>45</v>
      </c>
      <c r="C62" s="464" t="s">
        <v>470</v>
      </c>
      <c r="D62" s="465"/>
      <c r="E62" s="465"/>
      <c r="F62" s="465"/>
      <c r="G62" s="465"/>
      <c r="H62" s="465"/>
      <c r="I62" s="466"/>
      <c r="J62" s="18" t="s">
        <v>23</v>
      </c>
      <c r="K62" s="18">
        <v>1</v>
      </c>
      <c r="L62" s="168"/>
      <c r="M62" s="161">
        <f>K62*L62</f>
        <v>0</v>
      </c>
      <c r="Q62" s="140"/>
      <c r="R62" s="140"/>
      <c r="S62" s="140"/>
      <c r="T62" s="140"/>
      <c r="U62" s="140"/>
    </row>
    <row r="63" spans="1:23" ht="18.75" customHeight="1" x14ac:dyDescent="0.25">
      <c r="A63" s="19">
        <v>9.24</v>
      </c>
      <c r="B63" s="61" t="s">
        <v>483</v>
      </c>
      <c r="C63" s="461" t="s">
        <v>471</v>
      </c>
      <c r="D63" s="462"/>
      <c r="E63" s="462"/>
      <c r="F63" s="462"/>
      <c r="G63" s="462"/>
      <c r="H63" s="462"/>
      <c r="I63" s="463"/>
      <c r="J63" s="18" t="s">
        <v>20</v>
      </c>
      <c r="K63" s="18">
        <v>20</v>
      </c>
      <c r="L63" s="168"/>
      <c r="M63" s="161">
        <f>K63*L63</f>
        <v>0</v>
      </c>
      <c r="Q63" s="140"/>
      <c r="R63" s="140"/>
      <c r="S63" s="140"/>
      <c r="T63" s="140"/>
      <c r="U63" s="140"/>
    </row>
    <row r="64" spans="1:23" ht="21" customHeight="1" thickBot="1" x14ac:dyDescent="0.3">
      <c r="A64" s="449" t="s">
        <v>358</v>
      </c>
      <c r="B64" s="450"/>
      <c r="C64" s="450"/>
      <c r="D64" s="450"/>
      <c r="E64" s="450"/>
      <c r="F64" s="450"/>
      <c r="G64" s="450"/>
      <c r="H64" s="450"/>
      <c r="I64" s="450"/>
      <c r="J64" s="450"/>
      <c r="K64" s="450"/>
      <c r="L64" s="451"/>
      <c r="M64" s="169">
        <f>SUM(M60:M63)</f>
        <v>0</v>
      </c>
      <c r="P64" s="153"/>
      <c r="Q64" s="198"/>
      <c r="R64" s="198"/>
      <c r="S64" s="198"/>
      <c r="T64" s="198"/>
      <c r="U64" s="110"/>
    </row>
    <row r="65" spans="1:22" s="149" customFormat="1" ht="21" customHeight="1" thickTop="1" x14ac:dyDescent="0.25">
      <c r="A65" s="5">
        <v>11</v>
      </c>
      <c r="B65" s="157"/>
      <c r="C65" s="452" t="s">
        <v>472</v>
      </c>
      <c r="D65" s="453"/>
      <c r="E65" s="453"/>
      <c r="F65" s="453"/>
      <c r="G65" s="453"/>
      <c r="H65" s="453"/>
      <c r="I65" s="453"/>
      <c r="J65" s="453"/>
      <c r="K65" s="453"/>
      <c r="L65" s="453"/>
      <c r="M65" s="454"/>
      <c r="Q65" s="203"/>
      <c r="R65" s="203"/>
      <c r="S65" s="203"/>
      <c r="T65" s="203"/>
      <c r="U65" s="203"/>
    </row>
    <row r="66" spans="1:22" ht="86.25" customHeight="1" x14ac:dyDescent="0.25">
      <c r="A66" s="19">
        <v>11.1</v>
      </c>
      <c r="B66" s="61" t="s">
        <v>483</v>
      </c>
      <c r="C66" s="455" t="s">
        <v>473</v>
      </c>
      <c r="D66" s="456"/>
      <c r="E66" s="456"/>
      <c r="F66" s="456"/>
      <c r="G66" s="456"/>
      <c r="H66" s="456"/>
      <c r="I66" s="457"/>
      <c r="J66" s="18" t="s">
        <v>29</v>
      </c>
      <c r="K66" s="18">
        <v>1</v>
      </c>
      <c r="L66" s="170"/>
      <c r="M66" s="155">
        <f>K66*L66</f>
        <v>0</v>
      </c>
    </row>
    <row r="67" spans="1:22" ht="45" customHeight="1" x14ac:dyDescent="0.25">
      <c r="A67" s="19">
        <v>11.2</v>
      </c>
      <c r="B67" s="61" t="s">
        <v>483</v>
      </c>
      <c r="C67" s="458" t="s">
        <v>474</v>
      </c>
      <c r="D67" s="459"/>
      <c r="E67" s="459"/>
      <c r="F67" s="459"/>
      <c r="G67" s="459"/>
      <c r="H67" s="459"/>
      <c r="I67" s="460"/>
      <c r="J67" s="18" t="s">
        <v>29</v>
      </c>
      <c r="K67" s="18">
        <v>1</v>
      </c>
      <c r="L67" s="171"/>
      <c r="M67" s="155">
        <f>K67*L67</f>
        <v>0</v>
      </c>
    </row>
    <row r="68" spans="1:22" ht="21" customHeight="1" x14ac:dyDescent="0.25">
      <c r="A68" s="19">
        <v>11.3</v>
      </c>
      <c r="B68" s="61" t="s">
        <v>483</v>
      </c>
      <c r="C68" s="461" t="s">
        <v>475</v>
      </c>
      <c r="D68" s="462"/>
      <c r="E68" s="462"/>
      <c r="F68" s="462"/>
      <c r="G68" s="462"/>
      <c r="H68" s="462"/>
      <c r="I68" s="463"/>
      <c r="J68" s="18" t="s">
        <v>29</v>
      </c>
      <c r="K68" s="18">
        <v>1</v>
      </c>
      <c r="L68" s="170"/>
      <c r="M68" s="155">
        <f>K68*L68</f>
        <v>0</v>
      </c>
    </row>
    <row r="69" spans="1:22" ht="21" customHeight="1" thickBot="1" x14ac:dyDescent="0.3">
      <c r="A69" s="268" t="s">
        <v>358</v>
      </c>
      <c r="B69" s="337"/>
      <c r="C69" s="337"/>
      <c r="D69" s="269"/>
      <c r="E69" s="269"/>
      <c r="F69" s="269"/>
      <c r="G69" s="269"/>
      <c r="H69" s="269"/>
      <c r="I69" s="269"/>
      <c r="J69" s="269"/>
      <c r="K69" s="269"/>
      <c r="L69" s="270"/>
      <c r="M69" s="172">
        <f>SUM(M66:M68)</f>
        <v>0</v>
      </c>
      <c r="P69" s="153"/>
      <c r="Q69" s="153"/>
      <c r="R69" s="153"/>
      <c r="S69" s="153"/>
      <c r="T69" s="153"/>
      <c r="U69" s="104"/>
    </row>
    <row r="70" spans="1:22" ht="18" customHeight="1" thickBot="1" x14ac:dyDescent="0.3">
      <c r="A70" s="437" t="s">
        <v>313</v>
      </c>
      <c r="B70" s="438"/>
      <c r="C70" s="438"/>
      <c r="D70" s="438"/>
      <c r="E70" s="438"/>
      <c r="F70" s="438"/>
      <c r="G70" s="438"/>
      <c r="H70" s="438"/>
      <c r="I70" s="438"/>
      <c r="J70" s="438"/>
      <c r="K70" s="438"/>
      <c r="L70" s="438"/>
      <c r="M70" s="439"/>
      <c r="P70"/>
      <c r="Q70"/>
      <c r="R70"/>
      <c r="S70"/>
      <c r="T70"/>
      <c r="U70"/>
      <c r="V70"/>
    </row>
    <row r="71" spans="1:22" ht="18" customHeight="1" x14ac:dyDescent="0.25">
      <c r="A71" s="440" t="s">
        <v>317</v>
      </c>
      <c r="B71" s="441"/>
      <c r="C71" s="441"/>
      <c r="D71" s="441"/>
      <c r="E71" s="441"/>
      <c r="F71" s="441"/>
      <c r="G71" s="441"/>
      <c r="H71" s="441"/>
      <c r="I71" s="441"/>
      <c r="J71" s="441"/>
      <c r="K71" s="442"/>
      <c r="L71" s="173"/>
      <c r="M71" s="155">
        <f>M11+M15+M22+M25+M29+M35+M48+M58+M64+M69</f>
        <v>0</v>
      </c>
      <c r="P71"/>
      <c r="Q71"/>
      <c r="R71"/>
      <c r="S71"/>
      <c r="T71"/>
      <c r="U71"/>
      <c r="V71"/>
    </row>
    <row r="72" spans="1:22" ht="17.25" customHeight="1" x14ac:dyDescent="0.25">
      <c r="A72" s="302" t="s">
        <v>318</v>
      </c>
      <c r="B72" s="302"/>
      <c r="C72" s="302"/>
      <c r="D72" s="302"/>
      <c r="E72" s="302"/>
      <c r="F72" s="302"/>
      <c r="G72" s="302"/>
      <c r="H72" s="302"/>
      <c r="I72" s="302"/>
      <c r="J72" s="302"/>
      <c r="K72" s="302"/>
      <c r="L72" s="67"/>
      <c r="M72" s="155">
        <f>M71*L72</f>
        <v>0</v>
      </c>
      <c r="O72" s="134"/>
      <c r="P72" s="174"/>
      <c r="Q72"/>
      <c r="R72"/>
      <c r="S72"/>
      <c r="T72"/>
      <c r="U72"/>
      <c r="V72"/>
    </row>
    <row r="73" spans="1:22" ht="14.25" customHeight="1" x14ac:dyDescent="0.25">
      <c r="A73" s="302" t="s">
        <v>322</v>
      </c>
      <c r="B73" s="302"/>
      <c r="C73" s="302"/>
      <c r="D73" s="302"/>
      <c r="E73" s="302"/>
      <c r="F73" s="302"/>
      <c r="G73" s="302"/>
      <c r="H73" s="302"/>
      <c r="I73" s="302"/>
      <c r="J73" s="302"/>
      <c r="K73" s="302"/>
      <c r="L73" s="67"/>
      <c r="M73" s="155">
        <f>M71*L73</f>
        <v>0</v>
      </c>
      <c r="N73" s="135"/>
      <c r="O73" s="127"/>
      <c r="P73" s="174"/>
      <c r="Q73"/>
      <c r="R73"/>
      <c r="S73"/>
      <c r="T73"/>
      <c r="U73"/>
      <c r="V73"/>
    </row>
    <row r="74" spans="1:22" ht="17.25" customHeight="1" x14ac:dyDescent="0.25">
      <c r="A74" s="443" t="s">
        <v>323</v>
      </c>
      <c r="B74" s="444"/>
      <c r="C74" s="444"/>
      <c r="D74" s="444"/>
      <c r="E74" s="444"/>
      <c r="F74" s="444"/>
      <c r="G74" s="444"/>
      <c r="H74" s="444"/>
      <c r="I74" s="444"/>
      <c r="J74" s="444"/>
      <c r="K74" s="445"/>
      <c r="L74" s="67"/>
      <c r="M74" s="155">
        <f>M71*L74</f>
        <v>0</v>
      </c>
      <c r="O74" s="136"/>
      <c r="P74" s="174"/>
      <c r="Q74"/>
      <c r="R74"/>
      <c r="S74"/>
      <c r="T74"/>
      <c r="U74"/>
      <c r="V74"/>
    </row>
    <row r="75" spans="1:22" ht="15.75" customHeight="1" x14ac:dyDescent="0.25">
      <c r="A75" s="446" t="s">
        <v>324</v>
      </c>
      <c r="B75" s="447"/>
      <c r="C75" s="447"/>
      <c r="D75" s="447"/>
      <c r="E75" s="447"/>
      <c r="F75" s="447"/>
      <c r="G75" s="447"/>
      <c r="H75" s="447"/>
      <c r="I75" s="447"/>
      <c r="J75" s="447"/>
      <c r="K75" s="448"/>
      <c r="L75" s="67"/>
      <c r="M75" s="155">
        <f>M74*L75</f>
        <v>0</v>
      </c>
      <c r="O75" s="136"/>
      <c r="P75" s="174"/>
      <c r="Q75"/>
      <c r="R75"/>
      <c r="S75"/>
      <c r="T75"/>
      <c r="U75"/>
      <c r="V75"/>
    </row>
    <row r="76" spans="1:22" ht="15" customHeight="1" x14ac:dyDescent="0.25">
      <c r="A76" s="433" t="s">
        <v>420</v>
      </c>
      <c r="B76" s="433"/>
      <c r="C76" s="433"/>
      <c r="D76" s="433"/>
      <c r="E76" s="433"/>
      <c r="F76" s="433"/>
      <c r="G76" s="433"/>
      <c r="H76" s="433"/>
      <c r="I76" s="433"/>
      <c r="J76" s="433"/>
      <c r="K76" s="433"/>
      <c r="L76" s="433"/>
      <c r="M76" s="155">
        <f>SUM(M71:M75)</f>
        <v>0</v>
      </c>
      <c r="O76" s="134"/>
      <c r="P76" s="174"/>
      <c r="Q76"/>
      <c r="R76"/>
      <c r="S76"/>
      <c r="T76"/>
      <c r="U76"/>
      <c r="V76"/>
    </row>
    <row r="77" spans="1:22" ht="12.75" customHeight="1" x14ac:dyDescent="0.25">
      <c r="A77" s="380" t="s">
        <v>343</v>
      </c>
      <c r="B77" s="381"/>
      <c r="C77" s="381"/>
      <c r="D77" s="381"/>
      <c r="E77" s="381"/>
      <c r="F77" s="381"/>
      <c r="G77" s="381"/>
      <c r="H77" s="381"/>
      <c r="I77" s="381"/>
      <c r="J77" s="381"/>
      <c r="K77" s="382"/>
      <c r="L77" s="175"/>
      <c r="M77" s="155">
        <f>+L77*M76</f>
        <v>0</v>
      </c>
      <c r="O77" s="134"/>
      <c r="P77" s="174"/>
      <c r="Q77"/>
      <c r="R77"/>
      <c r="S77"/>
      <c r="T77"/>
      <c r="U77"/>
      <c r="V77"/>
    </row>
    <row r="78" spans="1:22" ht="15" customHeight="1" x14ac:dyDescent="0.25">
      <c r="A78" s="380" t="s">
        <v>344</v>
      </c>
      <c r="B78" s="381"/>
      <c r="C78" s="381"/>
      <c r="D78" s="381"/>
      <c r="E78" s="381"/>
      <c r="F78" s="381"/>
      <c r="G78" s="381"/>
      <c r="H78" s="381"/>
      <c r="I78" s="381"/>
      <c r="J78" s="381"/>
      <c r="K78" s="382"/>
      <c r="L78" s="176"/>
      <c r="M78" s="155">
        <f>+(M76+M77)/0.98*0.02</f>
        <v>0</v>
      </c>
      <c r="P78"/>
      <c r="Q78"/>
      <c r="R78"/>
      <c r="S78"/>
      <c r="T78"/>
      <c r="U78"/>
      <c r="V78"/>
    </row>
    <row r="79" spans="1:22" ht="19.5" customHeight="1" x14ac:dyDescent="0.25">
      <c r="A79" s="434" t="s">
        <v>345</v>
      </c>
      <c r="B79" s="435"/>
      <c r="C79" s="435"/>
      <c r="D79" s="435"/>
      <c r="E79" s="435"/>
      <c r="F79" s="435"/>
      <c r="G79" s="435"/>
      <c r="H79" s="435"/>
      <c r="I79" s="435"/>
      <c r="J79" s="435"/>
      <c r="K79" s="435"/>
      <c r="L79" s="436"/>
      <c r="M79" s="155">
        <f>+SUM(M76:M78)</f>
        <v>0</v>
      </c>
      <c r="P79"/>
      <c r="Q79"/>
      <c r="R79"/>
      <c r="S79"/>
      <c r="T79"/>
      <c r="U79"/>
      <c r="V79"/>
    </row>
    <row r="80" spans="1:22" customFormat="1" ht="15" customHeight="1" x14ac:dyDescent="0.25">
      <c r="A80" s="374" t="s">
        <v>314</v>
      </c>
      <c r="B80" s="374"/>
      <c r="C80" s="374"/>
      <c r="D80" s="217" t="s">
        <v>346</v>
      </c>
      <c r="E80" s="218"/>
      <c r="F80" s="219"/>
      <c r="G80" s="212" t="s">
        <v>476</v>
      </c>
      <c r="H80" s="213"/>
      <c r="I80" s="214"/>
      <c r="J80" s="375" t="s">
        <v>348</v>
      </c>
      <c r="K80" s="375"/>
      <c r="L80" s="375"/>
      <c r="M80" s="375"/>
      <c r="N80" s="83"/>
    </row>
    <row r="81" spans="1:16136" customFormat="1" ht="15" customHeight="1" x14ac:dyDescent="0.25">
      <c r="A81" s="374" t="s">
        <v>319</v>
      </c>
      <c r="B81" s="374"/>
      <c r="C81" s="374"/>
      <c r="D81" s="217" t="s">
        <v>320</v>
      </c>
      <c r="E81" s="218"/>
      <c r="F81" s="219"/>
      <c r="G81" s="430" t="s">
        <v>321</v>
      </c>
      <c r="H81" s="431"/>
      <c r="I81" s="432"/>
      <c r="J81" s="375" t="s">
        <v>348</v>
      </c>
      <c r="K81" s="375"/>
      <c r="L81" s="375"/>
      <c r="M81" s="375"/>
      <c r="N81" s="83"/>
    </row>
    <row r="82" spans="1:16136" customFormat="1" ht="16.5" customHeight="1" x14ac:dyDescent="0.25">
      <c r="A82" s="374" t="s">
        <v>349</v>
      </c>
      <c r="B82" s="374"/>
      <c r="C82" s="374"/>
      <c r="D82" s="217" t="s">
        <v>350</v>
      </c>
      <c r="E82" s="218"/>
      <c r="F82" s="219"/>
      <c r="G82" s="430" t="s">
        <v>426</v>
      </c>
      <c r="H82" s="431"/>
      <c r="I82" s="432"/>
      <c r="J82" s="375" t="s">
        <v>348</v>
      </c>
      <c r="K82" s="375"/>
      <c r="L82" s="375"/>
      <c r="M82" s="375"/>
      <c r="N82" s="83"/>
    </row>
    <row r="83" spans="1:16136" x14ac:dyDescent="0.25">
      <c r="M83" s="110"/>
      <c r="P83"/>
      <c r="Q83"/>
      <c r="R83"/>
      <c r="S83"/>
      <c r="T83"/>
      <c r="U83"/>
      <c r="V83"/>
    </row>
    <row r="84" spans="1:16136" ht="15" customHeight="1" x14ac:dyDescent="0.25">
      <c r="A84" s="427"/>
      <c r="B84" s="427"/>
      <c r="C84" s="427"/>
      <c r="D84" s="427"/>
      <c r="E84" s="427"/>
      <c r="F84" s="427"/>
      <c r="G84" s="427"/>
      <c r="H84" s="427"/>
      <c r="I84" s="427"/>
      <c r="J84" s="427"/>
      <c r="K84" s="427"/>
      <c r="L84" s="427"/>
      <c r="M84" s="177"/>
      <c r="P84"/>
      <c r="Q84"/>
      <c r="R84"/>
      <c r="S84"/>
      <c r="T84"/>
      <c r="U84"/>
      <c r="V84"/>
    </row>
    <row r="85" spans="1:16136" x14ac:dyDescent="0.25">
      <c r="A85" s="140"/>
      <c r="B85" s="140"/>
      <c r="C85" s="140"/>
      <c r="D85" s="140"/>
      <c r="E85" s="140"/>
      <c r="F85" s="140"/>
      <c r="G85" s="140"/>
      <c r="H85" s="140"/>
      <c r="I85" s="140"/>
      <c r="J85" s="140"/>
      <c r="K85" s="140"/>
      <c r="L85" s="140"/>
      <c r="P85"/>
      <c r="Q85"/>
      <c r="R85"/>
      <c r="S85"/>
      <c r="T85"/>
      <c r="U85"/>
      <c r="V85"/>
    </row>
    <row r="86" spans="1:16136" x14ac:dyDescent="0.25">
      <c r="A86" s="140"/>
      <c r="B86" s="140"/>
      <c r="C86" s="140"/>
      <c r="D86" s="140"/>
      <c r="E86" s="140"/>
      <c r="F86" s="140"/>
      <c r="G86" s="140"/>
      <c r="H86" s="140"/>
      <c r="I86" s="140"/>
      <c r="J86" s="140"/>
      <c r="K86" s="140"/>
      <c r="L86" s="140"/>
      <c r="M86" s="178"/>
      <c r="P86"/>
      <c r="Q86"/>
      <c r="R86"/>
      <c r="S86"/>
      <c r="T86"/>
      <c r="U86"/>
      <c r="V86"/>
    </row>
    <row r="87" spans="1:16136" x14ac:dyDescent="0.25">
      <c r="A87" s="140"/>
      <c r="B87" s="140"/>
      <c r="C87" s="140"/>
      <c r="D87" s="140"/>
      <c r="E87" s="140"/>
      <c r="F87" s="140"/>
      <c r="G87" s="140"/>
      <c r="H87" s="140"/>
      <c r="I87" s="140"/>
      <c r="J87" s="140"/>
      <c r="K87" s="140"/>
      <c r="L87" s="140"/>
      <c r="P87"/>
      <c r="Q87"/>
      <c r="R87"/>
      <c r="S87"/>
      <c r="T87"/>
      <c r="U87"/>
      <c r="V87"/>
    </row>
    <row r="88" spans="1:16136" ht="15.75" customHeight="1" x14ac:dyDescent="0.25">
      <c r="A88" s="428"/>
      <c r="B88" s="428"/>
      <c r="C88" s="428"/>
      <c r="D88" s="428"/>
      <c r="E88" s="428"/>
      <c r="F88" s="428"/>
      <c r="G88" s="428"/>
      <c r="H88" s="428"/>
      <c r="I88" s="428"/>
      <c r="J88" s="428"/>
      <c r="K88" s="428"/>
      <c r="L88" s="428"/>
      <c r="M88" s="428"/>
      <c r="P88"/>
      <c r="Q88"/>
      <c r="R88"/>
      <c r="S88"/>
      <c r="T88"/>
      <c r="U88"/>
      <c r="V88"/>
    </row>
    <row r="89" spans="1:16136" ht="15.75" customHeight="1" x14ac:dyDescent="0.25">
      <c r="A89" s="429"/>
      <c r="B89" s="429"/>
      <c r="C89" s="429"/>
      <c r="D89" s="429"/>
      <c r="E89" s="429"/>
      <c r="F89" s="429"/>
      <c r="G89" s="429"/>
      <c r="H89" s="429"/>
      <c r="I89" s="429"/>
      <c r="J89" s="429"/>
      <c r="K89" s="429"/>
      <c r="L89" s="429"/>
      <c r="M89" s="429"/>
      <c r="P89"/>
      <c r="Q89"/>
      <c r="R89"/>
      <c r="S89"/>
      <c r="T89"/>
      <c r="U89"/>
      <c r="V89"/>
    </row>
    <row r="90" spans="1:16136" ht="15.75" customHeight="1" x14ac:dyDescent="0.25">
      <c r="A90" s="428"/>
      <c r="B90" s="428"/>
      <c r="C90" s="428"/>
      <c r="D90" s="428"/>
      <c r="E90" s="428"/>
      <c r="F90" s="428"/>
      <c r="G90" s="428"/>
      <c r="H90" s="428"/>
      <c r="I90" s="428"/>
      <c r="J90" s="428"/>
      <c r="K90" s="428"/>
      <c r="L90" s="428"/>
      <c r="M90" s="428"/>
      <c r="P90"/>
      <c r="Q90"/>
      <c r="R90"/>
      <c r="S90"/>
      <c r="T90"/>
      <c r="U90"/>
      <c r="V90"/>
    </row>
    <row r="91" spans="1:16136" x14ac:dyDescent="0.25">
      <c r="A91" s="145"/>
      <c r="B91" s="145"/>
      <c r="P91"/>
      <c r="Q91"/>
      <c r="R91"/>
      <c r="S91"/>
      <c r="T91"/>
      <c r="U91"/>
      <c r="V91"/>
    </row>
    <row r="92" spans="1:16136" s="113" customFormat="1" x14ac:dyDescent="0.25">
      <c r="A92" s="146" t="s">
        <v>477</v>
      </c>
      <c r="B92" s="146"/>
      <c r="C92" s="84"/>
      <c r="D92" s="84"/>
      <c r="E92" s="84"/>
      <c r="F92" s="84"/>
      <c r="G92" s="84"/>
      <c r="H92" s="84"/>
      <c r="I92" s="84"/>
      <c r="J92" s="84"/>
      <c r="K92" s="84"/>
      <c r="L92" s="84"/>
      <c r="N92" s="84"/>
      <c r="O92" s="84"/>
      <c r="P92"/>
      <c r="Q92"/>
      <c r="R92"/>
      <c r="S92"/>
      <c r="T92"/>
      <c r="U92"/>
      <c r="V92"/>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c r="LT92" s="84"/>
      <c r="LU92" s="84"/>
      <c r="LV92" s="84"/>
      <c r="LW92" s="84"/>
      <c r="LX92" s="84"/>
      <c r="LY92" s="84"/>
      <c r="LZ92" s="84"/>
      <c r="MA92" s="84"/>
      <c r="MB92" s="84"/>
      <c r="MC92" s="84"/>
      <c r="MD92" s="84"/>
      <c r="ME92" s="84"/>
      <c r="MF92" s="84"/>
      <c r="MG92" s="84"/>
      <c r="MH92" s="84"/>
      <c r="MI92" s="84"/>
      <c r="MJ92" s="84"/>
      <c r="MK92" s="84"/>
      <c r="ML92" s="84"/>
      <c r="MM92" s="84"/>
      <c r="MN92" s="84"/>
      <c r="MO92" s="84"/>
      <c r="MP92" s="84"/>
      <c r="MQ92" s="84"/>
      <c r="MR92" s="84"/>
      <c r="MS92" s="84"/>
      <c r="MT92" s="84"/>
      <c r="MU92" s="84"/>
      <c r="MV92" s="84"/>
      <c r="MW92" s="84"/>
      <c r="MX92" s="84"/>
      <c r="MY92" s="84"/>
      <c r="MZ92" s="84"/>
      <c r="NA92" s="84"/>
      <c r="NB92" s="84"/>
      <c r="NC92" s="84"/>
      <c r="ND92" s="84"/>
      <c r="NE92" s="84"/>
      <c r="NF92" s="84"/>
      <c r="NG92" s="84"/>
      <c r="NH92" s="84"/>
      <c r="NI92" s="84"/>
      <c r="NJ92" s="84"/>
      <c r="NK92" s="84"/>
      <c r="NL92" s="84"/>
      <c r="NM92" s="84"/>
      <c r="NN92" s="84"/>
      <c r="NO92" s="84"/>
      <c r="NP92" s="84"/>
      <c r="NQ92" s="84"/>
      <c r="NR92" s="84"/>
      <c r="NS92" s="84"/>
      <c r="NT92" s="84"/>
      <c r="NU92" s="84"/>
      <c r="NV92" s="84"/>
      <c r="NW92" s="84"/>
      <c r="NX92" s="84"/>
      <c r="NY92" s="84"/>
      <c r="NZ92" s="84"/>
      <c r="OA92" s="84"/>
      <c r="OB92" s="84"/>
      <c r="OC92" s="84"/>
      <c r="OD92" s="84"/>
      <c r="OE92" s="84"/>
      <c r="OF92" s="84"/>
      <c r="OG92" s="84"/>
      <c r="OH92" s="84"/>
      <c r="OI92" s="84"/>
      <c r="OJ92" s="84"/>
      <c r="OK92" s="84"/>
      <c r="OL92" s="84"/>
      <c r="OM92" s="84"/>
      <c r="ON92" s="84"/>
      <c r="OO92" s="84"/>
      <c r="OP92" s="84"/>
      <c r="OQ92" s="84"/>
      <c r="OR92" s="84"/>
      <c r="OS92" s="84"/>
      <c r="OT92" s="84"/>
      <c r="OU92" s="84"/>
      <c r="OV92" s="84"/>
      <c r="OW92" s="84"/>
      <c r="OX92" s="84"/>
      <c r="OY92" s="84"/>
      <c r="OZ92" s="84"/>
      <c r="PA92" s="84"/>
      <c r="PB92" s="84"/>
      <c r="PC92" s="84"/>
      <c r="PD92" s="84"/>
      <c r="PE92" s="84"/>
      <c r="PF92" s="84"/>
      <c r="PG92" s="84"/>
      <c r="PH92" s="84"/>
      <c r="PI92" s="84"/>
      <c r="PJ92" s="84"/>
      <c r="PK92" s="84"/>
      <c r="PL92" s="84"/>
      <c r="PM92" s="84"/>
      <c r="PN92" s="84"/>
      <c r="PO92" s="84"/>
      <c r="PP92" s="84"/>
      <c r="PQ92" s="84"/>
      <c r="PR92" s="84"/>
      <c r="PS92" s="84"/>
      <c r="PT92" s="84"/>
      <c r="PU92" s="84"/>
      <c r="PV92" s="84"/>
      <c r="PW92" s="84"/>
      <c r="PX92" s="84"/>
      <c r="PY92" s="84"/>
      <c r="PZ92" s="84"/>
      <c r="QA92" s="84"/>
      <c r="QB92" s="84"/>
      <c r="QC92" s="84"/>
      <c r="QD92" s="84"/>
      <c r="QE92" s="84"/>
      <c r="QF92" s="84"/>
      <c r="QG92" s="84"/>
      <c r="QH92" s="84"/>
      <c r="QI92" s="84"/>
      <c r="QJ92" s="84"/>
      <c r="QK92" s="84"/>
      <c r="QL92" s="84"/>
      <c r="QM92" s="84"/>
      <c r="QN92" s="84"/>
      <c r="QO92" s="84"/>
      <c r="QP92" s="84"/>
      <c r="QQ92" s="84"/>
      <c r="QR92" s="84"/>
      <c r="QS92" s="84"/>
      <c r="QT92" s="84"/>
      <c r="QU92" s="84"/>
      <c r="QV92" s="84"/>
      <c r="QW92" s="84"/>
      <c r="QX92" s="84"/>
      <c r="QY92" s="84"/>
      <c r="QZ92" s="84"/>
      <c r="RA92" s="84"/>
      <c r="RB92" s="84"/>
      <c r="RC92" s="84"/>
      <c r="RD92" s="84"/>
      <c r="RE92" s="84"/>
      <c r="RF92" s="84"/>
      <c r="RG92" s="84"/>
      <c r="RH92" s="84"/>
      <c r="RI92" s="84"/>
      <c r="RJ92" s="84"/>
      <c r="RK92" s="84"/>
      <c r="RL92" s="84"/>
      <c r="RM92" s="84"/>
      <c r="RN92" s="84"/>
      <c r="RO92" s="84"/>
      <c r="RP92" s="84"/>
      <c r="RQ92" s="84"/>
      <c r="RR92" s="84"/>
      <c r="RS92" s="84"/>
      <c r="RT92" s="84"/>
      <c r="RU92" s="84"/>
      <c r="RV92" s="84"/>
      <c r="RW92" s="84"/>
      <c r="RX92" s="84"/>
      <c r="RY92" s="84"/>
      <c r="RZ92" s="84"/>
      <c r="SA92" s="84"/>
      <c r="SB92" s="84"/>
      <c r="SC92" s="84"/>
      <c r="SD92" s="84"/>
      <c r="SE92" s="84"/>
      <c r="SF92" s="84"/>
      <c r="SG92" s="84"/>
      <c r="SH92" s="84"/>
      <c r="SI92" s="84"/>
      <c r="SJ92" s="84"/>
      <c r="SK92" s="84"/>
      <c r="SL92" s="84"/>
      <c r="SM92" s="84"/>
      <c r="SN92" s="84"/>
      <c r="SO92" s="84"/>
      <c r="SP92" s="84"/>
      <c r="SQ92" s="84"/>
      <c r="SR92" s="84"/>
      <c r="SS92" s="84"/>
      <c r="ST92" s="84"/>
      <c r="SU92" s="84"/>
      <c r="SV92" s="84"/>
      <c r="SW92" s="84"/>
      <c r="SX92" s="84"/>
      <c r="SY92" s="84"/>
      <c r="SZ92" s="84"/>
      <c r="TA92" s="84"/>
      <c r="TB92" s="84"/>
      <c r="TC92" s="84"/>
      <c r="TD92" s="84"/>
      <c r="TE92" s="84"/>
      <c r="TF92" s="84"/>
      <c r="TG92" s="84"/>
      <c r="TH92" s="84"/>
      <c r="TI92" s="84"/>
      <c r="TJ92" s="84"/>
      <c r="TK92" s="84"/>
      <c r="TL92" s="84"/>
      <c r="TM92" s="84"/>
      <c r="TN92" s="84"/>
      <c r="TO92" s="84"/>
      <c r="TP92" s="84"/>
      <c r="TQ92" s="84"/>
      <c r="TR92" s="84"/>
      <c r="TS92" s="84"/>
      <c r="TT92" s="84"/>
      <c r="TU92" s="84"/>
      <c r="TV92" s="84"/>
      <c r="TW92" s="84"/>
      <c r="TX92" s="84"/>
      <c r="TY92" s="84"/>
      <c r="TZ92" s="84"/>
      <c r="UA92" s="84"/>
      <c r="UB92" s="84"/>
      <c r="UC92" s="84"/>
      <c r="UD92" s="84"/>
      <c r="UE92" s="84"/>
      <c r="UF92" s="84"/>
      <c r="UG92" s="84"/>
      <c r="UH92" s="84"/>
      <c r="UI92" s="84"/>
      <c r="UJ92" s="84"/>
      <c r="UK92" s="84"/>
      <c r="UL92" s="84"/>
      <c r="UM92" s="84"/>
      <c r="UN92" s="84"/>
      <c r="UO92" s="84"/>
      <c r="UP92" s="84"/>
      <c r="UQ92" s="84"/>
      <c r="UR92" s="84"/>
      <c r="US92" s="84"/>
      <c r="UT92" s="84"/>
      <c r="UU92" s="84"/>
      <c r="UV92" s="84"/>
      <c r="UW92" s="84"/>
      <c r="UX92" s="84"/>
      <c r="UY92" s="84"/>
      <c r="UZ92" s="84"/>
      <c r="VA92" s="84"/>
      <c r="VB92" s="84"/>
      <c r="VC92" s="84"/>
      <c r="VD92" s="84"/>
      <c r="VE92" s="84"/>
      <c r="VF92" s="84"/>
      <c r="VG92" s="84"/>
      <c r="VH92" s="84"/>
      <c r="VI92" s="84"/>
      <c r="VJ92" s="84"/>
      <c r="VK92" s="84"/>
      <c r="VL92" s="84"/>
      <c r="VM92" s="84"/>
      <c r="VN92" s="84"/>
      <c r="VO92" s="84"/>
      <c r="VP92" s="84"/>
      <c r="VQ92" s="84"/>
      <c r="VR92" s="84"/>
      <c r="VS92" s="84"/>
      <c r="VT92" s="84"/>
      <c r="VU92" s="84"/>
      <c r="VV92" s="84"/>
      <c r="VW92" s="84"/>
      <c r="VX92" s="84"/>
      <c r="VY92" s="84"/>
      <c r="VZ92" s="84"/>
      <c r="WA92" s="84"/>
      <c r="WB92" s="84"/>
      <c r="WC92" s="84"/>
      <c r="WD92" s="84"/>
      <c r="WE92" s="84"/>
      <c r="WF92" s="84"/>
      <c r="WG92" s="84"/>
      <c r="WH92" s="84"/>
      <c r="WI92" s="84"/>
      <c r="WJ92" s="84"/>
      <c r="WK92" s="84"/>
      <c r="WL92" s="84"/>
      <c r="WM92" s="84"/>
      <c r="WN92" s="84"/>
      <c r="WO92" s="84"/>
      <c r="WP92" s="84"/>
      <c r="WQ92" s="84"/>
      <c r="WR92" s="84"/>
      <c r="WS92" s="84"/>
      <c r="WT92" s="84"/>
      <c r="WU92" s="84"/>
      <c r="WV92" s="84"/>
      <c r="WW92" s="84"/>
      <c r="WX92" s="84"/>
      <c r="WY92" s="84"/>
      <c r="WZ92" s="84"/>
      <c r="XA92" s="84"/>
      <c r="XB92" s="84"/>
      <c r="XC92" s="84"/>
      <c r="XD92" s="84"/>
      <c r="XE92" s="84"/>
      <c r="XF92" s="84"/>
      <c r="XG92" s="84"/>
      <c r="XH92" s="84"/>
      <c r="XI92" s="84"/>
      <c r="XJ92" s="84"/>
      <c r="XK92" s="84"/>
      <c r="XL92" s="84"/>
      <c r="XM92" s="84"/>
      <c r="XN92" s="84"/>
      <c r="XO92" s="84"/>
      <c r="XP92" s="84"/>
      <c r="XQ92" s="84"/>
      <c r="XR92" s="84"/>
      <c r="XS92" s="84"/>
      <c r="XT92" s="84"/>
      <c r="XU92" s="84"/>
      <c r="XV92" s="84"/>
      <c r="XW92" s="84"/>
      <c r="XX92" s="84"/>
      <c r="XY92" s="84"/>
      <c r="XZ92" s="84"/>
      <c r="YA92" s="84"/>
      <c r="YB92" s="84"/>
      <c r="YC92" s="84"/>
      <c r="YD92" s="84"/>
      <c r="YE92" s="84"/>
      <c r="YF92" s="84"/>
      <c r="YG92" s="84"/>
      <c r="YH92" s="84"/>
      <c r="YI92" s="84"/>
      <c r="YJ92" s="84"/>
      <c r="YK92" s="84"/>
      <c r="YL92" s="84"/>
      <c r="YM92" s="84"/>
      <c r="YN92" s="84"/>
      <c r="YO92" s="84"/>
      <c r="YP92" s="84"/>
      <c r="YQ92" s="84"/>
      <c r="YR92" s="84"/>
      <c r="YS92" s="84"/>
      <c r="YT92" s="84"/>
      <c r="YU92" s="84"/>
      <c r="YV92" s="84"/>
      <c r="YW92" s="84"/>
      <c r="YX92" s="84"/>
      <c r="YY92" s="84"/>
      <c r="YZ92" s="84"/>
      <c r="ZA92" s="84"/>
      <c r="ZB92" s="84"/>
      <c r="ZC92" s="84"/>
      <c r="ZD92" s="84"/>
      <c r="ZE92" s="84"/>
      <c r="ZF92" s="84"/>
      <c r="ZG92" s="84"/>
      <c r="ZH92" s="84"/>
      <c r="ZI92" s="84"/>
      <c r="ZJ92" s="84"/>
      <c r="ZK92" s="84"/>
      <c r="ZL92" s="84"/>
      <c r="ZM92" s="84"/>
      <c r="ZN92" s="84"/>
      <c r="ZO92" s="84"/>
      <c r="ZP92" s="84"/>
      <c r="ZQ92" s="84"/>
      <c r="ZR92" s="84"/>
      <c r="ZS92" s="84"/>
      <c r="ZT92" s="84"/>
      <c r="ZU92" s="84"/>
      <c r="ZV92" s="84"/>
      <c r="ZW92" s="84"/>
      <c r="ZX92" s="84"/>
      <c r="ZY92" s="84"/>
      <c r="ZZ92" s="84"/>
      <c r="AAA92" s="84"/>
      <c r="AAB92" s="84"/>
      <c r="AAC92" s="84"/>
      <c r="AAD92" s="84"/>
      <c r="AAE92" s="84"/>
      <c r="AAF92" s="84"/>
      <c r="AAG92" s="84"/>
      <c r="AAH92" s="84"/>
      <c r="AAI92" s="84"/>
      <c r="AAJ92" s="84"/>
      <c r="AAK92" s="84"/>
      <c r="AAL92" s="84"/>
      <c r="AAM92" s="84"/>
      <c r="AAN92" s="84"/>
      <c r="AAO92" s="84"/>
      <c r="AAP92" s="84"/>
      <c r="AAQ92" s="84"/>
      <c r="AAR92" s="84"/>
      <c r="AAS92" s="84"/>
      <c r="AAT92" s="84"/>
      <c r="AAU92" s="84"/>
      <c r="AAV92" s="84"/>
      <c r="AAW92" s="84"/>
      <c r="AAX92" s="84"/>
      <c r="AAY92" s="84"/>
      <c r="AAZ92" s="84"/>
      <c r="ABA92" s="84"/>
      <c r="ABB92" s="84"/>
      <c r="ABC92" s="84"/>
      <c r="ABD92" s="84"/>
      <c r="ABE92" s="84"/>
      <c r="ABF92" s="84"/>
      <c r="ABG92" s="84"/>
      <c r="ABH92" s="84"/>
      <c r="ABI92" s="84"/>
      <c r="ABJ92" s="84"/>
      <c r="ABK92" s="84"/>
      <c r="ABL92" s="84"/>
      <c r="ABM92" s="84"/>
      <c r="ABN92" s="84"/>
      <c r="ABO92" s="84"/>
      <c r="ABP92" s="84"/>
      <c r="ABQ92" s="84"/>
      <c r="ABR92" s="84"/>
      <c r="ABS92" s="84"/>
      <c r="ABT92" s="84"/>
      <c r="ABU92" s="84"/>
      <c r="ABV92" s="84"/>
      <c r="ABW92" s="84"/>
      <c r="ABX92" s="84"/>
      <c r="ABY92" s="84"/>
      <c r="ABZ92" s="84"/>
      <c r="ACA92" s="84"/>
      <c r="ACB92" s="84"/>
      <c r="ACC92" s="84"/>
      <c r="ACD92" s="84"/>
      <c r="ACE92" s="84"/>
      <c r="ACF92" s="84"/>
      <c r="ACG92" s="84"/>
      <c r="ACH92" s="84"/>
      <c r="ACI92" s="84"/>
      <c r="ACJ92" s="84"/>
      <c r="ACK92" s="84"/>
      <c r="ACL92" s="84"/>
      <c r="ACM92" s="84"/>
      <c r="ACN92" s="84"/>
      <c r="ACO92" s="84"/>
      <c r="ACP92" s="84"/>
      <c r="ACQ92" s="84"/>
      <c r="ACR92" s="84"/>
      <c r="ACS92" s="84"/>
      <c r="ACT92" s="84"/>
      <c r="ACU92" s="84"/>
      <c r="ACV92" s="84"/>
      <c r="ACW92" s="84"/>
      <c r="ACX92" s="84"/>
      <c r="ACY92" s="84"/>
      <c r="ACZ92" s="84"/>
      <c r="ADA92" s="84"/>
      <c r="ADB92" s="84"/>
      <c r="ADC92" s="84"/>
      <c r="ADD92" s="84"/>
      <c r="ADE92" s="84"/>
      <c r="ADF92" s="84"/>
      <c r="ADG92" s="84"/>
      <c r="ADH92" s="84"/>
      <c r="ADI92" s="84"/>
      <c r="ADJ92" s="84"/>
      <c r="ADK92" s="84"/>
      <c r="ADL92" s="84"/>
      <c r="ADM92" s="84"/>
      <c r="ADN92" s="84"/>
      <c r="ADO92" s="84"/>
      <c r="ADP92" s="84"/>
      <c r="ADQ92" s="84"/>
      <c r="ADR92" s="84"/>
      <c r="ADS92" s="84"/>
      <c r="ADT92" s="84"/>
      <c r="ADU92" s="84"/>
      <c r="ADV92" s="84"/>
      <c r="ADW92" s="84"/>
      <c r="ADX92" s="84"/>
      <c r="ADY92" s="84"/>
      <c r="ADZ92" s="84"/>
      <c r="AEA92" s="84"/>
      <c r="AEB92" s="84"/>
      <c r="AEC92" s="84"/>
      <c r="AED92" s="84"/>
      <c r="AEE92" s="84"/>
      <c r="AEF92" s="84"/>
      <c r="AEG92" s="84"/>
      <c r="AEH92" s="84"/>
      <c r="AEI92" s="84"/>
      <c r="AEJ92" s="84"/>
      <c r="AEK92" s="84"/>
      <c r="AEL92" s="84"/>
      <c r="AEM92" s="84"/>
      <c r="AEN92" s="84"/>
      <c r="AEO92" s="84"/>
      <c r="AEP92" s="84"/>
      <c r="AEQ92" s="84"/>
      <c r="AER92" s="84"/>
      <c r="AES92" s="84"/>
      <c r="AET92" s="84"/>
      <c r="AEU92" s="84"/>
      <c r="AEV92" s="84"/>
      <c r="AEW92" s="84"/>
      <c r="AEX92" s="84"/>
      <c r="AEY92" s="84"/>
      <c r="AEZ92" s="84"/>
      <c r="AFA92" s="84"/>
      <c r="AFB92" s="84"/>
      <c r="AFC92" s="84"/>
      <c r="AFD92" s="84"/>
      <c r="AFE92" s="84"/>
      <c r="AFF92" s="84"/>
      <c r="AFG92" s="84"/>
      <c r="AFH92" s="84"/>
      <c r="AFI92" s="84"/>
      <c r="AFJ92" s="84"/>
      <c r="AFK92" s="84"/>
      <c r="AFL92" s="84"/>
      <c r="AFM92" s="84"/>
      <c r="AFN92" s="84"/>
      <c r="AFO92" s="84"/>
      <c r="AFP92" s="84"/>
      <c r="AFQ92" s="84"/>
      <c r="AFR92" s="84"/>
      <c r="AFS92" s="84"/>
      <c r="AFT92" s="84"/>
      <c r="AFU92" s="84"/>
      <c r="AFV92" s="84"/>
      <c r="AFW92" s="84"/>
      <c r="AFX92" s="84"/>
      <c r="AFY92" s="84"/>
      <c r="AFZ92" s="84"/>
      <c r="AGA92" s="84"/>
      <c r="AGB92" s="84"/>
      <c r="AGC92" s="84"/>
      <c r="AGD92" s="84"/>
      <c r="AGE92" s="84"/>
      <c r="AGF92" s="84"/>
      <c r="AGG92" s="84"/>
      <c r="AGH92" s="84"/>
      <c r="AGI92" s="84"/>
      <c r="AGJ92" s="84"/>
      <c r="AGK92" s="84"/>
      <c r="AGL92" s="84"/>
      <c r="AGM92" s="84"/>
      <c r="AGN92" s="84"/>
      <c r="AGO92" s="84"/>
      <c r="AGP92" s="84"/>
      <c r="AGQ92" s="84"/>
      <c r="AGR92" s="84"/>
      <c r="AGS92" s="84"/>
      <c r="AGT92" s="84"/>
      <c r="AGU92" s="84"/>
      <c r="AGV92" s="84"/>
      <c r="AGW92" s="84"/>
      <c r="AGX92" s="84"/>
      <c r="AGY92" s="84"/>
      <c r="AGZ92" s="84"/>
      <c r="AHA92" s="84"/>
      <c r="AHB92" s="84"/>
      <c r="AHC92" s="84"/>
      <c r="AHD92" s="84"/>
      <c r="AHE92" s="84"/>
      <c r="AHF92" s="84"/>
      <c r="AHG92" s="84"/>
      <c r="AHH92" s="84"/>
      <c r="AHI92" s="84"/>
      <c r="AHJ92" s="84"/>
      <c r="AHK92" s="84"/>
      <c r="AHL92" s="84"/>
      <c r="AHM92" s="84"/>
      <c r="AHN92" s="84"/>
      <c r="AHO92" s="84"/>
      <c r="AHP92" s="84"/>
      <c r="AHQ92" s="84"/>
      <c r="AHR92" s="84"/>
      <c r="AHS92" s="84"/>
      <c r="AHT92" s="84"/>
      <c r="AHU92" s="84"/>
      <c r="AHV92" s="84"/>
      <c r="AHW92" s="84"/>
      <c r="AHX92" s="84"/>
      <c r="AHY92" s="84"/>
      <c r="AHZ92" s="84"/>
      <c r="AIA92" s="84"/>
      <c r="AIB92" s="84"/>
      <c r="AIC92" s="84"/>
      <c r="AID92" s="84"/>
      <c r="AIE92" s="84"/>
      <c r="AIF92" s="84"/>
      <c r="AIG92" s="84"/>
      <c r="AIH92" s="84"/>
      <c r="AII92" s="84"/>
      <c r="AIJ92" s="84"/>
      <c r="AIK92" s="84"/>
      <c r="AIL92" s="84"/>
      <c r="AIM92" s="84"/>
      <c r="AIN92" s="84"/>
      <c r="AIO92" s="84"/>
      <c r="AIP92" s="84"/>
      <c r="AIQ92" s="84"/>
      <c r="AIR92" s="84"/>
      <c r="AIS92" s="84"/>
      <c r="AIT92" s="84"/>
      <c r="AIU92" s="84"/>
      <c r="AIV92" s="84"/>
      <c r="AIW92" s="84"/>
      <c r="AIX92" s="84"/>
      <c r="AIY92" s="84"/>
      <c r="AIZ92" s="84"/>
      <c r="AJA92" s="84"/>
      <c r="AJB92" s="84"/>
      <c r="AJC92" s="84"/>
      <c r="AJD92" s="84"/>
      <c r="AJE92" s="84"/>
      <c r="AJF92" s="84"/>
      <c r="AJG92" s="84"/>
      <c r="AJH92" s="84"/>
      <c r="AJI92" s="84"/>
      <c r="AJJ92" s="84"/>
      <c r="AJK92" s="84"/>
      <c r="AJL92" s="84"/>
      <c r="AJM92" s="84"/>
      <c r="AJN92" s="84"/>
      <c r="AJO92" s="84"/>
      <c r="AJP92" s="84"/>
      <c r="AJQ92" s="84"/>
      <c r="AJR92" s="84"/>
      <c r="AJS92" s="84"/>
      <c r="AJT92" s="84"/>
      <c r="AJU92" s="84"/>
      <c r="AJV92" s="84"/>
      <c r="AJW92" s="84"/>
      <c r="AJX92" s="84"/>
      <c r="AJY92" s="84"/>
      <c r="AJZ92" s="84"/>
      <c r="AKA92" s="84"/>
      <c r="AKB92" s="84"/>
      <c r="AKC92" s="84"/>
      <c r="AKD92" s="84"/>
      <c r="AKE92" s="84"/>
      <c r="AKF92" s="84"/>
      <c r="AKG92" s="84"/>
      <c r="AKH92" s="84"/>
      <c r="AKI92" s="84"/>
      <c r="AKJ92" s="84"/>
      <c r="AKK92" s="84"/>
      <c r="AKL92" s="84"/>
      <c r="AKM92" s="84"/>
      <c r="AKN92" s="84"/>
      <c r="AKO92" s="84"/>
      <c r="AKP92" s="84"/>
      <c r="AKQ92" s="84"/>
      <c r="AKR92" s="84"/>
      <c r="AKS92" s="84"/>
      <c r="AKT92" s="84"/>
      <c r="AKU92" s="84"/>
      <c r="AKV92" s="84"/>
      <c r="AKW92" s="84"/>
      <c r="AKX92" s="84"/>
      <c r="AKY92" s="84"/>
      <c r="AKZ92" s="84"/>
      <c r="ALA92" s="84"/>
      <c r="ALB92" s="84"/>
      <c r="ALC92" s="84"/>
      <c r="ALD92" s="84"/>
      <c r="ALE92" s="84"/>
      <c r="ALF92" s="84"/>
      <c r="ALG92" s="84"/>
      <c r="ALH92" s="84"/>
      <c r="ALI92" s="84"/>
      <c r="ALJ92" s="84"/>
      <c r="ALK92" s="84"/>
      <c r="ALL92" s="84"/>
      <c r="ALM92" s="84"/>
      <c r="ALN92" s="84"/>
      <c r="ALO92" s="84"/>
      <c r="ALP92" s="84"/>
      <c r="ALQ92" s="84"/>
      <c r="ALR92" s="84"/>
      <c r="ALS92" s="84"/>
      <c r="ALT92" s="84"/>
      <c r="ALU92" s="84"/>
      <c r="ALV92" s="84"/>
      <c r="ALW92" s="84"/>
      <c r="ALX92" s="84"/>
      <c r="ALY92" s="84"/>
      <c r="ALZ92" s="84"/>
      <c r="AMA92" s="84"/>
      <c r="AMB92" s="84"/>
      <c r="AMC92" s="84"/>
      <c r="AMD92" s="84"/>
      <c r="AME92" s="84"/>
      <c r="AMF92" s="84"/>
      <c r="AMG92" s="84"/>
      <c r="AMH92" s="84"/>
      <c r="AMI92" s="84"/>
      <c r="AMJ92" s="84"/>
      <c r="AMK92" s="84"/>
      <c r="AML92" s="84"/>
      <c r="AMM92" s="84"/>
      <c r="AMN92" s="84"/>
      <c r="AMO92" s="84"/>
      <c r="AMP92" s="84"/>
      <c r="AMQ92" s="84"/>
      <c r="AMR92" s="84"/>
      <c r="AMS92" s="84"/>
      <c r="AMT92" s="84"/>
      <c r="AMU92" s="84"/>
      <c r="AMV92" s="84"/>
      <c r="AMW92" s="84"/>
      <c r="AMX92" s="84"/>
      <c r="AMY92" s="84"/>
      <c r="AMZ92" s="84"/>
      <c r="ANA92" s="84"/>
      <c r="ANB92" s="84"/>
      <c r="ANC92" s="84"/>
      <c r="AND92" s="84"/>
      <c r="ANE92" s="84"/>
      <c r="ANF92" s="84"/>
      <c r="ANG92" s="84"/>
      <c r="ANH92" s="84"/>
      <c r="ANI92" s="84"/>
      <c r="ANJ92" s="84"/>
      <c r="ANK92" s="84"/>
      <c r="ANL92" s="84"/>
      <c r="ANM92" s="84"/>
      <c r="ANN92" s="84"/>
      <c r="ANO92" s="84"/>
      <c r="ANP92" s="84"/>
      <c r="ANQ92" s="84"/>
      <c r="ANR92" s="84"/>
      <c r="ANS92" s="84"/>
      <c r="ANT92" s="84"/>
      <c r="ANU92" s="84"/>
      <c r="ANV92" s="84"/>
      <c r="ANW92" s="84"/>
      <c r="ANX92" s="84"/>
      <c r="ANY92" s="84"/>
      <c r="ANZ92" s="84"/>
      <c r="AOA92" s="84"/>
      <c r="AOB92" s="84"/>
      <c r="AOC92" s="84"/>
      <c r="AOD92" s="84"/>
      <c r="AOE92" s="84"/>
      <c r="AOF92" s="84"/>
      <c r="AOG92" s="84"/>
      <c r="AOH92" s="84"/>
      <c r="AOI92" s="84"/>
      <c r="AOJ92" s="84"/>
      <c r="AOK92" s="84"/>
      <c r="AOL92" s="84"/>
      <c r="AOM92" s="84"/>
      <c r="AON92" s="84"/>
      <c r="AOO92" s="84"/>
      <c r="AOP92" s="84"/>
      <c r="AOQ92" s="84"/>
      <c r="AOR92" s="84"/>
      <c r="AOS92" s="84"/>
      <c r="AOT92" s="84"/>
      <c r="AOU92" s="84"/>
      <c r="AOV92" s="84"/>
      <c r="AOW92" s="84"/>
      <c r="AOX92" s="84"/>
      <c r="AOY92" s="84"/>
      <c r="AOZ92" s="84"/>
      <c r="APA92" s="84"/>
      <c r="APB92" s="84"/>
      <c r="APC92" s="84"/>
      <c r="APD92" s="84"/>
      <c r="APE92" s="84"/>
      <c r="APF92" s="84"/>
      <c r="APG92" s="84"/>
      <c r="APH92" s="84"/>
      <c r="API92" s="84"/>
      <c r="APJ92" s="84"/>
      <c r="APK92" s="84"/>
      <c r="APL92" s="84"/>
      <c r="APM92" s="84"/>
      <c r="APN92" s="84"/>
      <c r="APO92" s="84"/>
      <c r="APP92" s="84"/>
      <c r="APQ92" s="84"/>
      <c r="APR92" s="84"/>
      <c r="APS92" s="84"/>
      <c r="APT92" s="84"/>
      <c r="APU92" s="84"/>
      <c r="APV92" s="84"/>
      <c r="APW92" s="84"/>
      <c r="APX92" s="84"/>
      <c r="APY92" s="84"/>
      <c r="APZ92" s="84"/>
      <c r="AQA92" s="84"/>
      <c r="AQB92" s="84"/>
      <c r="AQC92" s="84"/>
      <c r="AQD92" s="84"/>
      <c r="AQE92" s="84"/>
      <c r="AQF92" s="84"/>
      <c r="AQG92" s="84"/>
      <c r="AQH92" s="84"/>
      <c r="AQI92" s="84"/>
      <c r="AQJ92" s="84"/>
      <c r="AQK92" s="84"/>
      <c r="AQL92" s="84"/>
      <c r="AQM92" s="84"/>
      <c r="AQN92" s="84"/>
      <c r="AQO92" s="84"/>
      <c r="AQP92" s="84"/>
      <c r="AQQ92" s="84"/>
      <c r="AQR92" s="84"/>
      <c r="AQS92" s="84"/>
      <c r="AQT92" s="84"/>
      <c r="AQU92" s="84"/>
      <c r="AQV92" s="84"/>
      <c r="AQW92" s="84"/>
      <c r="AQX92" s="84"/>
      <c r="AQY92" s="84"/>
      <c r="AQZ92" s="84"/>
      <c r="ARA92" s="84"/>
      <c r="ARB92" s="84"/>
      <c r="ARC92" s="84"/>
      <c r="ARD92" s="84"/>
      <c r="ARE92" s="84"/>
      <c r="ARF92" s="84"/>
      <c r="ARG92" s="84"/>
      <c r="ARH92" s="84"/>
      <c r="ARI92" s="84"/>
      <c r="ARJ92" s="84"/>
      <c r="ARK92" s="84"/>
      <c r="ARL92" s="84"/>
      <c r="ARM92" s="84"/>
      <c r="ARN92" s="84"/>
      <c r="ARO92" s="84"/>
      <c r="ARP92" s="84"/>
      <c r="ARQ92" s="84"/>
      <c r="ARR92" s="84"/>
      <c r="ARS92" s="84"/>
      <c r="ART92" s="84"/>
      <c r="ARU92" s="84"/>
      <c r="ARV92" s="84"/>
      <c r="ARW92" s="84"/>
      <c r="ARX92" s="84"/>
      <c r="ARY92" s="84"/>
      <c r="ARZ92" s="84"/>
      <c r="ASA92" s="84"/>
      <c r="ASB92" s="84"/>
      <c r="ASC92" s="84"/>
      <c r="ASD92" s="84"/>
      <c r="ASE92" s="84"/>
      <c r="ASF92" s="84"/>
      <c r="ASG92" s="84"/>
      <c r="ASH92" s="84"/>
      <c r="ASI92" s="84"/>
      <c r="ASJ92" s="84"/>
      <c r="ASK92" s="84"/>
      <c r="ASL92" s="84"/>
      <c r="ASM92" s="84"/>
      <c r="ASN92" s="84"/>
      <c r="ASO92" s="84"/>
      <c r="ASP92" s="84"/>
      <c r="ASQ92" s="84"/>
      <c r="ASR92" s="84"/>
      <c r="ASS92" s="84"/>
      <c r="AST92" s="84"/>
      <c r="ASU92" s="84"/>
      <c r="ASV92" s="84"/>
      <c r="ASW92" s="84"/>
      <c r="ASX92" s="84"/>
      <c r="ASY92" s="84"/>
      <c r="ASZ92" s="84"/>
      <c r="ATA92" s="84"/>
      <c r="ATB92" s="84"/>
      <c r="ATC92" s="84"/>
      <c r="ATD92" s="84"/>
      <c r="ATE92" s="84"/>
      <c r="ATF92" s="84"/>
      <c r="ATG92" s="84"/>
      <c r="ATH92" s="84"/>
      <c r="ATI92" s="84"/>
      <c r="ATJ92" s="84"/>
      <c r="ATK92" s="84"/>
      <c r="ATL92" s="84"/>
      <c r="ATM92" s="84"/>
      <c r="ATN92" s="84"/>
      <c r="ATO92" s="84"/>
      <c r="ATP92" s="84"/>
      <c r="ATQ92" s="84"/>
      <c r="ATR92" s="84"/>
      <c r="ATS92" s="84"/>
      <c r="ATT92" s="84"/>
      <c r="ATU92" s="84"/>
      <c r="ATV92" s="84"/>
      <c r="ATW92" s="84"/>
      <c r="ATX92" s="84"/>
      <c r="ATY92" s="84"/>
      <c r="ATZ92" s="84"/>
      <c r="AUA92" s="84"/>
      <c r="AUB92" s="84"/>
      <c r="AUC92" s="84"/>
      <c r="AUD92" s="84"/>
      <c r="AUE92" s="84"/>
      <c r="AUF92" s="84"/>
      <c r="AUG92" s="84"/>
      <c r="AUH92" s="84"/>
      <c r="AUI92" s="84"/>
      <c r="AUJ92" s="84"/>
      <c r="AUK92" s="84"/>
      <c r="AUL92" s="84"/>
      <c r="AUM92" s="84"/>
      <c r="AUN92" s="84"/>
      <c r="AUO92" s="84"/>
      <c r="AUP92" s="84"/>
      <c r="AUQ92" s="84"/>
      <c r="AUR92" s="84"/>
      <c r="AUS92" s="84"/>
      <c r="AUT92" s="84"/>
      <c r="AUU92" s="84"/>
      <c r="AUV92" s="84"/>
      <c r="AUW92" s="84"/>
      <c r="AUX92" s="84"/>
      <c r="AUY92" s="84"/>
      <c r="AUZ92" s="84"/>
      <c r="AVA92" s="84"/>
      <c r="AVB92" s="84"/>
      <c r="AVC92" s="84"/>
      <c r="AVD92" s="84"/>
      <c r="AVE92" s="84"/>
      <c r="AVF92" s="84"/>
      <c r="AVG92" s="84"/>
      <c r="AVH92" s="84"/>
      <c r="AVI92" s="84"/>
      <c r="AVJ92" s="84"/>
      <c r="AVK92" s="84"/>
      <c r="AVL92" s="84"/>
      <c r="AVM92" s="84"/>
      <c r="AVN92" s="84"/>
      <c r="AVO92" s="84"/>
      <c r="AVP92" s="84"/>
      <c r="AVQ92" s="84"/>
      <c r="AVR92" s="84"/>
      <c r="AVS92" s="84"/>
      <c r="AVT92" s="84"/>
      <c r="AVU92" s="84"/>
      <c r="AVV92" s="84"/>
      <c r="AVW92" s="84"/>
      <c r="AVX92" s="84"/>
      <c r="AVY92" s="84"/>
      <c r="AVZ92" s="84"/>
      <c r="AWA92" s="84"/>
      <c r="AWB92" s="84"/>
      <c r="AWC92" s="84"/>
      <c r="AWD92" s="84"/>
      <c r="AWE92" s="84"/>
      <c r="AWF92" s="84"/>
      <c r="AWG92" s="84"/>
      <c r="AWH92" s="84"/>
      <c r="AWI92" s="84"/>
      <c r="AWJ92" s="84"/>
      <c r="AWK92" s="84"/>
      <c r="AWL92" s="84"/>
      <c r="AWM92" s="84"/>
      <c r="AWN92" s="84"/>
      <c r="AWO92" s="84"/>
      <c r="AWP92" s="84"/>
      <c r="AWQ92" s="84"/>
      <c r="AWR92" s="84"/>
      <c r="AWS92" s="84"/>
      <c r="AWT92" s="84"/>
      <c r="AWU92" s="84"/>
      <c r="AWV92" s="84"/>
      <c r="AWW92" s="84"/>
      <c r="AWX92" s="84"/>
      <c r="AWY92" s="84"/>
      <c r="AWZ92" s="84"/>
      <c r="AXA92" s="84"/>
      <c r="AXB92" s="84"/>
      <c r="AXC92" s="84"/>
      <c r="AXD92" s="84"/>
      <c r="AXE92" s="84"/>
      <c r="AXF92" s="84"/>
      <c r="AXG92" s="84"/>
      <c r="AXH92" s="84"/>
      <c r="AXI92" s="84"/>
      <c r="AXJ92" s="84"/>
      <c r="AXK92" s="84"/>
      <c r="AXL92" s="84"/>
      <c r="AXM92" s="84"/>
      <c r="AXN92" s="84"/>
      <c r="AXO92" s="84"/>
      <c r="AXP92" s="84"/>
      <c r="AXQ92" s="84"/>
      <c r="AXR92" s="84"/>
      <c r="AXS92" s="84"/>
      <c r="AXT92" s="84"/>
      <c r="AXU92" s="84"/>
      <c r="AXV92" s="84"/>
      <c r="AXW92" s="84"/>
      <c r="AXX92" s="84"/>
      <c r="AXY92" s="84"/>
      <c r="AXZ92" s="84"/>
      <c r="AYA92" s="84"/>
      <c r="AYB92" s="84"/>
      <c r="AYC92" s="84"/>
      <c r="AYD92" s="84"/>
      <c r="AYE92" s="84"/>
      <c r="AYF92" s="84"/>
      <c r="AYG92" s="84"/>
      <c r="AYH92" s="84"/>
      <c r="AYI92" s="84"/>
      <c r="AYJ92" s="84"/>
      <c r="AYK92" s="84"/>
      <c r="AYL92" s="84"/>
      <c r="AYM92" s="84"/>
      <c r="AYN92" s="84"/>
      <c r="AYO92" s="84"/>
      <c r="AYP92" s="84"/>
      <c r="AYQ92" s="84"/>
      <c r="AYR92" s="84"/>
      <c r="AYS92" s="84"/>
      <c r="AYT92" s="84"/>
      <c r="AYU92" s="84"/>
      <c r="AYV92" s="84"/>
      <c r="AYW92" s="84"/>
      <c r="AYX92" s="84"/>
      <c r="AYY92" s="84"/>
      <c r="AYZ92" s="84"/>
      <c r="AZA92" s="84"/>
      <c r="AZB92" s="84"/>
      <c r="AZC92" s="84"/>
      <c r="AZD92" s="84"/>
      <c r="AZE92" s="84"/>
      <c r="AZF92" s="84"/>
      <c r="AZG92" s="84"/>
      <c r="AZH92" s="84"/>
      <c r="AZI92" s="84"/>
      <c r="AZJ92" s="84"/>
      <c r="AZK92" s="84"/>
      <c r="AZL92" s="84"/>
      <c r="AZM92" s="84"/>
      <c r="AZN92" s="84"/>
      <c r="AZO92" s="84"/>
      <c r="AZP92" s="84"/>
      <c r="AZQ92" s="84"/>
      <c r="AZR92" s="84"/>
      <c r="AZS92" s="84"/>
      <c r="AZT92" s="84"/>
      <c r="AZU92" s="84"/>
      <c r="AZV92" s="84"/>
      <c r="AZW92" s="84"/>
      <c r="AZX92" s="84"/>
      <c r="AZY92" s="84"/>
      <c r="AZZ92" s="84"/>
      <c r="BAA92" s="84"/>
      <c r="BAB92" s="84"/>
      <c r="BAC92" s="84"/>
      <c r="BAD92" s="84"/>
      <c r="BAE92" s="84"/>
      <c r="BAF92" s="84"/>
      <c r="BAG92" s="84"/>
      <c r="BAH92" s="84"/>
      <c r="BAI92" s="84"/>
      <c r="BAJ92" s="84"/>
      <c r="BAK92" s="84"/>
      <c r="BAL92" s="84"/>
      <c r="BAM92" s="84"/>
      <c r="BAN92" s="84"/>
      <c r="BAO92" s="84"/>
      <c r="BAP92" s="84"/>
      <c r="BAQ92" s="84"/>
      <c r="BAR92" s="84"/>
      <c r="BAS92" s="84"/>
      <c r="BAT92" s="84"/>
      <c r="BAU92" s="84"/>
      <c r="BAV92" s="84"/>
      <c r="BAW92" s="84"/>
      <c r="BAX92" s="84"/>
      <c r="BAY92" s="84"/>
      <c r="BAZ92" s="84"/>
      <c r="BBA92" s="84"/>
      <c r="BBB92" s="84"/>
      <c r="BBC92" s="84"/>
      <c r="BBD92" s="84"/>
      <c r="BBE92" s="84"/>
      <c r="BBF92" s="84"/>
      <c r="BBG92" s="84"/>
      <c r="BBH92" s="84"/>
      <c r="BBI92" s="84"/>
      <c r="BBJ92" s="84"/>
      <c r="BBK92" s="84"/>
      <c r="BBL92" s="84"/>
      <c r="BBM92" s="84"/>
      <c r="BBN92" s="84"/>
      <c r="BBO92" s="84"/>
      <c r="BBP92" s="84"/>
      <c r="BBQ92" s="84"/>
      <c r="BBR92" s="84"/>
      <c r="BBS92" s="84"/>
      <c r="BBT92" s="84"/>
      <c r="BBU92" s="84"/>
      <c r="BBV92" s="84"/>
      <c r="BBW92" s="84"/>
      <c r="BBX92" s="84"/>
      <c r="BBY92" s="84"/>
      <c r="BBZ92" s="84"/>
      <c r="BCA92" s="84"/>
      <c r="BCB92" s="84"/>
      <c r="BCC92" s="84"/>
      <c r="BCD92" s="84"/>
      <c r="BCE92" s="84"/>
      <c r="BCF92" s="84"/>
      <c r="BCG92" s="84"/>
      <c r="BCH92" s="84"/>
      <c r="BCI92" s="84"/>
      <c r="BCJ92" s="84"/>
      <c r="BCK92" s="84"/>
      <c r="BCL92" s="84"/>
      <c r="BCM92" s="84"/>
      <c r="BCN92" s="84"/>
      <c r="BCO92" s="84"/>
      <c r="BCP92" s="84"/>
      <c r="BCQ92" s="84"/>
      <c r="BCR92" s="84"/>
      <c r="BCS92" s="84"/>
      <c r="BCT92" s="84"/>
      <c r="BCU92" s="84"/>
      <c r="BCV92" s="84"/>
      <c r="BCW92" s="84"/>
      <c r="BCX92" s="84"/>
      <c r="BCY92" s="84"/>
      <c r="BCZ92" s="84"/>
      <c r="BDA92" s="84"/>
      <c r="BDB92" s="84"/>
      <c r="BDC92" s="84"/>
      <c r="BDD92" s="84"/>
      <c r="BDE92" s="84"/>
      <c r="BDF92" s="84"/>
      <c r="BDG92" s="84"/>
      <c r="BDH92" s="84"/>
      <c r="BDI92" s="84"/>
      <c r="BDJ92" s="84"/>
      <c r="BDK92" s="84"/>
      <c r="BDL92" s="84"/>
      <c r="BDM92" s="84"/>
      <c r="BDN92" s="84"/>
      <c r="BDO92" s="84"/>
      <c r="BDP92" s="84"/>
      <c r="BDQ92" s="84"/>
      <c r="BDR92" s="84"/>
      <c r="BDS92" s="84"/>
      <c r="BDT92" s="84"/>
      <c r="BDU92" s="84"/>
      <c r="BDV92" s="84"/>
      <c r="BDW92" s="84"/>
      <c r="BDX92" s="84"/>
      <c r="BDY92" s="84"/>
      <c r="BDZ92" s="84"/>
      <c r="BEA92" s="84"/>
      <c r="BEB92" s="84"/>
      <c r="BEC92" s="84"/>
      <c r="BED92" s="84"/>
      <c r="BEE92" s="84"/>
      <c r="BEF92" s="84"/>
      <c r="BEG92" s="84"/>
      <c r="BEH92" s="84"/>
      <c r="BEI92" s="84"/>
      <c r="BEJ92" s="84"/>
      <c r="BEK92" s="84"/>
      <c r="BEL92" s="84"/>
      <c r="BEM92" s="84"/>
      <c r="BEN92" s="84"/>
      <c r="BEO92" s="84"/>
      <c r="BEP92" s="84"/>
      <c r="BEQ92" s="84"/>
      <c r="BER92" s="84"/>
      <c r="BES92" s="84"/>
      <c r="BET92" s="84"/>
      <c r="BEU92" s="84"/>
      <c r="BEV92" s="84"/>
      <c r="BEW92" s="84"/>
      <c r="BEX92" s="84"/>
      <c r="BEY92" s="84"/>
      <c r="BEZ92" s="84"/>
      <c r="BFA92" s="84"/>
      <c r="BFB92" s="84"/>
      <c r="BFC92" s="84"/>
      <c r="BFD92" s="84"/>
      <c r="BFE92" s="84"/>
      <c r="BFF92" s="84"/>
      <c r="BFG92" s="84"/>
      <c r="BFH92" s="84"/>
      <c r="BFI92" s="84"/>
      <c r="BFJ92" s="84"/>
      <c r="BFK92" s="84"/>
      <c r="BFL92" s="84"/>
      <c r="BFM92" s="84"/>
      <c r="BFN92" s="84"/>
      <c r="BFO92" s="84"/>
      <c r="BFP92" s="84"/>
      <c r="BFQ92" s="84"/>
      <c r="BFR92" s="84"/>
      <c r="BFS92" s="84"/>
      <c r="BFT92" s="84"/>
      <c r="BFU92" s="84"/>
      <c r="BFV92" s="84"/>
      <c r="BFW92" s="84"/>
      <c r="BFX92" s="84"/>
      <c r="BFY92" s="84"/>
      <c r="BFZ92" s="84"/>
      <c r="BGA92" s="84"/>
      <c r="BGB92" s="84"/>
      <c r="BGC92" s="84"/>
      <c r="BGD92" s="84"/>
      <c r="BGE92" s="84"/>
      <c r="BGF92" s="84"/>
      <c r="BGG92" s="84"/>
      <c r="BGH92" s="84"/>
      <c r="BGI92" s="84"/>
      <c r="BGJ92" s="84"/>
      <c r="BGK92" s="84"/>
      <c r="BGL92" s="84"/>
      <c r="BGM92" s="84"/>
      <c r="BGN92" s="84"/>
      <c r="BGO92" s="84"/>
      <c r="BGP92" s="84"/>
      <c r="BGQ92" s="84"/>
      <c r="BGR92" s="84"/>
      <c r="BGS92" s="84"/>
      <c r="BGT92" s="84"/>
      <c r="BGU92" s="84"/>
      <c r="BGV92" s="84"/>
      <c r="BGW92" s="84"/>
      <c r="BGX92" s="84"/>
      <c r="BGY92" s="84"/>
      <c r="BGZ92" s="84"/>
      <c r="BHA92" s="84"/>
      <c r="BHB92" s="84"/>
      <c r="BHC92" s="84"/>
      <c r="BHD92" s="84"/>
      <c r="BHE92" s="84"/>
      <c r="BHF92" s="84"/>
      <c r="BHG92" s="84"/>
      <c r="BHH92" s="84"/>
      <c r="BHI92" s="84"/>
      <c r="BHJ92" s="84"/>
      <c r="BHK92" s="84"/>
      <c r="BHL92" s="84"/>
      <c r="BHM92" s="84"/>
      <c r="BHN92" s="84"/>
      <c r="BHO92" s="84"/>
      <c r="BHP92" s="84"/>
      <c r="BHQ92" s="84"/>
      <c r="BHR92" s="84"/>
      <c r="BHS92" s="84"/>
      <c r="BHT92" s="84"/>
      <c r="BHU92" s="84"/>
      <c r="BHV92" s="84"/>
      <c r="BHW92" s="84"/>
      <c r="BHX92" s="84"/>
      <c r="BHY92" s="84"/>
      <c r="BHZ92" s="84"/>
      <c r="BIA92" s="84"/>
      <c r="BIB92" s="84"/>
      <c r="BIC92" s="84"/>
      <c r="BID92" s="84"/>
      <c r="BIE92" s="84"/>
      <c r="BIF92" s="84"/>
      <c r="BIG92" s="84"/>
      <c r="BIH92" s="84"/>
      <c r="BII92" s="84"/>
      <c r="BIJ92" s="84"/>
      <c r="BIK92" s="84"/>
      <c r="BIL92" s="84"/>
      <c r="BIM92" s="84"/>
      <c r="BIN92" s="84"/>
      <c r="BIO92" s="84"/>
      <c r="BIP92" s="84"/>
      <c r="BIQ92" s="84"/>
      <c r="BIR92" s="84"/>
      <c r="BIS92" s="84"/>
      <c r="BIT92" s="84"/>
      <c r="BIU92" s="84"/>
      <c r="BIV92" s="84"/>
      <c r="BIW92" s="84"/>
      <c r="BIX92" s="84"/>
      <c r="BIY92" s="84"/>
      <c r="BIZ92" s="84"/>
      <c r="BJA92" s="84"/>
      <c r="BJB92" s="84"/>
      <c r="BJC92" s="84"/>
      <c r="BJD92" s="84"/>
      <c r="BJE92" s="84"/>
      <c r="BJF92" s="84"/>
      <c r="BJG92" s="84"/>
      <c r="BJH92" s="84"/>
      <c r="BJI92" s="84"/>
      <c r="BJJ92" s="84"/>
      <c r="BJK92" s="84"/>
      <c r="BJL92" s="84"/>
      <c r="BJM92" s="84"/>
      <c r="BJN92" s="84"/>
      <c r="BJO92" s="84"/>
      <c r="BJP92" s="84"/>
      <c r="BJQ92" s="84"/>
      <c r="BJR92" s="84"/>
      <c r="BJS92" s="84"/>
      <c r="BJT92" s="84"/>
      <c r="BJU92" s="84"/>
      <c r="BJV92" s="84"/>
      <c r="BJW92" s="84"/>
      <c r="BJX92" s="84"/>
      <c r="BJY92" s="84"/>
      <c r="BJZ92" s="84"/>
      <c r="BKA92" s="84"/>
      <c r="BKB92" s="84"/>
      <c r="BKC92" s="84"/>
      <c r="BKD92" s="84"/>
      <c r="BKE92" s="84"/>
      <c r="BKF92" s="84"/>
      <c r="BKG92" s="84"/>
      <c r="BKH92" s="84"/>
      <c r="BKI92" s="84"/>
      <c r="BKJ92" s="84"/>
      <c r="BKK92" s="84"/>
      <c r="BKL92" s="84"/>
      <c r="BKM92" s="84"/>
      <c r="BKN92" s="84"/>
      <c r="BKO92" s="84"/>
      <c r="BKP92" s="84"/>
      <c r="BKQ92" s="84"/>
      <c r="BKR92" s="84"/>
      <c r="BKS92" s="84"/>
      <c r="BKT92" s="84"/>
      <c r="BKU92" s="84"/>
      <c r="BKV92" s="84"/>
      <c r="BKW92" s="84"/>
      <c r="BKX92" s="84"/>
      <c r="BKY92" s="84"/>
      <c r="BKZ92" s="84"/>
      <c r="BLA92" s="84"/>
      <c r="BLB92" s="84"/>
      <c r="BLC92" s="84"/>
      <c r="BLD92" s="84"/>
      <c r="BLE92" s="84"/>
      <c r="BLF92" s="84"/>
      <c r="BLG92" s="84"/>
      <c r="BLH92" s="84"/>
      <c r="BLI92" s="84"/>
      <c r="BLJ92" s="84"/>
      <c r="BLK92" s="84"/>
      <c r="BLL92" s="84"/>
      <c r="BLM92" s="84"/>
      <c r="BLN92" s="84"/>
      <c r="BLO92" s="84"/>
      <c r="BLP92" s="84"/>
      <c r="BLQ92" s="84"/>
      <c r="BLR92" s="84"/>
      <c r="BLS92" s="84"/>
      <c r="BLT92" s="84"/>
      <c r="BLU92" s="84"/>
      <c r="BLV92" s="84"/>
      <c r="BLW92" s="84"/>
      <c r="BLX92" s="84"/>
      <c r="BLY92" s="84"/>
      <c r="BLZ92" s="84"/>
      <c r="BMA92" s="84"/>
      <c r="BMB92" s="84"/>
      <c r="BMC92" s="84"/>
      <c r="BMD92" s="84"/>
      <c r="BME92" s="84"/>
      <c r="BMF92" s="84"/>
      <c r="BMG92" s="84"/>
      <c r="BMH92" s="84"/>
      <c r="BMI92" s="84"/>
      <c r="BMJ92" s="84"/>
      <c r="BMK92" s="84"/>
      <c r="BML92" s="84"/>
      <c r="BMM92" s="84"/>
      <c r="BMN92" s="84"/>
      <c r="BMO92" s="84"/>
      <c r="BMP92" s="84"/>
      <c r="BMQ92" s="84"/>
      <c r="BMR92" s="84"/>
      <c r="BMS92" s="84"/>
      <c r="BMT92" s="84"/>
      <c r="BMU92" s="84"/>
      <c r="BMV92" s="84"/>
      <c r="BMW92" s="84"/>
      <c r="BMX92" s="84"/>
      <c r="BMY92" s="84"/>
      <c r="BMZ92" s="84"/>
      <c r="BNA92" s="84"/>
      <c r="BNB92" s="84"/>
      <c r="BNC92" s="84"/>
      <c r="BND92" s="84"/>
      <c r="BNE92" s="84"/>
      <c r="BNF92" s="84"/>
      <c r="BNG92" s="84"/>
      <c r="BNH92" s="84"/>
      <c r="BNI92" s="84"/>
      <c r="BNJ92" s="84"/>
      <c r="BNK92" s="84"/>
      <c r="BNL92" s="84"/>
      <c r="BNM92" s="84"/>
      <c r="BNN92" s="84"/>
      <c r="BNO92" s="84"/>
      <c r="BNP92" s="84"/>
      <c r="BNQ92" s="84"/>
      <c r="BNR92" s="84"/>
      <c r="BNS92" s="84"/>
      <c r="BNT92" s="84"/>
      <c r="BNU92" s="84"/>
      <c r="BNV92" s="84"/>
      <c r="BNW92" s="84"/>
      <c r="BNX92" s="84"/>
      <c r="BNY92" s="84"/>
      <c r="BNZ92" s="84"/>
      <c r="BOA92" s="84"/>
      <c r="BOB92" s="84"/>
      <c r="BOC92" s="84"/>
      <c r="BOD92" s="84"/>
      <c r="BOE92" s="84"/>
      <c r="BOF92" s="84"/>
      <c r="BOG92" s="84"/>
      <c r="BOH92" s="84"/>
      <c r="BOI92" s="84"/>
      <c r="BOJ92" s="84"/>
      <c r="BOK92" s="84"/>
      <c r="BOL92" s="84"/>
      <c r="BOM92" s="84"/>
      <c r="BON92" s="84"/>
      <c r="BOO92" s="84"/>
      <c r="BOP92" s="84"/>
      <c r="BOQ92" s="84"/>
      <c r="BOR92" s="84"/>
      <c r="BOS92" s="84"/>
      <c r="BOT92" s="84"/>
      <c r="BOU92" s="84"/>
      <c r="BOV92" s="84"/>
      <c r="BOW92" s="84"/>
      <c r="BOX92" s="84"/>
      <c r="BOY92" s="84"/>
      <c r="BOZ92" s="84"/>
      <c r="BPA92" s="84"/>
      <c r="BPB92" s="84"/>
      <c r="BPC92" s="84"/>
      <c r="BPD92" s="84"/>
      <c r="BPE92" s="84"/>
      <c r="BPF92" s="84"/>
      <c r="BPG92" s="84"/>
      <c r="BPH92" s="84"/>
      <c r="BPI92" s="84"/>
      <c r="BPJ92" s="84"/>
      <c r="BPK92" s="84"/>
      <c r="BPL92" s="84"/>
      <c r="BPM92" s="84"/>
      <c r="BPN92" s="84"/>
      <c r="BPO92" s="84"/>
      <c r="BPP92" s="84"/>
      <c r="BPQ92" s="84"/>
      <c r="BPR92" s="84"/>
      <c r="BPS92" s="84"/>
      <c r="BPT92" s="84"/>
      <c r="BPU92" s="84"/>
      <c r="BPV92" s="84"/>
      <c r="BPW92" s="84"/>
      <c r="BPX92" s="84"/>
      <c r="BPY92" s="84"/>
      <c r="BPZ92" s="84"/>
      <c r="BQA92" s="84"/>
      <c r="BQB92" s="84"/>
      <c r="BQC92" s="84"/>
      <c r="BQD92" s="84"/>
      <c r="BQE92" s="84"/>
      <c r="BQF92" s="84"/>
      <c r="BQG92" s="84"/>
      <c r="BQH92" s="84"/>
      <c r="BQI92" s="84"/>
      <c r="BQJ92" s="84"/>
      <c r="BQK92" s="84"/>
      <c r="BQL92" s="84"/>
      <c r="BQM92" s="84"/>
      <c r="BQN92" s="84"/>
      <c r="BQO92" s="84"/>
      <c r="BQP92" s="84"/>
      <c r="BQQ92" s="84"/>
      <c r="BQR92" s="84"/>
      <c r="BQS92" s="84"/>
      <c r="BQT92" s="84"/>
      <c r="BQU92" s="84"/>
      <c r="BQV92" s="84"/>
      <c r="BQW92" s="84"/>
      <c r="BQX92" s="84"/>
      <c r="BQY92" s="84"/>
      <c r="BQZ92" s="84"/>
      <c r="BRA92" s="84"/>
      <c r="BRB92" s="84"/>
      <c r="BRC92" s="84"/>
      <c r="BRD92" s="84"/>
      <c r="BRE92" s="84"/>
      <c r="BRF92" s="84"/>
      <c r="BRG92" s="84"/>
      <c r="BRH92" s="84"/>
      <c r="BRI92" s="84"/>
      <c r="BRJ92" s="84"/>
      <c r="BRK92" s="84"/>
      <c r="BRL92" s="84"/>
      <c r="BRM92" s="84"/>
      <c r="BRN92" s="84"/>
      <c r="BRO92" s="84"/>
      <c r="BRP92" s="84"/>
      <c r="BRQ92" s="84"/>
      <c r="BRR92" s="84"/>
      <c r="BRS92" s="84"/>
      <c r="BRT92" s="84"/>
      <c r="BRU92" s="84"/>
      <c r="BRV92" s="84"/>
      <c r="BRW92" s="84"/>
      <c r="BRX92" s="84"/>
      <c r="BRY92" s="84"/>
      <c r="BRZ92" s="84"/>
      <c r="BSA92" s="84"/>
      <c r="BSB92" s="84"/>
      <c r="BSC92" s="84"/>
      <c r="BSD92" s="84"/>
      <c r="BSE92" s="84"/>
      <c r="BSF92" s="84"/>
      <c r="BSG92" s="84"/>
      <c r="BSH92" s="84"/>
      <c r="BSI92" s="84"/>
      <c r="BSJ92" s="84"/>
      <c r="BSK92" s="84"/>
      <c r="BSL92" s="84"/>
      <c r="BSM92" s="84"/>
      <c r="BSN92" s="84"/>
      <c r="BSO92" s="84"/>
      <c r="BSP92" s="84"/>
      <c r="BSQ92" s="84"/>
      <c r="BSR92" s="84"/>
      <c r="BSS92" s="84"/>
      <c r="BST92" s="84"/>
      <c r="BSU92" s="84"/>
      <c r="BSV92" s="84"/>
      <c r="BSW92" s="84"/>
      <c r="BSX92" s="84"/>
      <c r="BSY92" s="84"/>
      <c r="BSZ92" s="84"/>
      <c r="BTA92" s="84"/>
      <c r="BTB92" s="84"/>
      <c r="BTC92" s="84"/>
      <c r="BTD92" s="84"/>
      <c r="BTE92" s="84"/>
      <c r="BTF92" s="84"/>
      <c r="BTG92" s="84"/>
      <c r="BTH92" s="84"/>
      <c r="BTI92" s="84"/>
      <c r="BTJ92" s="84"/>
      <c r="BTK92" s="84"/>
      <c r="BTL92" s="84"/>
      <c r="BTM92" s="84"/>
      <c r="BTN92" s="84"/>
      <c r="BTO92" s="84"/>
      <c r="BTP92" s="84"/>
      <c r="BTQ92" s="84"/>
      <c r="BTR92" s="84"/>
      <c r="BTS92" s="84"/>
      <c r="BTT92" s="84"/>
      <c r="BTU92" s="84"/>
      <c r="BTV92" s="84"/>
      <c r="BTW92" s="84"/>
      <c r="BTX92" s="84"/>
      <c r="BTY92" s="84"/>
      <c r="BTZ92" s="84"/>
      <c r="BUA92" s="84"/>
      <c r="BUB92" s="84"/>
      <c r="BUC92" s="84"/>
      <c r="BUD92" s="84"/>
      <c r="BUE92" s="84"/>
      <c r="BUF92" s="84"/>
      <c r="BUG92" s="84"/>
      <c r="BUH92" s="84"/>
      <c r="BUI92" s="84"/>
      <c r="BUJ92" s="84"/>
      <c r="BUK92" s="84"/>
      <c r="BUL92" s="84"/>
      <c r="BUM92" s="84"/>
      <c r="BUN92" s="84"/>
      <c r="BUO92" s="84"/>
      <c r="BUP92" s="84"/>
      <c r="BUQ92" s="84"/>
      <c r="BUR92" s="84"/>
      <c r="BUS92" s="84"/>
      <c r="BUT92" s="84"/>
      <c r="BUU92" s="84"/>
      <c r="BUV92" s="84"/>
      <c r="BUW92" s="84"/>
      <c r="BUX92" s="84"/>
      <c r="BUY92" s="84"/>
      <c r="BUZ92" s="84"/>
      <c r="BVA92" s="84"/>
      <c r="BVB92" s="84"/>
      <c r="BVC92" s="84"/>
      <c r="BVD92" s="84"/>
      <c r="BVE92" s="84"/>
      <c r="BVF92" s="84"/>
      <c r="BVG92" s="84"/>
      <c r="BVH92" s="84"/>
      <c r="BVI92" s="84"/>
      <c r="BVJ92" s="84"/>
      <c r="BVK92" s="84"/>
      <c r="BVL92" s="84"/>
      <c r="BVM92" s="84"/>
      <c r="BVN92" s="84"/>
      <c r="BVO92" s="84"/>
      <c r="BVP92" s="84"/>
      <c r="BVQ92" s="84"/>
      <c r="BVR92" s="84"/>
      <c r="BVS92" s="84"/>
      <c r="BVT92" s="84"/>
      <c r="BVU92" s="84"/>
      <c r="BVV92" s="84"/>
      <c r="BVW92" s="84"/>
      <c r="BVX92" s="84"/>
      <c r="BVY92" s="84"/>
      <c r="BVZ92" s="84"/>
      <c r="BWA92" s="84"/>
      <c r="BWB92" s="84"/>
      <c r="BWC92" s="84"/>
      <c r="BWD92" s="84"/>
      <c r="BWE92" s="84"/>
      <c r="BWF92" s="84"/>
      <c r="BWG92" s="84"/>
      <c r="BWH92" s="84"/>
      <c r="BWI92" s="84"/>
      <c r="BWJ92" s="84"/>
      <c r="BWK92" s="84"/>
      <c r="BWL92" s="84"/>
      <c r="BWM92" s="84"/>
      <c r="BWN92" s="84"/>
      <c r="BWO92" s="84"/>
      <c r="BWP92" s="84"/>
      <c r="BWQ92" s="84"/>
      <c r="BWR92" s="84"/>
      <c r="BWS92" s="84"/>
      <c r="BWT92" s="84"/>
      <c r="BWU92" s="84"/>
      <c r="BWV92" s="84"/>
      <c r="BWW92" s="84"/>
      <c r="BWX92" s="84"/>
      <c r="BWY92" s="84"/>
      <c r="BWZ92" s="84"/>
      <c r="BXA92" s="84"/>
      <c r="BXB92" s="84"/>
      <c r="BXC92" s="84"/>
      <c r="BXD92" s="84"/>
      <c r="BXE92" s="84"/>
      <c r="BXF92" s="84"/>
      <c r="BXG92" s="84"/>
      <c r="BXH92" s="84"/>
      <c r="BXI92" s="84"/>
      <c r="BXJ92" s="84"/>
      <c r="BXK92" s="84"/>
      <c r="BXL92" s="84"/>
      <c r="BXM92" s="84"/>
      <c r="BXN92" s="84"/>
      <c r="BXO92" s="84"/>
      <c r="BXP92" s="84"/>
      <c r="BXQ92" s="84"/>
      <c r="BXR92" s="84"/>
      <c r="BXS92" s="84"/>
      <c r="BXT92" s="84"/>
      <c r="BXU92" s="84"/>
      <c r="BXV92" s="84"/>
      <c r="BXW92" s="84"/>
      <c r="BXX92" s="84"/>
      <c r="BXY92" s="84"/>
      <c r="BXZ92" s="84"/>
      <c r="BYA92" s="84"/>
      <c r="BYB92" s="84"/>
      <c r="BYC92" s="84"/>
      <c r="BYD92" s="84"/>
      <c r="BYE92" s="84"/>
      <c r="BYF92" s="84"/>
      <c r="BYG92" s="84"/>
      <c r="BYH92" s="84"/>
      <c r="BYI92" s="84"/>
      <c r="BYJ92" s="84"/>
      <c r="BYK92" s="84"/>
      <c r="BYL92" s="84"/>
      <c r="BYM92" s="84"/>
      <c r="BYN92" s="84"/>
      <c r="BYO92" s="84"/>
      <c r="BYP92" s="84"/>
      <c r="BYQ92" s="84"/>
      <c r="BYR92" s="84"/>
      <c r="BYS92" s="84"/>
      <c r="BYT92" s="84"/>
      <c r="BYU92" s="84"/>
      <c r="BYV92" s="84"/>
      <c r="BYW92" s="84"/>
      <c r="BYX92" s="84"/>
      <c r="BYY92" s="84"/>
      <c r="BYZ92" s="84"/>
      <c r="BZA92" s="84"/>
      <c r="BZB92" s="84"/>
      <c r="BZC92" s="84"/>
      <c r="BZD92" s="84"/>
      <c r="BZE92" s="84"/>
      <c r="BZF92" s="84"/>
      <c r="BZG92" s="84"/>
      <c r="BZH92" s="84"/>
      <c r="BZI92" s="84"/>
      <c r="BZJ92" s="84"/>
      <c r="BZK92" s="84"/>
      <c r="BZL92" s="84"/>
      <c r="BZM92" s="84"/>
      <c r="BZN92" s="84"/>
      <c r="BZO92" s="84"/>
      <c r="BZP92" s="84"/>
      <c r="BZQ92" s="84"/>
      <c r="BZR92" s="84"/>
      <c r="BZS92" s="84"/>
      <c r="BZT92" s="84"/>
      <c r="BZU92" s="84"/>
      <c r="BZV92" s="84"/>
      <c r="BZW92" s="84"/>
      <c r="BZX92" s="84"/>
      <c r="BZY92" s="84"/>
      <c r="BZZ92" s="84"/>
      <c r="CAA92" s="84"/>
      <c r="CAB92" s="84"/>
      <c r="CAC92" s="84"/>
      <c r="CAD92" s="84"/>
      <c r="CAE92" s="84"/>
      <c r="CAF92" s="84"/>
      <c r="CAG92" s="84"/>
      <c r="CAH92" s="84"/>
      <c r="CAI92" s="84"/>
      <c r="CAJ92" s="84"/>
      <c r="CAK92" s="84"/>
      <c r="CAL92" s="84"/>
      <c r="CAM92" s="84"/>
      <c r="CAN92" s="84"/>
      <c r="CAO92" s="84"/>
      <c r="CAP92" s="84"/>
      <c r="CAQ92" s="84"/>
      <c r="CAR92" s="84"/>
      <c r="CAS92" s="84"/>
      <c r="CAT92" s="84"/>
      <c r="CAU92" s="84"/>
      <c r="CAV92" s="84"/>
      <c r="CAW92" s="84"/>
      <c r="CAX92" s="84"/>
      <c r="CAY92" s="84"/>
      <c r="CAZ92" s="84"/>
      <c r="CBA92" s="84"/>
      <c r="CBB92" s="84"/>
      <c r="CBC92" s="84"/>
      <c r="CBD92" s="84"/>
      <c r="CBE92" s="84"/>
      <c r="CBF92" s="84"/>
      <c r="CBG92" s="84"/>
      <c r="CBH92" s="84"/>
      <c r="CBI92" s="84"/>
      <c r="CBJ92" s="84"/>
      <c r="CBK92" s="84"/>
      <c r="CBL92" s="84"/>
      <c r="CBM92" s="84"/>
      <c r="CBN92" s="84"/>
      <c r="CBO92" s="84"/>
      <c r="CBP92" s="84"/>
      <c r="CBQ92" s="84"/>
      <c r="CBR92" s="84"/>
      <c r="CBS92" s="84"/>
      <c r="CBT92" s="84"/>
      <c r="CBU92" s="84"/>
      <c r="CBV92" s="84"/>
      <c r="CBW92" s="84"/>
      <c r="CBX92" s="84"/>
      <c r="CBY92" s="84"/>
      <c r="CBZ92" s="84"/>
      <c r="CCA92" s="84"/>
      <c r="CCB92" s="84"/>
      <c r="CCC92" s="84"/>
      <c r="CCD92" s="84"/>
      <c r="CCE92" s="84"/>
      <c r="CCF92" s="84"/>
      <c r="CCG92" s="84"/>
      <c r="CCH92" s="84"/>
      <c r="CCI92" s="84"/>
      <c r="CCJ92" s="84"/>
      <c r="CCK92" s="84"/>
      <c r="CCL92" s="84"/>
      <c r="CCM92" s="84"/>
      <c r="CCN92" s="84"/>
      <c r="CCO92" s="84"/>
      <c r="CCP92" s="84"/>
      <c r="CCQ92" s="84"/>
      <c r="CCR92" s="84"/>
      <c r="CCS92" s="84"/>
      <c r="CCT92" s="84"/>
      <c r="CCU92" s="84"/>
      <c r="CCV92" s="84"/>
      <c r="CCW92" s="84"/>
      <c r="CCX92" s="84"/>
      <c r="CCY92" s="84"/>
      <c r="CCZ92" s="84"/>
      <c r="CDA92" s="84"/>
      <c r="CDB92" s="84"/>
      <c r="CDC92" s="84"/>
      <c r="CDD92" s="84"/>
      <c r="CDE92" s="84"/>
      <c r="CDF92" s="84"/>
      <c r="CDG92" s="84"/>
      <c r="CDH92" s="84"/>
      <c r="CDI92" s="84"/>
      <c r="CDJ92" s="84"/>
      <c r="CDK92" s="84"/>
      <c r="CDL92" s="84"/>
      <c r="CDM92" s="84"/>
      <c r="CDN92" s="84"/>
      <c r="CDO92" s="84"/>
      <c r="CDP92" s="84"/>
      <c r="CDQ92" s="84"/>
      <c r="CDR92" s="84"/>
      <c r="CDS92" s="84"/>
      <c r="CDT92" s="84"/>
      <c r="CDU92" s="84"/>
      <c r="CDV92" s="84"/>
      <c r="CDW92" s="84"/>
      <c r="CDX92" s="84"/>
      <c r="CDY92" s="84"/>
      <c r="CDZ92" s="84"/>
      <c r="CEA92" s="84"/>
      <c r="CEB92" s="84"/>
      <c r="CEC92" s="84"/>
      <c r="CED92" s="84"/>
      <c r="CEE92" s="84"/>
      <c r="CEF92" s="84"/>
      <c r="CEG92" s="84"/>
      <c r="CEH92" s="84"/>
      <c r="CEI92" s="84"/>
      <c r="CEJ92" s="84"/>
      <c r="CEK92" s="84"/>
      <c r="CEL92" s="84"/>
      <c r="CEM92" s="84"/>
      <c r="CEN92" s="84"/>
      <c r="CEO92" s="84"/>
      <c r="CEP92" s="84"/>
      <c r="CEQ92" s="84"/>
      <c r="CER92" s="84"/>
      <c r="CES92" s="84"/>
      <c r="CET92" s="84"/>
      <c r="CEU92" s="84"/>
      <c r="CEV92" s="84"/>
      <c r="CEW92" s="84"/>
      <c r="CEX92" s="84"/>
      <c r="CEY92" s="84"/>
      <c r="CEZ92" s="84"/>
      <c r="CFA92" s="84"/>
      <c r="CFB92" s="84"/>
      <c r="CFC92" s="84"/>
      <c r="CFD92" s="84"/>
      <c r="CFE92" s="84"/>
      <c r="CFF92" s="84"/>
      <c r="CFG92" s="84"/>
      <c r="CFH92" s="84"/>
      <c r="CFI92" s="84"/>
      <c r="CFJ92" s="84"/>
      <c r="CFK92" s="84"/>
      <c r="CFL92" s="84"/>
      <c r="CFM92" s="84"/>
      <c r="CFN92" s="84"/>
      <c r="CFO92" s="84"/>
      <c r="CFP92" s="84"/>
      <c r="CFQ92" s="84"/>
      <c r="CFR92" s="84"/>
      <c r="CFS92" s="84"/>
      <c r="CFT92" s="84"/>
      <c r="CFU92" s="84"/>
      <c r="CFV92" s="84"/>
      <c r="CFW92" s="84"/>
      <c r="CFX92" s="84"/>
      <c r="CFY92" s="84"/>
      <c r="CFZ92" s="84"/>
      <c r="CGA92" s="84"/>
      <c r="CGB92" s="84"/>
      <c r="CGC92" s="84"/>
      <c r="CGD92" s="84"/>
      <c r="CGE92" s="84"/>
      <c r="CGF92" s="84"/>
      <c r="CGG92" s="84"/>
      <c r="CGH92" s="84"/>
      <c r="CGI92" s="84"/>
      <c r="CGJ92" s="84"/>
      <c r="CGK92" s="84"/>
      <c r="CGL92" s="84"/>
      <c r="CGM92" s="84"/>
      <c r="CGN92" s="84"/>
      <c r="CGO92" s="84"/>
      <c r="CGP92" s="84"/>
      <c r="CGQ92" s="84"/>
      <c r="CGR92" s="84"/>
      <c r="CGS92" s="84"/>
      <c r="CGT92" s="84"/>
      <c r="CGU92" s="84"/>
      <c r="CGV92" s="84"/>
      <c r="CGW92" s="84"/>
      <c r="CGX92" s="84"/>
      <c r="CGY92" s="84"/>
      <c r="CGZ92" s="84"/>
      <c r="CHA92" s="84"/>
      <c r="CHB92" s="84"/>
      <c r="CHC92" s="84"/>
      <c r="CHD92" s="84"/>
      <c r="CHE92" s="84"/>
      <c r="CHF92" s="84"/>
      <c r="CHG92" s="84"/>
      <c r="CHH92" s="84"/>
      <c r="CHI92" s="84"/>
      <c r="CHJ92" s="84"/>
      <c r="CHK92" s="84"/>
      <c r="CHL92" s="84"/>
      <c r="CHM92" s="84"/>
      <c r="CHN92" s="84"/>
      <c r="CHO92" s="84"/>
      <c r="CHP92" s="84"/>
      <c r="CHQ92" s="84"/>
      <c r="CHR92" s="84"/>
      <c r="CHS92" s="84"/>
      <c r="CHT92" s="84"/>
      <c r="CHU92" s="84"/>
      <c r="CHV92" s="84"/>
      <c r="CHW92" s="84"/>
      <c r="CHX92" s="84"/>
      <c r="CHY92" s="84"/>
      <c r="CHZ92" s="84"/>
      <c r="CIA92" s="84"/>
      <c r="CIB92" s="84"/>
      <c r="CIC92" s="84"/>
      <c r="CID92" s="84"/>
      <c r="CIE92" s="84"/>
      <c r="CIF92" s="84"/>
      <c r="CIG92" s="84"/>
      <c r="CIH92" s="84"/>
      <c r="CII92" s="84"/>
      <c r="CIJ92" s="84"/>
      <c r="CIK92" s="84"/>
      <c r="CIL92" s="84"/>
      <c r="CIM92" s="84"/>
      <c r="CIN92" s="84"/>
      <c r="CIO92" s="84"/>
      <c r="CIP92" s="84"/>
      <c r="CIQ92" s="84"/>
      <c r="CIR92" s="84"/>
      <c r="CIS92" s="84"/>
      <c r="CIT92" s="84"/>
      <c r="CIU92" s="84"/>
      <c r="CIV92" s="84"/>
      <c r="CIW92" s="84"/>
      <c r="CIX92" s="84"/>
      <c r="CIY92" s="84"/>
      <c r="CIZ92" s="84"/>
      <c r="CJA92" s="84"/>
      <c r="CJB92" s="84"/>
      <c r="CJC92" s="84"/>
      <c r="CJD92" s="84"/>
      <c r="CJE92" s="84"/>
      <c r="CJF92" s="84"/>
      <c r="CJG92" s="84"/>
      <c r="CJH92" s="84"/>
      <c r="CJI92" s="84"/>
      <c r="CJJ92" s="84"/>
      <c r="CJK92" s="84"/>
      <c r="CJL92" s="84"/>
      <c r="CJM92" s="84"/>
      <c r="CJN92" s="84"/>
      <c r="CJO92" s="84"/>
      <c r="CJP92" s="84"/>
      <c r="CJQ92" s="84"/>
      <c r="CJR92" s="84"/>
      <c r="CJS92" s="84"/>
      <c r="CJT92" s="84"/>
      <c r="CJU92" s="84"/>
      <c r="CJV92" s="84"/>
      <c r="CJW92" s="84"/>
      <c r="CJX92" s="84"/>
      <c r="CJY92" s="84"/>
      <c r="CJZ92" s="84"/>
      <c r="CKA92" s="84"/>
      <c r="CKB92" s="84"/>
      <c r="CKC92" s="84"/>
      <c r="CKD92" s="84"/>
      <c r="CKE92" s="84"/>
      <c r="CKF92" s="84"/>
      <c r="CKG92" s="84"/>
      <c r="CKH92" s="84"/>
      <c r="CKI92" s="84"/>
      <c r="CKJ92" s="84"/>
      <c r="CKK92" s="84"/>
      <c r="CKL92" s="84"/>
      <c r="CKM92" s="84"/>
      <c r="CKN92" s="84"/>
      <c r="CKO92" s="84"/>
      <c r="CKP92" s="84"/>
      <c r="CKQ92" s="84"/>
      <c r="CKR92" s="84"/>
      <c r="CKS92" s="84"/>
      <c r="CKT92" s="84"/>
      <c r="CKU92" s="84"/>
      <c r="CKV92" s="84"/>
      <c r="CKW92" s="84"/>
      <c r="CKX92" s="84"/>
      <c r="CKY92" s="84"/>
      <c r="CKZ92" s="84"/>
      <c r="CLA92" s="84"/>
      <c r="CLB92" s="84"/>
      <c r="CLC92" s="84"/>
      <c r="CLD92" s="84"/>
      <c r="CLE92" s="84"/>
      <c r="CLF92" s="84"/>
      <c r="CLG92" s="84"/>
      <c r="CLH92" s="84"/>
      <c r="CLI92" s="84"/>
      <c r="CLJ92" s="84"/>
      <c r="CLK92" s="84"/>
      <c r="CLL92" s="84"/>
      <c r="CLM92" s="84"/>
      <c r="CLN92" s="84"/>
      <c r="CLO92" s="84"/>
      <c r="CLP92" s="84"/>
      <c r="CLQ92" s="84"/>
      <c r="CLR92" s="84"/>
      <c r="CLS92" s="84"/>
      <c r="CLT92" s="84"/>
      <c r="CLU92" s="84"/>
      <c r="CLV92" s="84"/>
      <c r="CLW92" s="84"/>
      <c r="CLX92" s="84"/>
      <c r="CLY92" s="84"/>
      <c r="CLZ92" s="84"/>
      <c r="CMA92" s="84"/>
      <c r="CMB92" s="84"/>
      <c r="CMC92" s="84"/>
      <c r="CMD92" s="84"/>
      <c r="CME92" s="84"/>
      <c r="CMF92" s="84"/>
      <c r="CMG92" s="84"/>
      <c r="CMH92" s="84"/>
      <c r="CMI92" s="84"/>
      <c r="CMJ92" s="84"/>
      <c r="CMK92" s="84"/>
      <c r="CML92" s="84"/>
      <c r="CMM92" s="84"/>
      <c r="CMN92" s="84"/>
      <c r="CMO92" s="84"/>
      <c r="CMP92" s="84"/>
      <c r="CMQ92" s="84"/>
      <c r="CMR92" s="84"/>
      <c r="CMS92" s="84"/>
      <c r="CMT92" s="84"/>
      <c r="CMU92" s="84"/>
      <c r="CMV92" s="84"/>
      <c r="CMW92" s="84"/>
      <c r="CMX92" s="84"/>
      <c r="CMY92" s="84"/>
      <c r="CMZ92" s="84"/>
      <c r="CNA92" s="84"/>
      <c r="CNB92" s="84"/>
      <c r="CNC92" s="84"/>
      <c r="CND92" s="84"/>
      <c r="CNE92" s="84"/>
      <c r="CNF92" s="84"/>
      <c r="CNG92" s="84"/>
      <c r="CNH92" s="84"/>
      <c r="CNI92" s="84"/>
      <c r="CNJ92" s="84"/>
      <c r="CNK92" s="84"/>
      <c r="CNL92" s="84"/>
      <c r="CNM92" s="84"/>
      <c r="CNN92" s="84"/>
      <c r="CNO92" s="84"/>
      <c r="CNP92" s="84"/>
      <c r="CNQ92" s="84"/>
      <c r="CNR92" s="84"/>
      <c r="CNS92" s="84"/>
      <c r="CNT92" s="84"/>
      <c r="CNU92" s="84"/>
      <c r="CNV92" s="84"/>
      <c r="CNW92" s="84"/>
      <c r="CNX92" s="84"/>
      <c r="CNY92" s="84"/>
      <c r="CNZ92" s="84"/>
      <c r="COA92" s="84"/>
      <c r="COB92" s="84"/>
      <c r="COC92" s="84"/>
      <c r="COD92" s="84"/>
      <c r="COE92" s="84"/>
      <c r="COF92" s="84"/>
      <c r="COG92" s="84"/>
      <c r="COH92" s="84"/>
      <c r="COI92" s="84"/>
      <c r="COJ92" s="84"/>
      <c r="COK92" s="84"/>
      <c r="COL92" s="84"/>
      <c r="COM92" s="84"/>
      <c r="CON92" s="84"/>
      <c r="COO92" s="84"/>
      <c r="COP92" s="84"/>
      <c r="COQ92" s="84"/>
      <c r="COR92" s="84"/>
      <c r="COS92" s="84"/>
      <c r="COT92" s="84"/>
      <c r="COU92" s="84"/>
      <c r="COV92" s="84"/>
      <c r="COW92" s="84"/>
      <c r="COX92" s="84"/>
      <c r="COY92" s="84"/>
      <c r="COZ92" s="84"/>
      <c r="CPA92" s="84"/>
      <c r="CPB92" s="84"/>
      <c r="CPC92" s="84"/>
      <c r="CPD92" s="84"/>
      <c r="CPE92" s="84"/>
      <c r="CPF92" s="84"/>
      <c r="CPG92" s="84"/>
      <c r="CPH92" s="84"/>
      <c r="CPI92" s="84"/>
      <c r="CPJ92" s="84"/>
      <c r="CPK92" s="84"/>
      <c r="CPL92" s="84"/>
      <c r="CPM92" s="84"/>
      <c r="CPN92" s="84"/>
      <c r="CPO92" s="84"/>
      <c r="CPP92" s="84"/>
      <c r="CPQ92" s="84"/>
      <c r="CPR92" s="84"/>
      <c r="CPS92" s="84"/>
      <c r="CPT92" s="84"/>
      <c r="CPU92" s="84"/>
      <c r="CPV92" s="84"/>
      <c r="CPW92" s="84"/>
      <c r="CPX92" s="84"/>
      <c r="CPY92" s="84"/>
      <c r="CPZ92" s="84"/>
      <c r="CQA92" s="84"/>
      <c r="CQB92" s="84"/>
      <c r="CQC92" s="84"/>
      <c r="CQD92" s="84"/>
      <c r="CQE92" s="84"/>
      <c r="CQF92" s="84"/>
      <c r="CQG92" s="84"/>
      <c r="CQH92" s="84"/>
      <c r="CQI92" s="84"/>
      <c r="CQJ92" s="84"/>
      <c r="CQK92" s="84"/>
      <c r="CQL92" s="84"/>
      <c r="CQM92" s="84"/>
      <c r="CQN92" s="84"/>
      <c r="CQO92" s="84"/>
      <c r="CQP92" s="84"/>
      <c r="CQQ92" s="84"/>
      <c r="CQR92" s="84"/>
      <c r="CQS92" s="84"/>
      <c r="CQT92" s="84"/>
      <c r="CQU92" s="84"/>
      <c r="CQV92" s="84"/>
      <c r="CQW92" s="84"/>
      <c r="CQX92" s="84"/>
      <c r="CQY92" s="84"/>
      <c r="CQZ92" s="84"/>
      <c r="CRA92" s="84"/>
      <c r="CRB92" s="84"/>
      <c r="CRC92" s="84"/>
      <c r="CRD92" s="84"/>
      <c r="CRE92" s="84"/>
      <c r="CRF92" s="84"/>
      <c r="CRG92" s="84"/>
      <c r="CRH92" s="84"/>
      <c r="CRI92" s="84"/>
      <c r="CRJ92" s="84"/>
      <c r="CRK92" s="84"/>
      <c r="CRL92" s="84"/>
      <c r="CRM92" s="84"/>
      <c r="CRN92" s="84"/>
      <c r="CRO92" s="84"/>
      <c r="CRP92" s="84"/>
      <c r="CRQ92" s="84"/>
      <c r="CRR92" s="84"/>
      <c r="CRS92" s="84"/>
      <c r="CRT92" s="84"/>
      <c r="CRU92" s="84"/>
      <c r="CRV92" s="84"/>
      <c r="CRW92" s="84"/>
      <c r="CRX92" s="84"/>
      <c r="CRY92" s="84"/>
      <c r="CRZ92" s="84"/>
      <c r="CSA92" s="84"/>
      <c r="CSB92" s="84"/>
      <c r="CSC92" s="84"/>
      <c r="CSD92" s="84"/>
      <c r="CSE92" s="84"/>
      <c r="CSF92" s="84"/>
      <c r="CSG92" s="84"/>
      <c r="CSH92" s="84"/>
      <c r="CSI92" s="84"/>
      <c r="CSJ92" s="84"/>
      <c r="CSK92" s="84"/>
      <c r="CSL92" s="84"/>
      <c r="CSM92" s="84"/>
      <c r="CSN92" s="84"/>
      <c r="CSO92" s="84"/>
      <c r="CSP92" s="84"/>
      <c r="CSQ92" s="84"/>
      <c r="CSR92" s="84"/>
      <c r="CSS92" s="84"/>
      <c r="CST92" s="84"/>
      <c r="CSU92" s="84"/>
      <c r="CSV92" s="84"/>
      <c r="CSW92" s="84"/>
      <c r="CSX92" s="84"/>
      <c r="CSY92" s="84"/>
      <c r="CSZ92" s="84"/>
      <c r="CTA92" s="84"/>
      <c r="CTB92" s="84"/>
      <c r="CTC92" s="84"/>
      <c r="CTD92" s="84"/>
      <c r="CTE92" s="84"/>
      <c r="CTF92" s="84"/>
      <c r="CTG92" s="84"/>
      <c r="CTH92" s="84"/>
      <c r="CTI92" s="84"/>
      <c r="CTJ92" s="84"/>
      <c r="CTK92" s="84"/>
      <c r="CTL92" s="84"/>
      <c r="CTM92" s="84"/>
      <c r="CTN92" s="84"/>
      <c r="CTO92" s="84"/>
      <c r="CTP92" s="84"/>
      <c r="CTQ92" s="84"/>
      <c r="CTR92" s="84"/>
      <c r="CTS92" s="84"/>
      <c r="CTT92" s="84"/>
      <c r="CTU92" s="84"/>
      <c r="CTV92" s="84"/>
      <c r="CTW92" s="84"/>
      <c r="CTX92" s="84"/>
      <c r="CTY92" s="84"/>
      <c r="CTZ92" s="84"/>
      <c r="CUA92" s="84"/>
      <c r="CUB92" s="84"/>
      <c r="CUC92" s="84"/>
      <c r="CUD92" s="84"/>
      <c r="CUE92" s="84"/>
      <c r="CUF92" s="84"/>
      <c r="CUG92" s="84"/>
      <c r="CUH92" s="84"/>
      <c r="CUI92" s="84"/>
      <c r="CUJ92" s="84"/>
      <c r="CUK92" s="84"/>
      <c r="CUL92" s="84"/>
      <c r="CUM92" s="84"/>
      <c r="CUN92" s="84"/>
      <c r="CUO92" s="84"/>
      <c r="CUP92" s="84"/>
      <c r="CUQ92" s="84"/>
      <c r="CUR92" s="84"/>
      <c r="CUS92" s="84"/>
      <c r="CUT92" s="84"/>
      <c r="CUU92" s="84"/>
      <c r="CUV92" s="84"/>
      <c r="CUW92" s="84"/>
      <c r="CUX92" s="84"/>
      <c r="CUY92" s="84"/>
      <c r="CUZ92" s="84"/>
      <c r="CVA92" s="84"/>
      <c r="CVB92" s="84"/>
      <c r="CVC92" s="84"/>
      <c r="CVD92" s="84"/>
      <c r="CVE92" s="84"/>
      <c r="CVF92" s="84"/>
      <c r="CVG92" s="84"/>
      <c r="CVH92" s="84"/>
      <c r="CVI92" s="84"/>
      <c r="CVJ92" s="84"/>
      <c r="CVK92" s="84"/>
      <c r="CVL92" s="84"/>
      <c r="CVM92" s="84"/>
      <c r="CVN92" s="84"/>
      <c r="CVO92" s="84"/>
      <c r="CVP92" s="84"/>
      <c r="CVQ92" s="84"/>
      <c r="CVR92" s="84"/>
      <c r="CVS92" s="84"/>
      <c r="CVT92" s="84"/>
      <c r="CVU92" s="84"/>
      <c r="CVV92" s="84"/>
      <c r="CVW92" s="84"/>
      <c r="CVX92" s="84"/>
      <c r="CVY92" s="84"/>
      <c r="CVZ92" s="84"/>
      <c r="CWA92" s="84"/>
      <c r="CWB92" s="84"/>
      <c r="CWC92" s="84"/>
      <c r="CWD92" s="84"/>
      <c r="CWE92" s="84"/>
      <c r="CWF92" s="84"/>
      <c r="CWG92" s="84"/>
      <c r="CWH92" s="84"/>
      <c r="CWI92" s="84"/>
      <c r="CWJ92" s="84"/>
      <c r="CWK92" s="84"/>
      <c r="CWL92" s="84"/>
      <c r="CWM92" s="84"/>
      <c r="CWN92" s="84"/>
      <c r="CWO92" s="84"/>
      <c r="CWP92" s="84"/>
      <c r="CWQ92" s="84"/>
      <c r="CWR92" s="84"/>
      <c r="CWS92" s="84"/>
      <c r="CWT92" s="84"/>
      <c r="CWU92" s="84"/>
      <c r="CWV92" s="84"/>
      <c r="CWW92" s="84"/>
      <c r="CWX92" s="84"/>
      <c r="CWY92" s="84"/>
      <c r="CWZ92" s="84"/>
      <c r="CXA92" s="84"/>
      <c r="CXB92" s="84"/>
      <c r="CXC92" s="84"/>
      <c r="CXD92" s="84"/>
      <c r="CXE92" s="84"/>
      <c r="CXF92" s="84"/>
      <c r="CXG92" s="84"/>
      <c r="CXH92" s="84"/>
      <c r="CXI92" s="84"/>
      <c r="CXJ92" s="84"/>
      <c r="CXK92" s="84"/>
      <c r="CXL92" s="84"/>
      <c r="CXM92" s="84"/>
      <c r="CXN92" s="84"/>
      <c r="CXO92" s="84"/>
      <c r="CXP92" s="84"/>
      <c r="CXQ92" s="84"/>
      <c r="CXR92" s="84"/>
      <c r="CXS92" s="84"/>
      <c r="CXT92" s="84"/>
      <c r="CXU92" s="84"/>
      <c r="CXV92" s="84"/>
      <c r="CXW92" s="84"/>
      <c r="CXX92" s="84"/>
      <c r="CXY92" s="84"/>
      <c r="CXZ92" s="84"/>
      <c r="CYA92" s="84"/>
      <c r="CYB92" s="84"/>
      <c r="CYC92" s="84"/>
      <c r="CYD92" s="84"/>
      <c r="CYE92" s="84"/>
      <c r="CYF92" s="84"/>
      <c r="CYG92" s="84"/>
      <c r="CYH92" s="84"/>
      <c r="CYI92" s="84"/>
      <c r="CYJ92" s="84"/>
      <c r="CYK92" s="84"/>
      <c r="CYL92" s="84"/>
      <c r="CYM92" s="84"/>
      <c r="CYN92" s="84"/>
      <c r="CYO92" s="84"/>
      <c r="CYP92" s="84"/>
      <c r="CYQ92" s="84"/>
      <c r="CYR92" s="84"/>
      <c r="CYS92" s="84"/>
      <c r="CYT92" s="84"/>
      <c r="CYU92" s="84"/>
      <c r="CYV92" s="84"/>
      <c r="CYW92" s="84"/>
      <c r="CYX92" s="84"/>
      <c r="CYY92" s="84"/>
      <c r="CYZ92" s="84"/>
      <c r="CZA92" s="84"/>
      <c r="CZB92" s="84"/>
      <c r="CZC92" s="84"/>
      <c r="CZD92" s="84"/>
      <c r="CZE92" s="84"/>
      <c r="CZF92" s="84"/>
      <c r="CZG92" s="84"/>
      <c r="CZH92" s="84"/>
      <c r="CZI92" s="84"/>
      <c r="CZJ92" s="84"/>
      <c r="CZK92" s="84"/>
      <c r="CZL92" s="84"/>
      <c r="CZM92" s="84"/>
      <c r="CZN92" s="84"/>
      <c r="CZO92" s="84"/>
      <c r="CZP92" s="84"/>
      <c r="CZQ92" s="84"/>
      <c r="CZR92" s="84"/>
      <c r="CZS92" s="84"/>
      <c r="CZT92" s="84"/>
      <c r="CZU92" s="84"/>
      <c r="CZV92" s="84"/>
      <c r="CZW92" s="84"/>
      <c r="CZX92" s="84"/>
      <c r="CZY92" s="84"/>
      <c r="CZZ92" s="84"/>
      <c r="DAA92" s="84"/>
      <c r="DAB92" s="84"/>
      <c r="DAC92" s="84"/>
      <c r="DAD92" s="84"/>
      <c r="DAE92" s="84"/>
      <c r="DAF92" s="84"/>
      <c r="DAG92" s="84"/>
      <c r="DAH92" s="84"/>
      <c r="DAI92" s="84"/>
      <c r="DAJ92" s="84"/>
      <c r="DAK92" s="84"/>
      <c r="DAL92" s="84"/>
      <c r="DAM92" s="84"/>
      <c r="DAN92" s="84"/>
      <c r="DAO92" s="84"/>
      <c r="DAP92" s="84"/>
      <c r="DAQ92" s="84"/>
      <c r="DAR92" s="84"/>
      <c r="DAS92" s="84"/>
      <c r="DAT92" s="84"/>
      <c r="DAU92" s="84"/>
      <c r="DAV92" s="84"/>
      <c r="DAW92" s="84"/>
      <c r="DAX92" s="84"/>
      <c r="DAY92" s="84"/>
      <c r="DAZ92" s="84"/>
      <c r="DBA92" s="84"/>
      <c r="DBB92" s="84"/>
      <c r="DBC92" s="84"/>
      <c r="DBD92" s="84"/>
      <c r="DBE92" s="84"/>
      <c r="DBF92" s="84"/>
      <c r="DBG92" s="84"/>
      <c r="DBH92" s="84"/>
      <c r="DBI92" s="84"/>
      <c r="DBJ92" s="84"/>
      <c r="DBK92" s="84"/>
      <c r="DBL92" s="84"/>
      <c r="DBM92" s="84"/>
      <c r="DBN92" s="84"/>
      <c r="DBO92" s="84"/>
      <c r="DBP92" s="84"/>
      <c r="DBQ92" s="84"/>
      <c r="DBR92" s="84"/>
      <c r="DBS92" s="84"/>
      <c r="DBT92" s="84"/>
      <c r="DBU92" s="84"/>
      <c r="DBV92" s="84"/>
      <c r="DBW92" s="84"/>
      <c r="DBX92" s="84"/>
      <c r="DBY92" s="84"/>
      <c r="DBZ92" s="84"/>
      <c r="DCA92" s="84"/>
      <c r="DCB92" s="84"/>
      <c r="DCC92" s="84"/>
      <c r="DCD92" s="84"/>
      <c r="DCE92" s="84"/>
      <c r="DCF92" s="84"/>
      <c r="DCG92" s="84"/>
      <c r="DCH92" s="84"/>
      <c r="DCI92" s="84"/>
      <c r="DCJ92" s="84"/>
      <c r="DCK92" s="84"/>
      <c r="DCL92" s="84"/>
      <c r="DCM92" s="84"/>
      <c r="DCN92" s="84"/>
      <c r="DCO92" s="84"/>
      <c r="DCP92" s="84"/>
      <c r="DCQ92" s="84"/>
      <c r="DCR92" s="84"/>
      <c r="DCS92" s="84"/>
      <c r="DCT92" s="84"/>
      <c r="DCU92" s="84"/>
      <c r="DCV92" s="84"/>
      <c r="DCW92" s="84"/>
      <c r="DCX92" s="84"/>
      <c r="DCY92" s="84"/>
      <c r="DCZ92" s="84"/>
      <c r="DDA92" s="84"/>
      <c r="DDB92" s="84"/>
      <c r="DDC92" s="84"/>
      <c r="DDD92" s="84"/>
      <c r="DDE92" s="84"/>
      <c r="DDF92" s="84"/>
      <c r="DDG92" s="84"/>
      <c r="DDH92" s="84"/>
      <c r="DDI92" s="84"/>
      <c r="DDJ92" s="84"/>
      <c r="DDK92" s="84"/>
      <c r="DDL92" s="84"/>
      <c r="DDM92" s="84"/>
      <c r="DDN92" s="84"/>
      <c r="DDO92" s="84"/>
      <c r="DDP92" s="84"/>
      <c r="DDQ92" s="84"/>
      <c r="DDR92" s="84"/>
      <c r="DDS92" s="84"/>
      <c r="DDT92" s="84"/>
      <c r="DDU92" s="84"/>
      <c r="DDV92" s="84"/>
      <c r="DDW92" s="84"/>
      <c r="DDX92" s="84"/>
      <c r="DDY92" s="84"/>
      <c r="DDZ92" s="84"/>
      <c r="DEA92" s="84"/>
      <c r="DEB92" s="84"/>
      <c r="DEC92" s="84"/>
      <c r="DED92" s="84"/>
      <c r="DEE92" s="84"/>
      <c r="DEF92" s="84"/>
      <c r="DEG92" s="84"/>
      <c r="DEH92" s="84"/>
      <c r="DEI92" s="84"/>
      <c r="DEJ92" s="84"/>
      <c r="DEK92" s="84"/>
      <c r="DEL92" s="84"/>
      <c r="DEM92" s="84"/>
      <c r="DEN92" s="84"/>
      <c r="DEO92" s="84"/>
      <c r="DEP92" s="84"/>
      <c r="DEQ92" s="84"/>
      <c r="DER92" s="84"/>
      <c r="DES92" s="84"/>
      <c r="DET92" s="84"/>
      <c r="DEU92" s="84"/>
      <c r="DEV92" s="84"/>
      <c r="DEW92" s="84"/>
      <c r="DEX92" s="84"/>
      <c r="DEY92" s="84"/>
      <c r="DEZ92" s="84"/>
      <c r="DFA92" s="84"/>
      <c r="DFB92" s="84"/>
      <c r="DFC92" s="84"/>
      <c r="DFD92" s="84"/>
      <c r="DFE92" s="84"/>
      <c r="DFF92" s="84"/>
      <c r="DFG92" s="84"/>
      <c r="DFH92" s="84"/>
      <c r="DFI92" s="84"/>
      <c r="DFJ92" s="84"/>
      <c r="DFK92" s="84"/>
      <c r="DFL92" s="84"/>
      <c r="DFM92" s="84"/>
      <c r="DFN92" s="84"/>
      <c r="DFO92" s="84"/>
      <c r="DFP92" s="84"/>
      <c r="DFQ92" s="84"/>
      <c r="DFR92" s="84"/>
      <c r="DFS92" s="84"/>
      <c r="DFT92" s="84"/>
      <c r="DFU92" s="84"/>
      <c r="DFV92" s="84"/>
      <c r="DFW92" s="84"/>
      <c r="DFX92" s="84"/>
      <c r="DFY92" s="84"/>
      <c r="DFZ92" s="84"/>
      <c r="DGA92" s="84"/>
      <c r="DGB92" s="84"/>
      <c r="DGC92" s="84"/>
      <c r="DGD92" s="84"/>
      <c r="DGE92" s="84"/>
      <c r="DGF92" s="84"/>
      <c r="DGG92" s="84"/>
      <c r="DGH92" s="84"/>
      <c r="DGI92" s="84"/>
      <c r="DGJ92" s="84"/>
      <c r="DGK92" s="84"/>
      <c r="DGL92" s="84"/>
      <c r="DGM92" s="84"/>
      <c r="DGN92" s="84"/>
      <c r="DGO92" s="84"/>
      <c r="DGP92" s="84"/>
      <c r="DGQ92" s="84"/>
      <c r="DGR92" s="84"/>
      <c r="DGS92" s="84"/>
      <c r="DGT92" s="84"/>
      <c r="DGU92" s="84"/>
      <c r="DGV92" s="84"/>
      <c r="DGW92" s="84"/>
      <c r="DGX92" s="84"/>
      <c r="DGY92" s="84"/>
      <c r="DGZ92" s="84"/>
      <c r="DHA92" s="84"/>
      <c r="DHB92" s="84"/>
      <c r="DHC92" s="84"/>
      <c r="DHD92" s="84"/>
      <c r="DHE92" s="84"/>
      <c r="DHF92" s="84"/>
      <c r="DHG92" s="84"/>
      <c r="DHH92" s="84"/>
      <c r="DHI92" s="84"/>
      <c r="DHJ92" s="84"/>
      <c r="DHK92" s="84"/>
      <c r="DHL92" s="84"/>
      <c r="DHM92" s="84"/>
      <c r="DHN92" s="84"/>
      <c r="DHO92" s="84"/>
      <c r="DHP92" s="84"/>
      <c r="DHQ92" s="84"/>
      <c r="DHR92" s="84"/>
      <c r="DHS92" s="84"/>
      <c r="DHT92" s="84"/>
      <c r="DHU92" s="84"/>
      <c r="DHV92" s="84"/>
      <c r="DHW92" s="84"/>
      <c r="DHX92" s="84"/>
      <c r="DHY92" s="84"/>
      <c r="DHZ92" s="84"/>
      <c r="DIA92" s="84"/>
      <c r="DIB92" s="84"/>
      <c r="DIC92" s="84"/>
      <c r="DID92" s="84"/>
      <c r="DIE92" s="84"/>
      <c r="DIF92" s="84"/>
      <c r="DIG92" s="84"/>
      <c r="DIH92" s="84"/>
      <c r="DII92" s="84"/>
      <c r="DIJ92" s="84"/>
      <c r="DIK92" s="84"/>
      <c r="DIL92" s="84"/>
      <c r="DIM92" s="84"/>
      <c r="DIN92" s="84"/>
      <c r="DIO92" s="84"/>
      <c r="DIP92" s="84"/>
      <c r="DIQ92" s="84"/>
      <c r="DIR92" s="84"/>
      <c r="DIS92" s="84"/>
      <c r="DIT92" s="84"/>
      <c r="DIU92" s="84"/>
      <c r="DIV92" s="84"/>
      <c r="DIW92" s="84"/>
      <c r="DIX92" s="84"/>
      <c r="DIY92" s="84"/>
      <c r="DIZ92" s="84"/>
      <c r="DJA92" s="84"/>
      <c r="DJB92" s="84"/>
      <c r="DJC92" s="84"/>
      <c r="DJD92" s="84"/>
      <c r="DJE92" s="84"/>
      <c r="DJF92" s="84"/>
      <c r="DJG92" s="84"/>
      <c r="DJH92" s="84"/>
      <c r="DJI92" s="84"/>
      <c r="DJJ92" s="84"/>
      <c r="DJK92" s="84"/>
      <c r="DJL92" s="84"/>
      <c r="DJM92" s="84"/>
      <c r="DJN92" s="84"/>
      <c r="DJO92" s="84"/>
      <c r="DJP92" s="84"/>
      <c r="DJQ92" s="84"/>
      <c r="DJR92" s="84"/>
      <c r="DJS92" s="84"/>
      <c r="DJT92" s="84"/>
      <c r="DJU92" s="84"/>
      <c r="DJV92" s="84"/>
      <c r="DJW92" s="84"/>
      <c r="DJX92" s="84"/>
      <c r="DJY92" s="84"/>
      <c r="DJZ92" s="84"/>
      <c r="DKA92" s="84"/>
      <c r="DKB92" s="84"/>
      <c r="DKC92" s="84"/>
      <c r="DKD92" s="84"/>
      <c r="DKE92" s="84"/>
      <c r="DKF92" s="84"/>
      <c r="DKG92" s="84"/>
      <c r="DKH92" s="84"/>
      <c r="DKI92" s="84"/>
      <c r="DKJ92" s="84"/>
      <c r="DKK92" s="84"/>
      <c r="DKL92" s="84"/>
      <c r="DKM92" s="84"/>
      <c r="DKN92" s="84"/>
      <c r="DKO92" s="84"/>
      <c r="DKP92" s="84"/>
      <c r="DKQ92" s="84"/>
      <c r="DKR92" s="84"/>
      <c r="DKS92" s="84"/>
      <c r="DKT92" s="84"/>
      <c r="DKU92" s="84"/>
      <c r="DKV92" s="84"/>
      <c r="DKW92" s="84"/>
      <c r="DKX92" s="84"/>
      <c r="DKY92" s="84"/>
      <c r="DKZ92" s="84"/>
      <c r="DLA92" s="84"/>
      <c r="DLB92" s="84"/>
      <c r="DLC92" s="84"/>
      <c r="DLD92" s="84"/>
      <c r="DLE92" s="84"/>
      <c r="DLF92" s="84"/>
      <c r="DLG92" s="84"/>
      <c r="DLH92" s="84"/>
      <c r="DLI92" s="84"/>
      <c r="DLJ92" s="84"/>
      <c r="DLK92" s="84"/>
      <c r="DLL92" s="84"/>
      <c r="DLM92" s="84"/>
      <c r="DLN92" s="84"/>
      <c r="DLO92" s="84"/>
      <c r="DLP92" s="84"/>
      <c r="DLQ92" s="84"/>
      <c r="DLR92" s="84"/>
      <c r="DLS92" s="84"/>
      <c r="DLT92" s="84"/>
      <c r="DLU92" s="84"/>
      <c r="DLV92" s="84"/>
      <c r="DLW92" s="84"/>
      <c r="DLX92" s="84"/>
      <c r="DLY92" s="84"/>
      <c r="DLZ92" s="84"/>
      <c r="DMA92" s="84"/>
      <c r="DMB92" s="84"/>
      <c r="DMC92" s="84"/>
      <c r="DMD92" s="84"/>
      <c r="DME92" s="84"/>
      <c r="DMF92" s="84"/>
      <c r="DMG92" s="84"/>
      <c r="DMH92" s="84"/>
      <c r="DMI92" s="84"/>
      <c r="DMJ92" s="84"/>
      <c r="DMK92" s="84"/>
      <c r="DML92" s="84"/>
      <c r="DMM92" s="84"/>
      <c r="DMN92" s="84"/>
      <c r="DMO92" s="84"/>
      <c r="DMP92" s="84"/>
      <c r="DMQ92" s="84"/>
      <c r="DMR92" s="84"/>
      <c r="DMS92" s="84"/>
      <c r="DMT92" s="84"/>
      <c r="DMU92" s="84"/>
      <c r="DMV92" s="84"/>
      <c r="DMW92" s="84"/>
      <c r="DMX92" s="84"/>
      <c r="DMY92" s="84"/>
      <c r="DMZ92" s="84"/>
      <c r="DNA92" s="84"/>
      <c r="DNB92" s="84"/>
      <c r="DNC92" s="84"/>
      <c r="DND92" s="84"/>
      <c r="DNE92" s="84"/>
      <c r="DNF92" s="84"/>
      <c r="DNG92" s="84"/>
      <c r="DNH92" s="84"/>
      <c r="DNI92" s="84"/>
      <c r="DNJ92" s="84"/>
      <c r="DNK92" s="84"/>
      <c r="DNL92" s="84"/>
      <c r="DNM92" s="84"/>
      <c r="DNN92" s="84"/>
      <c r="DNO92" s="84"/>
      <c r="DNP92" s="84"/>
      <c r="DNQ92" s="84"/>
      <c r="DNR92" s="84"/>
      <c r="DNS92" s="84"/>
      <c r="DNT92" s="84"/>
      <c r="DNU92" s="84"/>
      <c r="DNV92" s="84"/>
      <c r="DNW92" s="84"/>
      <c r="DNX92" s="84"/>
      <c r="DNY92" s="84"/>
      <c r="DNZ92" s="84"/>
      <c r="DOA92" s="84"/>
      <c r="DOB92" s="84"/>
      <c r="DOC92" s="84"/>
      <c r="DOD92" s="84"/>
      <c r="DOE92" s="84"/>
      <c r="DOF92" s="84"/>
      <c r="DOG92" s="84"/>
      <c r="DOH92" s="84"/>
      <c r="DOI92" s="84"/>
      <c r="DOJ92" s="84"/>
      <c r="DOK92" s="84"/>
      <c r="DOL92" s="84"/>
      <c r="DOM92" s="84"/>
      <c r="DON92" s="84"/>
      <c r="DOO92" s="84"/>
      <c r="DOP92" s="84"/>
      <c r="DOQ92" s="84"/>
      <c r="DOR92" s="84"/>
      <c r="DOS92" s="84"/>
      <c r="DOT92" s="84"/>
      <c r="DOU92" s="84"/>
      <c r="DOV92" s="84"/>
      <c r="DOW92" s="84"/>
      <c r="DOX92" s="84"/>
      <c r="DOY92" s="84"/>
      <c r="DOZ92" s="84"/>
      <c r="DPA92" s="84"/>
      <c r="DPB92" s="84"/>
      <c r="DPC92" s="84"/>
      <c r="DPD92" s="84"/>
      <c r="DPE92" s="84"/>
      <c r="DPF92" s="84"/>
      <c r="DPG92" s="84"/>
      <c r="DPH92" s="84"/>
      <c r="DPI92" s="84"/>
      <c r="DPJ92" s="84"/>
      <c r="DPK92" s="84"/>
      <c r="DPL92" s="84"/>
      <c r="DPM92" s="84"/>
      <c r="DPN92" s="84"/>
      <c r="DPO92" s="84"/>
      <c r="DPP92" s="84"/>
      <c r="DPQ92" s="84"/>
      <c r="DPR92" s="84"/>
      <c r="DPS92" s="84"/>
      <c r="DPT92" s="84"/>
      <c r="DPU92" s="84"/>
      <c r="DPV92" s="84"/>
      <c r="DPW92" s="84"/>
      <c r="DPX92" s="84"/>
      <c r="DPY92" s="84"/>
      <c r="DPZ92" s="84"/>
      <c r="DQA92" s="84"/>
      <c r="DQB92" s="84"/>
      <c r="DQC92" s="84"/>
      <c r="DQD92" s="84"/>
      <c r="DQE92" s="84"/>
      <c r="DQF92" s="84"/>
      <c r="DQG92" s="84"/>
      <c r="DQH92" s="84"/>
      <c r="DQI92" s="84"/>
      <c r="DQJ92" s="84"/>
      <c r="DQK92" s="84"/>
      <c r="DQL92" s="84"/>
      <c r="DQM92" s="84"/>
      <c r="DQN92" s="84"/>
      <c r="DQO92" s="84"/>
      <c r="DQP92" s="84"/>
      <c r="DQQ92" s="84"/>
      <c r="DQR92" s="84"/>
      <c r="DQS92" s="84"/>
      <c r="DQT92" s="84"/>
      <c r="DQU92" s="84"/>
      <c r="DQV92" s="84"/>
      <c r="DQW92" s="84"/>
      <c r="DQX92" s="84"/>
      <c r="DQY92" s="84"/>
      <c r="DQZ92" s="84"/>
      <c r="DRA92" s="84"/>
      <c r="DRB92" s="84"/>
      <c r="DRC92" s="84"/>
      <c r="DRD92" s="84"/>
      <c r="DRE92" s="84"/>
      <c r="DRF92" s="84"/>
      <c r="DRG92" s="84"/>
      <c r="DRH92" s="84"/>
      <c r="DRI92" s="84"/>
      <c r="DRJ92" s="84"/>
      <c r="DRK92" s="84"/>
      <c r="DRL92" s="84"/>
      <c r="DRM92" s="84"/>
      <c r="DRN92" s="84"/>
      <c r="DRO92" s="84"/>
      <c r="DRP92" s="84"/>
      <c r="DRQ92" s="84"/>
      <c r="DRR92" s="84"/>
      <c r="DRS92" s="84"/>
      <c r="DRT92" s="84"/>
      <c r="DRU92" s="84"/>
      <c r="DRV92" s="84"/>
      <c r="DRW92" s="84"/>
      <c r="DRX92" s="84"/>
      <c r="DRY92" s="84"/>
      <c r="DRZ92" s="84"/>
      <c r="DSA92" s="84"/>
      <c r="DSB92" s="84"/>
      <c r="DSC92" s="84"/>
      <c r="DSD92" s="84"/>
      <c r="DSE92" s="84"/>
      <c r="DSF92" s="84"/>
      <c r="DSG92" s="84"/>
      <c r="DSH92" s="84"/>
      <c r="DSI92" s="84"/>
      <c r="DSJ92" s="84"/>
      <c r="DSK92" s="84"/>
      <c r="DSL92" s="84"/>
      <c r="DSM92" s="84"/>
      <c r="DSN92" s="84"/>
      <c r="DSO92" s="84"/>
      <c r="DSP92" s="84"/>
      <c r="DSQ92" s="84"/>
      <c r="DSR92" s="84"/>
      <c r="DSS92" s="84"/>
      <c r="DST92" s="84"/>
      <c r="DSU92" s="84"/>
      <c r="DSV92" s="84"/>
      <c r="DSW92" s="84"/>
      <c r="DSX92" s="84"/>
      <c r="DSY92" s="84"/>
      <c r="DSZ92" s="84"/>
      <c r="DTA92" s="84"/>
      <c r="DTB92" s="84"/>
      <c r="DTC92" s="84"/>
      <c r="DTD92" s="84"/>
      <c r="DTE92" s="84"/>
      <c r="DTF92" s="84"/>
      <c r="DTG92" s="84"/>
      <c r="DTH92" s="84"/>
      <c r="DTI92" s="84"/>
      <c r="DTJ92" s="84"/>
      <c r="DTK92" s="84"/>
      <c r="DTL92" s="84"/>
      <c r="DTM92" s="84"/>
      <c r="DTN92" s="84"/>
      <c r="DTO92" s="84"/>
      <c r="DTP92" s="84"/>
      <c r="DTQ92" s="84"/>
      <c r="DTR92" s="84"/>
      <c r="DTS92" s="84"/>
      <c r="DTT92" s="84"/>
      <c r="DTU92" s="84"/>
      <c r="DTV92" s="84"/>
      <c r="DTW92" s="84"/>
      <c r="DTX92" s="84"/>
      <c r="DTY92" s="84"/>
      <c r="DTZ92" s="84"/>
      <c r="DUA92" s="84"/>
      <c r="DUB92" s="84"/>
      <c r="DUC92" s="84"/>
      <c r="DUD92" s="84"/>
      <c r="DUE92" s="84"/>
      <c r="DUF92" s="84"/>
      <c r="DUG92" s="84"/>
      <c r="DUH92" s="84"/>
      <c r="DUI92" s="84"/>
      <c r="DUJ92" s="84"/>
      <c r="DUK92" s="84"/>
      <c r="DUL92" s="84"/>
      <c r="DUM92" s="84"/>
      <c r="DUN92" s="84"/>
      <c r="DUO92" s="84"/>
      <c r="DUP92" s="84"/>
      <c r="DUQ92" s="84"/>
      <c r="DUR92" s="84"/>
      <c r="DUS92" s="84"/>
      <c r="DUT92" s="84"/>
      <c r="DUU92" s="84"/>
      <c r="DUV92" s="84"/>
      <c r="DUW92" s="84"/>
      <c r="DUX92" s="84"/>
      <c r="DUY92" s="84"/>
      <c r="DUZ92" s="84"/>
      <c r="DVA92" s="84"/>
      <c r="DVB92" s="84"/>
      <c r="DVC92" s="84"/>
      <c r="DVD92" s="84"/>
      <c r="DVE92" s="84"/>
      <c r="DVF92" s="84"/>
      <c r="DVG92" s="84"/>
      <c r="DVH92" s="84"/>
      <c r="DVI92" s="84"/>
      <c r="DVJ92" s="84"/>
      <c r="DVK92" s="84"/>
      <c r="DVL92" s="84"/>
      <c r="DVM92" s="84"/>
      <c r="DVN92" s="84"/>
      <c r="DVO92" s="84"/>
      <c r="DVP92" s="84"/>
      <c r="DVQ92" s="84"/>
      <c r="DVR92" s="84"/>
      <c r="DVS92" s="84"/>
      <c r="DVT92" s="84"/>
      <c r="DVU92" s="84"/>
      <c r="DVV92" s="84"/>
      <c r="DVW92" s="84"/>
      <c r="DVX92" s="84"/>
      <c r="DVY92" s="84"/>
      <c r="DVZ92" s="84"/>
      <c r="DWA92" s="84"/>
      <c r="DWB92" s="84"/>
      <c r="DWC92" s="84"/>
      <c r="DWD92" s="84"/>
      <c r="DWE92" s="84"/>
      <c r="DWF92" s="84"/>
      <c r="DWG92" s="84"/>
      <c r="DWH92" s="84"/>
      <c r="DWI92" s="84"/>
      <c r="DWJ92" s="84"/>
      <c r="DWK92" s="84"/>
      <c r="DWL92" s="84"/>
      <c r="DWM92" s="84"/>
      <c r="DWN92" s="84"/>
      <c r="DWO92" s="84"/>
      <c r="DWP92" s="84"/>
      <c r="DWQ92" s="84"/>
      <c r="DWR92" s="84"/>
      <c r="DWS92" s="84"/>
      <c r="DWT92" s="84"/>
      <c r="DWU92" s="84"/>
      <c r="DWV92" s="84"/>
      <c r="DWW92" s="84"/>
      <c r="DWX92" s="84"/>
      <c r="DWY92" s="84"/>
      <c r="DWZ92" s="84"/>
      <c r="DXA92" s="84"/>
      <c r="DXB92" s="84"/>
      <c r="DXC92" s="84"/>
      <c r="DXD92" s="84"/>
      <c r="DXE92" s="84"/>
      <c r="DXF92" s="84"/>
      <c r="DXG92" s="84"/>
      <c r="DXH92" s="84"/>
      <c r="DXI92" s="84"/>
      <c r="DXJ92" s="84"/>
      <c r="DXK92" s="84"/>
      <c r="DXL92" s="84"/>
      <c r="DXM92" s="84"/>
      <c r="DXN92" s="84"/>
      <c r="DXO92" s="84"/>
      <c r="DXP92" s="84"/>
      <c r="DXQ92" s="84"/>
      <c r="DXR92" s="84"/>
      <c r="DXS92" s="84"/>
      <c r="DXT92" s="84"/>
      <c r="DXU92" s="84"/>
      <c r="DXV92" s="84"/>
      <c r="DXW92" s="84"/>
      <c r="DXX92" s="84"/>
      <c r="DXY92" s="84"/>
      <c r="DXZ92" s="84"/>
      <c r="DYA92" s="84"/>
      <c r="DYB92" s="84"/>
      <c r="DYC92" s="84"/>
      <c r="DYD92" s="84"/>
      <c r="DYE92" s="84"/>
      <c r="DYF92" s="84"/>
      <c r="DYG92" s="84"/>
      <c r="DYH92" s="84"/>
      <c r="DYI92" s="84"/>
      <c r="DYJ92" s="84"/>
      <c r="DYK92" s="84"/>
      <c r="DYL92" s="84"/>
      <c r="DYM92" s="84"/>
      <c r="DYN92" s="84"/>
      <c r="DYO92" s="84"/>
      <c r="DYP92" s="84"/>
      <c r="DYQ92" s="84"/>
      <c r="DYR92" s="84"/>
      <c r="DYS92" s="84"/>
      <c r="DYT92" s="84"/>
      <c r="DYU92" s="84"/>
      <c r="DYV92" s="84"/>
      <c r="DYW92" s="84"/>
      <c r="DYX92" s="84"/>
      <c r="DYY92" s="84"/>
      <c r="DYZ92" s="84"/>
      <c r="DZA92" s="84"/>
      <c r="DZB92" s="84"/>
      <c r="DZC92" s="84"/>
      <c r="DZD92" s="84"/>
      <c r="DZE92" s="84"/>
      <c r="DZF92" s="84"/>
      <c r="DZG92" s="84"/>
      <c r="DZH92" s="84"/>
      <c r="DZI92" s="84"/>
      <c r="DZJ92" s="84"/>
      <c r="DZK92" s="84"/>
      <c r="DZL92" s="84"/>
      <c r="DZM92" s="84"/>
      <c r="DZN92" s="84"/>
      <c r="DZO92" s="84"/>
      <c r="DZP92" s="84"/>
      <c r="DZQ92" s="84"/>
      <c r="DZR92" s="84"/>
      <c r="DZS92" s="84"/>
      <c r="DZT92" s="84"/>
      <c r="DZU92" s="84"/>
      <c r="DZV92" s="84"/>
      <c r="DZW92" s="84"/>
      <c r="DZX92" s="84"/>
      <c r="DZY92" s="84"/>
      <c r="DZZ92" s="84"/>
      <c r="EAA92" s="84"/>
      <c r="EAB92" s="84"/>
      <c r="EAC92" s="84"/>
      <c r="EAD92" s="84"/>
      <c r="EAE92" s="84"/>
      <c r="EAF92" s="84"/>
      <c r="EAG92" s="84"/>
      <c r="EAH92" s="84"/>
      <c r="EAI92" s="84"/>
      <c r="EAJ92" s="84"/>
      <c r="EAK92" s="84"/>
      <c r="EAL92" s="84"/>
      <c r="EAM92" s="84"/>
      <c r="EAN92" s="84"/>
      <c r="EAO92" s="84"/>
      <c r="EAP92" s="84"/>
      <c r="EAQ92" s="84"/>
      <c r="EAR92" s="84"/>
      <c r="EAS92" s="84"/>
      <c r="EAT92" s="84"/>
      <c r="EAU92" s="84"/>
      <c r="EAV92" s="84"/>
      <c r="EAW92" s="84"/>
      <c r="EAX92" s="84"/>
      <c r="EAY92" s="84"/>
      <c r="EAZ92" s="84"/>
      <c r="EBA92" s="84"/>
      <c r="EBB92" s="84"/>
      <c r="EBC92" s="84"/>
      <c r="EBD92" s="84"/>
      <c r="EBE92" s="84"/>
      <c r="EBF92" s="84"/>
      <c r="EBG92" s="84"/>
      <c r="EBH92" s="84"/>
      <c r="EBI92" s="84"/>
      <c r="EBJ92" s="84"/>
      <c r="EBK92" s="84"/>
      <c r="EBL92" s="84"/>
      <c r="EBM92" s="84"/>
      <c r="EBN92" s="84"/>
      <c r="EBO92" s="84"/>
      <c r="EBP92" s="84"/>
      <c r="EBQ92" s="84"/>
      <c r="EBR92" s="84"/>
      <c r="EBS92" s="84"/>
      <c r="EBT92" s="84"/>
      <c r="EBU92" s="84"/>
      <c r="EBV92" s="84"/>
      <c r="EBW92" s="84"/>
      <c r="EBX92" s="84"/>
      <c r="EBY92" s="84"/>
      <c r="EBZ92" s="84"/>
      <c r="ECA92" s="84"/>
      <c r="ECB92" s="84"/>
      <c r="ECC92" s="84"/>
      <c r="ECD92" s="84"/>
      <c r="ECE92" s="84"/>
      <c r="ECF92" s="84"/>
      <c r="ECG92" s="84"/>
      <c r="ECH92" s="84"/>
      <c r="ECI92" s="84"/>
      <c r="ECJ92" s="84"/>
      <c r="ECK92" s="84"/>
      <c r="ECL92" s="84"/>
      <c r="ECM92" s="84"/>
      <c r="ECN92" s="84"/>
      <c r="ECO92" s="84"/>
      <c r="ECP92" s="84"/>
      <c r="ECQ92" s="84"/>
      <c r="ECR92" s="84"/>
      <c r="ECS92" s="84"/>
      <c r="ECT92" s="84"/>
      <c r="ECU92" s="84"/>
      <c r="ECV92" s="84"/>
      <c r="ECW92" s="84"/>
      <c r="ECX92" s="84"/>
      <c r="ECY92" s="84"/>
      <c r="ECZ92" s="84"/>
      <c r="EDA92" s="84"/>
      <c r="EDB92" s="84"/>
      <c r="EDC92" s="84"/>
      <c r="EDD92" s="84"/>
      <c r="EDE92" s="84"/>
      <c r="EDF92" s="84"/>
      <c r="EDG92" s="84"/>
      <c r="EDH92" s="84"/>
      <c r="EDI92" s="84"/>
      <c r="EDJ92" s="84"/>
      <c r="EDK92" s="84"/>
      <c r="EDL92" s="84"/>
      <c r="EDM92" s="84"/>
      <c r="EDN92" s="84"/>
      <c r="EDO92" s="84"/>
      <c r="EDP92" s="84"/>
      <c r="EDQ92" s="84"/>
      <c r="EDR92" s="84"/>
      <c r="EDS92" s="84"/>
      <c r="EDT92" s="84"/>
      <c r="EDU92" s="84"/>
      <c r="EDV92" s="84"/>
      <c r="EDW92" s="84"/>
      <c r="EDX92" s="84"/>
      <c r="EDY92" s="84"/>
      <c r="EDZ92" s="84"/>
      <c r="EEA92" s="84"/>
      <c r="EEB92" s="84"/>
      <c r="EEC92" s="84"/>
      <c r="EED92" s="84"/>
      <c r="EEE92" s="84"/>
      <c r="EEF92" s="84"/>
      <c r="EEG92" s="84"/>
      <c r="EEH92" s="84"/>
      <c r="EEI92" s="84"/>
      <c r="EEJ92" s="84"/>
      <c r="EEK92" s="84"/>
      <c r="EEL92" s="84"/>
      <c r="EEM92" s="84"/>
      <c r="EEN92" s="84"/>
      <c r="EEO92" s="84"/>
      <c r="EEP92" s="84"/>
      <c r="EEQ92" s="84"/>
      <c r="EER92" s="84"/>
      <c r="EES92" s="84"/>
      <c r="EET92" s="84"/>
      <c r="EEU92" s="84"/>
      <c r="EEV92" s="84"/>
      <c r="EEW92" s="84"/>
      <c r="EEX92" s="84"/>
      <c r="EEY92" s="84"/>
      <c r="EEZ92" s="84"/>
      <c r="EFA92" s="84"/>
      <c r="EFB92" s="84"/>
      <c r="EFC92" s="84"/>
      <c r="EFD92" s="84"/>
      <c r="EFE92" s="84"/>
      <c r="EFF92" s="84"/>
      <c r="EFG92" s="84"/>
      <c r="EFH92" s="84"/>
      <c r="EFI92" s="84"/>
      <c r="EFJ92" s="84"/>
      <c r="EFK92" s="84"/>
      <c r="EFL92" s="84"/>
      <c r="EFM92" s="84"/>
      <c r="EFN92" s="84"/>
      <c r="EFO92" s="84"/>
      <c r="EFP92" s="84"/>
      <c r="EFQ92" s="84"/>
      <c r="EFR92" s="84"/>
      <c r="EFS92" s="84"/>
      <c r="EFT92" s="84"/>
      <c r="EFU92" s="84"/>
      <c r="EFV92" s="84"/>
      <c r="EFW92" s="84"/>
      <c r="EFX92" s="84"/>
      <c r="EFY92" s="84"/>
      <c r="EFZ92" s="84"/>
      <c r="EGA92" s="84"/>
      <c r="EGB92" s="84"/>
      <c r="EGC92" s="84"/>
      <c r="EGD92" s="84"/>
      <c r="EGE92" s="84"/>
      <c r="EGF92" s="84"/>
      <c r="EGG92" s="84"/>
      <c r="EGH92" s="84"/>
      <c r="EGI92" s="84"/>
      <c r="EGJ92" s="84"/>
      <c r="EGK92" s="84"/>
      <c r="EGL92" s="84"/>
      <c r="EGM92" s="84"/>
      <c r="EGN92" s="84"/>
      <c r="EGO92" s="84"/>
      <c r="EGP92" s="84"/>
      <c r="EGQ92" s="84"/>
      <c r="EGR92" s="84"/>
      <c r="EGS92" s="84"/>
      <c r="EGT92" s="84"/>
      <c r="EGU92" s="84"/>
      <c r="EGV92" s="84"/>
      <c r="EGW92" s="84"/>
      <c r="EGX92" s="84"/>
      <c r="EGY92" s="84"/>
      <c r="EGZ92" s="84"/>
      <c r="EHA92" s="84"/>
      <c r="EHB92" s="84"/>
      <c r="EHC92" s="84"/>
      <c r="EHD92" s="84"/>
      <c r="EHE92" s="84"/>
      <c r="EHF92" s="84"/>
      <c r="EHG92" s="84"/>
      <c r="EHH92" s="84"/>
      <c r="EHI92" s="84"/>
      <c r="EHJ92" s="84"/>
      <c r="EHK92" s="84"/>
      <c r="EHL92" s="84"/>
      <c r="EHM92" s="84"/>
      <c r="EHN92" s="84"/>
      <c r="EHO92" s="84"/>
      <c r="EHP92" s="84"/>
      <c r="EHQ92" s="84"/>
      <c r="EHR92" s="84"/>
      <c r="EHS92" s="84"/>
      <c r="EHT92" s="84"/>
      <c r="EHU92" s="84"/>
      <c r="EHV92" s="84"/>
      <c r="EHW92" s="84"/>
      <c r="EHX92" s="84"/>
      <c r="EHY92" s="84"/>
      <c r="EHZ92" s="84"/>
      <c r="EIA92" s="84"/>
      <c r="EIB92" s="84"/>
      <c r="EIC92" s="84"/>
      <c r="EID92" s="84"/>
      <c r="EIE92" s="84"/>
      <c r="EIF92" s="84"/>
      <c r="EIG92" s="84"/>
      <c r="EIH92" s="84"/>
      <c r="EII92" s="84"/>
      <c r="EIJ92" s="84"/>
      <c r="EIK92" s="84"/>
      <c r="EIL92" s="84"/>
      <c r="EIM92" s="84"/>
      <c r="EIN92" s="84"/>
      <c r="EIO92" s="84"/>
      <c r="EIP92" s="84"/>
      <c r="EIQ92" s="84"/>
      <c r="EIR92" s="84"/>
      <c r="EIS92" s="84"/>
      <c r="EIT92" s="84"/>
      <c r="EIU92" s="84"/>
      <c r="EIV92" s="84"/>
      <c r="EIW92" s="84"/>
      <c r="EIX92" s="84"/>
      <c r="EIY92" s="84"/>
      <c r="EIZ92" s="84"/>
      <c r="EJA92" s="84"/>
      <c r="EJB92" s="84"/>
      <c r="EJC92" s="84"/>
      <c r="EJD92" s="84"/>
      <c r="EJE92" s="84"/>
      <c r="EJF92" s="84"/>
      <c r="EJG92" s="84"/>
      <c r="EJH92" s="84"/>
      <c r="EJI92" s="84"/>
      <c r="EJJ92" s="84"/>
      <c r="EJK92" s="84"/>
      <c r="EJL92" s="84"/>
      <c r="EJM92" s="84"/>
      <c r="EJN92" s="84"/>
      <c r="EJO92" s="84"/>
      <c r="EJP92" s="84"/>
      <c r="EJQ92" s="84"/>
      <c r="EJR92" s="84"/>
      <c r="EJS92" s="84"/>
      <c r="EJT92" s="84"/>
      <c r="EJU92" s="84"/>
      <c r="EJV92" s="84"/>
      <c r="EJW92" s="84"/>
      <c r="EJX92" s="84"/>
      <c r="EJY92" s="84"/>
      <c r="EJZ92" s="84"/>
      <c r="EKA92" s="84"/>
      <c r="EKB92" s="84"/>
      <c r="EKC92" s="84"/>
      <c r="EKD92" s="84"/>
      <c r="EKE92" s="84"/>
      <c r="EKF92" s="84"/>
      <c r="EKG92" s="84"/>
      <c r="EKH92" s="84"/>
      <c r="EKI92" s="84"/>
      <c r="EKJ92" s="84"/>
      <c r="EKK92" s="84"/>
      <c r="EKL92" s="84"/>
      <c r="EKM92" s="84"/>
      <c r="EKN92" s="84"/>
      <c r="EKO92" s="84"/>
      <c r="EKP92" s="84"/>
      <c r="EKQ92" s="84"/>
      <c r="EKR92" s="84"/>
      <c r="EKS92" s="84"/>
      <c r="EKT92" s="84"/>
      <c r="EKU92" s="84"/>
      <c r="EKV92" s="84"/>
      <c r="EKW92" s="84"/>
      <c r="EKX92" s="84"/>
      <c r="EKY92" s="84"/>
      <c r="EKZ92" s="84"/>
      <c r="ELA92" s="84"/>
      <c r="ELB92" s="84"/>
      <c r="ELC92" s="84"/>
      <c r="ELD92" s="84"/>
      <c r="ELE92" s="84"/>
      <c r="ELF92" s="84"/>
      <c r="ELG92" s="84"/>
      <c r="ELH92" s="84"/>
      <c r="ELI92" s="84"/>
      <c r="ELJ92" s="84"/>
      <c r="ELK92" s="84"/>
      <c r="ELL92" s="84"/>
      <c r="ELM92" s="84"/>
      <c r="ELN92" s="84"/>
      <c r="ELO92" s="84"/>
      <c r="ELP92" s="84"/>
      <c r="ELQ92" s="84"/>
      <c r="ELR92" s="84"/>
      <c r="ELS92" s="84"/>
      <c r="ELT92" s="84"/>
      <c r="ELU92" s="84"/>
      <c r="ELV92" s="84"/>
      <c r="ELW92" s="84"/>
      <c r="ELX92" s="84"/>
      <c r="ELY92" s="84"/>
      <c r="ELZ92" s="84"/>
      <c r="EMA92" s="84"/>
      <c r="EMB92" s="84"/>
      <c r="EMC92" s="84"/>
      <c r="EMD92" s="84"/>
      <c r="EME92" s="84"/>
      <c r="EMF92" s="84"/>
      <c r="EMG92" s="84"/>
      <c r="EMH92" s="84"/>
      <c r="EMI92" s="84"/>
      <c r="EMJ92" s="84"/>
      <c r="EMK92" s="84"/>
      <c r="EML92" s="84"/>
      <c r="EMM92" s="84"/>
      <c r="EMN92" s="84"/>
      <c r="EMO92" s="84"/>
      <c r="EMP92" s="84"/>
      <c r="EMQ92" s="84"/>
      <c r="EMR92" s="84"/>
      <c r="EMS92" s="84"/>
      <c r="EMT92" s="84"/>
      <c r="EMU92" s="84"/>
      <c r="EMV92" s="84"/>
      <c r="EMW92" s="84"/>
      <c r="EMX92" s="84"/>
      <c r="EMY92" s="84"/>
      <c r="EMZ92" s="84"/>
      <c r="ENA92" s="84"/>
      <c r="ENB92" s="84"/>
      <c r="ENC92" s="84"/>
      <c r="END92" s="84"/>
      <c r="ENE92" s="84"/>
      <c r="ENF92" s="84"/>
      <c r="ENG92" s="84"/>
      <c r="ENH92" s="84"/>
      <c r="ENI92" s="84"/>
      <c r="ENJ92" s="84"/>
      <c r="ENK92" s="84"/>
      <c r="ENL92" s="84"/>
      <c r="ENM92" s="84"/>
      <c r="ENN92" s="84"/>
      <c r="ENO92" s="84"/>
      <c r="ENP92" s="84"/>
      <c r="ENQ92" s="84"/>
      <c r="ENR92" s="84"/>
      <c r="ENS92" s="84"/>
      <c r="ENT92" s="84"/>
      <c r="ENU92" s="84"/>
      <c r="ENV92" s="84"/>
      <c r="ENW92" s="84"/>
      <c r="ENX92" s="84"/>
      <c r="ENY92" s="84"/>
      <c r="ENZ92" s="84"/>
      <c r="EOA92" s="84"/>
      <c r="EOB92" s="84"/>
      <c r="EOC92" s="84"/>
      <c r="EOD92" s="84"/>
      <c r="EOE92" s="84"/>
      <c r="EOF92" s="84"/>
      <c r="EOG92" s="84"/>
      <c r="EOH92" s="84"/>
      <c r="EOI92" s="84"/>
      <c r="EOJ92" s="84"/>
      <c r="EOK92" s="84"/>
      <c r="EOL92" s="84"/>
      <c r="EOM92" s="84"/>
      <c r="EON92" s="84"/>
      <c r="EOO92" s="84"/>
      <c r="EOP92" s="84"/>
      <c r="EOQ92" s="84"/>
      <c r="EOR92" s="84"/>
      <c r="EOS92" s="84"/>
      <c r="EOT92" s="84"/>
      <c r="EOU92" s="84"/>
      <c r="EOV92" s="84"/>
      <c r="EOW92" s="84"/>
      <c r="EOX92" s="84"/>
      <c r="EOY92" s="84"/>
      <c r="EOZ92" s="84"/>
      <c r="EPA92" s="84"/>
      <c r="EPB92" s="84"/>
      <c r="EPC92" s="84"/>
      <c r="EPD92" s="84"/>
      <c r="EPE92" s="84"/>
      <c r="EPF92" s="84"/>
      <c r="EPG92" s="84"/>
      <c r="EPH92" s="84"/>
      <c r="EPI92" s="84"/>
      <c r="EPJ92" s="84"/>
      <c r="EPK92" s="84"/>
      <c r="EPL92" s="84"/>
      <c r="EPM92" s="84"/>
      <c r="EPN92" s="84"/>
      <c r="EPO92" s="84"/>
      <c r="EPP92" s="84"/>
      <c r="EPQ92" s="84"/>
      <c r="EPR92" s="84"/>
      <c r="EPS92" s="84"/>
      <c r="EPT92" s="84"/>
      <c r="EPU92" s="84"/>
      <c r="EPV92" s="84"/>
      <c r="EPW92" s="84"/>
      <c r="EPX92" s="84"/>
      <c r="EPY92" s="84"/>
      <c r="EPZ92" s="84"/>
      <c r="EQA92" s="84"/>
      <c r="EQB92" s="84"/>
      <c r="EQC92" s="84"/>
      <c r="EQD92" s="84"/>
      <c r="EQE92" s="84"/>
      <c r="EQF92" s="84"/>
      <c r="EQG92" s="84"/>
      <c r="EQH92" s="84"/>
      <c r="EQI92" s="84"/>
      <c r="EQJ92" s="84"/>
      <c r="EQK92" s="84"/>
      <c r="EQL92" s="84"/>
      <c r="EQM92" s="84"/>
      <c r="EQN92" s="84"/>
      <c r="EQO92" s="84"/>
      <c r="EQP92" s="84"/>
      <c r="EQQ92" s="84"/>
      <c r="EQR92" s="84"/>
      <c r="EQS92" s="84"/>
      <c r="EQT92" s="84"/>
      <c r="EQU92" s="84"/>
      <c r="EQV92" s="84"/>
      <c r="EQW92" s="84"/>
      <c r="EQX92" s="84"/>
      <c r="EQY92" s="84"/>
      <c r="EQZ92" s="84"/>
      <c r="ERA92" s="84"/>
      <c r="ERB92" s="84"/>
      <c r="ERC92" s="84"/>
      <c r="ERD92" s="84"/>
      <c r="ERE92" s="84"/>
      <c r="ERF92" s="84"/>
      <c r="ERG92" s="84"/>
      <c r="ERH92" s="84"/>
      <c r="ERI92" s="84"/>
      <c r="ERJ92" s="84"/>
      <c r="ERK92" s="84"/>
      <c r="ERL92" s="84"/>
      <c r="ERM92" s="84"/>
      <c r="ERN92" s="84"/>
      <c r="ERO92" s="84"/>
      <c r="ERP92" s="84"/>
      <c r="ERQ92" s="84"/>
      <c r="ERR92" s="84"/>
      <c r="ERS92" s="84"/>
      <c r="ERT92" s="84"/>
      <c r="ERU92" s="84"/>
      <c r="ERV92" s="84"/>
      <c r="ERW92" s="84"/>
      <c r="ERX92" s="84"/>
      <c r="ERY92" s="84"/>
      <c r="ERZ92" s="84"/>
      <c r="ESA92" s="84"/>
      <c r="ESB92" s="84"/>
      <c r="ESC92" s="84"/>
      <c r="ESD92" s="84"/>
      <c r="ESE92" s="84"/>
      <c r="ESF92" s="84"/>
      <c r="ESG92" s="84"/>
      <c r="ESH92" s="84"/>
      <c r="ESI92" s="84"/>
      <c r="ESJ92" s="84"/>
      <c r="ESK92" s="84"/>
      <c r="ESL92" s="84"/>
      <c r="ESM92" s="84"/>
      <c r="ESN92" s="84"/>
      <c r="ESO92" s="84"/>
      <c r="ESP92" s="84"/>
      <c r="ESQ92" s="84"/>
      <c r="ESR92" s="84"/>
      <c r="ESS92" s="84"/>
      <c r="EST92" s="84"/>
      <c r="ESU92" s="84"/>
      <c r="ESV92" s="84"/>
      <c r="ESW92" s="84"/>
      <c r="ESX92" s="84"/>
      <c r="ESY92" s="84"/>
      <c r="ESZ92" s="84"/>
      <c r="ETA92" s="84"/>
      <c r="ETB92" s="84"/>
      <c r="ETC92" s="84"/>
      <c r="ETD92" s="84"/>
      <c r="ETE92" s="84"/>
      <c r="ETF92" s="84"/>
      <c r="ETG92" s="84"/>
      <c r="ETH92" s="84"/>
      <c r="ETI92" s="84"/>
      <c r="ETJ92" s="84"/>
      <c r="ETK92" s="84"/>
      <c r="ETL92" s="84"/>
      <c r="ETM92" s="84"/>
      <c r="ETN92" s="84"/>
      <c r="ETO92" s="84"/>
      <c r="ETP92" s="84"/>
      <c r="ETQ92" s="84"/>
      <c r="ETR92" s="84"/>
      <c r="ETS92" s="84"/>
      <c r="ETT92" s="84"/>
      <c r="ETU92" s="84"/>
      <c r="ETV92" s="84"/>
      <c r="ETW92" s="84"/>
      <c r="ETX92" s="84"/>
      <c r="ETY92" s="84"/>
      <c r="ETZ92" s="84"/>
      <c r="EUA92" s="84"/>
      <c r="EUB92" s="84"/>
      <c r="EUC92" s="84"/>
      <c r="EUD92" s="84"/>
      <c r="EUE92" s="84"/>
      <c r="EUF92" s="84"/>
      <c r="EUG92" s="84"/>
      <c r="EUH92" s="84"/>
      <c r="EUI92" s="84"/>
      <c r="EUJ92" s="84"/>
      <c r="EUK92" s="84"/>
      <c r="EUL92" s="84"/>
      <c r="EUM92" s="84"/>
      <c r="EUN92" s="84"/>
      <c r="EUO92" s="84"/>
      <c r="EUP92" s="84"/>
      <c r="EUQ92" s="84"/>
      <c r="EUR92" s="84"/>
      <c r="EUS92" s="84"/>
      <c r="EUT92" s="84"/>
      <c r="EUU92" s="84"/>
      <c r="EUV92" s="84"/>
      <c r="EUW92" s="84"/>
      <c r="EUX92" s="84"/>
      <c r="EUY92" s="84"/>
      <c r="EUZ92" s="84"/>
      <c r="EVA92" s="84"/>
      <c r="EVB92" s="84"/>
      <c r="EVC92" s="84"/>
      <c r="EVD92" s="84"/>
      <c r="EVE92" s="84"/>
      <c r="EVF92" s="84"/>
      <c r="EVG92" s="84"/>
      <c r="EVH92" s="84"/>
      <c r="EVI92" s="84"/>
      <c r="EVJ92" s="84"/>
      <c r="EVK92" s="84"/>
      <c r="EVL92" s="84"/>
      <c r="EVM92" s="84"/>
      <c r="EVN92" s="84"/>
      <c r="EVO92" s="84"/>
      <c r="EVP92" s="84"/>
      <c r="EVQ92" s="84"/>
      <c r="EVR92" s="84"/>
      <c r="EVS92" s="84"/>
      <c r="EVT92" s="84"/>
      <c r="EVU92" s="84"/>
      <c r="EVV92" s="84"/>
      <c r="EVW92" s="84"/>
      <c r="EVX92" s="84"/>
      <c r="EVY92" s="84"/>
      <c r="EVZ92" s="84"/>
      <c r="EWA92" s="84"/>
      <c r="EWB92" s="84"/>
      <c r="EWC92" s="84"/>
      <c r="EWD92" s="84"/>
      <c r="EWE92" s="84"/>
      <c r="EWF92" s="84"/>
      <c r="EWG92" s="84"/>
      <c r="EWH92" s="84"/>
      <c r="EWI92" s="84"/>
      <c r="EWJ92" s="84"/>
      <c r="EWK92" s="84"/>
      <c r="EWL92" s="84"/>
      <c r="EWM92" s="84"/>
      <c r="EWN92" s="84"/>
      <c r="EWO92" s="84"/>
      <c r="EWP92" s="84"/>
      <c r="EWQ92" s="84"/>
      <c r="EWR92" s="84"/>
      <c r="EWS92" s="84"/>
      <c r="EWT92" s="84"/>
      <c r="EWU92" s="84"/>
      <c r="EWV92" s="84"/>
      <c r="EWW92" s="84"/>
      <c r="EWX92" s="84"/>
      <c r="EWY92" s="84"/>
      <c r="EWZ92" s="84"/>
      <c r="EXA92" s="84"/>
      <c r="EXB92" s="84"/>
      <c r="EXC92" s="84"/>
      <c r="EXD92" s="84"/>
      <c r="EXE92" s="84"/>
      <c r="EXF92" s="84"/>
      <c r="EXG92" s="84"/>
      <c r="EXH92" s="84"/>
      <c r="EXI92" s="84"/>
      <c r="EXJ92" s="84"/>
      <c r="EXK92" s="84"/>
      <c r="EXL92" s="84"/>
      <c r="EXM92" s="84"/>
      <c r="EXN92" s="84"/>
      <c r="EXO92" s="84"/>
      <c r="EXP92" s="84"/>
      <c r="EXQ92" s="84"/>
      <c r="EXR92" s="84"/>
      <c r="EXS92" s="84"/>
      <c r="EXT92" s="84"/>
      <c r="EXU92" s="84"/>
      <c r="EXV92" s="84"/>
      <c r="EXW92" s="84"/>
      <c r="EXX92" s="84"/>
      <c r="EXY92" s="84"/>
      <c r="EXZ92" s="84"/>
      <c r="EYA92" s="84"/>
      <c r="EYB92" s="84"/>
      <c r="EYC92" s="84"/>
      <c r="EYD92" s="84"/>
      <c r="EYE92" s="84"/>
      <c r="EYF92" s="84"/>
      <c r="EYG92" s="84"/>
      <c r="EYH92" s="84"/>
      <c r="EYI92" s="84"/>
      <c r="EYJ92" s="84"/>
      <c r="EYK92" s="84"/>
      <c r="EYL92" s="84"/>
      <c r="EYM92" s="84"/>
      <c r="EYN92" s="84"/>
      <c r="EYO92" s="84"/>
      <c r="EYP92" s="84"/>
      <c r="EYQ92" s="84"/>
      <c r="EYR92" s="84"/>
      <c r="EYS92" s="84"/>
      <c r="EYT92" s="84"/>
      <c r="EYU92" s="84"/>
      <c r="EYV92" s="84"/>
      <c r="EYW92" s="84"/>
      <c r="EYX92" s="84"/>
      <c r="EYY92" s="84"/>
      <c r="EYZ92" s="84"/>
      <c r="EZA92" s="84"/>
      <c r="EZB92" s="84"/>
      <c r="EZC92" s="84"/>
      <c r="EZD92" s="84"/>
      <c r="EZE92" s="84"/>
      <c r="EZF92" s="84"/>
      <c r="EZG92" s="84"/>
      <c r="EZH92" s="84"/>
      <c r="EZI92" s="84"/>
      <c r="EZJ92" s="84"/>
      <c r="EZK92" s="84"/>
      <c r="EZL92" s="84"/>
      <c r="EZM92" s="84"/>
      <c r="EZN92" s="84"/>
      <c r="EZO92" s="84"/>
      <c r="EZP92" s="84"/>
      <c r="EZQ92" s="84"/>
      <c r="EZR92" s="84"/>
      <c r="EZS92" s="84"/>
      <c r="EZT92" s="84"/>
      <c r="EZU92" s="84"/>
      <c r="EZV92" s="84"/>
      <c r="EZW92" s="84"/>
      <c r="EZX92" s="84"/>
      <c r="EZY92" s="84"/>
      <c r="EZZ92" s="84"/>
      <c r="FAA92" s="84"/>
      <c r="FAB92" s="84"/>
      <c r="FAC92" s="84"/>
      <c r="FAD92" s="84"/>
      <c r="FAE92" s="84"/>
      <c r="FAF92" s="84"/>
      <c r="FAG92" s="84"/>
      <c r="FAH92" s="84"/>
      <c r="FAI92" s="84"/>
      <c r="FAJ92" s="84"/>
      <c r="FAK92" s="84"/>
      <c r="FAL92" s="84"/>
      <c r="FAM92" s="84"/>
      <c r="FAN92" s="84"/>
      <c r="FAO92" s="84"/>
      <c r="FAP92" s="84"/>
      <c r="FAQ92" s="84"/>
      <c r="FAR92" s="84"/>
      <c r="FAS92" s="84"/>
      <c r="FAT92" s="84"/>
      <c r="FAU92" s="84"/>
      <c r="FAV92" s="84"/>
      <c r="FAW92" s="84"/>
      <c r="FAX92" s="84"/>
      <c r="FAY92" s="84"/>
      <c r="FAZ92" s="84"/>
      <c r="FBA92" s="84"/>
      <c r="FBB92" s="84"/>
      <c r="FBC92" s="84"/>
      <c r="FBD92" s="84"/>
      <c r="FBE92" s="84"/>
      <c r="FBF92" s="84"/>
      <c r="FBG92" s="84"/>
      <c r="FBH92" s="84"/>
      <c r="FBI92" s="84"/>
      <c r="FBJ92" s="84"/>
      <c r="FBK92" s="84"/>
      <c r="FBL92" s="84"/>
      <c r="FBM92" s="84"/>
      <c r="FBN92" s="84"/>
      <c r="FBO92" s="84"/>
      <c r="FBP92" s="84"/>
      <c r="FBQ92" s="84"/>
      <c r="FBR92" s="84"/>
      <c r="FBS92" s="84"/>
      <c r="FBT92" s="84"/>
      <c r="FBU92" s="84"/>
      <c r="FBV92" s="84"/>
      <c r="FBW92" s="84"/>
      <c r="FBX92" s="84"/>
      <c r="FBY92" s="84"/>
      <c r="FBZ92" s="84"/>
      <c r="FCA92" s="84"/>
      <c r="FCB92" s="84"/>
      <c r="FCC92" s="84"/>
      <c r="FCD92" s="84"/>
      <c r="FCE92" s="84"/>
      <c r="FCF92" s="84"/>
      <c r="FCG92" s="84"/>
      <c r="FCH92" s="84"/>
      <c r="FCI92" s="84"/>
      <c r="FCJ92" s="84"/>
      <c r="FCK92" s="84"/>
      <c r="FCL92" s="84"/>
      <c r="FCM92" s="84"/>
      <c r="FCN92" s="84"/>
      <c r="FCO92" s="84"/>
      <c r="FCP92" s="84"/>
      <c r="FCQ92" s="84"/>
      <c r="FCR92" s="84"/>
      <c r="FCS92" s="84"/>
      <c r="FCT92" s="84"/>
      <c r="FCU92" s="84"/>
      <c r="FCV92" s="84"/>
      <c r="FCW92" s="84"/>
      <c r="FCX92" s="84"/>
      <c r="FCY92" s="84"/>
      <c r="FCZ92" s="84"/>
      <c r="FDA92" s="84"/>
      <c r="FDB92" s="84"/>
      <c r="FDC92" s="84"/>
      <c r="FDD92" s="84"/>
      <c r="FDE92" s="84"/>
      <c r="FDF92" s="84"/>
      <c r="FDG92" s="84"/>
      <c r="FDH92" s="84"/>
      <c r="FDI92" s="84"/>
      <c r="FDJ92" s="84"/>
      <c r="FDK92" s="84"/>
      <c r="FDL92" s="84"/>
      <c r="FDM92" s="84"/>
      <c r="FDN92" s="84"/>
      <c r="FDO92" s="84"/>
      <c r="FDP92" s="84"/>
      <c r="FDQ92" s="84"/>
      <c r="FDR92" s="84"/>
      <c r="FDS92" s="84"/>
      <c r="FDT92" s="84"/>
      <c r="FDU92" s="84"/>
      <c r="FDV92" s="84"/>
      <c r="FDW92" s="84"/>
      <c r="FDX92" s="84"/>
      <c r="FDY92" s="84"/>
      <c r="FDZ92" s="84"/>
      <c r="FEA92" s="84"/>
      <c r="FEB92" s="84"/>
      <c r="FEC92" s="84"/>
      <c r="FED92" s="84"/>
      <c r="FEE92" s="84"/>
      <c r="FEF92" s="84"/>
      <c r="FEG92" s="84"/>
      <c r="FEH92" s="84"/>
      <c r="FEI92" s="84"/>
      <c r="FEJ92" s="84"/>
      <c r="FEK92" s="84"/>
      <c r="FEL92" s="84"/>
      <c r="FEM92" s="84"/>
      <c r="FEN92" s="84"/>
      <c r="FEO92" s="84"/>
      <c r="FEP92" s="84"/>
      <c r="FEQ92" s="84"/>
      <c r="FER92" s="84"/>
      <c r="FES92" s="84"/>
      <c r="FET92" s="84"/>
      <c r="FEU92" s="84"/>
      <c r="FEV92" s="84"/>
      <c r="FEW92" s="84"/>
      <c r="FEX92" s="84"/>
      <c r="FEY92" s="84"/>
      <c r="FEZ92" s="84"/>
      <c r="FFA92" s="84"/>
      <c r="FFB92" s="84"/>
      <c r="FFC92" s="84"/>
      <c r="FFD92" s="84"/>
      <c r="FFE92" s="84"/>
      <c r="FFF92" s="84"/>
      <c r="FFG92" s="84"/>
      <c r="FFH92" s="84"/>
      <c r="FFI92" s="84"/>
      <c r="FFJ92" s="84"/>
      <c r="FFK92" s="84"/>
      <c r="FFL92" s="84"/>
      <c r="FFM92" s="84"/>
      <c r="FFN92" s="84"/>
      <c r="FFO92" s="84"/>
      <c r="FFP92" s="84"/>
      <c r="FFQ92" s="84"/>
      <c r="FFR92" s="84"/>
      <c r="FFS92" s="84"/>
      <c r="FFT92" s="84"/>
      <c r="FFU92" s="84"/>
      <c r="FFV92" s="84"/>
      <c r="FFW92" s="84"/>
      <c r="FFX92" s="84"/>
      <c r="FFY92" s="84"/>
      <c r="FFZ92" s="84"/>
      <c r="FGA92" s="84"/>
      <c r="FGB92" s="84"/>
      <c r="FGC92" s="84"/>
      <c r="FGD92" s="84"/>
      <c r="FGE92" s="84"/>
      <c r="FGF92" s="84"/>
      <c r="FGG92" s="84"/>
      <c r="FGH92" s="84"/>
      <c r="FGI92" s="84"/>
      <c r="FGJ92" s="84"/>
      <c r="FGK92" s="84"/>
      <c r="FGL92" s="84"/>
      <c r="FGM92" s="84"/>
      <c r="FGN92" s="84"/>
      <c r="FGO92" s="84"/>
      <c r="FGP92" s="84"/>
      <c r="FGQ92" s="84"/>
      <c r="FGR92" s="84"/>
      <c r="FGS92" s="84"/>
      <c r="FGT92" s="84"/>
      <c r="FGU92" s="84"/>
      <c r="FGV92" s="84"/>
      <c r="FGW92" s="84"/>
      <c r="FGX92" s="84"/>
      <c r="FGY92" s="84"/>
      <c r="FGZ92" s="84"/>
      <c r="FHA92" s="84"/>
      <c r="FHB92" s="84"/>
      <c r="FHC92" s="84"/>
      <c r="FHD92" s="84"/>
      <c r="FHE92" s="84"/>
      <c r="FHF92" s="84"/>
      <c r="FHG92" s="84"/>
      <c r="FHH92" s="84"/>
      <c r="FHI92" s="84"/>
      <c r="FHJ92" s="84"/>
      <c r="FHK92" s="84"/>
      <c r="FHL92" s="84"/>
      <c r="FHM92" s="84"/>
      <c r="FHN92" s="84"/>
      <c r="FHO92" s="84"/>
      <c r="FHP92" s="84"/>
      <c r="FHQ92" s="84"/>
      <c r="FHR92" s="84"/>
      <c r="FHS92" s="84"/>
      <c r="FHT92" s="84"/>
      <c r="FHU92" s="84"/>
      <c r="FHV92" s="84"/>
      <c r="FHW92" s="84"/>
      <c r="FHX92" s="84"/>
      <c r="FHY92" s="84"/>
      <c r="FHZ92" s="84"/>
      <c r="FIA92" s="84"/>
      <c r="FIB92" s="84"/>
      <c r="FIC92" s="84"/>
      <c r="FID92" s="84"/>
      <c r="FIE92" s="84"/>
      <c r="FIF92" s="84"/>
      <c r="FIG92" s="84"/>
      <c r="FIH92" s="84"/>
      <c r="FII92" s="84"/>
      <c r="FIJ92" s="84"/>
      <c r="FIK92" s="84"/>
      <c r="FIL92" s="84"/>
      <c r="FIM92" s="84"/>
      <c r="FIN92" s="84"/>
      <c r="FIO92" s="84"/>
      <c r="FIP92" s="84"/>
      <c r="FIQ92" s="84"/>
      <c r="FIR92" s="84"/>
      <c r="FIS92" s="84"/>
      <c r="FIT92" s="84"/>
      <c r="FIU92" s="84"/>
      <c r="FIV92" s="84"/>
      <c r="FIW92" s="84"/>
      <c r="FIX92" s="84"/>
      <c r="FIY92" s="84"/>
      <c r="FIZ92" s="84"/>
      <c r="FJA92" s="84"/>
      <c r="FJB92" s="84"/>
      <c r="FJC92" s="84"/>
      <c r="FJD92" s="84"/>
      <c r="FJE92" s="84"/>
      <c r="FJF92" s="84"/>
      <c r="FJG92" s="84"/>
      <c r="FJH92" s="84"/>
      <c r="FJI92" s="84"/>
      <c r="FJJ92" s="84"/>
      <c r="FJK92" s="84"/>
      <c r="FJL92" s="84"/>
      <c r="FJM92" s="84"/>
      <c r="FJN92" s="84"/>
      <c r="FJO92" s="84"/>
      <c r="FJP92" s="84"/>
      <c r="FJQ92" s="84"/>
      <c r="FJR92" s="84"/>
      <c r="FJS92" s="84"/>
      <c r="FJT92" s="84"/>
      <c r="FJU92" s="84"/>
      <c r="FJV92" s="84"/>
      <c r="FJW92" s="84"/>
      <c r="FJX92" s="84"/>
      <c r="FJY92" s="84"/>
      <c r="FJZ92" s="84"/>
      <c r="FKA92" s="84"/>
      <c r="FKB92" s="84"/>
      <c r="FKC92" s="84"/>
      <c r="FKD92" s="84"/>
      <c r="FKE92" s="84"/>
      <c r="FKF92" s="84"/>
      <c r="FKG92" s="84"/>
      <c r="FKH92" s="84"/>
      <c r="FKI92" s="84"/>
      <c r="FKJ92" s="84"/>
      <c r="FKK92" s="84"/>
      <c r="FKL92" s="84"/>
      <c r="FKM92" s="84"/>
      <c r="FKN92" s="84"/>
      <c r="FKO92" s="84"/>
      <c r="FKP92" s="84"/>
      <c r="FKQ92" s="84"/>
      <c r="FKR92" s="84"/>
      <c r="FKS92" s="84"/>
      <c r="FKT92" s="84"/>
      <c r="FKU92" s="84"/>
      <c r="FKV92" s="84"/>
      <c r="FKW92" s="84"/>
      <c r="FKX92" s="84"/>
      <c r="FKY92" s="84"/>
      <c r="FKZ92" s="84"/>
      <c r="FLA92" s="84"/>
      <c r="FLB92" s="84"/>
      <c r="FLC92" s="84"/>
      <c r="FLD92" s="84"/>
      <c r="FLE92" s="84"/>
      <c r="FLF92" s="84"/>
      <c r="FLG92" s="84"/>
      <c r="FLH92" s="84"/>
      <c r="FLI92" s="84"/>
      <c r="FLJ92" s="84"/>
      <c r="FLK92" s="84"/>
      <c r="FLL92" s="84"/>
      <c r="FLM92" s="84"/>
      <c r="FLN92" s="84"/>
      <c r="FLO92" s="84"/>
      <c r="FLP92" s="84"/>
      <c r="FLQ92" s="84"/>
      <c r="FLR92" s="84"/>
      <c r="FLS92" s="84"/>
      <c r="FLT92" s="84"/>
      <c r="FLU92" s="84"/>
      <c r="FLV92" s="84"/>
      <c r="FLW92" s="84"/>
      <c r="FLX92" s="84"/>
      <c r="FLY92" s="84"/>
      <c r="FLZ92" s="84"/>
      <c r="FMA92" s="84"/>
      <c r="FMB92" s="84"/>
      <c r="FMC92" s="84"/>
      <c r="FMD92" s="84"/>
      <c r="FME92" s="84"/>
      <c r="FMF92" s="84"/>
      <c r="FMG92" s="84"/>
      <c r="FMH92" s="84"/>
      <c r="FMI92" s="84"/>
      <c r="FMJ92" s="84"/>
      <c r="FMK92" s="84"/>
      <c r="FML92" s="84"/>
      <c r="FMM92" s="84"/>
      <c r="FMN92" s="84"/>
      <c r="FMO92" s="84"/>
      <c r="FMP92" s="84"/>
      <c r="FMQ92" s="84"/>
      <c r="FMR92" s="84"/>
      <c r="FMS92" s="84"/>
      <c r="FMT92" s="84"/>
      <c r="FMU92" s="84"/>
      <c r="FMV92" s="84"/>
      <c r="FMW92" s="84"/>
      <c r="FMX92" s="84"/>
      <c r="FMY92" s="84"/>
      <c r="FMZ92" s="84"/>
      <c r="FNA92" s="84"/>
      <c r="FNB92" s="84"/>
      <c r="FNC92" s="84"/>
      <c r="FND92" s="84"/>
      <c r="FNE92" s="84"/>
      <c r="FNF92" s="84"/>
      <c r="FNG92" s="84"/>
      <c r="FNH92" s="84"/>
      <c r="FNI92" s="84"/>
      <c r="FNJ92" s="84"/>
      <c r="FNK92" s="84"/>
      <c r="FNL92" s="84"/>
      <c r="FNM92" s="84"/>
      <c r="FNN92" s="84"/>
      <c r="FNO92" s="84"/>
      <c r="FNP92" s="84"/>
      <c r="FNQ92" s="84"/>
      <c r="FNR92" s="84"/>
      <c r="FNS92" s="84"/>
      <c r="FNT92" s="84"/>
      <c r="FNU92" s="84"/>
      <c r="FNV92" s="84"/>
      <c r="FNW92" s="84"/>
      <c r="FNX92" s="84"/>
      <c r="FNY92" s="84"/>
      <c r="FNZ92" s="84"/>
      <c r="FOA92" s="84"/>
      <c r="FOB92" s="84"/>
      <c r="FOC92" s="84"/>
      <c r="FOD92" s="84"/>
      <c r="FOE92" s="84"/>
      <c r="FOF92" s="84"/>
      <c r="FOG92" s="84"/>
      <c r="FOH92" s="84"/>
      <c r="FOI92" s="84"/>
      <c r="FOJ92" s="84"/>
      <c r="FOK92" s="84"/>
      <c r="FOL92" s="84"/>
      <c r="FOM92" s="84"/>
      <c r="FON92" s="84"/>
      <c r="FOO92" s="84"/>
      <c r="FOP92" s="84"/>
      <c r="FOQ92" s="84"/>
      <c r="FOR92" s="84"/>
      <c r="FOS92" s="84"/>
      <c r="FOT92" s="84"/>
      <c r="FOU92" s="84"/>
      <c r="FOV92" s="84"/>
      <c r="FOW92" s="84"/>
      <c r="FOX92" s="84"/>
      <c r="FOY92" s="84"/>
      <c r="FOZ92" s="84"/>
      <c r="FPA92" s="84"/>
      <c r="FPB92" s="84"/>
      <c r="FPC92" s="84"/>
      <c r="FPD92" s="84"/>
      <c r="FPE92" s="84"/>
      <c r="FPF92" s="84"/>
      <c r="FPG92" s="84"/>
      <c r="FPH92" s="84"/>
      <c r="FPI92" s="84"/>
      <c r="FPJ92" s="84"/>
      <c r="FPK92" s="84"/>
      <c r="FPL92" s="84"/>
      <c r="FPM92" s="84"/>
      <c r="FPN92" s="84"/>
      <c r="FPO92" s="84"/>
      <c r="FPP92" s="84"/>
      <c r="FPQ92" s="84"/>
      <c r="FPR92" s="84"/>
      <c r="FPS92" s="84"/>
      <c r="FPT92" s="84"/>
      <c r="FPU92" s="84"/>
      <c r="FPV92" s="84"/>
      <c r="FPW92" s="84"/>
      <c r="FPX92" s="84"/>
      <c r="FPY92" s="84"/>
      <c r="FPZ92" s="84"/>
      <c r="FQA92" s="84"/>
      <c r="FQB92" s="84"/>
      <c r="FQC92" s="84"/>
      <c r="FQD92" s="84"/>
      <c r="FQE92" s="84"/>
      <c r="FQF92" s="84"/>
      <c r="FQG92" s="84"/>
      <c r="FQH92" s="84"/>
      <c r="FQI92" s="84"/>
      <c r="FQJ92" s="84"/>
      <c r="FQK92" s="84"/>
      <c r="FQL92" s="84"/>
      <c r="FQM92" s="84"/>
      <c r="FQN92" s="84"/>
      <c r="FQO92" s="84"/>
      <c r="FQP92" s="84"/>
      <c r="FQQ92" s="84"/>
      <c r="FQR92" s="84"/>
      <c r="FQS92" s="84"/>
      <c r="FQT92" s="84"/>
      <c r="FQU92" s="84"/>
      <c r="FQV92" s="84"/>
      <c r="FQW92" s="84"/>
      <c r="FQX92" s="84"/>
      <c r="FQY92" s="84"/>
      <c r="FQZ92" s="84"/>
      <c r="FRA92" s="84"/>
      <c r="FRB92" s="84"/>
      <c r="FRC92" s="84"/>
      <c r="FRD92" s="84"/>
      <c r="FRE92" s="84"/>
      <c r="FRF92" s="84"/>
      <c r="FRG92" s="84"/>
      <c r="FRH92" s="84"/>
      <c r="FRI92" s="84"/>
      <c r="FRJ92" s="84"/>
      <c r="FRK92" s="84"/>
      <c r="FRL92" s="84"/>
      <c r="FRM92" s="84"/>
      <c r="FRN92" s="84"/>
      <c r="FRO92" s="84"/>
      <c r="FRP92" s="84"/>
      <c r="FRQ92" s="84"/>
      <c r="FRR92" s="84"/>
      <c r="FRS92" s="84"/>
      <c r="FRT92" s="84"/>
      <c r="FRU92" s="84"/>
      <c r="FRV92" s="84"/>
      <c r="FRW92" s="84"/>
      <c r="FRX92" s="84"/>
      <c r="FRY92" s="84"/>
      <c r="FRZ92" s="84"/>
      <c r="FSA92" s="84"/>
      <c r="FSB92" s="84"/>
      <c r="FSC92" s="84"/>
      <c r="FSD92" s="84"/>
      <c r="FSE92" s="84"/>
      <c r="FSF92" s="84"/>
      <c r="FSG92" s="84"/>
      <c r="FSH92" s="84"/>
      <c r="FSI92" s="84"/>
      <c r="FSJ92" s="84"/>
      <c r="FSK92" s="84"/>
      <c r="FSL92" s="84"/>
      <c r="FSM92" s="84"/>
      <c r="FSN92" s="84"/>
      <c r="FSO92" s="84"/>
      <c r="FSP92" s="84"/>
      <c r="FSQ92" s="84"/>
      <c r="FSR92" s="84"/>
      <c r="FSS92" s="84"/>
      <c r="FST92" s="84"/>
      <c r="FSU92" s="84"/>
      <c r="FSV92" s="84"/>
      <c r="FSW92" s="84"/>
      <c r="FSX92" s="84"/>
      <c r="FSY92" s="84"/>
      <c r="FSZ92" s="84"/>
      <c r="FTA92" s="84"/>
      <c r="FTB92" s="84"/>
      <c r="FTC92" s="84"/>
      <c r="FTD92" s="84"/>
      <c r="FTE92" s="84"/>
      <c r="FTF92" s="84"/>
      <c r="FTG92" s="84"/>
      <c r="FTH92" s="84"/>
      <c r="FTI92" s="84"/>
      <c r="FTJ92" s="84"/>
      <c r="FTK92" s="84"/>
      <c r="FTL92" s="84"/>
      <c r="FTM92" s="84"/>
      <c r="FTN92" s="84"/>
      <c r="FTO92" s="84"/>
      <c r="FTP92" s="84"/>
      <c r="FTQ92" s="84"/>
      <c r="FTR92" s="84"/>
      <c r="FTS92" s="84"/>
      <c r="FTT92" s="84"/>
      <c r="FTU92" s="84"/>
      <c r="FTV92" s="84"/>
      <c r="FTW92" s="84"/>
      <c r="FTX92" s="84"/>
      <c r="FTY92" s="84"/>
      <c r="FTZ92" s="84"/>
      <c r="FUA92" s="84"/>
      <c r="FUB92" s="84"/>
      <c r="FUC92" s="84"/>
      <c r="FUD92" s="84"/>
      <c r="FUE92" s="84"/>
      <c r="FUF92" s="84"/>
      <c r="FUG92" s="84"/>
      <c r="FUH92" s="84"/>
      <c r="FUI92" s="84"/>
      <c r="FUJ92" s="84"/>
      <c r="FUK92" s="84"/>
      <c r="FUL92" s="84"/>
      <c r="FUM92" s="84"/>
      <c r="FUN92" s="84"/>
      <c r="FUO92" s="84"/>
      <c r="FUP92" s="84"/>
      <c r="FUQ92" s="84"/>
      <c r="FUR92" s="84"/>
      <c r="FUS92" s="84"/>
      <c r="FUT92" s="84"/>
      <c r="FUU92" s="84"/>
      <c r="FUV92" s="84"/>
      <c r="FUW92" s="84"/>
      <c r="FUX92" s="84"/>
      <c r="FUY92" s="84"/>
      <c r="FUZ92" s="84"/>
      <c r="FVA92" s="84"/>
      <c r="FVB92" s="84"/>
      <c r="FVC92" s="84"/>
      <c r="FVD92" s="84"/>
      <c r="FVE92" s="84"/>
      <c r="FVF92" s="84"/>
      <c r="FVG92" s="84"/>
      <c r="FVH92" s="84"/>
      <c r="FVI92" s="84"/>
      <c r="FVJ92" s="84"/>
      <c r="FVK92" s="84"/>
      <c r="FVL92" s="84"/>
      <c r="FVM92" s="84"/>
      <c r="FVN92" s="84"/>
      <c r="FVO92" s="84"/>
      <c r="FVP92" s="84"/>
      <c r="FVQ92" s="84"/>
      <c r="FVR92" s="84"/>
      <c r="FVS92" s="84"/>
      <c r="FVT92" s="84"/>
      <c r="FVU92" s="84"/>
      <c r="FVV92" s="84"/>
      <c r="FVW92" s="84"/>
      <c r="FVX92" s="84"/>
      <c r="FVY92" s="84"/>
      <c r="FVZ92" s="84"/>
      <c r="FWA92" s="84"/>
      <c r="FWB92" s="84"/>
      <c r="FWC92" s="84"/>
      <c r="FWD92" s="84"/>
      <c r="FWE92" s="84"/>
      <c r="FWF92" s="84"/>
      <c r="FWG92" s="84"/>
      <c r="FWH92" s="84"/>
      <c r="FWI92" s="84"/>
      <c r="FWJ92" s="84"/>
      <c r="FWK92" s="84"/>
      <c r="FWL92" s="84"/>
      <c r="FWM92" s="84"/>
      <c r="FWN92" s="84"/>
      <c r="FWO92" s="84"/>
      <c r="FWP92" s="84"/>
      <c r="FWQ92" s="84"/>
      <c r="FWR92" s="84"/>
      <c r="FWS92" s="84"/>
      <c r="FWT92" s="84"/>
      <c r="FWU92" s="84"/>
      <c r="FWV92" s="84"/>
      <c r="FWW92" s="84"/>
      <c r="FWX92" s="84"/>
      <c r="FWY92" s="84"/>
      <c r="FWZ92" s="84"/>
      <c r="FXA92" s="84"/>
      <c r="FXB92" s="84"/>
      <c r="FXC92" s="84"/>
      <c r="FXD92" s="84"/>
      <c r="FXE92" s="84"/>
      <c r="FXF92" s="84"/>
      <c r="FXG92" s="84"/>
      <c r="FXH92" s="84"/>
      <c r="FXI92" s="84"/>
      <c r="FXJ92" s="84"/>
      <c r="FXK92" s="84"/>
      <c r="FXL92" s="84"/>
      <c r="FXM92" s="84"/>
      <c r="FXN92" s="84"/>
      <c r="FXO92" s="84"/>
      <c r="FXP92" s="84"/>
      <c r="FXQ92" s="84"/>
      <c r="FXR92" s="84"/>
      <c r="FXS92" s="84"/>
      <c r="FXT92" s="84"/>
      <c r="FXU92" s="84"/>
      <c r="FXV92" s="84"/>
      <c r="FXW92" s="84"/>
      <c r="FXX92" s="84"/>
      <c r="FXY92" s="84"/>
      <c r="FXZ92" s="84"/>
      <c r="FYA92" s="84"/>
      <c r="FYB92" s="84"/>
      <c r="FYC92" s="84"/>
      <c r="FYD92" s="84"/>
      <c r="FYE92" s="84"/>
      <c r="FYF92" s="84"/>
      <c r="FYG92" s="84"/>
      <c r="FYH92" s="84"/>
      <c r="FYI92" s="84"/>
      <c r="FYJ92" s="84"/>
      <c r="FYK92" s="84"/>
      <c r="FYL92" s="84"/>
      <c r="FYM92" s="84"/>
      <c r="FYN92" s="84"/>
      <c r="FYO92" s="84"/>
      <c r="FYP92" s="84"/>
      <c r="FYQ92" s="84"/>
      <c r="FYR92" s="84"/>
      <c r="FYS92" s="84"/>
      <c r="FYT92" s="84"/>
      <c r="FYU92" s="84"/>
      <c r="FYV92" s="84"/>
      <c r="FYW92" s="84"/>
      <c r="FYX92" s="84"/>
      <c r="FYY92" s="84"/>
      <c r="FYZ92" s="84"/>
      <c r="FZA92" s="84"/>
      <c r="FZB92" s="84"/>
      <c r="FZC92" s="84"/>
      <c r="FZD92" s="84"/>
      <c r="FZE92" s="84"/>
      <c r="FZF92" s="84"/>
      <c r="FZG92" s="84"/>
      <c r="FZH92" s="84"/>
      <c r="FZI92" s="84"/>
      <c r="FZJ92" s="84"/>
      <c r="FZK92" s="84"/>
      <c r="FZL92" s="84"/>
      <c r="FZM92" s="84"/>
      <c r="FZN92" s="84"/>
      <c r="FZO92" s="84"/>
      <c r="FZP92" s="84"/>
      <c r="FZQ92" s="84"/>
      <c r="FZR92" s="84"/>
      <c r="FZS92" s="84"/>
      <c r="FZT92" s="84"/>
      <c r="FZU92" s="84"/>
      <c r="FZV92" s="84"/>
      <c r="FZW92" s="84"/>
      <c r="FZX92" s="84"/>
      <c r="FZY92" s="84"/>
      <c r="FZZ92" s="84"/>
      <c r="GAA92" s="84"/>
      <c r="GAB92" s="84"/>
      <c r="GAC92" s="84"/>
      <c r="GAD92" s="84"/>
      <c r="GAE92" s="84"/>
      <c r="GAF92" s="84"/>
      <c r="GAG92" s="84"/>
      <c r="GAH92" s="84"/>
      <c r="GAI92" s="84"/>
      <c r="GAJ92" s="84"/>
      <c r="GAK92" s="84"/>
      <c r="GAL92" s="84"/>
      <c r="GAM92" s="84"/>
      <c r="GAN92" s="84"/>
      <c r="GAO92" s="84"/>
      <c r="GAP92" s="84"/>
      <c r="GAQ92" s="84"/>
      <c r="GAR92" s="84"/>
      <c r="GAS92" s="84"/>
      <c r="GAT92" s="84"/>
      <c r="GAU92" s="84"/>
      <c r="GAV92" s="84"/>
      <c r="GAW92" s="84"/>
      <c r="GAX92" s="84"/>
      <c r="GAY92" s="84"/>
      <c r="GAZ92" s="84"/>
      <c r="GBA92" s="84"/>
      <c r="GBB92" s="84"/>
      <c r="GBC92" s="84"/>
      <c r="GBD92" s="84"/>
      <c r="GBE92" s="84"/>
      <c r="GBF92" s="84"/>
      <c r="GBG92" s="84"/>
      <c r="GBH92" s="84"/>
      <c r="GBI92" s="84"/>
      <c r="GBJ92" s="84"/>
      <c r="GBK92" s="84"/>
      <c r="GBL92" s="84"/>
      <c r="GBM92" s="84"/>
      <c r="GBN92" s="84"/>
      <c r="GBO92" s="84"/>
      <c r="GBP92" s="84"/>
      <c r="GBQ92" s="84"/>
      <c r="GBR92" s="84"/>
      <c r="GBS92" s="84"/>
      <c r="GBT92" s="84"/>
      <c r="GBU92" s="84"/>
      <c r="GBV92" s="84"/>
      <c r="GBW92" s="84"/>
      <c r="GBX92" s="84"/>
      <c r="GBY92" s="84"/>
      <c r="GBZ92" s="84"/>
      <c r="GCA92" s="84"/>
      <c r="GCB92" s="84"/>
      <c r="GCC92" s="84"/>
      <c r="GCD92" s="84"/>
      <c r="GCE92" s="84"/>
      <c r="GCF92" s="84"/>
      <c r="GCG92" s="84"/>
      <c r="GCH92" s="84"/>
      <c r="GCI92" s="84"/>
      <c r="GCJ92" s="84"/>
      <c r="GCK92" s="84"/>
      <c r="GCL92" s="84"/>
      <c r="GCM92" s="84"/>
      <c r="GCN92" s="84"/>
      <c r="GCO92" s="84"/>
      <c r="GCP92" s="84"/>
      <c r="GCQ92" s="84"/>
      <c r="GCR92" s="84"/>
      <c r="GCS92" s="84"/>
      <c r="GCT92" s="84"/>
      <c r="GCU92" s="84"/>
      <c r="GCV92" s="84"/>
      <c r="GCW92" s="84"/>
      <c r="GCX92" s="84"/>
      <c r="GCY92" s="84"/>
      <c r="GCZ92" s="84"/>
      <c r="GDA92" s="84"/>
      <c r="GDB92" s="84"/>
      <c r="GDC92" s="84"/>
      <c r="GDD92" s="84"/>
      <c r="GDE92" s="84"/>
      <c r="GDF92" s="84"/>
      <c r="GDG92" s="84"/>
      <c r="GDH92" s="84"/>
      <c r="GDI92" s="84"/>
      <c r="GDJ92" s="84"/>
      <c r="GDK92" s="84"/>
      <c r="GDL92" s="84"/>
      <c r="GDM92" s="84"/>
      <c r="GDN92" s="84"/>
      <c r="GDO92" s="84"/>
      <c r="GDP92" s="84"/>
      <c r="GDQ92" s="84"/>
      <c r="GDR92" s="84"/>
      <c r="GDS92" s="84"/>
      <c r="GDT92" s="84"/>
      <c r="GDU92" s="84"/>
      <c r="GDV92" s="84"/>
      <c r="GDW92" s="84"/>
      <c r="GDX92" s="84"/>
      <c r="GDY92" s="84"/>
      <c r="GDZ92" s="84"/>
      <c r="GEA92" s="84"/>
      <c r="GEB92" s="84"/>
      <c r="GEC92" s="84"/>
      <c r="GED92" s="84"/>
      <c r="GEE92" s="84"/>
      <c r="GEF92" s="84"/>
      <c r="GEG92" s="84"/>
      <c r="GEH92" s="84"/>
      <c r="GEI92" s="84"/>
      <c r="GEJ92" s="84"/>
      <c r="GEK92" s="84"/>
      <c r="GEL92" s="84"/>
      <c r="GEM92" s="84"/>
      <c r="GEN92" s="84"/>
      <c r="GEO92" s="84"/>
      <c r="GEP92" s="84"/>
      <c r="GEQ92" s="84"/>
      <c r="GER92" s="84"/>
      <c r="GES92" s="84"/>
      <c r="GET92" s="84"/>
      <c r="GEU92" s="84"/>
      <c r="GEV92" s="84"/>
      <c r="GEW92" s="84"/>
      <c r="GEX92" s="84"/>
      <c r="GEY92" s="84"/>
      <c r="GEZ92" s="84"/>
      <c r="GFA92" s="84"/>
      <c r="GFB92" s="84"/>
      <c r="GFC92" s="84"/>
      <c r="GFD92" s="84"/>
      <c r="GFE92" s="84"/>
      <c r="GFF92" s="84"/>
      <c r="GFG92" s="84"/>
      <c r="GFH92" s="84"/>
      <c r="GFI92" s="84"/>
      <c r="GFJ92" s="84"/>
      <c r="GFK92" s="84"/>
      <c r="GFL92" s="84"/>
      <c r="GFM92" s="84"/>
      <c r="GFN92" s="84"/>
      <c r="GFO92" s="84"/>
      <c r="GFP92" s="84"/>
      <c r="GFQ92" s="84"/>
      <c r="GFR92" s="84"/>
      <c r="GFS92" s="84"/>
      <c r="GFT92" s="84"/>
      <c r="GFU92" s="84"/>
      <c r="GFV92" s="84"/>
      <c r="GFW92" s="84"/>
      <c r="GFX92" s="84"/>
      <c r="GFY92" s="84"/>
      <c r="GFZ92" s="84"/>
      <c r="GGA92" s="84"/>
      <c r="GGB92" s="84"/>
      <c r="GGC92" s="84"/>
      <c r="GGD92" s="84"/>
      <c r="GGE92" s="84"/>
      <c r="GGF92" s="84"/>
      <c r="GGG92" s="84"/>
      <c r="GGH92" s="84"/>
      <c r="GGI92" s="84"/>
      <c r="GGJ92" s="84"/>
      <c r="GGK92" s="84"/>
      <c r="GGL92" s="84"/>
      <c r="GGM92" s="84"/>
      <c r="GGN92" s="84"/>
      <c r="GGO92" s="84"/>
      <c r="GGP92" s="84"/>
      <c r="GGQ92" s="84"/>
      <c r="GGR92" s="84"/>
      <c r="GGS92" s="84"/>
      <c r="GGT92" s="84"/>
      <c r="GGU92" s="84"/>
      <c r="GGV92" s="84"/>
      <c r="GGW92" s="84"/>
      <c r="GGX92" s="84"/>
      <c r="GGY92" s="84"/>
      <c r="GGZ92" s="84"/>
      <c r="GHA92" s="84"/>
      <c r="GHB92" s="84"/>
      <c r="GHC92" s="84"/>
      <c r="GHD92" s="84"/>
      <c r="GHE92" s="84"/>
      <c r="GHF92" s="84"/>
      <c r="GHG92" s="84"/>
      <c r="GHH92" s="84"/>
      <c r="GHI92" s="84"/>
      <c r="GHJ92" s="84"/>
      <c r="GHK92" s="84"/>
      <c r="GHL92" s="84"/>
      <c r="GHM92" s="84"/>
      <c r="GHN92" s="84"/>
      <c r="GHO92" s="84"/>
      <c r="GHP92" s="84"/>
      <c r="GHQ92" s="84"/>
      <c r="GHR92" s="84"/>
      <c r="GHS92" s="84"/>
      <c r="GHT92" s="84"/>
      <c r="GHU92" s="84"/>
      <c r="GHV92" s="84"/>
      <c r="GHW92" s="84"/>
      <c r="GHX92" s="84"/>
      <c r="GHY92" s="84"/>
      <c r="GHZ92" s="84"/>
      <c r="GIA92" s="84"/>
      <c r="GIB92" s="84"/>
      <c r="GIC92" s="84"/>
      <c r="GID92" s="84"/>
      <c r="GIE92" s="84"/>
      <c r="GIF92" s="84"/>
      <c r="GIG92" s="84"/>
      <c r="GIH92" s="84"/>
      <c r="GII92" s="84"/>
      <c r="GIJ92" s="84"/>
      <c r="GIK92" s="84"/>
      <c r="GIL92" s="84"/>
      <c r="GIM92" s="84"/>
      <c r="GIN92" s="84"/>
      <c r="GIO92" s="84"/>
      <c r="GIP92" s="84"/>
      <c r="GIQ92" s="84"/>
      <c r="GIR92" s="84"/>
      <c r="GIS92" s="84"/>
      <c r="GIT92" s="84"/>
      <c r="GIU92" s="84"/>
      <c r="GIV92" s="84"/>
      <c r="GIW92" s="84"/>
      <c r="GIX92" s="84"/>
      <c r="GIY92" s="84"/>
      <c r="GIZ92" s="84"/>
      <c r="GJA92" s="84"/>
      <c r="GJB92" s="84"/>
      <c r="GJC92" s="84"/>
      <c r="GJD92" s="84"/>
      <c r="GJE92" s="84"/>
      <c r="GJF92" s="84"/>
      <c r="GJG92" s="84"/>
      <c r="GJH92" s="84"/>
      <c r="GJI92" s="84"/>
      <c r="GJJ92" s="84"/>
      <c r="GJK92" s="84"/>
      <c r="GJL92" s="84"/>
      <c r="GJM92" s="84"/>
      <c r="GJN92" s="84"/>
      <c r="GJO92" s="84"/>
      <c r="GJP92" s="84"/>
      <c r="GJQ92" s="84"/>
      <c r="GJR92" s="84"/>
      <c r="GJS92" s="84"/>
      <c r="GJT92" s="84"/>
      <c r="GJU92" s="84"/>
      <c r="GJV92" s="84"/>
      <c r="GJW92" s="84"/>
      <c r="GJX92" s="84"/>
      <c r="GJY92" s="84"/>
      <c r="GJZ92" s="84"/>
      <c r="GKA92" s="84"/>
      <c r="GKB92" s="84"/>
      <c r="GKC92" s="84"/>
      <c r="GKD92" s="84"/>
      <c r="GKE92" s="84"/>
      <c r="GKF92" s="84"/>
      <c r="GKG92" s="84"/>
      <c r="GKH92" s="84"/>
      <c r="GKI92" s="84"/>
      <c r="GKJ92" s="84"/>
      <c r="GKK92" s="84"/>
      <c r="GKL92" s="84"/>
      <c r="GKM92" s="84"/>
      <c r="GKN92" s="84"/>
      <c r="GKO92" s="84"/>
      <c r="GKP92" s="84"/>
      <c r="GKQ92" s="84"/>
      <c r="GKR92" s="84"/>
      <c r="GKS92" s="84"/>
      <c r="GKT92" s="84"/>
      <c r="GKU92" s="84"/>
      <c r="GKV92" s="84"/>
      <c r="GKW92" s="84"/>
      <c r="GKX92" s="84"/>
      <c r="GKY92" s="84"/>
      <c r="GKZ92" s="84"/>
      <c r="GLA92" s="84"/>
      <c r="GLB92" s="84"/>
      <c r="GLC92" s="84"/>
      <c r="GLD92" s="84"/>
      <c r="GLE92" s="84"/>
      <c r="GLF92" s="84"/>
      <c r="GLG92" s="84"/>
      <c r="GLH92" s="84"/>
      <c r="GLI92" s="84"/>
      <c r="GLJ92" s="84"/>
      <c r="GLK92" s="84"/>
      <c r="GLL92" s="84"/>
      <c r="GLM92" s="84"/>
      <c r="GLN92" s="84"/>
      <c r="GLO92" s="84"/>
      <c r="GLP92" s="84"/>
      <c r="GLQ92" s="84"/>
      <c r="GLR92" s="84"/>
      <c r="GLS92" s="84"/>
      <c r="GLT92" s="84"/>
      <c r="GLU92" s="84"/>
      <c r="GLV92" s="84"/>
      <c r="GLW92" s="84"/>
      <c r="GLX92" s="84"/>
      <c r="GLY92" s="84"/>
      <c r="GLZ92" s="84"/>
      <c r="GMA92" s="84"/>
      <c r="GMB92" s="84"/>
      <c r="GMC92" s="84"/>
      <c r="GMD92" s="84"/>
      <c r="GME92" s="84"/>
      <c r="GMF92" s="84"/>
      <c r="GMG92" s="84"/>
      <c r="GMH92" s="84"/>
      <c r="GMI92" s="84"/>
      <c r="GMJ92" s="84"/>
      <c r="GMK92" s="84"/>
      <c r="GML92" s="84"/>
      <c r="GMM92" s="84"/>
      <c r="GMN92" s="84"/>
      <c r="GMO92" s="84"/>
      <c r="GMP92" s="84"/>
      <c r="GMQ92" s="84"/>
      <c r="GMR92" s="84"/>
      <c r="GMS92" s="84"/>
      <c r="GMT92" s="84"/>
      <c r="GMU92" s="84"/>
      <c r="GMV92" s="84"/>
      <c r="GMW92" s="84"/>
      <c r="GMX92" s="84"/>
      <c r="GMY92" s="84"/>
      <c r="GMZ92" s="84"/>
      <c r="GNA92" s="84"/>
      <c r="GNB92" s="84"/>
      <c r="GNC92" s="84"/>
      <c r="GND92" s="84"/>
      <c r="GNE92" s="84"/>
      <c r="GNF92" s="84"/>
      <c r="GNG92" s="84"/>
      <c r="GNH92" s="84"/>
      <c r="GNI92" s="84"/>
      <c r="GNJ92" s="84"/>
      <c r="GNK92" s="84"/>
      <c r="GNL92" s="84"/>
      <c r="GNM92" s="84"/>
      <c r="GNN92" s="84"/>
      <c r="GNO92" s="84"/>
      <c r="GNP92" s="84"/>
      <c r="GNQ92" s="84"/>
      <c r="GNR92" s="84"/>
      <c r="GNS92" s="84"/>
      <c r="GNT92" s="84"/>
      <c r="GNU92" s="84"/>
      <c r="GNV92" s="84"/>
      <c r="GNW92" s="84"/>
      <c r="GNX92" s="84"/>
      <c r="GNY92" s="84"/>
      <c r="GNZ92" s="84"/>
      <c r="GOA92" s="84"/>
      <c r="GOB92" s="84"/>
      <c r="GOC92" s="84"/>
      <c r="GOD92" s="84"/>
      <c r="GOE92" s="84"/>
      <c r="GOF92" s="84"/>
      <c r="GOG92" s="84"/>
      <c r="GOH92" s="84"/>
      <c r="GOI92" s="84"/>
      <c r="GOJ92" s="84"/>
      <c r="GOK92" s="84"/>
      <c r="GOL92" s="84"/>
      <c r="GOM92" s="84"/>
      <c r="GON92" s="84"/>
      <c r="GOO92" s="84"/>
      <c r="GOP92" s="84"/>
      <c r="GOQ92" s="84"/>
      <c r="GOR92" s="84"/>
      <c r="GOS92" s="84"/>
      <c r="GOT92" s="84"/>
      <c r="GOU92" s="84"/>
      <c r="GOV92" s="84"/>
      <c r="GOW92" s="84"/>
      <c r="GOX92" s="84"/>
      <c r="GOY92" s="84"/>
      <c r="GOZ92" s="84"/>
      <c r="GPA92" s="84"/>
      <c r="GPB92" s="84"/>
      <c r="GPC92" s="84"/>
      <c r="GPD92" s="84"/>
      <c r="GPE92" s="84"/>
      <c r="GPF92" s="84"/>
      <c r="GPG92" s="84"/>
      <c r="GPH92" s="84"/>
      <c r="GPI92" s="84"/>
      <c r="GPJ92" s="84"/>
      <c r="GPK92" s="84"/>
      <c r="GPL92" s="84"/>
      <c r="GPM92" s="84"/>
      <c r="GPN92" s="84"/>
      <c r="GPO92" s="84"/>
      <c r="GPP92" s="84"/>
      <c r="GPQ92" s="84"/>
      <c r="GPR92" s="84"/>
      <c r="GPS92" s="84"/>
      <c r="GPT92" s="84"/>
      <c r="GPU92" s="84"/>
      <c r="GPV92" s="84"/>
      <c r="GPW92" s="84"/>
      <c r="GPX92" s="84"/>
      <c r="GPY92" s="84"/>
      <c r="GPZ92" s="84"/>
      <c r="GQA92" s="84"/>
      <c r="GQB92" s="84"/>
      <c r="GQC92" s="84"/>
      <c r="GQD92" s="84"/>
      <c r="GQE92" s="84"/>
      <c r="GQF92" s="84"/>
      <c r="GQG92" s="84"/>
      <c r="GQH92" s="84"/>
      <c r="GQI92" s="84"/>
      <c r="GQJ92" s="84"/>
      <c r="GQK92" s="84"/>
      <c r="GQL92" s="84"/>
      <c r="GQM92" s="84"/>
      <c r="GQN92" s="84"/>
      <c r="GQO92" s="84"/>
      <c r="GQP92" s="84"/>
      <c r="GQQ92" s="84"/>
      <c r="GQR92" s="84"/>
      <c r="GQS92" s="84"/>
      <c r="GQT92" s="84"/>
      <c r="GQU92" s="84"/>
      <c r="GQV92" s="84"/>
      <c r="GQW92" s="84"/>
      <c r="GQX92" s="84"/>
      <c r="GQY92" s="84"/>
      <c r="GQZ92" s="84"/>
      <c r="GRA92" s="84"/>
      <c r="GRB92" s="84"/>
      <c r="GRC92" s="84"/>
      <c r="GRD92" s="84"/>
      <c r="GRE92" s="84"/>
      <c r="GRF92" s="84"/>
      <c r="GRG92" s="84"/>
      <c r="GRH92" s="84"/>
      <c r="GRI92" s="84"/>
      <c r="GRJ92" s="84"/>
      <c r="GRK92" s="84"/>
      <c r="GRL92" s="84"/>
      <c r="GRM92" s="84"/>
      <c r="GRN92" s="84"/>
      <c r="GRO92" s="84"/>
      <c r="GRP92" s="84"/>
      <c r="GRQ92" s="84"/>
      <c r="GRR92" s="84"/>
      <c r="GRS92" s="84"/>
      <c r="GRT92" s="84"/>
      <c r="GRU92" s="84"/>
      <c r="GRV92" s="84"/>
      <c r="GRW92" s="84"/>
      <c r="GRX92" s="84"/>
      <c r="GRY92" s="84"/>
      <c r="GRZ92" s="84"/>
      <c r="GSA92" s="84"/>
      <c r="GSB92" s="84"/>
      <c r="GSC92" s="84"/>
      <c r="GSD92" s="84"/>
      <c r="GSE92" s="84"/>
      <c r="GSF92" s="84"/>
      <c r="GSG92" s="84"/>
      <c r="GSH92" s="84"/>
      <c r="GSI92" s="84"/>
      <c r="GSJ92" s="84"/>
      <c r="GSK92" s="84"/>
      <c r="GSL92" s="84"/>
      <c r="GSM92" s="84"/>
      <c r="GSN92" s="84"/>
      <c r="GSO92" s="84"/>
      <c r="GSP92" s="84"/>
      <c r="GSQ92" s="84"/>
      <c r="GSR92" s="84"/>
      <c r="GSS92" s="84"/>
      <c r="GST92" s="84"/>
      <c r="GSU92" s="84"/>
      <c r="GSV92" s="84"/>
      <c r="GSW92" s="84"/>
      <c r="GSX92" s="84"/>
      <c r="GSY92" s="84"/>
      <c r="GSZ92" s="84"/>
      <c r="GTA92" s="84"/>
      <c r="GTB92" s="84"/>
      <c r="GTC92" s="84"/>
      <c r="GTD92" s="84"/>
      <c r="GTE92" s="84"/>
      <c r="GTF92" s="84"/>
      <c r="GTG92" s="84"/>
      <c r="GTH92" s="84"/>
      <c r="GTI92" s="84"/>
      <c r="GTJ92" s="84"/>
      <c r="GTK92" s="84"/>
      <c r="GTL92" s="84"/>
      <c r="GTM92" s="84"/>
      <c r="GTN92" s="84"/>
      <c r="GTO92" s="84"/>
      <c r="GTP92" s="84"/>
      <c r="GTQ92" s="84"/>
      <c r="GTR92" s="84"/>
      <c r="GTS92" s="84"/>
      <c r="GTT92" s="84"/>
      <c r="GTU92" s="84"/>
      <c r="GTV92" s="84"/>
      <c r="GTW92" s="84"/>
      <c r="GTX92" s="84"/>
      <c r="GTY92" s="84"/>
      <c r="GTZ92" s="84"/>
      <c r="GUA92" s="84"/>
      <c r="GUB92" s="84"/>
      <c r="GUC92" s="84"/>
      <c r="GUD92" s="84"/>
      <c r="GUE92" s="84"/>
      <c r="GUF92" s="84"/>
      <c r="GUG92" s="84"/>
      <c r="GUH92" s="84"/>
      <c r="GUI92" s="84"/>
      <c r="GUJ92" s="84"/>
      <c r="GUK92" s="84"/>
      <c r="GUL92" s="84"/>
      <c r="GUM92" s="84"/>
      <c r="GUN92" s="84"/>
      <c r="GUO92" s="84"/>
      <c r="GUP92" s="84"/>
      <c r="GUQ92" s="84"/>
      <c r="GUR92" s="84"/>
      <c r="GUS92" s="84"/>
      <c r="GUT92" s="84"/>
      <c r="GUU92" s="84"/>
      <c r="GUV92" s="84"/>
      <c r="GUW92" s="84"/>
      <c r="GUX92" s="84"/>
      <c r="GUY92" s="84"/>
      <c r="GUZ92" s="84"/>
      <c r="GVA92" s="84"/>
      <c r="GVB92" s="84"/>
      <c r="GVC92" s="84"/>
      <c r="GVD92" s="84"/>
      <c r="GVE92" s="84"/>
      <c r="GVF92" s="84"/>
      <c r="GVG92" s="84"/>
      <c r="GVH92" s="84"/>
      <c r="GVI92" s="84"/>
      <c r="GVJ92" s="84"/>
      <c r="GVK92" s="84"/>
      <c r="GVL92" s="84"/>
      <c r="GVM92" s="84"/>
      <c r="GVN92" s="84"/>
      <c r="GVO92" s="84"/>
      <c r="GVP92" s="84"/>
      <c r="GVQ92" s="84"/>
      <c r="GVR92" s="84"/>
      <c r="GVS92" s="84"/>
      <c r="GVT92" s="84"/>
      <c r="GVU92" s="84"/>
      <c r="GVV92" s="84"/>
      <c r="GVW92" s="84"/>
      <c r="GVX92" s="84"/>
      <c r="GVY92" s="84"/>
      <c r="GVZ92" s="84"/>
      <c r="GWA92" s="84"/>
      <c r="GWB92" s="84"/>
      <c r="GWC92" s="84"/>
      <c r="GWD92" s="84"/>
      <c r="GWE92" s="84"/>
      <c r="GWF92" s="84"/>
      <c r="GWG92" s="84"/>
      <c r="GWH92" s="84"/>
      <c r="GWI92" s="84"/>
      <c r="GWJ92" s="84"/>
      <c r="GWK92" s="84"/>
      <c r="GWL92" s="84"/>
      <c r="GWM92" s="84"/>
      <c r="GWN92" s="84"/>
      <c r="GWO92" s="84"/>
      <c r="GWP92" s="84"/>
      <c r="GWQ92" s="84"/>
      <c r="GWR92" s="84"/>
      <c r="GWS92" s="84"/>
      <c r="GWT92" s="84"/>
      <c r="GWU92" s="84"/>
      <c r="GWV92" s="84"/>
      <c r="GWW92" s="84"/>
      <c r="GWX92" s="84"/>
      <c r="GWY92" s="84"/>
      <c r="GWZ92" s="84"/>
      <c r="GXA92" s="84"/>
      <c r="GXB92" s="84"/>
      <c r="GXC92" s="84"/>
      <c r="GXD92" s="84"/>
      <c r="GXE92" s="84"/>
      <c r="GXF92" s="84"/>
      <c r="GXG92" s="84"/>
      <c r="GXH92" s="84"/>
      <c r="GXI92" s="84"/>
      <c r="GXJ92" s="84"/>
      <c r="GXK92" s="84"/>
      <c r="GXL92" s="84"/>
      <c r="GXM92" s="84"/>
      <c r="GXN92" s="84"/>
      <c r="GXO92" s="84"/>
      <c r="GXP92" s="84"/>
      <c r="GXQ92" s="84"/>
      <c r="GXR92" s="84"/>
      <c r="GXS92" s="84"/>
      <c r="GXT92" s="84"/>
      <c r="GXU92" s="84"/>
      <c r="GXV92" s="84"/>
      <c r="GXW92" s="84"/>
      <c r="GXX92" s="84"/>
      <c r="GXY92" s="84"/>
      <c r="GXZ92" s="84"/>
      <c r="GYA92" s="84"/>
      <c r="GYB92" s="84"/>
      <c r="GYC92" s="84"/>
      <c r="GYD92" s="84"/>
      <c r="GYE92" s="84"/>
      <c r="GYF92" s="84"/>
      <c r="GYG92" s="84"/>
      <c r="GYH92" s="84"/>
      <c r="GYI92" s="84"/>
      <c r="GYJ92" s="84"/>
      <c r="GYK92" s="84"/>
      <c r="GYL92" s="84"/>
      <c r="GYM92" s="84"/>
      <c r="GYN92" s="84"/>
      <c r="GYO92" s="84"/>
      <c r="GYP92" s="84"/>
      <c r="GYQ92" s="84"/>
      <c r="GYR92" s="84"/>
      <c r="GYS92" s="84"/>
      <c r="GYT92" s="84"/>
      <c r="GYU92" s="84"/>
      <c r="GYV92" s="84"/>
      <c r="GYW92" s="84"/>
      <c r="GYX92" s="84"/>
      <c r="GYY92" s="84"/>
      <c r="GYZ92" s="84"/>
      <c r="GZA92" s="84"/>
      <c r="GZB92" s="84"/>
      <c r="GZC92" s="84"/>
      <c r="GZD92" s="84"/>
      <c r="GZE92" s="84"/>
      <c r="GZF92" s="84"/>
      <c r="GZG92" s="84"/>
      <c r="GZH92" s="84"/>
      <c r="GZI92" s="84"/>
      <c r="GZJ92" s="84"/>
      <c r="GZK92" s="84"/>
      <c r="GZL92" s="84"/>
      <c r="GZM92" s="84"/>
      <c r="GZN92" s="84"/>
      <c r="GZO92" s="84"/>
      <c r="GZP92" s="84"/>
      <c r="GZQ92" s="84"/>
      <c r="GZR92" s="84"/>
      <c r="GZS92" s="84"/>
      <c r="GZT92" s="84"/>
      <c r="GZU92" s="84"/>
      <c r="GZV92" s="84"/>
      <c r="GZW92" s="84"/>
      <c r="GZX92" s="84"/>
      <c r="GZY92" s="84"/>
      <c r="GZZ92" s="84"/>
      <c r="HAA92" s="84"/>
      <c r="HAB92" s="84"/>
      <c r="HAC92" s="84"/>
      <c r="HAD92" s="84"/>
      <c r="HAE92" s="84"/>
      <c r="HAF92" s="84"/>
      <c r="HAG92" s="84"/>
      <c r="HAH92" s="84"/>
      <c r="HAI92" s="84"/>
      <c r="HAJ92" s="84"/>
      <c r="HAK92" s="84"/>
      <c r="HAL92" s="84"/>
      <c r="HAM92" s="84"/>
      <c r="HAN92" s="84"/>
      <c r="HAO92" s="84"/>
      <c r="HAP92" s="84"/>
      <c r="HAQ92" s="84"/>
      <c r="HAR92" s="84"/>
      <c r="HAS92" s="84"/>
      <c r="HAT92" s="84"/>
      <c r="HAU92" s="84"/>
      <c r="HAV92" s="84"/>
      <c r="HAW92" s="84"/>
      <c r="HAX92" s="84"/>
      <c r="HAY92" s="84"/>
      <c r="HAZ92" s="84"/>
      <c r="HBA92" s="84"/>
      <c r="HBB92" s="84"/>
      <c r="HBC92" s="84"/>
      <c r="HBD92" s="84"/>
      <c r="HBE92" s="84"/>
      <c r="HBF92" s="84"/>
      <c r="HBG92" s="84"/>
      <c r="HBH92" s="84"/>
      <c r="HBI92" s="84"/>
      <c r="HBJ92" s="84"/>
      <c r="HBK92" s="84"/>
      <c r="HBL92" s="84"/>
      <c r="HBM92" s="84"/>
      <c r="HBN92" s="84"/>
      <c r="HBO92" s="84"/>
      <c r="HBP92" s="84"/>
      <c r="HBQ92" s="84"/>
      <c r="HBR92" s="84"/>
      <c r="HBS92" s="84"/>
      <c r="HBT92" s="84"/>
      <c r="HBU92" s="84"/>
      <c r="HBV92" s="84"/>
      <c r="HBW92" s="84"/>
      <c r="HBX92" s="84"/>
      <c r="HBY92" s="84"/>
      <c r="HBZ92" s="84"/>
      <c r="HCA92" s="84"/>
      <c r="HCB92" s="84"/>
      <c r="HCC92" s="84"/>
      <c r="HCD92" s="84"/>
      <c r="HCE92" s="84"/>
      <c r="HCF92" s="84"/>
      <c r="HCG92" s="84"/>
      <c r="HCH92" s="84"/>
      <c r="HCI92" s="84"/>
      <c r="HCJ92" s="84"/>
      <c r="HCK92" s="84"/>
      <c r="HCL92" s="84"/>
      <c r="HCM92" s="84"/>
      <c r="HCN92" s="84"/>
      <c r="HCO92" s="84"/>
      <c r="HCP92" s="84"/>
      <c r="HCQ92" s="84"/>
      <c r="HCR92" s="84"/>
      <c r="HCS92" s="84"/>
      <c r="HCT92" s="84"/>
      <c r="HCU92" s="84"/>
      <c r="HCV92" s="84"/>
      <c r="HCW92" s="84"/>
      <c r="HCX92" s="84"/>
      <c r="HCY92" s="84"/>
      <c r="HCZ92" s="84"/>
      <c r="HDA92" s="84"/>
      <c r="HDB92" s="84"/>
      <c r="HDC92" s="84"/>
      <c r="HDD92" s="84"/>
      <c r="HDE92" s="84"/>
      <c r="HDF92" s="84"/>
      <c r="HDG92" s="84"/>
      <c r="HDH92" s="84"/>
      <c r="HDI92" s="84"/>
      <c r="HDJ92" s="84"/>
      <c r="HDK92" s="84"/>
      <c r="HDL92" s="84"/>
      <c r="HDM92" s="84"/>
      <c r="HDN92" s="84"/>
      <c r="HDO92" s="84"/>
      <c r="HDP92" s="84"/>
      <c r="HDQ92" s="84"/>
      <c r="HDR92" s="84"/>
      <c r="HDS92" s="84"/>
      <c r="HDT92" s="84"/>
      <c r="HDU92" s="84"/>
      <c r="HDV92" s="84"/>
      <c r="HDW92" s="84"/>
      <c r="HDX92" s="84"/>
      <c r="HDY92" s="84"/>
      <c r="HDZ92" s="84"/>
      <c r="HEA92" s="84"/>
      <c r="HEB92" s="84"/>
      <c r="HEC92" s="84"/>
      <c r="HED92" s="84"/>
      <c r="HEE92" s="84"/>
      <c r="HEF92" s="84"/>
      <c r="HEG92" s="84"/>
      <c r="HEH92" s="84"/>
      <c r="HEI92" s="84"/>
      <c r="HEJ92" s="84"/>
      <c r="HEK92" s="84"/>
      <c r="HEL92" s="84"/>
      <c r="HEM92" s="84"/>
      <c r="HEN92" s="84"/>
      <c r="HEO92" s="84"/>
      <c r="HEP92" s="84"/>
      <c r="HEQ92" s="84"/>
      <c r="HER92" s="84"/>
      <c r="HES92" s="84"/>
      <c r="HET92" s="84"/>
      <c r="HEU92" s="84"/>
      <c r="HEV92" s="84"/>
      <c r="HEW92" s="84"/>
      <c r="HEX92" s="84"/>
      <c r="HEY92" s="84"/>
      <c r="HEZ92" s="84"/>
      <c r="HFA92" s="84"/>
      <c r="HFB92" s="84"/>
      <c r="HFC92" s="84"/>
      <c r="HFD92" s="84"/>
      <c r="HFE92" s="84"/>
      <c r="HFF92" s="84"/>
      <c r="HFG92" s="84"/>
      <c r="HFH92" s="84"/>
      <c r="HFI92" s="84"/>
      <c r="HFJ92" s="84"/>
      <c r="HFK92" s="84"/>
      <c r="HFL92" s="84"/>
      <c r="HFM92" s="84"/>
      <c r="HFN92" s="84"/>
      <c r="HFO92" s="84"/>
      <c r="HFP92" s="84"/>
      <c r="HFQ92" s="84"/>
      <c r="HFR92" s="84"/>
      <c r="HFS92" s="84"/>
      <c r="HFT92" s="84"/>
      <c r="HFU92" s="84"/>
      <c r="HFV92" s="84"/>
      <c r="HFW92" s="84"/>
      <c r="HFX92" s="84"/>
      <c r="HFY92" s="84"/>
      <c r="HFZ92" s="84"/>
      <c r="HGA92" s="84"/>
      <c r="HGB92" s="84"/>
      <c r="HGC92" s="84"/>
      <c r="HGD92" s="84"/>
      <c r="HGE92" s="84"/>
      <c r="HGF92" s="84"/>
      <c r="HGG92" s="84"/>
      <c r="HGH92" s="84"/>
      <c r="HGI92" s="84"/>
      <c r="HGJ92" s="84"/>
      <c r="HGK92" s="84"/>
      <c r="HGL92" s="84"/>
      <c r="HGM92" s="84"/>
      <c r="HGN92" s="84"/>
      <c r="HGO92" s="84"/>
      <c r="HGP92" s="84"/>
      <c r="HGQ92" s="84"/>
      <c r="HGR92" s="84"/>
      <c r="HGS92" s="84"/>
      <c r="HGT92" s="84"/>
      <c r="HGU92" s="84"/>
      <c r="HGV92" s="84"/>
      <c r="HGW92" s="84"/>
      <c r="HGX92" s="84"/>
      <c r="HGY92" s="84"/>
      <c r="HGZ92" s="84"/>
      <c r="HHA92" s="84"/>
      <c r="HHB92" s="84"/>
      <c r="HHC92" s="84"/>
      <c r="HHD92" s="84"/>
      <c r="HHE92" s="84"/>
      <c r="HHF92" s="84"/>
      <c r="HHG92" s="84"/>
      <c r="HHH92" s="84"/>
      <c r="HHI92" s="84"/>
      <c r="HHJ92" s="84"/>
      <c r="HHK92" s="84"/>
      <c r="HHL92" s="84"/>
      <c r="HHM92" s="84"/>
      <c r="HHN92" s="84"/>
      <c r="HHO92" s="84"/>
      <c r="HHP92" s="84"/>
      <c r="HHQ92" s="84"/>
      <c r="HHR92" s="84"/>
      <c r="HHS92" s="84"/>
      <c r="HHT92" s="84"/>
      <c r="HHU92" s="84"/>
      <c r="HHV92" s="84"/>
      <c r="HHW92" s="84"/>
      <c r="HHX92" s="84"/>
      <c r="HHY92" s="84"/>
      <c r="HHZ92" s="84"/>
      <c r="HIA92" s="84"/>
      <c r="HIB92" s="84"/>
      <c r="HIC92" s="84"/>
      <c r="HID92" s="84"/>
      <c r="HIE92" s="84"/>
      <c r="HIF92" s="84"/>
      <c r="HIG92" s="84"/>
      <c r="HIH92" s="84"/>
      <c r="HII92" s="84"/>
      <c r="HIJ92" s="84"/>
      <c r="HIK92" s="84"/>
      <c r="HIL92" s="84"/>
      <c r="HIM92" s="84"/>
      <c r="HIN92" s="84"/>
      <c r="HIO92" s="84"/>
      <c r="HIP92" s="84"/>
      <c r="HIQ92" s="84"/>
      <c r="HIR92" s="84"/>
      <c r="HIS92" s="84"/>
      <c r="HIT92" s="84"/>
      <c r="HIU92" s="84"/>
      <c r="HIV92" s="84"/>
      <c r="HIW92" s="84"/>
      <c r="HIX92" s="84"/>
      <c r="HIY92" s="84"/>
      <c r="HIZ92" s="84"/>
      <c r="HJA92" s="84"/>
      <c r="HJB92" s="84"/>
      <c r="HJC92" s="84"/>
      <c r="HJD92" s="84"/>
      <c r="HJE92" s="84"/>
      <c r="HJF92" s="84"/>
      <c r="HJG92" s="84"/>
      <c r="HJH92" s="84"/>
      <c r="HJI92" s="84"/>
      <c r="HJJ92" s="84"/>
      <c r="HJK92" s="84"/>
      <c r="HJL92" s="84"/>
      <c r="HJM92" s="84"/>
      <c r="HJN92" s="84"/>
      <c r="HJO92" s="84"/>
      <c r="HJP92" s="84"/>
      <c r="HJQ92" s="84"/>
      <c r="HJR92" s="84"/>
      <c r="HJS92" s="84"/>
      <c r="HJT92" s="84"/>
      <c r="HJU92" s="84"/>
      <c r="HJV92" s="84"/>
      <c r="HJW92" s="84"/>
      <c r="HJX92" s="84"/>
      <c r="HJY92" s="84"/>
      <c r="HJZ92" s="84"/>
      <c r="HKA92" s="84"/>
      <c r="HKB92" s="84"/>
      <c r="HKC92" s="84"/>
      <c r="HKD92" s="84"/>
      <c r="HKE92" s="84"/>
      <c r="HKF92" s="84"/>
      <c r="HKG92" s="84"/>
      <c r="HKH92" s="84"/>
      <c r="HKI92" s="84"/>
      <c r="HKJ92" s="84"/>
      <c r="HKK92" s="84"/>
      <c r="HKL92" s="84"/>
      <c r="HKM92" s="84"/>
      <c r="HKN92" s="84"/>
      <c r="HKO92" s="84"/>
      <c r="HKP92" s="84"/>
      <c r="HKQ92" s="84"/>
      <c r="HKR92" s="84"/>
      <c r="HKS92" s="84"/>
      <c r="HKT92" s="84"/>
      <c r="HKU92" s="84"/>
      <c r="HKV92" s="84"/>
      <c r="HKW92" s="84"/>
      <c r="HKX92" s="84"/>
      <c r="HKY92" s="84"/>
      <c r="HKZ92" s="84"/>
      <c r="HLA92" s="84"/>
      <c r="HLB92" s="84"/>
      <c r="HLC92" s="84"/>
      <c r="HLD92" s="84"/>
      <c r="HLE92" s="84"/>
      <c r="HLF92" s="84"/>
      <c r="HLG92" s="84"/>
      <c r="HLH92" s="84"/>
      <c r="HLI92" s="84"/>
      <c r="HLJ92" s="84"/>
      <c r="HLK92" s="84"/>
      <c r="HLL92" s="84"/>
      <c r="HLM92" s="84"/>
      <c r="HLN92" s="84"/>
      <c r="HLO92" s="84"/>
      <c r="HLP92" s="84"/>
      <c r="HLQ92" s="84"/>
      <c r="HLR92" s="84"/>
      <c r="HLS92" s="84"/>
      <c r="HLT92" s="84"/>
      <c r="HLU92" s="84"/>
      <c r="HLV92" s="84"/>
      <c r="HLW92" s="84"/>
      <c r="HLX92" s="84"/>
      <c r="HLY92" s="84"/>
      <c r="HLZ92" s="84"/>
      <c r="HMA92" s="84"/>
      <c r="HMB92" s="84"/>
      <c r="HMC92" s="84"/>
      <c r="HMD92" s="84"/>
      <c r="HME92" s="84"/>
      <c r="HMF92" s="84"/>
      <c r="HMG92" s="84"/>
      <c r="HMH92" s="84"/>
      <c r="HMI92" s="84"/>
      <c r="HMJ92" s="84"/>
      <c r="HMK92" s="84"/>
      <c r="HML92" s="84"/>
      <c r="HMM92" s="84"/>
      <c r="HMN92" s="84"/>
      <c r="HMO92" s="84"/>
      <c r="HMP92" s="84"/>
      <c r="HMQ92" s="84"/>
      <c r="HMR92" s="84"/>
      <c r="HMS92" s="84"/>
      <c r="HMT92" s="84"/>
      <c r="HMU92" s="84"/>
      <c r="HMV92" s="84"/>
      <c r="HMW92" s="84"/>
      <c r="HMX92" s="84"/>
      <c r="HMY92" s="84"/>
      <c r="HMZ92" s="84"/>
      <c r="HNA92" s="84"/>
      <c r="HNB92" s="84"/>
      <c r="HNC92" s="84"/>
      <c r="HND92" s="84"/>
      <c r="HNE92" s="84"/>
      <c r="HNF92" s="84"/>
      <c r="HNG92" s="84"/>
      <c r="HNH92" s="84"/>
      <c r="HNI92" s="84"/>
      <c r="HNJ92" s="84"/>
      <c r="HNK92" s="84"/>
      <c r="HNL92" s="84"/>
      <c r="HNM92" s="84"/>
      <c r="HNN92" s="84"/>
      <c r="HNO92" s="84"/>
      <c r="HNP92" s="84"/>
      <c r="HNQ92" s="84"/>
      <c r="HNR92" s="84"/>
      <c r="HNS92" s="84"/>
      <c r="HNT92" s="84"/>
      <c r="HNU92" s="84"/>
      <c r="HNV92" s="84"/>
      <c r="HNW92" s="84"/>
      <c r="HNX92" s="84"/>
      <c r="HNY92" s="84"/>
      <c r="HNZ92" s="84"/>
      <c r="HOA92" s="84"/>
      <c r="HOB92" s="84"/>
      <c r="HOC92" s="84"/>
      <c r="HOD92" s="84"/>
      <c r="HOE92" s="84"/>
      <c r="HOF92" s="84"/>
      <c r="HOG92" s="84"/>
      <c r="HOH92" s="84"/>
      <c r="HOI92" s="84"/>
      <c r="HOJ92" s="84"/>
      <c r="HOK92" s="84"/>
      <c r="HOL92" s="84"/>
      <c r="HOM92" s="84"/>
      <c r="HON92" s="84"/>
      <c r="HOO92" s="84"/>
      <c r="HOP92" s="84"/>
      <c r="HOQ92" s="84"/>
      <c r="HOR92" s="84"/>
      <c r="HOS92" s="84"/>
      <c r="HOT92" s="84"/>
      <c r="HOU92" s="84"/>
      <c r="HOV92" s="84"/>
      <c r="HOW92" s="84"/>
      <c r="HOX92" s="84"/>
      <c r="HOY92" s="84"/>
      <c r="HOZ92" s="84"/>
      <c r="HPA92" s="84"/>
      <c r="HPB92" s="84"/>
      <c r="HPC92" s="84"/>
      <c r="HPD92" s="84"/>
      <c r="HPE92" s="84"/>
      <c r="HPF92" s="84"/>
      <c r="HPG92" s="84"/>
      <c r="HPH92" s="84"/>
      <c r="HPI92" s="84"/>
      <c r="HPJ92" s="84"/>
      <c r="HPK92" s="84"/>
      <c r="HPL92" s="84"/>
      <c r="HPM92" s="84"/>
      <c r="HPN92" s="84"/>
      <c r="HPO92" s="84"/>
      <c r="HPP92" s="84"/>
      <c r="HPQ92" s="84"/>
      <c r="HPR92" s="84"/>
      <c r="HPS92" s="84"/>
      <c r="HPT92" s="84"/>
      <c r="HPU92" s="84"/>
      <c r="HPV92" s="84"/>
      <c r="HPW92" s="84"/>
      <c r="HPX92" s="84"/>
      <c r="HPY92" s="84"/>
      <c r="HPZ92" s="84"/>
      <c r="HQA92" s="84"/>
      <c r="HQB92" s="84"/>
      <c r="HQC92" s="84"/>
      <c r="HQD92" s="84"/>
      <c r="HQE92" s="84"/>
      <c r="HQF92" s="84"/>
      <c r="HQG92" s="84"/>
      <c r="HQH92" s="84"/>
      <c r="HQI92" s="84"/>
      <c r="HQJ92" s="84"/>
      <c r="HQK92" s="84"/>
      <c r="HQL92" s="84"/>
      <c r="HQM92" s="84"/>
      <c r="HQN92" s="84"/>
      <c r="HQO92" s="84"/>
      <c r="HQP92" s="84"/>
      <c r="HQQ92" s="84"/>
      <c r="HQR92" s="84"/>
      <c r="HQS92" s="84"/>
      <c r="HQT92" s="84"/>
      <c r="HQU92" s="84"/>
      <c r="HQV92" s="84"/>
      <c r="HQW92" s="84"/>
      <c r="HQX92" s="84"/>
      <c r="HQY92" s="84"/>
      <c r="HQZ92" s="84"/>
      <c r="HRA92" s="84"/>
      <c r="HRB92" s="84"/>
      <c r="HRC92" s="84"/>
      <c r="HRD92" s="84"/>
      <c r="HRE92" s="84"/>
      <c r="HRF92" s="84"/>
      <c r="HRG92" s="84"/>
      <c r="HRH92" s="84"/>
      <c r="HRI92" s="84"/>
      <c r="HRJ92" s="84"/>
      <c r="HRK92" s="84"/>
      <c r="HRL92" s="84"/>
      <c r="HRM92" s="84"/>
      <c r="HRN92" s="84"/>
      <c r="HRO92" s="84"/>
      <c r="HRP92" s="84"/>
      <c r="HRQ92" s="84"/>
      <c r="HRR92" s="84"/>
      <c r="HRS92" s="84"/>
      <c r="HRT92" s="84"/>
      <c r="HRU92" s="84"/>
      <c r="HRV92" s="84"/>
      <c r="HRW92" s="84"/>
      <c r="HRX92" s="84"/>
      <c r="HRY92" s="84"/>
      <c r="HRZ92" s="84"/>
      <c r="HSA92" s="84"/>
      <c r="HSB92" s="84"/>
      <c r="HSC92" s="84"/>
      <c r="HSD92" s="84"/>
      <c r="HSE92" s="84"/>
      <c r="HSF92" s="84"/>
      <c r="HSG92" s="84"/>
      <c r="HSH92" s="84"/>
      <c r="HSI92" s="84"/>
      <c r="HSJ92" s="84"/>
      <c r="HSK92" s="84"/>
      <c r="HSL92" s="84"/>
      <c r="HSM92" s="84"/>
      <c r="HSN92" s="84"/>
      <c r="HSO92" s="84"/>
      <c r="HSP92" s="84"/>
      <c r="HSQ92" s="84"/>
      <c r="HSR92" s="84"/>
      <c r="HSS92" s="84"/>
      <c r="HST92" s="84"/>
      <c r="HSU92" s="84"/>
      <c r="HSV92" s="84"/>
      <c r="HSW92" s="84"/>
      <c r="HSX92" s="84"/>
      <c r="HSY92" s="84"/>
      <c r="HSZ92" s="84"/>
      <c r="HTA92" s="84"/>
      <c r="HTB92" s="84"/>
      <c r="HTC92" s="84"/>
      <c r="HTD92" s="84"/>
      <c r="HTE92" s="84"/>
      <c r="HTF92" s="84"/>
      <c r="HTG92" s="84"/>
      <c r="HTH92" s="84"/>
      <c r="HTI92" s="84"/>
      <c r="HTJ92" s="84"/>
      <c r="HTK92" s="84"/>
      <c r="HTL92" s="84"/>
      <c r="HTM92" s="84"/>
      <c r="HTN92" s="84"/>
      <c r="HTO92" s="84"/>
      <c r="HTP92" s="84"/>
      <c r="HTQ92" s="84"/>
      <c r="HTR92" s="84"/>
      <c r="HTS92" s="84"/>
      <c r="HTT92" s="84"/>
      <c r="HTU92" s="84"/>
      <c r="HTV92" s="84"/>
      <c r="HTW92" s="84"/>
      <c r="HTX92" s="84"/>
      <c r="HTY92" s="84"/>
      <c r="HTZ92" s="84"/>
      <c r="HUA92" s="84"/>
      <c r="HUB92" s="84"/>
      <c r="HUC92" s="84"/>
      <c r="HUD92" s="84"/>
      <c r="HUE92" s="84"/>
      <c r="HUF92" s="84"/>
      <c r="HUG92" s="84"/>
      <c r="HUH92" s="84"/>
      <c r="HUI92" s="84"/>
      <c r="HUJ92" s="84"/>
      <c r="HUK92" s="84"/>
      <c r="HUL92" s="84"/>
      <c r="HUM92" s="84"/>
      <c r="HUN92" s="84"/>
      <c r="HUO92" s="84"/>
      <c r="HUP92" s="84"/>
      <c r="HUQ92" s="84"/>
      <c r="HUR92" s="84"/>
      <c r="HUS92" s="84"/>
      <c r="HUT92" s="84"/>
      <c r="HUU92" s="84"/>
      <c r="HUV92" s="84"/>
      <c r="HUW92" s="84"/>
      <c r="HUX92" s="84"/>
      <c r="HUY92" s="84"/>
      <c r="HUZ92" s="84"/>
      <c r="HVA92" s="84"/>
      <c r="HVB92" s="84"/>
      <c r="HVC92" s="84"/>
      <c r="HVD92" s="84"/>
      <c r="HVE92" s="84"/>
      <c r="HVF92" s="84"/>
      <c r="HVG92" s="84"/>
      <c r="HVH92" s="84"/>
      <c r="HVI92" s="84"/>
      <c r="HVJ92" s="84"/>
      <c r="HVK92" s="84"/>
      <c r="HVL92" s="84"/>
      <c r="HVM92" s="84"/>
      <c r="HVN92" s="84"/>
      <c r="HVO92" s="84"/>
      <c r="HVP92" s="84"/>
      <c r="HVQ92" s="84"/>
      <c r="HVR92" s="84"/>
      <c r="HVS92" s="84"/>
      <c r="HVT92" s="84"/>
      <c r="HVU92" s="84"/>
      <c r="HVV92" s="84"/>
      <c r="HVW92" s="84"/>
      <c r="HVX92" s="84"/>
      <c r="HVY92" s="84"/>
      <c r="HVZ92" s="84"/>
      <c r="HWA92" s="84"/>
      <c r="HWB92" s="84"/>
      <c r="HWC92" s="84"/>
      <c r="HWD92" s="84"/>
      <c r="HWE92" s="84"/>
      <c r="HWF92" s="84"/>
      <c r="HWG92" s="84"/>
      <c r="HWH92" s="84"/>
      <c r="HWI92" s="84"/>
      <c r="HWJ92" s="84"/>
      <c r="HWK92" s="84"/>
      <c r="HWL92" s="84"/>
      <c r="HWM92" s="84"/>
      <c r="HWN92" s="84"/>
      <c r="HWO92" s="84"/>
      <c r="HWP92" s="84"/>
      <c r="HWQ92" s="84"/>
      <c r="HWR92" s="84"/>
      <c r="HWS92" s="84"/>
      <c r="HWT92" s="84"/>
      <c r="HWU92" s="84"/>
      <c r="HWV92" s="84"/>
      <c r="HWW92" s="84"/>
      <c r="HWX92" s="84"/>
      <c r="HWY92" s="84"/>
      <c r="HWZ92" s="84"/>
      <c r="HXA92" s="84"/>
      <c r="HXB92" s="84"/>
      <c r="HXC92" s="84"/>
      <c r="HXD92" s="84"/>
      <c r="HXE92" s="84"/>
      <c r="HXF92" s="84"/>
      <c r="HXG92" s="84"/>
      <c r="HXH92" s="84"/>
      <c r="HXI92" s="84"/>
      <c r="HXJ92" s="84"/>
      <c r="HXK92" s="84"/>
      <c r="HXL92" s="84"/>
      <c r="HXM92" s="84"/>
      <c r="HXN92" s="84"/>
      <c r="HXO92" s="84"/>
      <c r="HXP92" s="84"/>
      <c r="HXQ92" s="84"/>
      <c r="HXR92" s="84"/>
      <c r="HXS92" s="84"/>
      <c r="HXT92" s="84"/>
      <c r="HXU92" s="84"/>
      <c r="HXV92" s="84"/>
      <c r="HXW92" s="84"/>
      <c r="HXX92" s="84"/>
      <c r="HXY92" s="84"/>
      <c r="HXZ92" s="84"/>
      <c r="HYA92" s="84"/>
      <c r="HYB92" s="84"/>
      <c r="HYC92" s="84"/>
      <c r="HYD92" s="84"/>
      <c r="HYE92" s="84"/>
      <c r="HYF92" s="84"/>
      <c r="HYG92" s="84"/>
      <c r="HYH92" s="84"/>
      <c r="HYI92" s="84"/>
      <c r="HYJ92" s="84"/>
      <c r="HYK92" s="84"/>
      <c r="HYL92" s="84"/>
      <c r="HYM92" s="84"/>
      <c r="HYN92" s="84"/>
      <c r="HYO92" s="84"/>
      <c r="HYP92" s="84"/>
      <c r="HYQ92" s="84"/>
      <c r="HYR92" s="84"/>
      <c r="HYS92" s="84"/>
      <c r="HYT92" s="84"/>
      <c r="HYU92" s="84"/>
      <c r="HYV92" s="84"/>
      <c r="HYW92" s="84"/>
      <c r="HYX92" s="84"/>
      <c r="HYY92" s="84"/>
      <c r="HYZ92" s="84"/>
      <c r="HZA92" s="84"/>
      <c r="HZB92" s="84"/>
      <c r="HZC92" s="84"/>
      <c r="HZD92" s="84"/>
      <c r="HZE92" s="84"/>
      <c r="HZF92" s="84"/>
      <c r="HZG92" s="84"/>
      <c r="HZH92" s="84"/>
      <c r="HZI92" s="84"/>
      <c r="HZJ92" s="84"/>
      <c r="HZK92" s="84"/>
      <c r="HZL92" s="84"/>
      <c r="HZM92" s="84"/>
      <c r="HZN92" s="84"/>
      <c r="HZO92" s="84"/>
      <c r="HZP92" s="84"/>
      <c r="HZQ92" s="84"/>
      <c r="HZR92" s="84"/>
      <c r="HZS92" s="84"/>
      <c r="HZT92" s="84"/>
      <c r="HZU92" s="84"/>
      <c r="HZV92" s="84"/>
      <c r="HZW92" s="84"/>
      <c r="HZX92" s="84"/>
      <c r="HZY92" s="84"/>
      <c r="HZZ92" s="84"/>
      <c r="IAA92" s="84"/>
      <c r="IAB92" s="84"/>
      <c r="IAC92" s="84"/>
      <c r="IAD92" s="84"/>
      <c r="IAE92" s="84"/>
      <c r="IAF92" s="84"/>
      <c r="IAG92" s="84"/>
      <c r="IAH92" s="84"/>
      <c r="IAI92" s="84"/>
      <c r="IAJ92" s="84"/>
      <c r="IAK92" s="84"/>
      <c r="IAL92" s="84"/>
      <c r="IAM92" s="84"/>
      <c r="IAN92" s="84"/>
      <c r="IAO92" s="84"/>
      <c r="IAP92" s="84"/>
      <c r="IAQ92" s="84"/>
      <c r="IAR92" s="84"/>
      <c r="IAS92" s="84"/>
      <c r="IAT92" s="84"/>
      <c r="IAU92" s="84"/>
      <c r="IAV92" s="84"/>
      <c r="IAW92" s="84"/>
      <c r="IAX92" s="84"/>
      <c r="IAY92" s="84"/>
      <c r="IAZ92" s="84"/>
      <c r="IBA92" s="84"/>
      <c r="IBB92" s="84"/>
      <c r="IBC92" s="84"/>
      <c r="IBD92" s="84"/>
      <c r="IBE92" s="84"/>
      <c r="IBF92" s="84"/>
      <c r="IBG92" s="84"/>
      <c r="IBH92" s="84"/>
      <c r="IBI92" s="84"/>
      <c r="IBJ92" s="84"/>
      <c r="IBK92" s="84"/>
      <c r="IBL92" s="84"/>
      <c r="IBM92" s="84"/>
      <c r="IBN92" s="84"/>
      <c r="IBO92" s="84"/>
      <c r="IBP92" s="84"/>
      <c r="IBQ92" s="84"/>
      <c r="IBR92" s="84"/>
      <c r="IBS92" s="84"/>
      <c r="IBT92" s="84"/>
      <c r="IBU92" s="84"/>
      <c r="IBV92" s="84"/>
      <c r="IBW92" s="84"/>
      <c r="IBX92" s="84"/>
      <c r="IBY92" s="84"/>
      <c r="IBZ92" s="84"/>
      <c r="ICA92" s="84"/>
      <c r="ICB92" s="84"/>
      <c r="ICC92" s="84"/>
      <c r="ICD92" s="84"/>
      <c r="ICE92" s="84"/>
      <c r="ICF92" s="84"/>
      <c r="ICG92" s="84"/>
      <c r="ICH92" s="84"/>
      <c r="ICI92" s="84"/>
      <c r="ICJ92" s="84"/>
      <c r="ICK92" s="84"/>
      <c r="ICL92" s="84"/>
      <c r="ICM92" s="84"/>
      <c r="ICN92" s="84"/>
      <c r="ICO92" s="84"/>
      <c r="ICP92" s="84"/>
      <c r="ICQ92" s="84"/>
      <c r="ICR92" s="84"/>
      <c r="ICS92" s="84"/>
      <c r="ICT92" s="84"/>
      <c r="ICU92" s="84"/>
      <c r="ICV92" s="84"/>
      <c r="ICW92" s="84"/>
      <c r="ICX92" s="84"/>
      <c r="ICY92" s="84"/>
      <c r="ICZ92" s="84"/>
      <c r="IDA92" s="84"/>
      <c r="IDB92" s="84"/>
      <c r="IDC92" s="84"/>
      <c r="IDD92" s="84"/>
      <c r="IDE92" s="84"/>
      <c r="IDF92" s="84"/>
      <c r="IDG92" s="84"/>
      <c r="IDH92" s="84"/>
      <c r="IDI92" s="84"/>
      <c r="IDJ92" s="84"/>
      <c r="IDK92" s="84"/>
      <c r="IDL92" s="84"/>
      <c r="IDM92" s="84"/>
      <c r="IDN92" s="84"/>
      <c r="IDO92" s="84"/>
      <c r="IDP92" s="84"/>
      <c r="IDQ92" s="84"/>
      <c r="IDR92" s="84"/>
      <c r="IDS92" s="84"/>
      <c r="IDT92" s="84"/>
      <c r="IDU92" s="84"/>
      <c r="IDV92" s="84"/>
      <c r="IDW92" s="84"/>
      <c r="IDX92" s="84"/>
      <c r="IDY92" s="84"/>
      <c r="IDZ92" s="84"/>
      <c r="IEA92" s="84"/>
      <c r="IEB92" s="84"/>
      <c r="IEC92" s="84"/>
      <c r="IED92" s="84"/>
      <c r="IEE92" s="84"/>
      <c r="IEF92" s="84"/>
      <c r="IEG92" s="84"/>
      <c r="IEH92" s="84"/>
      <c r="IEI92" s="84"/>
      <c r="IEJ92" s="84"/>
      <c r="IEK92" s="84"/>
      <c r="IEL92" s="84"/>
      <c r="IEM92" s="84"/>
      <c r="IEN92" s="84"/>
      <c r="IEO92" s="84"/>
      <c r="IEP92" s="84"/>
      <c r="IEQ92" s="84"/>
      <c r="IER92" s="84"/>
      <c r="IES92" s="84"/>
      <c r="IET92" s="84"/>
      <c r="IEU92" s="84"/>
      <c r="IEV92" s="84"/>
      <c r="IEW92" s="84"/>
      <c r="IEX92" s="84"/>
      <c r="IEY92" s="84"/>
      <c r="IEZ92" s="84"/>
      <c r="IFA92" s="84"/>
      <c r="IFB92" s="84"/>
      <c r="IFC92" s="84"/>
      <c r="IFD92" s="84"/>
      <c r="IFE92" s="84"/>
      <c r="IFF92" s="84"/>
      <c r="IFG92" s="84"/>
      <c r="IFH92" s="84"/>
      <c r="IFI92" s="84"/>
      <c r="IFJ92" s="84"/>
      <c r="IFK92" s="84"/>
      <c r="IFL92" s="84"/>
      <c r="IFM92" s="84"/>
      <c r="IFN92" s="84"/>
      <c r="IFO92" s="84"/>
      <c r="IFP92" s="84"/>
      <c r="IFQ92" s="84"/>
      <c r="IFR92" s="84"/>
      <c r="IFS92" s="84"/>
      <c r="IFT92" s="84"/>
      <c r="IFU92" s="84"/>
      <c r="IFV92" s="84"/>
      <c r="IFW92" s="84"/>
      <c r="IFX92" s="84"/>
      <c r="IFY92" s="84"/>
      <c r="IFZ92" s="84"/>
      <c r="IGA92" s="84"/>
      <c r="IGB92" s="84"/>
      <c r="IGC92" s="84"/>
      <c r="IGD92" s="84"/>
      <c r="IGE92" s="84"/>
      <c r="IGF92" s="84"/>
      <c r="IGG92" s="84"/>
      <c r="IGH92" s="84"/>
      <c r="IGI92" s="84"/>
      <c r="IGJ92" s="84"/>
      <c r="IGK92" s="84"/>
      <c r="IGL92" s="84"/>
      <c r="IGM92" s="84"/>
      <c r="IGN92" s="84"/>
      <c r="IGO92" s="84"/>
      <c r="IGP92" s="84"/>
      <c r="IGQ92" s="84"/>
      <c r="IGR92" s="84"/>
      <c r="IGS92" s="84"/>
      <c r="IGT92" s="84"/>
      <c r="IGU92" s="84"/>
      <c r="IGV92" s="84"/>
      <c r="IGW92" s="84"/>
      <c r="IGX92" s="84"/>
      <c r="IGY92" s="84"/>
      <c r="IGZ92" s="84"/>
      <c r="IHA92" s="84"/>
      <c r="IHB92" s="84"/>
      <c r="IHC92" s="84"/>
      <c r="IHD92" s="84"/>
      <c r="IHE92" s="84"/>
      <c r="IHF92" s="84"/>
      <c r="IHG92" s="84"/>
      <c r="IHH92" s="84"/>
      <c r="IHI92" s="84"/>
      <c r="IHJ92" s="84"/>
      <c r="IHK92" s="84"/>
      <c r="IHL92" s="84"/>
      <c r="IHM92" s="84"/>
      <c r="IHN92" s="84"/>
      <c r="IHO92" s="84"/>
      <c r="IHP92" s="84"/>
      <c r="IHQ92" s="84"/>
      <c r="IHR92" s="84"/>
      <c r="IHS92" s="84"/>
      <c r="IHT92" s="84"/>
      <c r="IHU92" s="84"/>
      <c r="IHV92" s="84"/>
      <c r="IHW92" s="84"/>
      <c r="IHX92" s="84"/>
      <c r="IHY92" s="84"/>
      <c r="IHZ92" s="84"/>
      <c r="IIA92" s="84"/>
      <c r="IIB92" s="84"/>
      <c r="IIC92" s="84"/>
      <c r="IID92" s="84"/>
      <c r="IIE92" s="84"/>
      <c r="IIF92" s="84"/>
      <c r="IIG92" s="84"/>
      <c r="IIH92" s="84"/>
      <c r="III92" s="84"/>
      <c r="IIJ92" s="84"/>
      <c r="IIK92" s="84"/>
      <c r="IIL92" s="84"/>
      <c r="IIM92" s="84"/>
      <c r="IIN92" s="84"/>
      <c r="IIO92" s="84"/>
      <c r="IIP92" s="84"/>
      <c r="IIQ92" s="84"/>
      <c r="IIR92" s="84"/>
      <c r="IIS92" s="84"/>
      <c r="IIT92" s="84"/>
      <c r="IIU92" s="84"/>
      <c r="IIV92" s="84"/>
      <c r="IIW92" s="84"/>
      <c r="IIX92" s="84"/>
      <c r="IIY92" s="84"/>
      <c r="IIZ92" s="84"/>
      <c r="IJA92" s="84"/>
      <c r="IJB92" s="84"/>
      <c r="IJC92" s="84"/>
      <c r="IJD92" s="84"/>
      <c r="IJE92" s="84"/>
      <c r="IJF92" s="84"/>
      <c r="IJG92" s="84"/>
      <c r="IJH92" s="84"/>
      <c r="IJI92" s="84"/>
      <c r="IJJ92" s="84"/>
      <c r="IJK92" s="84"/>
      <c r="IJL92" s="84"/>
      <c r="IJM92" s="84"/>
      <c r="IJN92" s="84"/>
      <c r="IJO92" s="84"/>
      <c r="IJP92" s="84"/>
      <c r="IJQ92" s="84"/>
      <c r="IJR92" s="84"/>
      <c r="IJS92" s="84"/>
      <c r="IJT92" s="84"/>
      <c r="IJU92" s="84"/>
      <c r="IJV92" s="84"/>
      <c r="IJW92" s="84"/>
      <c r="IJX92" s="84"/>
      <c r="IJY92" s="84"/>
      <c r="IJZ92" s="84"/>
      <c r="IKA92" s="84"/>
      <c r="IKB92" s="84"/>
      <c r="IKC92" s="84"/>
      <c r="IKD92" s="84"/>
      <c r="IKE92" s="84"/>
      <c r="IKF92" s="84"/>
      <c r="IKG92" s="84"/>
      <c r="IKH92" s="84"/>
      <c r="IKI92" s="84"/>
      <c r="IKJ92" s="84"/>
      <c r="IKK92" s="84"/>
      <c r="IKL92" s="84"/>
      <c r="IKM92" s="84"/>
      <c r="IKN92" s="84"/>
      <c r="IKO92" s="84"/>
      <c r="IKP92" s="84"/>
      <c r="IKQ92" s="84"/>
      <c r="IKR92" s="84"/>
      <c r="IKS92" s="84"/>
      <c r="IKT92" s="84"/>
      <c r="IKU92" s="84"/>
      <c r="IKV92" s="84"/>
      <c r="IKW92" s="84"/>
      <c r="IKX92" s="84"/>
      <c r="IKY92" s="84"/>
      <c r="IKZ92" s="84"/>
      <c r="ILA92" s="84"/>
      <c r="ILB92" s="84"/>
      <c r="ILC92" s="84"/>
      <c r="ILD92" s="84"/>
      <c r="ILE92" s="84"/>
      <c r="ILF92" s="84"/>
      <c r="ILG92" s="84"/>
      <c r="ILH92" s="84"/>
      <c r="ILI92" s="84"/>
      <c r="ILJ92" s="84"/>
      <c r="ILK92" s="84"/>
      <c r="ILL92" s="84"/>
      <c r="ILM92" s="84"/>
      <c r="ILN92" s="84"/>
      <c r="ILO92" s="84"/>
      <c r="ILP92" s="84"/>
      <c r="ILQ92" s="84"/>
      <c r="ILR92" s="84"/>
      <c r="ILS92" s="84"/>
      <c r="ILT92" s="84"/>
      <c r="ILU92" s="84"/>
      <c r="ILV92" s="84"/>
      <c r="ILW92" s="84"/>
      <c r="ILX92" s="84"/>
      <c r="ILY92" s="84"/>
      <c r="ILZ92" s="84"/>
      <c r="IMA92" s="84"/>
      <c r="IMB92" s="84"/>
      <c r="IMC92" s="84"/>
      <c r="IMD92" s="84"/>
      <c r="IME92" s="84"/>
      <c r="IMF92" s="84"/>
      <c r="IMG92" s="84"/>
      <c r="IMH92" s="84"/>
      <c r="IMI92" s="84"/>
      <c r="IMJ92" s="84"/>
      <c r="IMK92" s="84"/>
      <c r="IML92" s="84"/>
      <c r="IMM92" s="84"/>
      <c r="IMN92" s="84"/>
      <c r="IMO92" s="84"/>
      <c r="IMP92" s="84"/>
      <c r="IMQ92" s="84"/>
      <c r="IMR92" s="84"/>
      <c r="IMS92" s="84"/>
      <c r="IMT92" s="84"/>
      <c r="IMU92" s="84"/>
      <c r="IMV92" s="84"/>
      <c r="IMW92" s="84"/>
      <c r="IMX92" s="84"/>
      <c r="IMY92" s="84"/>
      <c r="IMZ92" s="84"/>
      <c r="INA92" s="84"/>
      <c r="INB92" s="84"/>
      <c r="INC92" s="84"/>
      <c r="IND92" s="84"/>
      <c r="INE92" s="84"/>
      <c r="INF92" s="84"/>
      <c r="ING92" s="84"/>
      <c r="INH92" s="84"/>
      <c r="INI92" s="84"/>
      <c r="INJ92" s="84"/>
      <c r="INK92" s="84"/>
      <c r="INL92" s="84"/>
      <c r="INM92" s="84"/>
      <c r="INN92" s="84"/>
      <c r="INO92" s="84"/>
      <c r="INP92" s="84"/>
      <c r="INQ92" s="84"/>
      <c r="INR92" s="84"/>
      <c r="INS92" s="84"/>
      <c r="INT92" s="84"/>
      <c r="INU92" s="84"/>
      <c r="INV92" s="84"/>
      <c r="INW92" s="84"/>
      <c r="INX92" s="84"/>
      <c r="INY92" s="84"/>
      <c r="INZ92" s="84"/>
      <c r="IOA92" s="84"/>
      <c r="IOB92" s="84"/>
      <c r="IOC92" s="84"/>
      <c r="IOD92" s="84"/>
      <c r="IOE92" s="84"/>
      <c r="IOF92" s="84"/>
      <c r="IOG92" s="84"/>
      <c r="IOH92" s="84"/>
      <c r="IOI92" s="84"/>
      <c r="IOJ92" s="84"/>
      <c r="IOK92" s="84"/>
      <c r="IOL92" s="84"/>
      <c r="IOM92" s="84"/>
      <c r="ION92" s="84"/>
      <c r="IOO92" s="84"/>
      <c r="IOP92" s="84"/>
      <c r="IOQ92" s="84"/>
      <c r="IOR92" s="84"/>
      <c r="IOS92" s="84"/>
      <c r="IOT92" s="84"/>
      <c r="IOU92" s="84"/>
      <c r="IOV92" s="84"/>
      <c r="IOW92" s="84"/>
      <c r="IOX92" s="84"/>
      <c r="IOY92" s="84"/>
      <c r="IOZ92" s="84"/>
      <c r="IPA92" s="84"/>
      <c r="IPB92" s="84"/>
      <c r="IPC92" s="84"/>
      <c r="IPD92" s="84"/>
      <c r="IPE92" s="84"/>
      <c r="IPF92" s="84"/>
      <c r="IPG92" s="84"/>
      <c r="IPH92" s="84"/>
      <c r="IPI92" s="84"/>
      <c r="IPJ92" s="84"/>
      <c r="IPK92" s="84"/>
      <c r="IPL92" s="84"/>
      <c r="IPM92" s="84"/>
      <c r="IPN92" s="84"/>
      <c r="IPO92" s="84"/>
      <c r="IPP92" s="84"/>
      <c r="IPQ92" s="84"/>
      <c r="IPR92" s="84"/>
      <c r="IPS92" s="84"/>
      <c r="IPT92" s="84"/>
      <c r="IPU92" s="84"/>
      <c r="IPV92" s="84"/>
      <c r="IPW92" s="84"/>
      <c r="IPX92" s="84"/>
      <c r="IPY92" s="84"/>
      <c r="IPZ92" s="84"/>
      <c r="IQA92" s="84"/>
      <c r="IQB92" s="84"/>
      <c r="IQC92" s="84"/>
      <c r="IQD92" s="84"/>
      <c r="IQE92" s="84"/>
      <c r="IQF92" s="84"/>
      <c r="IQG92" s="84"/>
      <c r="IQH92" s="84"/>
      <c r="IQI92" s="84"/>
      <c r="IQJ92" s="84"/>
      <c r="IQK92" s="84"/>
      <c r="IQL92" s="84"/>
      <c r="IQM92" s="84"/>
      <c r="IQN92" s="84"/>
      <c r="IQO92" s="84"/>
      <c r="IQP92" s="84"/>
      <c r="IQQ92" s="84"/>
      <c r="IQR92" s="84"/>
      <c r="IQS92" s="84"/>
      <c r="IQT92" s="84"/>
      <c r="IQU92" s="84"/>
      <c r="IQV92" s="84"/>
      <c r="IQW92" s="84"/>
      <c r="IQX92" s="84"/>
      <c r="IQY92" s="84"/>
      <c r="IQZ92" s="84"/>
      <c r="IRA92" s="84"/>
      <c r="IRB92" s="84"/>
      <c r="IRC92" s="84"/>
      <c r="IRD92" s="84"/>
      <c r="IRE92" s="84"/>
      <c r="IRF92" s="84"/>
      <c r="IRG92" s="84"/>
      <c r="IRH92" s="84"/>
      <c r="IRI92" s="84"/>
      <c r="IRJ92" s="84"/>
      <c r="IRK92" s="84"/>
      <c r="IRL92" s="84"/>
      <c r="IRM92" s="84"/>
      <c r="IRN92" s="84"/>
      <c r="IRO92" s="84"/>
      <c r="IRP92" s="84"/>
      <c r="IRQ92" s="84"/>
      <c r="IRR92" s="84"/>
      <c r="IRS92" s="84"/>
      <c r="IRT92" s="84"/>
      <c r="IRU92" s="84"/>
      <c r="IRV92" s="84"/>
      <c r="IRW92" s="84"/>
      <c r="IRX92" s="84"/>
      <c r="IRY92" s="84"/>
      <c r="IRZ92" s="84"/>
      <c r="ISA92" s="84"/>
      <c r="ISB92" s="84"/>
      <c r="ISC92" s="84"/>
      <c r="ISD92" s="84"/>
      <c r="ISE92" s="84"/>
      <c r="ISF92" s="84"/>
      <c r="ISG92" s="84"/>
      <c r="ISH92" s="84"/>
      <c r="ISI92" s="84"/>
      <c r="ISJ92" s="84"/>
      <c r="ISK92" s="84"/>
      <c r="ISL92" s="84"/>
      <c r="ISM92" s="84"/>
      <c r="ISN92" s="84"/>
      <c r="ISO92" s="84"/>
      <c r="ISP92" s="84"/>
      <c r="ISQ92" s="84"/>
      <c r="ISR92" s="84"/>
      <c r="ISS92" s="84"/>
      <c r="IST92" s="84"/>
      <c r="ISU92" s="84"/>
      <c r="ISV92" s="84"/>
      <c r="ISW92" s="84"/>
      <c r="ISX92" s="84"/>
      <c r="ISY92" s="84"/>
      <c r="ISZ92" s="84"/>
      <c r="ITA92" s="84"/>
      <c r="ITB92" s="84"/>
      <c r="ITC92" s="84"/>
      <c r="ITD92" s="84"/>
      <c r="ITE92" s="84"/>
      <c r="ITF92" s="84"/>
      <c r="ITG92" s="84"/>
      <c r="ITH92" s="84"/>
      <c r="ITI92" s="84"/>
      <c r="ITJ92" s="84"/>
      <c r="ITK92" s="84"/>
      <c r="ITL92" s="84"/>
      <c r="ITM92" s="84"/>
      <c r="ITN92" s="84"/>
      <c r="ITO92" s="84"/>
      <c r="ITP92" s="84"/>
      <c r="ITQ92" s="84"/>
      <c r="ITR92" s="84"/>
      <c r="ITS92" s="84"/>
      <c r="ITT92" s="84"/>
      <c r="ITU92" s="84"/>
      <c r="ITV92" s="84"/>
      <c r="ITW92" s="84"/>
      <c r="ITX92" s="84"/>
      <c r="ITY92" s="84"/>
      <c r="ITZ92" s="84"/>
      <c r="IUA92" s="84"/>
      <c r="IUB92" s="84"/>
      <c r="IUC92" s="84"/>
      <c r="IUD92" s="84"/>
      <c r="IUE92" s="84"/>
      <c r="IUF92" s="84"/>
      <c r="IUG92" s="84"/>
      <c r="IUH92" s="84"/>
      <c r="IUI92" s="84"/>
      <c r="IUJ92" s="84"/>
      <c r="IUK92" s="84"/>
      <c r="IUL92" s="84"/>
      <c r="IUM92" s="84"/>
      <c r="IUN92" s="84"/>
      <c r="IUO92" s="84"/>
      <c r="IUP92" s="84"/>
      <c r="IUQ92" s="84"/>
      <c r="IUR92" s="84"/>
      <c r="IUS92" s="84"/>
      <c r="IUT92" s="84"/>
      <c r="IUU92" s="84"/>
      <c r="IUV92" s="84"/>
      <c r="IUW92" s="84"/>
      <c r="IUX92" s="84"/>
      <c r="IUY92" s="84"/>
      <c r="IUZ92" s="84"/>
      <c r="IVA92" s="84"/>
      <c r="IVB92" s="84"/>
      <c r="IVC92" s="84"/>
      <c r="IVD92" s="84"/>
      <c r="IVE92" s="84"/>
      <c r="IVF92" s="84"/>
      <c r="IVG92" s="84"/>
      <c r="IVH92" s="84"/>
      <c r="IVI92" s="84"/>
      <c r="IVJ92" s="84"/>
      <c r="IVK92" s="84"/>
      <c r="IVL92" s="84"/>
      <c r="IVM92" s="84"/>
      <c r="IVN92" s="84"/>
      <c r="IVO92" s="84"/>
      <c r="IVP92" s="84"/>
      <c r="IVQ92" s="84"/>
      <c r="IVR92" s="84"/>
      <c r="IVS92" s="84"/>
      <c r="IVT92" s="84"/>
      <c r="IVU92" s="84"/>
      <c r="IVV92" s="84"/>
      <c r="IVW92" s="84"/>
      <c r="IVX92" s="84"/>
      <c r="IVY92" s="84"/>
      <c r="IVZ92" s="84"/>
      <c r="IWA92" s="84"/>
      <c r="IWB92" s="84"/>
      <c r="IWC92" s="84"/>
      <c r="IWD92" s="84"/>
      <c r="IWE92" s="84"/>
      <c r="IWF92" s="84"/>
      <c r="IWG92" s="84"/>
      <c r="IWH92" s="84"/>
      <c r="IWI92" s="84"/>
      <c r="IWJ92" s="84"/>
      <c r="IWK92" s="84"/>
      <c r="IWL92" s="84"/>
      <c r="IWM92" s="84"/>
      <c r="IWN92" s="84"/>
      <c r="IWO92" s="84"/>
      <c r="IWP92" s="84"/>
      <c r="IWQ92" s="84"/>
      <c r="IWR92" s="84"/>
      <c r="IWS92" s="84"/>
      <c r="IWT92" s="84"/>
      <c r="IWU92" s="84"/>
      <c r="IWV92" s="84"/>
      <c r="IWW92" s="84"/>
      <c r="IWX92" s="84"/>
      <c r="IWY92" s="84"/>
      <c r="IWZ92" s="84"/>
      <c r="IXA92" s="84"/>
      <c r="IXB92" s="84"/>
      <c r="IXC92" s="84"/>
      <c r="IXD92" s="84"/>
      <c r="IXE92" s="84"/>
      <c r="IXF92" s="84"/>
      <c r="IXG92" s="84"/>
      <c r="IXH92" s="84"/>
      <c r="IXI92" s="84"/>
      <c r="IXJ92" s="84"/>
      <c r="IXK92" s="84"/>
      <c r="IXL92" s="84"/>
      <c r="IXM92" s="84"/>
      <c r="IXN92" s="84"/>
      <c r="IXO92" s="84"/>
      <c r="IXP92" s="84"/>
      <c r="IXQ92" s="84"/>
      <c r="IXR92" s="84"/>
      <c r="IXS92" s="84"/>
      <c r="IXT92" s="84"/>
      <c r="IXU92" s="84"/>
      <c r="IXV92" s="84"/>
      <c r="IXW92" s="84"/>
      <c r="IXX92" s="84"/>
      <c r="IXY92" s="84"/>
      <c r="IXZ92" s="84"/>
      <c r="IYA92" s="84"/>
      <c r="IYB92" s="84"/>
      <c r="IYC92" s="84"/>
      <c r="IYD92" s="84"/>
      <c r="IYE92" s="84"/>
      <c r="IYF92" s="84"/>
      <c r="IYG92" s="84"/>
      <c r="IYH92" s="84"/>
      <c r="IYI92" s="84"/>
      <c r="IYJ92" s="84"/>
      <c r="IYK92" s="84"/>
      <c r="IYL92" s="84"/>
      <c r="IYM92" s="84"/>
      <c r="IYN92" s="84"/>
      <c r="IYO92" s="84"/>
      <c r="IYP92" s="84"/>
      <c r="IYQ92" s="84"/>
      <c r="IYR92" s="84"/>
      <c r="IYS92" s="84"/>
      <c r="IYT92" s="84"/>
      <c r="IYU92" s="84"/>
      <c r="IYV92" s="84"/>
      <c r="IYW92" s="84"/>
      <c r="IYX92" s="84"/>
      <c r="IYY92" s="84"/>
      <c r="IYZ92" s="84"/>
      <c r="IZA92" s="84"/>
      <c r="IZB92" s="84"/>
      <c r="IZC92" s="84"/>
      <c r="IZD92" s="84"/>
      <c r="IZE92" s="84"/>
      <c r="IZF92" s="84"/>
      <c r="IZG92" s="84"/>
      <c r="IZH92" s="84"/>
      <c r="IZI92" s="84"/>
      <c r="IZJ92" s="84"/>
      <c r="IZK92" s="84"/>
      <c r="IZL92" s="84"/>
      <c r="IZM92" s="84"/>
      <c r="IZN92" s="84"/>
      <c r="IZO92" s="84"/>
      <c r="IZP92" s="84"/>
      <c r="IZQ92" s="84"/>
      <c r="IZR92" s="84"/>
      <c r="IZS92" s="84"/>
      <c r="IZT92" s="84"/>
      <c r="IZU92" s="84"/>
      <c r="IZV92" s="84"/>
      <c r="IZW92" s="84"/>
      <c r="IZX92" s="84"/>
      <c r="IZY92" s="84"/>
      <c r="IZZ92" s="84"/>
      <c r="JAA92" s="84"/>
      <c r="JAB92" s="84"/>
      <c r="JAC92" s="84"/>
      <c r="JAD92" s="84"/>
      <c r="JAE92" s="84"/>
      <c r="JAF92" s="84"/>
      <c r="JAG92" s="84"/>
      <c r="JAH92" s="84"/>
      <c r="JAI92" s="84"/>
      <c r="JAJ92" s="84"/>
      <c r="JAK92" s="84"/>
      <c r="JAL92" s="84"/>
      <c r="JAM92" s="84"/>
      <c r="JAN92" s="84"/>
      <c r="JAO92" s="84"/>
      <c r="JAP92" s="84"/>
      <c r="JAQ92" s="84"/>
      <c r="JAR92" s="84"/>
      <c r="JAS92" s="84"/>
      <c r="JAT92" s="84"/>
      <c r="JAU92" s="84"/>
      <c r="JAV92" s="84"/>
      <c r="JAW92" s="84"/>
      <c r="JAX92" s="84"/>
      <c r="JAY92" s="84"/>
      <c r="JAZ92" s="84"/>
      <c r="JBA92" s="84"/>
      <c r="JBB92" s="84"/>
      <c r="JBC92" s="84"/>
      <c r="JBD92" s="84"/>
      <c r="JBE92" s="84"/>
      <c r="JBF92" s="84"/>
      <c r="JBG92" s="84"/>
      <c r="JBH92" s="84"/>
      <c r="JBI92" s="84"/>
      <c r="JBJ92" s="84"/>
      <c r="JBK92" s="84"/>
      <c r="JBL92" s="84"/>
      <c r="JBM92" s="84"/>
      <c r="JBN92" s="84"/>
      <c r="JBO92" s="84"/>
      <c r="JBP92" s="84"/>
      <c r="JBQ92" s="84"/>
      <c r="JBR92" s="84"/>
      <c r="JBS92" s="84"/>
      <c r="JBT92" s="84"/>
      <c r="JBU92" s="84"/>
      <c r="JBV92" s="84"/>
      <c r="JBW92" s="84"/>
      <c r="JBX92" s="84"/>
      <c r="JBY92" s="84"/>
      <c r="JBZ92" s="84"/>
      <c r="JCA92" s="84"/>
      <c r="JCB92" s="84"/>
      <c r="JCC92" s="84"/>
      <c r="JCD92" s="84"/>
      <c r="JCE92" s="84"/>
      <c r="JCF92" s="84"/>
      <c r="JCG92" s="84"/>
      <c r="JCH92" s="84"/>
      <c r="JCI92" s="84"/>
      <c r="JCJ92" s="84"/>
      <c r="JCK92" s="84"/>
      <c r="JCL92" s="84"/>
      <c r="JCM92" s="84"/>
      <c r="JCN92" s="84"/>
      <c r="JCO92" s="84"/>
      <c r="JCP92" s="84"/>
      <c r="JCQ92" s="84"/>
      <c r="JCR92" s="84"/>
      <c r="JCS92" s="84"/>
      <c r="JCT92" s="84"/>
      <c r="JCU92" s="84"/>
      <c r="JCV92" s="84"/>
      <c r="JCW92" s="84"/>
      <c r="JCX92" s="84"/>
      <c r="JCY92" s="84"/>
      <c r="JCZ92" s="84"/>
      <c r="JDA92" s="84"/>
      <c r="JDB92" s="84"/>
      <c r="JDC92" s="84"/>
      <c r="JDD92" s="84"/>
      <c r="JDE92" s="84"/>
      <c r="JDF92" s="84"/>
      <c r="JDG92" s="84"/>
      <c r="JDH92" s="84"/>
      <c r="JDI92" s="84"/>
      <c r="JDJ92" s="84"/>
      <c r="JDK92" s="84"/>
      <c r="JDL92" s="84"/>
      <c r="JDM92" s="84"/>
      <c r="JDN92" s="84"/>
      <c r="JDO92" s="84"/>
      <c r="JDP92" s="84"/>
      <c r="JDQ92" s="84"/>
      <c r="JDR92" s="84"/>
      <c r="JDS92" s="84"/>
      <c r="JDT92" s="84"/>
      <c r="JDU92" s="84"/>
      <c r="JDV92" s="84"/>
      <c r="JDW92" s="84"/>
      <c r="JDX92" s="84"/>
      <c r="JDY92" s="84"/>
      <c r="JDZ92" s="84"/>
      <c r="JEA92" s="84"/>
      <c r="JEB92" s="84"/>
      <c r="JEC92" s="84"/>
      <c r="JED92" s="84"/>
      <c r="JEE92" s="84"/>
      <c r="JEF92" s="84"/>
      <c r="JEG92" s="84"/>
      <c r="JEH92" s="84"/>
      <c r="JEI92" s="84"/>
      <c r="JEJ92" s="84"/>
      <c r="JEK92" s="84"/>
      <c r="JEL92" s="84"/>
      <c r="JEM92" s="84"/>
      <c r="JEN92" s="84"/>
      <c r="JEO92" s="84"/>
      <c r="JEP92" s="84"/>
      <c r="JEQ92" s="84"/>
      <c r="JER92" s="84"/>
      <c r="JES92" s="84"/>
      <c r="JET92" s="84"/>
      <c r="JEU92" s="84"/>
      <c r="JEV92" s="84"/>
      <c r="JEW92" s="84"/>
      <c r="JEX92" s="84"/>
      <c r="JEY92" s="84"/>
      <c r="JEZ92" s="84"/>
      <c r="JFA92" s="84"/>
      <c r="JFB92" s="84"/>
      <c r="JFC92" s="84"/>
      <c r="JFD92" s="84"/>
      <c r="JFE92" s="84"/>
      <c r="JFF92" s="84"/>
      <c r="JFG92" s="84"/>
      <c r="JFH92" s="84"/>
      <c r="JFI92" s="84"/>
      <c r="JFJ92" s="84"/>
      <c r="JFK92" s="84"/>
      <c r="JFL92" s="84"/>
      <c r="JFM92" s="84"/>
      <c r="JFN92" s="84"/>
      <c r="JFO92" s="84"/>
      <c r="JFP92" s="84"/>
      <c r="JFQ92" s="84"/>
      <c r="JFR92" s="84"/>
      <c r="JFS92" s="84"/>
      <c r="JFT92" s="84"/>
      <c r="JFU92" s="84"/>
      <c r="JFV92" s="84"/>
      <c r="JFW92" s="84"/>
      <c r="JFX92" s="84"/>
      <c r="JFY92" s="84"/>
      <c r="JFZ92" s="84"/>
      <c r="JGA92" s="84"/>
      <c r="JGB92" s="84"/>
      <c r="JGC92" s="84"/>
      <c r="JGD92" s="84"/>
      <c r="JGE92" s="84"/>
      <c r="JGF92" s="84"/>
      <c r="JGG92" s="84"/>
      <c r="JGH92" s="84"/>
      <c r="JGI92" s="84"/>
      <c r="JGJ92" s="84"/>
      <c r="JGK92" s="84"/>
      <c r="JGL92" s="84"/>
      <c r="JGM92" s="84"/>
      <c r="JGN92" s="84"/>
      <c r="JGO92" s="84"/>
      <c r="JGP92" s="84"/>
      <c r="JGQ92" s="84"/>
      <c r="JGR92" s="84"/>
      <c r="JGS92" s="84"/>
      <c r="JGT92" s="84"/>
      <c r="JGU92" s="84"/>
      <c r="JGV92" s="84"/>
      <c r="JGW92" s="84"/>
      <c r="JGX92" s="84"/>
      <c r="JGY92" s="84"/>
      <c r="JGZ92" s="84"/>
      <c r="JHA92" s="84"/>
      <c r="JHB92" s="84"/>
      <c r="JHC92" s="84"/>
      <c r="JHD92" s="84"/>
      <c r="JHE92" s="84"/>
      <c r="JHF92" s="84"/>
      <c r="JHG92" s="84"/>
      <c r="JHH92" s="84"/>
      <c r="JHI92" s="84"/>
      <c r="JHJ92" s="84"/>
      <c r="JHK92" s="84"/>
      <c r="JHL92" s="84"/>
      <c r="JHM92" s="84"/>
      <c r="JHN92" s="84"/>
      <c r="JHO92" s="84"/>
      <c r="JHP92" s="84"/>
      <c r="JHQ92" s="84"/>
      <c r="JHR92" s="84"/>
      <c r="JHS92" s="84"/>
      <c r="JHT92" s="84"/>
      <c r="JHU92" s="84"/>
      <c r="JHV92" s="84"/>
      <c r="JHW92" s="84"/>
      <c r="JHX92" s="84"/>
      <c r="JHY92" s="84"/>
      <c r="JHZ92" s="84"/>
      <c r="JIA92" s="84"/>
      <c r="JIB92" s="84"/>
      <c r="JIC92" s="84"/>
      <c r="JID92" s="84"/>
      <c r="JIE92" s="84"/>
      <c r="JIF92" s="84"/>
      <c r="JIG92" s="84"/>
      <c r="JIH92" s="84"/>
      <c r="JII92" s="84"/>
      <c r="JIJ92" s="84"/>
      <c r="JIK92" s="84"/>
      <c r="JIL92" s="84"/>
      <c r="JIM92" s="84"/>
      <c r="JIN92" s="84"/>
      <c r="JIO92" s="84"/>
      <c r="JIP92" s="84"/>
      <c r="JIQ92" s="84"/>
      <c r="JIR92" s="84"/>
      <c r="JIS92" s="84"/>
      <c r="JIT92" s="84"/>
      <c r="JIU92" s="84"/>
      <c r="JIV92" s="84"/>
      <c r="JIW92" s="84"/>
      <c r="JIX92" s="84"/>
      <c r="JIY92" s="84"/>
      <c r="JIZ92" s="84"/>
      <c r="JJA92" s="84"/>
      <c r="JJB92" s="84"/>
      <c r="JJC92" s="84"/>
      <c r="JJD92" s="84"/>
      <c r="JJE92" s="84"/>
      <c r="JJF92" s="84"/>
      <c r="JJG92" s="84"/>
      <c r="JJH92" s="84"/>
      <c r="JJI92" s="84"/>
      <c r="JJJ92" s="84"/>
      <c r="JJK92" s="84"/>
      <c r="JJL92" s="84"/>
      <c r="JJM92" s="84"/>
      <c r="JJN92" s="84"/>
      <c r="JJO92" s="84"/>
      <c r="JJP92" s="84"/>
      <c r="JJQ92" s="84"/>
      <c r="JJR92" s="84"/>
      <c r="JJS92" s="84"/>
      <c r="JJT92" s="84"/>
      <c r="JJU92" s="84"/>
      <c r="JJV92" s="84"/>
      <c r="JJW92" s="84"/>
      <c r="JJX92" s="84"/>
      <c r="JJY92" s="84"/>
      <c r="JJZ92" s="84"/>
      <c r="JKA92" s="84"/>
      <c r="JKB92" s="84"/>
      <c r="JKC92" s="84"/>
      <c r="JKD92" s="84"/>
      <c r="JKE92" s="84"/>
      <c r="JKF92" s="84"/>
      <c r="JKG92" s="84"/>
      <c r="JKH92" s="84"/>
      <c r="JKI92" s="84"/>
      <c r="JKJ92" s="84"/>
      <c r="JKK92" s="84"/>
      <c r="JKL92" s="84"/>
      <c r="JKM92" s="84"/>
      <c r="JKN92" s="84"/>
      <c r="JKO92" s="84"/>
      <c r="JKP92" s="84"/>
      <c r="JKQ92" s="84"/>
      <c r="JKR92" s="84"/>
      <c r="JKS92" s="84"/>
      <c r="JKT92" s="84"/>
      <c r="JKU92" s="84"/>
      <c r="JKV92" s="84"/>
      <c r="JKW92" s="84"/>
      <c r="JKX92" s="84"/>
      <c r="JKY92" s="84"/>
      <c r="JKZ92" s="84"/>
      <c r="JLA92" s="84"/>
      <c r="JLB92" s="84"/>
      <c r="JLC92" s="84"/>
      <c r="JLD92" s="84"/>
      <c r="JLE92" s="84"/>
      <c r="JLF92" s="84"/>
      <c r="JLG92" s="84"/>
      <c r="JLH92" s="84"/>
      <c r="JLI92" s="84"/>
      <c r="JLJ92" s="84"/>
      <c r="JLK92" s="84"/>
      <c r="JLL92" s="84"/>
      <c r="JLM92" s="84"/>
      <c r="JLN92" s="84"/>
      <c r="JLO92" s="84"/>
      <c r="JLP92" s="84"/>
      <c r="JLQ92" s="84"/>
      <c r="JLR92" s="84"/>
      <c r="JLS92" s="84"/>
      <c r="JLT92" s="84"/>
      <c r="JLU92" s="84"/>
      <c r="JLV92" s="84"/>
      <c r="JLW92" s="84"/>
      <c r="JLX92" s="84"/>
      <c r="JLY92" s="84"/>
      <c r="JLZ92" s="84"/>
      <c r="JMA92" s="84"/>
      <c r="JMB92" s="84"/>
      <c r="JMC92" s="84"/>
      <c r="JMD92" s="84"/>
      <c r="JME92" s="84"/>
      <c r="JMF92" s="84"/>
      <c r="JMG92" s="84"/>
      <c r="JMH92" s="84"/>
      <c r="JMI92" s="84"/>
      <c r="JMJ92" s="84"/>
      <c r="JMK92" s="84"/>
      <c r="JML92" s="84"/>
      <c r="JMM92" s="84"/>
      <c r="JMN92" s="84"/>
      <c r="JMO92" s="84"/>
      <c r="JMP92" s="84"/>
      <c r="JMQ92" s="84"/>
      <c r="JMR92" s="84"/>
      <c r="JMS92" s="84"/>
      <c r="JMT92" s="84"/>
      <c r="JMU92" s="84"/>
      <c r="JMV92" s="84"/>
      <c r="JMW92" s="84"/>
      <c r="JMX92" s="84"/>
      <c r="JMY92" s="84"/>
      <c r="JMZ92" s="84"/>
      <c r="JNA92" s="84"/>
      <c r="JNB92" s="84"/>
      <c r="JNC92" s="84"/>
      <c r="JND92" s="84"/>
      <c r="JNE92" s="84"/>
      <c r="JNF92" s="84"/>
      <c r="JNG92" s="84"/>
      <c r="JNH92" s="84"/>
      <c r="JNI92" s="84"/>
      <c r="JNJ92" s="84"/>
      <c r="JNK92" s="84"/>
      <c r="JNL92" s="84"/>
      <c r="JNM92" s="84"/>
      <c r="JNN92" s="84"/>
      <c r="JNO92" s="84"/>
      <c r="JNP92" s="84"/>
      <c r="JNQ92" s="84"/>
      <c r="JNR92" s="84"/>
      <c r="JNS92" s="84"/>
      <c r="JNT92" s="84"/>
      <c r="JNU92" s="84"/>
      <c r="JNV92" s="84"/>
      <c r="JNW92" s="84"/>
      <c r="JNX92" s="84"/>
      <c r="JNY92" s="84"/>
      <c r="JNZ92" s="84"/>
      <c r="JOA92" s="84"/>
      <c r="JOB92" s="84"/>
      <c r="JOC92" s="84"/>
      <c r="JOD92" s="84"/>
      <c r="JOE92" s="84"/>
      <c r="JOF92" s="84"/>
      <c r="JOG92" s="84"/>
      <c r="JOH92" s="84"/>
      <c r="JOI92" s="84"/>
      <c r="JOJ92" s="84"/>
      <c r="JOK92" s="84"/>
      <c r="JOL92" s="84"/>
      <c r="JOM92" s="84"/>
      <c r="JON92" s="84"/>
      <c r="JOO92" s="84"/>
      <c r="JOP92" s="84"/>
      <c r="JOQ92" s="84"/>
      <c r="JOR92" s="84"/>
      <c r="JOS92" s="84"/>
      <c r="JOT92" s="84"/>
      <c r="JOU92" s="84"/>
      <c r="JOV92" s="84"/>
      <c r="JOW92" s="84"/>
      <c r="JOX92" s="84"/>
      <c r="JOY92" s="84"/>
      <c r="JOZ92" s="84"/>
      <c r="JPA92" s="84"/>
      <c r="JPB92" s="84"/>
      <c r="JPC92" s="84"/>
      <c r="JPD92" s="84"/>
      <c r="JPE92" s="84"/>
      <c r="JPF92" s="84"/>
      <c r="JPG92" s="84"/>
      <c r="JPH92" s="84"/>
      <c r="JPI92" s="84"/>
      <c r="JPJ92" s="84"/>
      <c r="JPK92" s="84"/>
      <c r="JPL92" s="84"/>
      <c r="JPM92" s="84"/>
      <c r="JPN92" s="84"/>
      <c r="JPO92" s="84"/>
      <c r="JPP92" s="84"/>
      <c r="JPQ92" s="84"/>
      <c r="JPR92" s="84"/>
      <c r="JPS92" s="84"/>
      <c r="JPT92" s="84"/>
      <c r="JPU92" s="84"/>
      <c r="JPV92" s="84"/>
      <c r="JPW92" s="84"/>
      <c r="JPX92" s="84"/>
      <c r="JPY92" s="84"/>
      <c r="JPZ92" s="84"/>
      <c r="JQA92" s="84"/>
      <c r="JQB92" s="84"/>
      <c r="JQC92" s="84"/>
      <c r="JQD92" s="84"/>
      <c r="JQE92" s="84"/>
      <c r="JQF92" s="84"/>
      <c r="JQG92" s="84"/>
      <c r="JQH92" s="84"/>
      <c r="JQI92" s="84"/>
      <c r="JQJ92" s="84"/>
      <c r="JQK92" s="84"/>
      <c r="JQL92" s="84"/>
      <c r="JQM92" s="84"/>
      <c r="JQN92" s="84"/>
      <c r="JQO92" s="84"/>
      <c r="JQP92" s="84"/>
      <c r="JQQ92" s="84"/>
      <c r="JQR92" s="84"/>
      <c r="JQS92" s="84"/>
      <c r="JQT92" s="84"/>
      <c r="JQU92" s="84"/>
      <c r="JQV92" s="84"/>
      <c r="JQW92" s="84"/>
      <c r="JQX92" s="84"/>
      <c r="JQY92" s="84"/>
      <c r="JQZ92" s="84"/>
      <c r="JRA92" s="84"/>
      <c r="JRB92" s="84"/>
      <c r="JRC92" s="84"/>
      <c r="JRD92" s="84"/>
      <c r="JRE92" s="84"/>
      <c r="JRF92" s="84"/>
      <c r="JRG92" s="84"/>
      <c r="JRH92" s="84"/>
      <c r="JRI92" s="84"/>
      <c r="JRJ92" s="84"/>
      <c r="JRK92" s="84"/>
      <c r="JRL92" s="84"/>
      <c r="JRM92" s="84"/>
      <c r="JRN92" s="84"/>
      <c r="JRO92" s="84"/>
      <c r="JRP92" s="84"/>
      <c r="JRQ92" s="84"/>
      <c r="JRR92" s="84"/>
      <c r="JRS92" s="84"/>
      <c r="JRT92" s="84"/>
      <c r="JRU92" s="84"/>
      <c r="JRV92" s="84"/>
      <c r="JRW92" s="84"/>
      <c r="JRX92" s="84"/>
      <c r="JRY92" s="84"/>
      <c r="JRZ92" s="84"/>
      <c r="JSA92" s="84"/>
      <c r="JSB92" s="84"/>
      <c r="JSC92" s="84"/>
      <c r="JSD92" s="84"/>
      <c r="JSE92" s="84"/>
      <c r="JSF92" s="84"/>
      <c r="JSG92" s="84"/>
      <c r="JSH92" s="84"/>
      <c r="JSI92" s="84"/>
      <c r="JSJ92" s="84"/>
      <c r="JSK92" s="84"/>
      <c r="JSL92" s="84"/>
      <c r="JSM92" s="84"/>
      <c r="JSN92" s="84"/>
      <c r="JSO92" s="84"/>
      <c r="JSP92" s="84"/>
      <c r="JSQ92" s="84"/>
      <c r="JSR92" s="84"/>
      <c r="JSS92" s="84"/>
      <c r="JST92" s="84"/>
      <c r="JSU92" s="84"/>
      <c r="JSV92" s="84"/>
      <c r="JSW92" s="84"/>
      <c r="JSX92" s="84"/>
      <c r="JSY92" s="84"/>
      <c r="JSZ92" s="84"/>
      <c r="JTA92" s="84"/>
      <c r="JTB92" s="84"/>
      <c r="JTC92" s="84"/>
      <c r="JTD92" s="84"/>
      <c r="JTE92" s="84"/>
      <c r="JTF92" s="84"/>
      <c r="JTG92" s="84"/>
      <c r="JTH92" s="84"/>
      <c r="JTI92" s="84"/>
      <c r="JTJ92" s="84"/>
      <c r="JTK92" s="84"/>
      <c r="JTL92" s="84"/>
      <c r="JTM92" s="84"/>
      <c r="JTN92" s="84"/>
      <c r="JTO92" s="84"/>
      <c r="JTP92" s="84"/>
      <c r="JTQ92" s="84"/>
      <c r="JTR92" s="84"/>
      <c r="JTS92" s="84"/>
      <c r="JTT92" s="84"/>
      <c r="JTU92" s="84"/>
      <c r="JTV92" s="84"/>
      <c r="JTW92" s="84"/>
      <c r="JTX92" s="84"/>
      <c r="JTY92" s="84"/>
      <c r="JTZ92" s="84"/>
      <c r="JUA92" s="84"/>
      <c r="JUB92" s="84"/>
      <c r="JUC92" s="84"/>
      <c r="JUD92" s="84"/>
      <c r="JUE92" s="84"/>
      <c r="JUF92" s="84"/>
      <c r="JUG92" s="84"/>
      <c r="JUH92" s="84"/>
      <c r="JUI92" s="84"/>
      <c r="JUJ92" s="84"/>
      <c r="JUK92" s="84"/>
      <c r="JUL92" s="84"/>
      <c r="JUM92" s="84"/>
      <c r="JUN92" s="84"/>
      <c r="JUO92" s="84"/>
      <c r="JUP92" s="84"/>
      <c r="JUQ92" s="84"/>
      <c r="JUR92" s="84"/>
      <c r="JUS92" s="84"/>
      <c r="JUT92" s="84"/>
      <c r="JUU92" s="84"/>
      <c r="JUV92" s="84"/>
      <c r="JUW92" s="84"/>
      <c r="JUX92" s="84"/>
      <c r="JUY92" s="84"/>
      <c r="JUZ92" s="84"/>
      <c r="JVA92" s="84"/>
      <c r="JVB92" s="84"/>
      <c r="JVC92" s="84"/>
      <c r="JVD92" s="84"/>
      <c r="JVE92" s="84"/>
      <c r="JVF92" s="84"/>
      <c r="JVG92" s="84"/>
      <c r="JVH92" s="84"/>
      <c r="JVI92" s="84"/>
      <c r="JVJ92" s="84"/>
      <c r="JVK92" s="84"/>
      <c r="JVL92" s="84"/>
      <c r="JVM92" s="84"/>
      <c r="JVN92" s="84"/>
      <c r="JVO92" s="84"/>
      <c r="JVP92" s="84"/>
      <c r="JVQ92" s="84"/>
      <c r="JVR92" s="84"/>
      <c r="JVS92" s="84"/>
      <c r="JVT92" s="84"/>
      <c r="JVU92" s="84"/>
      <c r="JVV92" s="84"/>
      <c r="JVW92" s="84"/>
      <c r="JVX92" s="84"/>
      <c r="JVY92" s="84"/>
      <c r="JVZ92" s="84"/>
      <c r="JWA92" s="84"/>
      <c r="JWB92" s="84"/>
      <c r="JWC92" s="84"/>
      <c r="JWD92" s="84"/>
      <c r="JWE92" s="84"/>
      <c r="JWF92" s="84"/>
      <c r="JWG92" s="84"/>
      <c r="JWH92" s="84"/>
      <c r="JWI92" s="84"/>
      <c r="JWJ92" s="84"/>
      <c r="JWK92" s="84"/>
      <c r="JWL92" s="84"/>
      <c r="JWM92" s="84"/>
      <c r="JWN92" s="84"/>
      <c r="JWO92" s="84"/>
      <c r="JWP92" s="84"/>
      <c r="JWQ92" s="84"/>
      <c r="JWR92" s="84"/>
      <c r="JWS92" s="84"/>
      <c r="JWT92" s="84"/>
      <c r="JWU92" s="84"/>
      <c r="JWV92" s="84"/>
      <c r="JWW92" s="84"/>
      <c r="JWX92" s="84"/>
      <c r="JWY92" s="84"/>
      <c r="JWZ92" s="84"/>
      <c r="JXA92" s="84"/>
      <c r="JXB92" s="84"/>
      <c r="JXC92" s="84"/>
      <c r="JXD92" s="84"/>
      <c r="JXE92" s="84"/>
      <c r="JXF92" s="84"/>
      <c r="JXG92" s="84"/>
      <c r="JXH92" s="84"/>
      <c r="JXI92" s="84"/>
      <c r="JXJ92" s="84"/>
      <c r="JXK92" s="84"/>
      <c r="JXL92" s="84"/>
      <c r="JXM92" s="84"/>
      <c r="JXN92" s="84"/>
      <c r="JXO92" s="84"/>
      <c r="JXP92" s="84"/>
      <c r="JXQ92" s="84"/>
      <c r="JXR92" s="84"/>
      <c r="JXS92" s="84"/>
      <c r="JXT92" s="84"/>
      <c r="JXU92" s="84"/>
      <c r="JXV92" s="84"/>
      <c r="JXW92" s="84"/>
      <c r="JXX92" s="84"/>
      <c r="JXY92" s="84"/>
      <c r="JXZ92" s="84"/>
      <c r="JYA92" s="84"/>
      <c r="JYB92" s="84"/>
      <c r="JYC92" s="84"/>
      <c r="JYD92" s="84"/>
      <c r="JYE92" s="84"/>
      <c r="JYF92" s="84"/>
      <c r="JYG92" s="84"/>
      <c r="JYH92" s="84"/>
      <c r="JYI92" s="84"/>
      <c r="JYJ92" s="84"/>
      <c r="JYK92" s="84"/>
      <c r="JYL92" s="84"/>
      <c r="JYM92" s="84"/>
      <c r="JYN92" s="84"/>
      <c r="JYO92" s="84"/>
      <c r="JYP92" s="84"/>
      <c r="JYQ92" s="84"/>
      <c r="JYR92" s="84"/>
      <c r="JYS92" s="84"/>
      <c r="JYT92" s="84"/>
      <c r="JYU92" s="84"/>
      <c r="JYV92" s="84"/>
      <c r="JYW92" s="84"/>
      <c r="JYX92" s="84"/>
      <c r="JYY92" s="84"/>
      <c r="JYZ92" s="84"/>
      <c r="JZA92" s="84"/>
      <c r="JZB92" s="84"/>
      <c r="JZC92" s="84"/>
      <c r="JZD92" s="84"/>
      <c r="JZE92" s="84"/>
      <c r="JZF92" s="84"/>
      <c r="JZG92" s="84"/>
      <c r="JZH92" s="84"/>
      <c r="JZI92" s="84"/>
      <c r="JZJ92" s="84"/>
      <c r="JZK92" s="84"/>
      <c r="JZL92" s="84"/>
      <c r="JZM92" s="84"/>
      <c r="JZN92" s="84"/>
      <c r="JZO92" s="84"/>
      <c r="JZP92" s="84"/>
      <c r="JZQ92" s="84"/>
      <c r="JZR92" s="84"/>
      <c r="JZS92" s="84"/>
      <c r="JZT92" s="84"/>
      <c r="JZU92" s="84"/>
      <c r="JZV92" s="84"/>
      <c r="JZW92" s="84"/>
      <c r="JZX92" s="84"/>
      <c r="JZY92" s="84"/>
      <c r="JZZ92" s="84"/>
      <c r="KAA92" s="84"/>
      <c r="KAB92" s="84"/>
      <c r="KAC92" s="84"/>
      <c r="KAD92" s="84"/>
      <c r="KAE92" s="84"/>
      <c r="KAF92" s="84"/>
      <c r="KAG92" s="84"/>
      <c r="KAH92" s="84"/>
      <c r="KAI92" s="84"/>
      <c r="KAJ92" s="84"/>
      <c r="KAK92" s="84"/>
      <c r="KAL92" s="84"/>
      <c r="KAM92" s="84"/>
      <c r="KAN92" s="84"/>
      <c r="KAO92" s="84"/>
      <c r="KAP92" s="84"/>
      <c r="KAQ92" s="84"/>
      <c r="KAR92" s="84"/>
      <c r="KAS92" s="84"/>
      <c r="KAT92" s="84"/>
      <c r="KAU92" s="84"/>
      <c r="KAV92" s="84"/>
      <c r="KAW92" s="84"/>
      <c r="KAX92" s="84"/>
      <c r="KAY92" s="84"/>
      <c r="KAZ92" s="84"/>
      <c r="KBA92" s="84"/>
      <c r="KBB92" s="84"/>
      <c r="KBC92" s="84"/>
      <c r="KBD92" s="84"/>
      <c r="KBE92" s="84"/>
      <c r="KBF92" s="84"/>
      <c r="KBG92" s="84"/>
      <c r="KBH92" s="84"/>
      <c r="KBI92" s="84"/>
      <c r="KBJ92" s="84"/>
      <c r="KBK92" s="84"/>
      <c r="KBL92" s="84"/>
      <c r="KBM92" s="84"/>
      <c r="KBN92" s="84"/>
      <c r="KBO92" s="84"/>
      <c r="KBP92" s="84"/>
      <c r="KBQ92" s="84"/>
      <c r="KBR92" s="84"/>
      <c r="KBS92" s="84"/>
      <c r="KBT92" s="84"/>
      <c r="KBU92" s="84"/>
      <c r="KBV92" s="84"/>
      <c r="KBW92" s="84"/>
      <c r="KBX92" s="84"/>
      <c r="KBY92" s="84"/>
      <c r="KBZ92" s="84"/>
      <c r="KCA92" s="84"/>
      <c r="KCB92" s="84"/>
      <c r="KCC92" s="84"/>
      <c r="KCD92" s="84"/>
      <c r="KCE92" s="84"/>
      <c r="KCF92" s="84"/>
      <c r="KCG92" s="84"/>
      <c r="KCH92" s="84"/>
      <c r="KCI92" s="84"/>
      <c r="KCJ92" s="84"/>
      <c r="KCK92" s="84"/>
      <c r="KCL92" s="84"/>
      <c r="KCM92" s="84"/>
      <c r="KCN92" s="84"/>
      <c r="KCO92" s="84"/>
      <c r="KCP92" s="84"/>
      <c r="KCQ92" s="84"/>
      <c r="KCR92" s="84"/>
      <c r="KCS92" s="84"/>
      <c r="KCT92" s="84"/>
      <c r="KCU92" s="84"/>
      <c r="KCV92" s="84"/>
      <c r="KCW92" s="84"/>
      <c r="KCX92" s="84"/>
      <c r="KCY92" s="84"/>
      <c r="KCZ92" s="84"/>
      <c r="KDA92" s="84"/>
      <c r="KDB92" s="84"/>
      <c r="KDC92" s="84"/>
      <c r="KDD92" s="84"/>
      <c r="KDE92" s="84"/>
      <c r="KDF92" s="84"/>
      <c r="KDG92" s="84"/>
      <c r="KDH92" s="84"/>
      <c r="KDI92" s="84"/>
      <c r="KDJ92" s="84"/>
      <c r="KDK92" s="84"/>
      <c r="KDL92" s="84"/>
      <c r="KDM92" s="84"/>
      <c r="KDN92" s="84"/>
      <c r="KDO92" s="84"/>
      <c r="KDP92" s="84"/>
      <c r="KDQ92" s="84"/>
      <c r="KDR92" s="84"/>
      <c r="KDS92" s="84"/>
      <c r="KDT92" s="84"/>
      <c r="KDU92" s="84"/>
      <c r="KDV92" s="84"/>
      <c r="KDW92" s="84"/>
      <c r="KDX92" s="84"/>
      <c r="KDY92" s="84"/>
      <c r="KDZ92" s="84"/>
      <c r="KEA92" s="84"/>
      <c r="KEB92" s="84"/>
      <c r="KEC92" s="84"/>
      <c r="KED92" s="84"/>
      <c r="KEE92" s="84"/>
      <c r="KEF92" s="84"/>
      <c r="KEG92" s="84"/>
      <c r="KEH92" s="84"/>
      <c r="KEI92" s="84"/>
      <c r="KEJ92" s="84"/>
      <c r="KEK92" s="84"/>
      <c r="KEL92" s="84"/>
      <c r="KEM92" s="84"/>
      <c r="KEN92" s="84"/>
      <c r="KEO92" s="84"/>
      <c r="KEP92" s="84"/>
      <c r="KEQ92" s="84"/>
      <c r="KER92" s="84"/>
      <c r="KES92" s="84"/>
      <c r="KET92" s="84"/>
      <c r="KEU92" s="84"/>
      <c r="KEV92" s="84"/>
      <c r="KEW92" s="84"/>
      <c r="KEX92" s="84"/>
      <c r="KEY92" s="84"/>
      <c r="KEZ92" s="84"/>
      <c r="KFA92" s="84"/>
      <c r="KFB92" s="84"/>
      <c r="KFC92" s="84"/>
      <c r="KFD92" s="84"/>
      <c r="KFE92" s="84"/>
      <c r="KFF92" s="84"/>
      <c r="KFG92" s="84"/>
      <c r="KFH92" s="84"/>
      <c r="KFI92" s="84"/>
      <c r="KFJ92" s="84"/>
      <c r="KFK92" s="84"/>
      <c r="KFL92" s="84"/>
      <c r="KFM92" s="84"/>
      <c r="KFN92" s="84"/>
      <c r="KFO92" s="84"/>
      <c r="KFP92" s="84"/>
      <c r="KFQ92" s="84"/>
      <c r="KFR92" s="84"/>
      <c r="KFS92" s="84"/>
      <c r="KFT92" s="84"/>
      <c r="KFU92" s="84"/>
      <c r="KFV92" s="84"/>
      <c r="KFW92" s="84"/>
      <c r="KFX92" s="84"/>
      <c r="KFY92" s="84"/>
      <c r="KFZ92" s="84"/>
      <c r="KGA92" s="84"/>
      <c r="KGB92" s="84"/>
      <c r="KGC92" s="84"/>
      <c r="KGD92" s="84"/>
      <c r="KGE92" s="84"/>
      <c r="KGF92" s="84"/>
      <c r="KGG92" s="84"/>
      <c r="KGH92" s="84"/>
      <c r="KGI92" s="84"/>
      <c r="KGJ92" s="84"/>
      <c r="KGK92" s="84"/>
      <c r="KGL92" s="84"/>
      <c r="KGM92" s="84"/>
      <c r="KGN92" s="84"/>
      <c r="KGO92" s="84"/>
      <c r="KGP92" s="84"/>
      <c r="KGQ92" s="84"/>
      <c r="KGR92" s="84"/>
      <c r="KGS92" s="84"/>
      <c r="KGT92" s="84"/>
      <c r="KGU92" s="84"/>
      <c r="KGV92" s="84"/>
      <c r="KGW92" s="84"/>
      <c r="KGX92" s="84"/>
      <c r="KGY92" s="84"/>
      <c r="KGZ92" s="84"/>
      <c r="KHA92" s="84"/>
      <c r="KHB92" s="84"/>
      <c r="KHC92" s="84"/>
      <c r="KHD92" s="84"/>
      <c r="KHE92" s="84"/>
      <c r="KHF92" s="84"/>
      <c r="KHG92" s="84"/>
      <c r="KHH92" s="84"/>
      <c r="KHI92" s="84"/>
      <c r="KHJ92" s="84"/>
      <c r="KHK92" s="84"/>
      <c r="KHL92" s="84"/>
      <c r="KHM92" s="84"/>
      <c r="KHN92" s="84"/>
      <c r="KHO92" s="84"/>
      <c r="KHP92" s="84"/>
      <c r="KHQ92" s="84"/>
      <c r="KHR92" s="84"/>
      <c r="KHS92" s="84"/>
      <c r="KHT92" s="84"/>
      <c r="KHU92" s="84"/>
      <c r="KHV92" s="84"/>
      <c r="KHW92" s="84"/>
      <c r="KHX92" s="84"/>
      <c r="KHY92" s="84"/>
      <c r="KHZ92" s="84"/>
      <c r="KIA92" s="84"/>
      <c r="KIB92" s="84"/>
      <c r="KIC92" s="84"/>
      <c r="KID92" s="84"/>
      <c r="KIE92" s="84"/>
      <c r="KIF92" s="84"/>
      <c r="KIG92" s="84"/>
      <c r="KIH92" s="84"/>
      <c r="KII92" s="84"/>
      <c r="KIJ92" s="84"/>
      <c r="KIK92" s="84"/>
      <c r="KIL92" s="84"/>
      <c r="KIM92" s="84"/>
      <c r="KIN92" s="84"/>
      <c r="KIO92" s="84"/>
      <c r="KIP92" s="84"/>
      <c r="KIQ92" s="84"/>
      <c r="KIR92" s="84"/>
      <c r="KIS92" s="84"/>
      <c r="KIT92" s="84"/>
      <c r="KIU92" s="84"/>
      <c r="KIV92" s="84"/>
      <c r="KIW92" s="84"/>
      <c r="KIX92" s="84"/>
      <c r="KIY92" s="84"/>
      <c r="KIZ92" s="84"/>
      <c r="KJA92" s="84"/>
      <c r="KJB92" s="84"/>
      <c r="KJC92" s="84"/>
      <c r="KJD92" s="84"/>
      <c r="KJE92" s="84"/>
      <c r="KJF92" s="84"/>
      <c r="KJG92" s="84"/>
      <c r="KJH92" s="84"/>
      <c r="KJI92" s="84"/>
      <c r="KJJ92" s="84"/>
      <c r="KJK92" s="84"/>
      <c r="KJL92" s="84"/>
      <c r="KJM92" s="84"/>
      <c r="KJN92" s="84"/>
      <c r="KJO92" s="84"/>
      <c r="KJP92" s="84"/>
      <c r="KJQ92" s="84"/>
      <c r="KJR92" s="84"/>
      <c r="KJS92" s="84"/>
      <c r="KJT92" s="84"/>
      <c r="KJU92" s="84"/>
      <c r="KJV92" s="84"/>
      <c r="KJW92" s="84"/>
      <c r="KJX92" s="84"/>
      <c r="KJY92" s="84"/>
      <c r="KJZ92" s="84"/>
      <c r="KKA92" s="84"/>
      <c r="KKB92" s="84"/>
      <c r="KKC92" s="84"/>
      <c r="KKD92" s="84"/>
      <c r="KKE92" s="84"/>
      <c r="KKF92" s="84"/>
      <c r="KKG92" s="84"/>
      <c r="KKH92" s="84"/>
      <c r="KKI92" s="84"/>
      <c r="KKJ92" s="84"/>
      <c r="KKK92" s="84"/>
      <c r="KKL92" s="84"/>
      <c r="KKM92" s="84"/>
      <c r="KKN92" s="84"/>
      <c r="KKO92" s="84"/>
      <c r="KKP92" s="84"/>
      <c r="KKQ92" s="84"/>
      <c r="KKR92" s="84"/>
      <c r="KKS92" s="84"/>
      <c r="KKT92" s="84"/>
      <c r="KKU92" s="84"/>
      <c r="KKV92" s="84"/>
      <c r="KKW92" s="84"/>
      <c r="KKX92" s="84"/>
      <c r="KKY92" s="84"/>
      <c r="KKZ92" s="84"/>
      <c r="KLA92" s="84"/>
      <c r="KLB92" s="84"/>
      <c r="KLC92" s="84"/>
      <c r="KLD92" s="84"/>
      <c r="KLE92" s="84"/>
      <c r="KLF92" s="84"/>
      <c r="KLG92" s="84"/>
      <c r="KLH92" s="84"/>
      <c r="KLI92" s="84"/>
      <c r="KLJ92" s="84"/>
      <c r="KLK92" s="84"/>
      <c r="KLL92" s="84"/>
      <c r="KLM92" s="84"/>
      <c r="KLN92" s="84"/>
      <c r="KLO92" s="84"/>
      <c r="KLP92" s="84"/>
      <c r="KLQ92" s="84"/>
      <c r="KLR92" s="84"/>
      <c r="KLS92" s="84"/>
      <c r="KLT92" s="84"/>
      <c r="KLU92" s="84"/>
      <c r="KLV92" s="84"/>
      <c r="KLW92" s="84"/>
      <c r="KLX92" s="84"/>
      <c r="KLY92" s="84"/>
      <c r="KLZ92" s="84"/>
      <c r="KMA92" s="84"/>
      <c r="KMB92" s="84"/>
      <c r="KMC92" s="84"/>
      <c r="KMD92" s="84"/>
      <c r="KME92" s="84"/>
      <c r="KMF92" s="84"/>
      <c r="KMG92" s="84"/>
      <c r="KMH92" s="84"/>
      <c r="KMI92" s="84"/>
      <c r="KMJ92" s="84"/>
      <c r="KMK92" s="84"/>
      <c r="KML92" s="84"/>
      <c r="KMM92" s="84"/>
      <c r="KMN92" s="84"/>
      <c r="KMO92" s="84"/>
      <c r="KMP92" s="84"/>
      <c r="KMQ92" s="84"/>
      <c r="KMR92" s="84"/>
      <c r="KMS92" s="84"/>
      <c r="KMT92" s="84"/>
      <c r="KMU92" s="84"/>
      <c r="KMV92" s="84"/>
      <c r="KMW92" s="84"/>
      <c r="KMX92" s="84"/>
      <c r="KMY92" s="84"/>
      <c r="KMZ92" s="84"/>
      <c r="KNA92" s="84"/>
      <c r="KNB92" s="84"/>
      <c r="KNC92" s="84"/>
      <c r="KND92" s="84"/>
      <c r="KNE92" s="84"/>
      <c r="KNF92" s="84"/>
      <c r="KNG92" s="84"/>
      <c r="KNH92" s="84"/>
      <c r="KNI92" s="84"/>
      <c r="KNJ92" s="84"/>
      <c r="KNK92" s="84"/>
      <c r="KNL92" s="84"/>
      <c r="KNM92" s="84"/>
      <c r="KNN92" s="84"/>
      <c r="KNO92" s="84"/>
      <c r="KNP92" s="84"/>
      <c r="KNQ92" s="84"/>
      <c r="KNR92" s="84"/>
      <c r="KNS92" s="84"/>
      <c r="KNT92" s="84"/>
      <c r="KNU92" s="84"/>
      <c r="KNV92" s="84"/>
      <c r="KNW92" s="84"/>
      <c r="KNX92" s="84"/>
      <c r="KNY92" s="84"/>
      <c r="KNZ92" s="84"/>
      <c r="KOA92" s="84"/>
      <c r="KOB92" s="84"/>
      <c r="KOC92" s="84"/>
      <c r="KOD92" s="84"/>
      <c r="KOE92" s="84"/>
      <c r="KOF92" s="84"/>
      <c r="KOG92" s="84"/>
      <c r="KOH92" s="84"/>
      <c r="KOI92" s="84"/>
      <c r="KOJ92" s="84"/>
      <c r="KOK92" s="84"/>
      <c r="KOL92" s="84"/>
      <c r="KOM92" s="84"/>
      <c r="KON92" s="84"/>
      <c r="KOO92" s="84"/>
      <c r="KOP92" s="84"/>
      <c r="KOQ92" s="84"/>
      <c r="KOR92" s="84"/>
      <c r="KOS92" s="84"/>
      <c r="KOT92" s="84"/>
      <c r="KOU92" s="84"/>
      <c r="KOV92" s="84"/>
      <c r="KOW92" s="84"/>
      <c r="KOX92" s="84"/>
      <c r="KOY92" s="84"/>
      <c r="KOZ92" s="84"/>
      <c r="KPA92" s="84"/>
      <c r="KPB92" s="84"/>
      <c r="KPC92" s="84"/>
      <c r="KPD92" s="84"/>
      <c r="KPE92" s="84"/>
      <c r="KPF92" s="84"/>
      <c r="KPG92" s="84"/>
      <c r="KPH92" s="84"/>
      <c r="KPI92" s="84"/>
      <c r="KPJ92" s="84"/>
      <c r="KPK92" s="84"/>
      <c r="KPL92" s="84"/>
      <c r="KPM92" s="84"/>
      <c r="KPN92" s="84"/>
      <c r="KPO92" s="84"/>
      <c r="KPP92" s="84"/>
      <c r="KPQ92" s="84"/>
      <c r="KPR92" s="84"/>
      <c r="KPS92" s="84"/>
      <c r="KPT92" s="84"/>
      <c r="KPU92" s="84"/>
      <c r="KPV92" s="84"/>
      <c r="KPW92" s="84"/>
      <c r="KPX92" s="84"/>
      <c r="KPY92" s="84"/>
      <c r="KPZ92" s="84"/>
      <c r="KQA92" s="84"/>
      <c r="KQB92" s="84"/>
      <c r="KQC92" s="84"/>
      <c r="KQD92" s="84"/>
      <c r="KQE92" s="84"/>
      <c r="KQF92" s="84"/>
      <c r="KQG92" s="84"/>
      <c r="KQH92" s="84"/>
      <c r="KQI92" s="84"/>
      <c r="KQJ92" s="84"/>
      <c r="KQK92" s="84"/>
      <c r="KQL92" s="84"/>
      <c r="KQM92" s="84"/>
      <c r="KQN92" s="84"/>
      <c r="KQO92" s="84"/>
      <c r="KQP92" s="84"/>
      <c r="KQQ92" s="84"/>
      <c r="KQR92" s="84"/>
      <c r="KQS92" s="84"/>
      <c r="KQT92" s="84"/>
      <c r="KQU92" s="84"/>
      <c r="KQV92" s="84"/>
      <c r="KQW92" s="84"/>
      <c r="KQX92" s="84"/>
      <c r="KQY92" s="84"/>
      <c r="KQZ92" s="84"/>
      <c r="KRA92" s="84"/>
      <c r="KRB92" s="84"/>
      <c r="KRC92" s="84"/>
      <c r="KRD92" s="84"/>
      <c r="KRE92" s="84"/>
      <c r="KRF92" s="84"/>
      <c r="KRG92" s="84"/>
      <c r="KRH92" s="84"/>
      <c r="KRI92" s="84"/>
      <c r="KRJ92" s="84"/>
      <c r="KRK92" s="84"/>
      <c r="KRL92" s="84"/>
      <c r="KRM92" s="84"/>
      <c r="KRN92" s="84"/>
      <c r="KRO92" s="84"/>
      <c r="KRP92" s="84"/>
      <c r="KRQ92" s="84"/>
      <c r="KRR92" s="84"/>
      <c r="KRS92" s="84"/>
      <c r="KRT92" s="84"/>
      <c r="KRU92" s="84"/>
      <c r="KRV92" s="84"/>
      <c r="KRW92" s="84"/>
      <c r="KRX92" s="84"/>
      <c r="KRY92" s="84"/>
      <c r="KRZ92" s="84"/>
      <c r="KSA92" s="84"/>
      <c r="KSB92" s="84"/>
      <c r="KSC92" s="84"/>
      <c r="KSD92" s="84"/>
      <c r="KSE92" s="84"/>
      <c r="KSF92" s="84"/>
      <c r="KSG92" s="84"/>
      <c r="KSH92" s="84"/>
      <c r="KSI92" s="84"/>
      <c r="KSJ92" s="84"/>
      <c r="KSK92" s="84"/>
      <c r="KSL92" s="84"/>
      <c r="KSM92" s="84"/>
      <c r="KSN92" s="84"/>
      <c r="KSO92" s="84"/>
      <c r="KSP92" s="84"/>
      <c r="KSQ92" s="84"/>
      <c r="KSR92" s="84"/>
      <c r="KSS92" s="84"/>
      <c r="KST92" s="84"/>
      <c r="KSU92" s="84"/>
      <c r="KSV92" s="84"/>
      <c r="KSW92" s="84"/>
      <c r="KSX92" s="84"/>
      <c r="KSY92" s="84"/>
      <c r="KSZ92" s="84"/>
      <c r="KTA92" s="84"/>
      <c r="KTB92" s="84"/>
      <c r="KTC92" s="84"/>
      <c r="KTD92" s="84"/>
      <c r="KTE92" s="84"/>
      <c r="KTF92" s="84"/>
      <c r="KTG92" s="84"/>
      <c r="KTH92" s="84"/>
      <c r="KTI92" s="84"/>
      <c r="KTJ92" s="84"/>
      <c r="KTK92" s="84"/>
      <c r="KTL92" s="84"/>
      <c r="KTM92" s="84"/>
      <c r="KTN92" s="84"/>
      <c r="KTO92" s="84"/>
      <c r="KTP92" s="84"/>
      <c r="KTQ92" s="84"/>
      <c r="KTR92" s="84"/>
      <c r="KTS92" s="84"/>
      <c r="KTT92" s="84"/>
      <c r="KTU92" s="84"/>
      <c r="KTV92" s="84"/>
      <c r="KTW92" s="84"/>
      <c r="KTX92" s="84"/>
      <c r="KTY92" s="84"/>
      <c r="KTZ92" s="84"/>
      <c r="KUA92" s="84"/>
      <c r="KUB92" s="84"/>
      <c r="KUC92" s="84"/>
      <c r="KUD92" s="84"/>
      <c r="KUE92" s="84"/>
      <c r="KUF92" s="84"/>
      <c r="KUG92" s="84"/>
      <c r="KUH92" s="84"/>
      <c r="KUI92" s="84"/>
      <c r="KUJ92" s="84"/>
      <c r="KUK92" s="84"/>
      <c r="KUL92" s="84"/>
      <c r="KUM92" s="84"/>
      <c r="KUN92" s="84"/>
      <c r="KUO92" s="84"/>
      <c r="KUP92" s="84"/>
      <c r="KUQ92" s="84"/>
      <c r="KUR92" s="84"/>
      <c r="KUS92" s="84"/>
      <c r="KUT92" s="84"/>
      <c r="KUU92" s="84"/>
      <c r="KUV92" s="84"/>
      <c r="KUW92" s="84"/>
      <c r="KUX92" s="84"/>
      <c r="KUY92" s="84"/>
      <c r="KUZ92" s="84"/>
      <c r="KVA92" s="84"/>
      <c r="KVB92" s="84"/>
      <c r="KVC92" s="84"/>
      <c r="KVD92" s="84"/>
      <c r="KVE92" s="84"/>
      <c r="KVF92" s="84"/>
      <c r="KVG92" s="84"/>
      <c r="KVH92" s="84"/>
      <c r="KVI92" s="84"/>
      <c r="KVJ92" s="84"/>
      <c r="KVK92" s="84"/>
      <c r="KVL92" s="84"/>
      <c r="KVM92" s="84"/>
      <c r="KVN92" s="84"/>
      <c r="KVO92" s="84"/>
      <c r="KVP92" s="84"/>
      <c r="KVQ92" s="84"/>
      <c r="KVR92" s="84"/>
      <c r="KVS92" s="84"/>
      <c r="KVT92" s="84"/>
      <c r="KVU92" s="84"/>
      <c r="KVV92" s="84"/>
      <c r="KVW92" s="84"/>
      <c r="KVX92" s="84"/>
      <c r="KVY92" s="84"/>
      <c r="KVZ92" s="84"/>
      <c r="KWA92" s="84"/>
      <c r="KWB92" s="84"/>
      <c r="KWC92" s="84"/>
      <c r="KWD92" s="84"/>
      <c r="KWE92" s="84"/>
      <c r="KWF92" s="84"/>
      <c r="KWG92" s="84"/>
      <c r="KWH92" s="84"/>
      <c r="KWI92" s="84"/>
      <c r="KWJ92" s="84"/>
      <c r="KWK92" s="84"/>
      <c r="KWL92" s="84"/>
      <c r="KWM92" s="84"/>
      <c r="KWN92" s="84"/>
      <c r="KWO92" s="84"/>
      <c r="KWP92" s="84"/>
      <c r="KWQ92" s="84"/>
      <c r="KWR92" s="84"/>
      <c r="KWS92" s="84"/>
      <c r="KWT92" s="84"/>
      <c r="KWU92" s="84"/>
      <c r="KWV92" s="84"/>
      <c r="KWW92" s="84"/>
      <c r="KWX92" s="84"/>
      <c r="KWY92" s="84"/>
      <c r="KWZ92" s="84"/>
      <c r="KXA92" s="84"/>
      <c r="KXB92" s="84"/>
      <c r="KXC92" s="84"/>
      <c r="KXD92" s="84"/>
      <c r="KXE92" s="84"/>
      <c r="KXF92" s="84"/>
      <c r="KXG92" s="84"/>
      <c r="KXH92" s="84"/>
      <c r="KXI92" s="84"/>
      <c r="KXJ92" s="84"/>
      <c r="KXK92" s="84"/>
      <c r="KXL92" s="84"/>
      <c r="KXM92" s="84"/>
      <c r="KXN92" s="84"/>
      <c r="KXO92" s="84"/>
      <c r="KXP92" s="84"/>
      <c r="KXQ92" s="84"/>
      <c r="KXR92" s="84"/>
      <c r="KXS92" s="84"/>
      <c r="KXT92" s="84"/>
      <c r="KXU92" s="84"/>
      <c r="KXV92" s="84"/>
      <c r="KXW92" s="84"/>
      <c r="KXX92" s="84"/>
      <c r="KXY92" s="84"/>
      <c r="KXZ92" s="84"/>
      <c r="KYA92" s="84"/>
      <c r="KYB92" s="84"/>
      <c r="KYC92" s="84"/>
      <c r="KYD92" s="84"/>
      <c r="KYE92" s="84"/>
      <c r="KYF92" s="84"/>
      <c r="KYG92" s="84"/>
      <c r="KYH92" s="84"/>
      <c r="KYI92" s="84"/>
      <c r="KYJ92" s="84"/>
      <c r="KYK92" s="84"/>
      <c r="KYL92" s="84"/>
      <c r="KYM92" s="84"/>
      <c r="KYN92" s="84"/>
      <c r="KYO92" s="84"/>
      <c r="KYP92" s="84"/>
      <c r="KYQ92" s="84"/>
      <c r="KYR92" s="84"/>
      <c r="KYS92" s="84"/>
      <c r="KYT92" s="84"/>
      <c r="KYU92" s="84"/>
      <c r="KYV92" s="84"/>
      <c r="KYW92" s="84"/>
      <c r="KYX92" s="84"/>
      <c r="KYY92" s="84"/>
      <c r="KYZ92" s="84"/>
      <c r="KZA92" s="84"/>
      <c r="KZB92" s="84"/>
      <c r="KZC92" s="84"/>
      <c r="KZD92" s="84"/>
      <c r="KZE92" s="84"/>
      <c r="KZF92" s="84"/>
      <c r="KZG92" s="84"/>
      <c r="KZH92" s="84"/>
      <c r="KZI92" s="84"/>
      <c r="KZJ92" s="84"/>
      <c r="KZK92" s="84"/>
      <c r="KZL92" s="84"/>
      <c r="KZM92" s="84"/>
      <c r="KZN92" s="84"/>
      <c r="KZO92" s="84"/>
      <c r="KZP92" s="84"/>
      <c r="KZQ92" s="84"/>
      <c r="KZR92" s="84"/>
      <c r="KZS92" s="84"/>
      <c r="KZT92" s="84"/>
      <c r="KZU92" s="84"/>
      <c r="KZV92" s="84"/>
      <c r="KZW92" s="84"/>
      <c r="KZX92" s="84"/>
      <c r="KZY92" s="84"/>
      <c r="KZZ92" s="84"/>
      <c r="LAA92" s="84"/>
      <c r="LAB92" s="84"/>
      <c r="LAC92" s="84"/>
      <c r="LAD92" s="84"/>
      <c r="LAE92" s="84"/>
      <c r="LAF92" s="84"/>
      <c r="LAG92" s="84"/>
      <c r="LAH92" s="84"/>
      <c r="LAI92" s="84"/>
      <c r="LAJ92" s="84"/>
      <c r="LAK92" s="84"/>
      <c r="LAL92" s="84"/>
      <c r="LAM92" s="84"/>
      <c r="LAN92" s="84"/>
      <c r="LAO92" s="84"/>
      <c r="LAP92" s="84"/>
      <c r="LAQ92" s="84"/>
      <c r="LAR92" s="84"/>
      <c r="LAS92" s="84"/>
      <c r="LAT92" s="84"/>
      <c r="LAU92" s="84"/>
      <c r="LAV92" s="84"/>
      <c r="LAW92" s="84"/>
      <c r="LAX92" s="84"/>
      <c r="LAY92" s="84"/>
      <c r="LAZ92" s="84"/>
      <c r="LBA92" s="84"/>
      <c r="LBB92" s="84"/>
      <c r="LBC92" s="84"/>
      <c r="LBD92" s="84"/>
      <c r="LBE92" s="84"/>
      <c r="LBF92" s="84"/>
      <c r="LBG92" s="84"/>
      <c r="LBH92" s="84"/>
      <c r="LBI92" s="84"/>
      <c r="LBJ92" s="84"/>
      <c r="LBK92" s="84"/>
      <c r="LBL92" s="84"/>
      <c r="LBM92" s="84"/>
      <c r="LBN92" s="84"/>
      <c r="LBO92" s="84"/>
      <c r="LBP92" s="84"/>
      <c r="LBQ92" s="84"/>
      <c r="LBR92" s="84"/>
      <c r="LBS92" s="84"/>
      <c r="LBT92" s="84"/>
      <c r="LBU92" s="84"/>
      <c r="LBV92" s="84"/>
      <c r="LBW92" s="84"/>
      <c r="LBX92" s="84"/>
      <c r="LBY92" s="84"/>
      <c r="LBZ92" s="84"/>
      <c r="LCA92" s="84"/>
      <c r="LCB92" s="84"/>
      <c r="LCC92" s="84"/>
      <c r="LCD92" s="84"/>
      <c r="LCE92" s="84"/>
      <c r="LCF92" s="84"/>
      <c r="LCG92" s="84"/>
      <c r="LCH92" s="84"/>
      <c r="LCI92" s="84"/>
      <c r="LCJ92" s="84"/>
      <c r="LCK92" s="84"/>
      <c r="LCL92" s="84"/>
      <c r="LCM92" s="84"/>
      <c r="LCN92" s="84"/>
      <c r="LCO92" s="84"/>
      <c r="LCP92" s="84"/>
      <c r="LCQ92" s="84"/>
      <c r="LCR92" s="84"/>
      <c r="LCS92" s="84"/>
      <c r="LCT92" s="84"/>
      <c r="LCU92" s="84"/>
      <c r="LCV92" s="84"/>
      <c r="LCW92" s="84"/>
      <c r="LCX92" s="84"/>
      <c r="LCY92" s="84"/>
      <c r="LCZ92" s="84"/>
      <c r="LDA92" s="84"/>
      <c r="LDB92" s="84"/>
      <c r="LDC92" s="84"/>
      <c r="LDD92" s="84"/>
      <c r="LDE92" s="84"/>
      <c r="LDF92" s="84"/>
      <c r="LDG92" s="84"/>
      <c r="LDH92" s="84"/>
      <c r="LDI92" s="84"/>
      <c r="LDJ92" s="84"/>
      <c r="LDK92" s="84"/>
      <c r="LDL92" s="84"/>
      <c r="LDM92" s="84"/>
      <c r="LDN92" s="84"/>
      <c r="LDO92" s="84"/>
      <c r="LDP92" s="84"/>
      <c r="LDQ92" s="84"/>
      <c r="LDR92" s="84"/>
      <c r="LDS92" s="84"/>
      <c r="LDT92" s="84"/>
      <c r="LDU92" s="84"/>
      <c r="LDV92" s="84"/>
      <c r="LDW92" s="84"/>
      <c r="LDX92" s="84"/>
      <c r="LDY92" s="84"/>
      <c r="LDZ92" s="84"/>
      <c r="LEA92" s="84"/>
      <c r="LEB92" s="84"/>
      <c r="LEC92" s="84"/>
      <c r="LED92" s="84"/>
      <c r="LEE92" s="84"/>
      <c r="LEF92" s="84"/>
      <c r="LEG92" s="84"/>
      <c r="LEH92" s="84"/>
      <c r="LEI92" s="84"/>
      <c r="LEJ92" s="84"/>
      <c r="LEK92" s="84"/>
      <c r="LEL92" s="84"/>
      <c r="LEM92" s="84"/>
      <c r="LEN92" s="84"/>
      <c r="LEO92" s="84"/>
      <c r="LEP92" s="84"/>
      <c r="LEQ92" s="84"/>
      <c r="LER92" s="84"/>
      <c r="LES92" s="84"/>
      <c r="LET92" s="84"/>
      <c r="LEU92" s="84"/>
      <c r="LEV92" s="84"/>
      <c r="LEW92" s="84"/>
      <c r="LEX92" s="84"/>
      <c r="LEY92" s="84"/>
      <c r="LEZ92" s="84"/>
      <c r="LFA92" s="84"/>
      <c r="LFB92" s="84"/>
      <c r="LFC92" s="84"/>
      <c r="LFD92" s="84"/>
      <c r="LFE92" s="84"/>
      <c r="LFF92" s="84"/>
      <c r="LFG92" s="84"/>
      <c r="LFH92" s="84"/>
      <c r="LFI92" s="84"/>
      <c r="LFJ92" s="84"/>
      <c r="LFK92" s="84"/>
      <c r="LFL92" s="84"/>
      <c r="LFM92" s="84"/>
      <c r="LFN92" s="84"/>
      <c r="LFO92" s="84"/>
      <c r="LFP92" s="84"/>
      <c r="LFQ92" s="84"/>
      <c r="LFR92" s="84"/>
      <c r="LFS92" s="84"/>
      <c r="LFT92" s="84"/>
      <c r="LFU92" s="84"/>
      <c r="LFV92" s="84"/>
      <c r="LFW92" s="84"/>
      <c r="LFX92" s="84"/>
      <c r="LFY92" s="84"/>
      <c r="LFZ92" s="84"/>
      <c r="LGA92" s="84"/>
      <c r="LGB92" s="84"/>
      <c r="LGC92" s="84"/>
      <c r="LGD92" s="84"/>
      <c r="LGE92" s="84"/>
      <c r="LGF92" s="84"/>
      <c r="LGG92" s="84"/>
      <c r="LGH92" s="84"/>
      <c r="LGI92" s="84"/>
      <c r="LGJ92" s="84"/>
      <c r="LGK92" s="84"/>
      <c r="LGL92" s="84"/>
      <c r="LGM92" s="84"/>
      <c r="LGN92" s="84"/>
      <c r="LGO92" s="84"/>
      <c r="LGP92" s="84"/>
      <c r="LGQ92" s="84"/>
      <c r="LGR92" s="84"/>
      <c r="LGS92" s="84"/>
      <c r="LGT92" s="84"/>
      <c r="LGU92" s="84"/>
      <c r="LGV92" s="84"/>
      <c r="LGW92" s="84"/>
      <c r="LGX92" s="84"/>
      <c r="LGY92" s="84"/>
      <c r="LGZ92" s="84"/>
      <c r="LHA92" s="84"/>
      <c r="LHB92" s="84"/>
      <c r="LHC92" s="84"/>
      <c r="LHD92" s="84"/>
      <c r="LHE92" s="84"/>
      <c r="LHF92" s="84"/>
      <c r="LHG92" s="84"/>
      <c r="LHH92" s="84"/>
      <c r="LHI92" s="84"/>
      <c r="LHJ92" s="84"/>
      <c r="LHK92" s="84"/>
      <c r="LHL92" s="84"/>
      <c r="LHM92" s="84"/>
      <c r="LHN92" s="84"/>
      <c r="LHO92" s="84"/>
      <c r="LHP92" s="84"/>
      <c r="LHQ92" s="84"/>
      <c r="LHR92" s="84"/>
      <c r="LHS92" s="84"/>
      <c r="LHT92" s="84"/>
      <c r="LHU92" s="84"/>
      <c r="LHV92" s="84"/>
      <c r="LHW92" s="84"/>
      <c r="LHX92" s="84"/>
      <c r="LHY92" s="84"/>
      <c r="LHZ92" s="84"/>
      <c r="LIA92" s="84"/>
      <c r="LIB92" s="84"/>
      <c r="LIC92" s="84"/>
      <c r="LID92" s="84"/>
      <c r="LIE92" s="84"/>
      <c r="LIF92" s="84"/>
      <c r="LIG92" s="84"/>
      <c r="LIH92" s="84"/>
      <c r="LII92" s="84"/>
      <c r="LIJ92" s="84"/>
      <c r="LIK92" s="84"/>
      <c r="LIL92" s="84"/>
      <c r="LIM92" s="84"/>
      <c r="LIN92" s="84"/>
      <c r="LIO92" s="84"/>
      <c r="LIP92" s="84"/>
      <c r="LIQ92" s="84"/>
      <c r="LIR92" s="84"/>
      <c r="LIS92" s="84"/>
      <c r="LIT92" s="84"/>
      <c r="LIU92" s="84"/>
      <c r="LIV92" s="84"/>
      <c r="LIW92" s="84"/>
      <c r="LIX92" s="84"/>
      <c r="LIY92" s="84"/>
      <c r="LIZ92" s="84"/>
      <c r="LJA92" s="84"/>
      <c r="LJB92" s="84"/>
      <c r="LJC92" s="84"/>
      <c r="LJD92" s="84"/>
      <c r="LJE92" s="84"/>
      <c r="LJF92" s="84"/>
      <c r="LJG92" s="84"/>
      <c r="LJH92" s="84"/>
      <c r="LJI92" s="84"/>
      <c r="LJJ92" s="84"/>
      <c r="LJK92" s="84"/>
      <c r="LJL92" s="84"/>
      <c r="LJM92" s="84"/>
      <c r="LJN92" s="84"/>
      <c r="LJO92" s="84"/>
      <c r="LJP92" s="84"/>
      <c r="LJQ92" s="84"/>
      <c r="LJR92" s="84"/>
      <c r="LJS92" s="84"/>
      <c r="LJT92" s="84"/>
      <c r="LJU92" s="84"/>
      <c r="LJV92" s="84"/>
      <c r="LJW92" s="84"/>
      <c r="LJX92" s="84"/>
      <c r="LJY92" s="84"/>
      <c r="LJZ92" s="84"/>
      <c r="LKA92" s="84"/>
      <c r="LKB92" s="84"/>
      <c r="LKC92" s="84"/>
      <c r="LKD92" s="84"/>
      <c r="LKE92" s="84"/>
      <c r="LKF92" s="84"/>
      <c r="LKG92" s="84"/>
      <c r="LKH92" s="84"/>
      <c r="LKI92" s="84"/>
      <c r="LKJ92" s="84"/>
      <c r="LKK92" s="84"/>
      <c r="LKL92" s="84"/>
      <c r="LKM92" s="84"/>
      <c r="LKN92" s="84"/>
      <c r="LKO92" s="84"/>
      <c r="LKP92" s="84"/>
      <c r="LKQ92" s="84"/>
      <c r="LKR92" s="84"/>
      <c r="LKS92" s="84"/>
      <c r="LKT92" s="84"/>
      <c r="LKU92" s="84"/>
      <c r="LKV92" s="84"/>
      <c r="LKW92" s="84"/>
      <c r="LKX92" s="84"/>
      <c r="LKY92" s="84"/>
      <c r="LKZ92" s="84"/>
      <c r="LLA92" s="84"/>
      <c r="LLB92" s="84"/>
      <c r="LLC92" s="84"/>
      <c r="LLD92" s="84"/>
      <c r="LLE92" s="84"/>
      <c r="LLF92" s="84"/>
      <c r="LLG92" s="84"/>
      <c r="LLH92" s="84"/>
      <c r="LLI92" s="84"/>
      <c r="LLJ92" s="84"/>
      <c r="LLK92" s="84"/>
      <c r="LLL92" s="84"/>
      <c r="LLM92" s="84"/>
      <c r="LLN92" s="84"/>
      <c r="LLO92" s="84"/>
      <c r="LLP92" s="84"/>
      <c r="LLQ92" s="84"/>
      <c r="LLR92" s="84"/>
      <c r="LLS92" s="84"/>
      <c r="LLT92" s="84"/>
      <c r="LLU92" s="84"/>
      <c r="LLV92" s="84"/>
      <c r="LLW92" s="84"/>
      <c r="LLX92" s="84"/>
      <c r="LLY92" s="84"/>
      <c r="LLZ92" s="84"/>
      <c r="LMA92" s="84"/>
      <c r="LMB92" s="84"/>
      <c r="LMC92" s="84"/>
      <c r="LMD92" s="84"/>
      <c r="LME92" s="84"/>
      <c r="LMF92" s="84"/>
      <c r="LMG92" s="84"/>
      <c r="LMH92" s="84"/>
      <c r="LMI92" s="84"/>
      <c r="LMJ92" s="84"/>
      <c r="LMK92" s="84"/>
      <c r="LML92" s="84"/>
      <c r="LMM92" s="84"/>
      <c r="LMN92" s="84"/>
      <c r="LMO92" s="84"/>
      <c r="LMP92" s="84"/>
      <c r="LMQ92" s="84"/>
      <c r="LMR92" s="84"/>
      <c r="LMS92" s="84"/>
      <c r="LMT92" s="84"/>
      <c r="LMU92" s="84"/>
      <c r="LMV92" s="84"/>
      <c r="LMW92" s="84"/>
      <c r="LMX92" s="84"/>
      <c r="LMY92" s="84"/>
      <c r="LMZ92" s="84"/>
      <c r="LNA92" s="84"/>
      <c r="LNB92" s="84"/>
      <c r="LNC92" s="84"/>
      <c r="LND92" s="84"/>
      <c r="LNE92" s="84"/>
      <c r="LNF92" s="84"/>
      <c r="LNG92" s="84"/>
      <c r="LNH92" s="84"/>
      <c r="LNI92" s="84"/>
      <c r="LNJ92" s="84"/>
      <c r="LNK92" s="84"/>
      <c r="LNL92" s="84"/>
      <c r="LNM92" s="84"/>
      <c r="LNN92" s="84"/>
      <c r="LNO92" s="84"/>
      <c r="LNP92" s="84"/>
      <c r="LNQ92" s="84"/>
      <c r="LNR92" s="84"/>
      <c r="LNS92" s="84"/>
      <c r="LNT92" s="84"/>
      <c r="LNU92" s="84"/>
      <c r="LNV92" s="84"/>
      <c r="LNW92" s="84"/>
      <c r="LNX92" s="84"/>
      <c r="LNY92" s="84"/>
      <c r="LNZ92" s="84"/>
      <c r="LOA92" s="84"/>
      <c r="LOB92" s="84"/>
      <c r="LOC92" s="84"/>
      <c r="LOD92" s="84"/>
      <c r="LOE92" s="84"/>
      <c r="LOF92" s="84"/>
      <c r="LOG92" s="84"/>
      <c r="LOH92" s="84"/>
      <c r="LOI92" s="84"/>
      <c r="LOJ92" s="84"/>
      <c r="LOK92" s="84"/>
      <c r="LOL92" s="84"/>
      <c r="LOM92" s="84"/>
      <c r="LON92" s="84"/>
      <c r="LOO92" s="84"/>
      <c r="LOP92" s="84"/>
      <c r="LOQ92" s="84"/>
      <c r="LOR92" s="84"/>
      <c r="LOS92" s="84"/>
      <c r="LOT92" s="84"/>
      <c r="LOU92" s="84"/>
      <c r="LOV92" s="84"/>
      <c r="LOW92" s="84"/>
      <c r="LOX92" s="84"/>
      <c r="LOY92" s="84"/>
      <c r="LOZ92" s="84"/>
      <c r="LPA92" s="84"/>
      <c r="LPB92" s="84"/>
      <c r="LPC92" s="84"/>
      <c r="LPD92" s="84"/>
      <c r="LPE92" s="84"/>
      <c r="LPF92" s="84"/>
      <c r="LPG92" s="84"/>
      <c r="LPH92" s="84"/>
      <c r="LPI92" s="84"/>
      <c r="LPJ92" s="84"/>
      <c r="LPK92" s="84"/>
      <c r="LPL92" s="84"/>
      <c r="LPM92" s="84"/>
      <c r="LPN92" s="84"/>
      <c r="LPO92" s="84"/>
      <c r="LPP92" s="84"/>
      <c r="LPQ92" s="84"/>
      <c r="LPR92" s="84"/>
      <c r="LPS92" s="84"/>
      <c r="LPT92" s="84"/>
      <c r="LPU92" s="84"/>
      <c r="LPV92" s="84"/>
      <c r="LPW92" s="84"/>
      <c r="LPX92" s="84"/>
      <c r="LPY92" s="84"/>
      <c r="LPZ92" s="84"/>
      <c r="LQA92" s="84"/>
      <c r="LQB92" s="84"/>
      <c r="LQC92" s="84"/>
      <c r="LQD92" s="84"/>
      <c r="LQE92" s="84"/>
      <c r="LQF92" s="84"/>
      <c r="LQG92" s="84"/>
      <c r="LQH92" s="84"/>
      <c r="LQI92" s="84"/>
      <c r="LQJ92" s="84"/>
      <c r="LQK92" s="84"/>
      <c r="LQL92" s="84"/>
      <c r="LQM92" s="84"/>
      <c r="LQN92" s="84"/>
      <c r="LQO92" s="84"/>
      <c r="LQP92" s="84"/>
      <c r="LQQ92" s="84"/>
      <c r="LQR92" s="84"/>
      <c r="LQS92" s="84"/>
      <c r="LQT92" s="84"/>
      <c r="LQU92" s="84"/>
      <c r="LQV92" s="84"/>
      <c r="LQW92" s="84"/>
      <c r="LQX92" s="84"/>
      <c r="LQY92" s="84"/>
      <c r="LQZ92" s="84"/>
      <c r="LRA92" s="84"/>
      <c r="LRB92" s="84"/>
      <c r="LRC92" s="84"/>
      <c r="LRD92" s="84"/>
      <c r="LRE92" s="84"/>
      <c r="LRF92" s="84"/>
      <c r="LRG92" s="84"/>
      <c r="LRH92" s="84"/>
      <c r="LRI92" s="84"/>
      <c r="LRJ92" s="84"/>
      <c r="LRK92" s="84"/>
      <c r="LRL92" s="84"/>
      <c r="LRM92" s="84"/>
      <c r="LRN92" s="84"/>
      <c r="LRO92" s="84"/>
      <c r="LRP92" s="84"/>
      <c r="LRQ92" s="84"/>
      <c r="LRR92" s="84"/>
      <c r="LRS92" s="84"/>
      <c r="LRT92" s="84"/>
      <c r="LRU92" s="84"/>
      <c r="LRV92" s="84"/>
      <c r="LRW92" s="84"/>
      <c r="LRX92" s="84"/>
      <c r="LRY92" s="84"/>
      <c r="LRZ92" s="84"/>
      <c r="LSA92" s="84"/>
      <c r="LSB92" s="84"/>
      <c r="LSC92" s="84"/>
      <c r="LSD92" s="84"/>
      <c r="LSE92" s="84"/>
      <c r="LSF92" s="84"/>
      <c r="LSG92" s="84"/>
      <c r="LSH92" s="84"/>
      <c r="LSI92" s="84"/>
      <c r="LSJ92" s="84"/>
      <c r="LSK92" s="84"/>
      <c r="LSL92" s="84"/>
      <c r="LSM92" s="84"/>
      <c r="LSN92" s="84"/>
      <c r="LSO92" s="84"/>
      <c r="LSP92" s="84"/>
      <c r="LSQ92" s="84"/>
      <c r="LSR92" s="84"/>
      <c r="LSS92" s="84"/>
      <c r="LST92" s="84"/>
      <c r="LSU92" s="84"/>
      <c r="LSV92" s="84"/>
      <c r="LSW92" s="84"/>
      <c r="LSX92" s="84"/>
      <c r="LSY92" s="84"/>
      <c r="LSZ92" s="84"/>
      <c r="LTA92" s="84"/>
      <c r="LTB92" s="84"/>
      <c r="LTC92" s="84"/>
      <c r="LTD92" s="84"/>
      <c r="LTE92" s="84"/>
      <c r="LTF92" s="84"/>
      <c r="LTG92" s="84"/>
      <c r="LTH92" s="84"/>
      <c r="LTI92" s="84"/>
      <c r="LTJ92" s="84"/>
      <c r="LTK92" s="84"/>
      <c r="LTL92" s="84"/>
      <c r="LTM92" s="84"/>
      <c r="LTN92" s="84"/>
      <c r="LTO92" s="84"/>
      <c r="LTP92" s="84"/>
      <c r="LTQ92" s="84"/>
      <c r="LTR92" s="84"/>
      <c r="LTS92" s="84"/>
      <c r="LTT92" s="84"/>
      <c r="LTU92" s="84"/>
      <c r="LTV92" s="84"/>
      <c r="LTW92" s="84"/>
      <c r="LTX92" s="84"/>
      <c r="LTY92" s="84"/>
      <c r="LTZ92" s="84"/>
      <c r="LUA92" s="84"/>
      <c r="LUB92" s="84"/>
      <c r="LUC92" s="84"/>
      <c r="LUD92" s="84"/>
      <c r="LUE92" s="84"/>
      <c r="LUF92" s="84"/>
      <c r="LUG92" s="84"/>
      <c r="LUH92" s="84"/>
      <c r="LUI92" s="84"/>
      <c r="LUJ92" s="84"/>
      <c r="LUK92" s="84"/>
      <c r="LUL92" s="84"/>
      <c r="LUM92" s="84"/>
      <c r="LUN92" s="84"/>
      <c r="LUO92" s="84"/>
      <c r="LUP92" s="84"/>
      <c r="LUQ92" s="84"/>
      <c r="LUR92" s="84"/>
      <c r="LUS92" s="84"/>
      <c r="LUT92" s="84"/>
      <c r="LUU92" s="84"/>
      <c r="LUV92" s="84"/>
      <c r="LUW92" s="84"/>
      <c r="LUX92" s="84"/>
      <c r="LUY92" s="84"/>
      <c r="LUZ92" s="84"/>
      <c r="LVA92" s="84"/>
      <c r="LVB92" s="84"/>
      <c r="LVC92" s="84"/>
      <c r="LVD92" s="84"/>
      <c r="LVE92" s="84"/>
      <c r="LVF92" s="84"/>
      <c r="LVG92" s="84"/>
      <c r="LVH92" s="84"/>
      <c r="LVI92" s="84"/>
      <c r="LVJ92" s="84"/>
      <c r="LVK92" s="84"/>
      <c r="LVL92" s="84"/>
      <c r="LVM92" s="84"/>
      <c r="LVN92" s="84"/>
      <c r="LVO92" s="84"/>
      <c r="LVP92" s="84"/>
      <c r="LVQ92" s="84"/>
      <c r="LVR92" s="84"/>
      <c r="LVS92" s="84"/>
      <c r="LVT92" s="84"/>
      <c r="LVU92" s="84"/>
      <c r="LVV92" s="84"/>
      <c r="LVW92" s="84"/>
      <c r="LVX92" s="84"/>
      <c r="LVY92" s="84"/>
      <c r="LVZ92" s="84"/>
      <c r="LWA92" s="84"/>
      <c r="LWB92" s="84"/>
      <c r="LWC92" s="84"/>
      <c r="LWD92" s="84"/>
      <c r="LWE92" s="84"/>
      <c r="LWF92" s="84"/>
      <c r="LWG92" s="84"/>
      <c r="LWH92" s="84"/>
      <c r="LWI92" s="84"/>
      <c r="LWJ92" s="84"/>
      <c r="LWK92" s="84"/>
      <c r="LWL92" s="84"/>
      <c r="LWM92" s="84"/>
      <c r="LWN92" s="84"/>
      <c r="LWO92" s="84"/>
      <c r="LWP92" s="84"/>
      <c r="LWQ92" s="84"/>
      <c r="LWR92" s="84"/>
      <c r="LWS92" s="84"/>
      <c r="LWT92" s="84"/>
      <c r="LWU92" s="84"/>
      <c r="LWV92" s="84"/>
      <c r="LWW92" s="84"/>
      <c r="LWX92" s="84"/>
      <c r="LWY92" s="84"/>
      <c r="LWZ92" s="84"/>
      <c r="LXA92" s="84"/>
      <c r="LXB92" s="84"/>
      <c r="LXC92" s="84"/>
      <c r="LXD92" s="84"/>
      <c r="LXE92" s="84"/>
      <c r="LXF92" s="84"/>
      <c r="LXG92" s="84"/>
      <c r="LXH92" s="84"/>
      <c r="LXI92" s="84"/>
      <c r="LXJ92" s="84"/>
      <c r="LXK92" s="84"/>
      <c r="LXL92" s="84"/>
      <c r="LXM92" s="84"/>
      <c r="LXN92" s="84"/>
      <c r="LXO92" s="84"/>
      <c r="LXP92" s="84"/>
      <c r="LXQ92" s="84"/>
      <c r="LXR92" s="84"/>
      <c r="LXS92" s="84"/>
      <c r="LXT92" s="84"/>
      <c r="LXU92" s="84"/>
      <c r="LXV92" s="84"/>
      <c r="LXW92" s="84"/>
      <c r="LXX92" s="84"/>
      <c r="LXY92" s="84"/>
      <c r="LXZ92" s="84"/>
      <c r="LYA92" s="84"/>
      <c r="LYB92" s="84"/>
      <c r="LYC92" s="84"/>
      <c r="LYD92" s="84"/>
      <c r="LYE92" s="84"/>
      <c r="LYF92" s="84"/>
      <c r="LYG92" s="84"/>
      <c r="LYH92" s="84"/>
      <c r="LYI92" s="84"/>
      <c r="LYJ92" s="84"/>
      <c r="LYK92" s="84"/>
      <c r="LYL92" s="84"/>
      <c r="LYM92" s="84"/>
      <c r="LYN92" s="84"/>
      <c r="LYO92" s="84"/>
      <c r="LYP92" s="84"/>
      <c r="LYQ92" s="84"/>
      <c r="LYR92" s="84"/>
      <c r="LYS92" s="84"/>
      <c r="LYT92" s="84"/>
      <c r="LYU92" s="84"/>
      <c r="LYV92" s="84"/>
      <c r="LYW92" s="84"/>
      <c r="LYX92" s="84"/>
      <c r="LYY92" s="84"/>
      <c r="LYZ92" s="84"/>
      <c r="LZA92" s="84"/>
      <c r="LZB92" s="84"/>
      <c r="LZC92" s="84"/>
      <c r="LZD92" s="84"/>
      <c r="LZE92" s="84"/>
      <c r="LZF92" s="84"/>
      <c r="LZG92" s="84"/>
      <c r="LZH92" s="84"/>
      <c r="LZI92" s="84"/>
      <c r="LZJ92" s="84"/>
      <c r="LZK92" s="84"/>
      <c r="LZL92" s="84"/>
      <c r="LZM92" s="84"/>
      <c r="LZN92" s="84"/>
      <c r="LZO92" s="84"/>
      <c r="LZP92" s="84"/>
      <c r="LZQ92" s="84"/>
      <c r="LZR92" s="84"/>
      <c r="LZS92" s="84"/>
      <c r="LZT92" s="84"/>
      <c r="LZU92" s="84"/>
      <c r="LZV92" s="84"/>
      <c r="LZW92" s="84"/>
      <c r="LZX92" s="84"/>
      <c r="LZY92" s="84"/>
      <c r="LZZ92" s="84"/>
      <c r="MAA92" s="84"/>
      <c r="MAB92" s="84"/>
      <c r="MAC92" s="84"/>
      <c r="MAD92" s="84"/>
      <c r="MAE92" s="84"/>
      <c r="MAF92" s="84"/>
      <c r="MAG92" s="84"/>
      <c r="MAH92" s="84"/>
      <c r="MAI92" s="84"/>
      <c r="MAJ92" s="84"/>
      <c r="MAK92" s="84"/>
      <c r="MAL92" s="84"/>
      <c r="MAM92" s="84"/>
      <c r="MAN92" s="84"/>
      <c r="MAO92" s="84"/>
      <c r="MAP92" s="84"/>
      <c r="MAQ92" s="84"/>
      <c r="MAR92" s="84"/>
      <c r="MAS92" s="84"/>
      <c r="MAT92" s="84"/>
      <c r="MAU92" s="84"/>
      <c r="MAV92" s="84"/>
      <c r="MAW92" s="84"/>
      <c r="MAX92" s="84"/>
      <c r="MAY92" s="84"/>
      <c r="MAZ92" s="84"/>
      <c r="MBA92" s="84"/>
      <c r="MBB92" s="84"/>
      <c r="MBC92" s="84"/>
      <c r="MBD92" s="84"/>
      <c r="MBE92" s="84"/>
      <c r="MBF92" s="84"/>
      <c r="MBG92" s="84"/>
      <c r="MBH92" s="84"/>
      <c r="MBI92" s="84"/>
      <c r="MBJ92" s="84"/>
      <c r="MBK92" s="84"/>
      <c r="MBL92" s="84"/>
      <c r="MBM92" s="84"/>
      <c r="MBN92" s="84"/>
      <c r="MBO92" s="84"/>
      <c r="MBP92" s="84"/>
      <c r="MBQ92" s="84"/>
      <c r="MBR92" s="84"/>
      <c r="MBS92" s="84"/>
      <c r="MBT92" s="84"/>
      <c r="MBU92" s="84"/>
      <c r="MBV92" s="84"/>
      <c r="MBW92" s="84"/>
      <c r="MBX92" s="84"/>
      <c r="MBY92" s="84"/>
      <c r="MBZ92" s="84"/>
      <c r="MCA92" s="84"/>
      <c r="MCB92" s="84"/>
      <c r="MCC92" s="84"/>
      <c r="MCD92" s="84"/>
      <c r="MCE92" s="84"/>
      <c r="MCF92" s="84"/>
      <c r="MCG92" s="84"/>
      <c r="MCH92" s="84"/>
      <c r="MCI92" s="84"/>
      <c r="MCJ92" s="84"/>
      <c r="MCK92" s="84"/>
      <c r="MCL92" s="84"/>
      <c r="MCM92" s="84"/>
      <c r="MCN92" s="84"/>
      <c r="MCO92" s="84"/>
      <c r="MCP92" s="84"/>
      <c r="MCQ92" s="84"/>
      <c r="MCR92" s="84"/>
      <c r="MCS92" s="84"/>
      <c r="MCT92" s="84"/>
      <c r="MCU92" s="84"/>
      <c r="MCV92" s="84"/>
      <c r="MCW92" s="84"/>
      <c r="MCX92" s="84"/>
      <c r="MCY92" s="84"/>
      <c r="MCZ92" s="84"/>
      <c r="MDA92" s="84"/>
      <c r="MDB92" s="84"/>
      <c r="MDC92" s="84"/>
      <c r="MDD92" s="84"/>
      <c r="MDE92" s="84"/>
      <c r="MDF92" s="84"/>
      <c r="MDG92" s="84"/>
      <c r="MDH92" s="84"/>
      <c r="MDI92" s="84"/>
      <c r="MDJ92" s="84"/>
      <c r="MDK92" s="84"/>
      <c r="MDL92" s="84"/>
      <c r="MDM92" s="84"/>
      <c r="MDN92" s="84"/>
      <c r="MDO92" s="84"/>
      <c r="MDP92" s="84"/>
      <c r="MDQ92" s="84"/>
      <c r="MDR92" s="84"/>
      <c r="MDS92" s="84"/>
      <c r="MDT92" s="84"/>
      <c r="MDU92" s="84"/>
      <c r="MDV92" s="84"/>
      <c r="MDW92" s="84"/>
      <c r="MDX92" s="84"/>
      <c r="MDY92" s="84"/>
      <c r="MDZ92" s="84"/>
      <c r="MEA92" s="84"/>
      <c r="MEB92" s="84"/>
      <c r="MEC92" s="84"/>
      <c r="MED92" s="84"/>
      <c r="MEE92" s="84"/>
      <c r="MEF92" s="84"/>
      <c r="MEG92" s="84"/>
      <c r="MEH92" s="84"/>
      <c r="MEI92" s="84"/>
      <c r="MEJ92" s="84"/>
      <c r="MEK92" s="84"/>
      <c r="MEL92" s="84"/>
      <c r="MEM92" s="84"/>
      <c r="MEN92" s="84"/>
      <c r="MEO92" s="84"/>
      <c r="MEP92" s="84"/>
      <c r="MEQ92" s="84"/>
      <c r="MER92" s="84"/>
      <c r="MES92" s="84"/>
      <c r="MET92" s="84"/>
      <c r="MEU92" s="84"/>
      <c r="MEV92" s="84"/>
      <c r="MEW92" s="84"/>
      <c r="MEX92" s="84"/>
      <c r="MEY92" s="84"/>
      <c r="MEZ92" s="84"/>
      <c r="MFA92" s="84"/>
      <c r="MFB92" s="84"/>
      <c r="MFC92" s="84"/>
      <c r="MFD92" s="84"/>
      <c r="MFE92" s="84"/>
      <c r="MFF92" s="84"/>
      <c r="MFG92" s="84"/>
      <c r="MFH92" s="84"/>
      <c r="MFI92" s="84"/>
      <c r="MFJ92" s="84"/>
      <c r="MFK92" s="84"/>
      <c r="MFL92" s="84"/>
      <c r="MFM92" s="84"/>
      <c r="MFN92" s="84"/>
      <c r="MFO92" s="84"/>
      <c r="MFP92" s="84"/>
      <c r="MFQ92" s="84"/>
      <c r="MFR92" s="84"/>
      <c r="MFS92" s="84"/>
      <c r="MFT92" s="84"/>
      <c r="MFU92" s="84"/>
      <c r="MFV92" s="84"/>
      <c r="MFW92" s="84"/>
      <c r="MFX92" s="84"/>
      <c r="MFY92" s="84"/>
      <c r="MFZ92" s="84"/>
      <c r="MGA92" s="84"/>
      <c r="MGB92" s="84"/>
      <c r="MGC92" s="84"/>
      <c r="MGD92" s="84"/>
      <c r="MGE92" s="84"/>
      <c r="MGF92" s="84"/>
      <c r="MGG92" s="84"/>
      <c r="MGH92" s="84"/>
      <c r="MGI92" s="84"/>
      <c r="MGJ92" s="84"/>
      <c r="MGK92" s="84"/>
      <c r="MGL92" s="84"/>
      <c r="MGM92" s="84"/>
      <c r="MGN92" s="84"/>
      <c r="MGO92" s="84"/>
      <c r="MGP92" s="84"/>
      <c r="MGQ92" s="84"/>
      <c r="MGR92" s="84"/>
      <c r="MGS92" s="84"/>
      <c r="MGT92" s="84"/>
      <c r="MGU92" s="84"/>
      <c r="MGV92" s="84"/>
      <c r="MGW92" s="84"/>
      <c r="MGX92" s="84"/>
      <c r="MGY92" s="84"/>
      <c r="MGZ92" s="84"/>
      <c r="MHA92" s="84"/>
      <c r="MHB92" s="84"/>
      <c r="MHC92" s="84"/>
      <c r="MHD92" s="84"/>
      <c r="MHE92" s="84"/>
      <c r="MHF92" s="84"/>
      <c r="MHG92" s="84"/>
      <c r="MHH92" s="84"/>
      <c r="MHI92" s="84"/>
      <c r="MHJ92" s="84"/>
      <c r="MHK92" s="84"/>
      <c r="MHL92" s="84"/>
      <c r="MHM92" s="84"/>
      <c r="MHN92" s="84"/>
      <c r="MHO92" s="84"/>
      <c r="MHP92" s="84"/>
      <c r="MHQ92" s="84"/>
      <c r="MHR92" s="84"/>
      <c r="MHS92" s="84"/>
      <c r="MHT92" s="84"/>
      <c r="MHU92" s="84"/>
      <c r="MHV92" s="84"/>
      <c r="MHW92" s="84"/>
      <c r="MHX92" s="84"/>
      <c r="MHY92" s="84"/>
      <c r="MHZ92" s="84"/>
      <c r="MIA92" s="84"/>
      <c r="MIB92" s="84"/>
      <c r="MIC92" s="84"/>
      <c r="MID92" s="84"/>
      <c r="MIE92" s="84"/>
      <c r="MIF92" s="84"/>
      <c r="MIG92" s="84"/>
      <c r="MIH92" s="84"/>
      <c r="MII92" s="84"/>
      <c r="MIJ92" s="84"/>
      <c r="MIK92" s="84"/>
      <c r="MIL92" s="84"/>
      <c r="MIM92" s="84"/>
      <c r="MIN92" s="84"/>
      <c r="MIO92" s="84"/>
      <c r="MIP92" s="84"/>
      <c r="MIQ92" s="84"/>
      <c r="MIR92" s="84"/>
      <c r="MIS92" s="84"/>
      <c r="MIT92" s="84"/>
      <c r="MIU92" s="84"/>
      <c r="MIV92" s="84"/>
      <c r="MIW92" s="84"/>
      <c r="MIX92" s="84"/>
      <c r="MIY92" s="84"/>
      <c r="MIZ92" s="84"/>
      <c r="MJA92" s="84"/>
      <c r="MJB92" s="84"/>
      <c r="MJC92" s="84"/>
      <c r="MJD92" s="84"/>
      <c r="MJE92" s="84"/>
      <c r="MJF92" s="84"/>
      <c r="MJG92" s="84"/>
      <c r="MJH92" s="84"/>
      <c r="MJI92" s="84"/>
      <c r="MJJ92" s="84"/>
      <c r="MJK92" s="84"/>
      <c r="MJL92" s="84"/>
      <c r="MJM92" s="84"/>
      <c r="MJN92" s="84"/>
      <c r="MJO92" s="84"/>
      <c r="MJP92" s="84"/>
      <c r="MJQ92" s="84"/>
      <c r="MJR92" s="84"/>
      <c r="MJS92" s="84"/>
      <c r="MJT92" s="84"/>
      <c r="MJU92" s="84"/>
      <c r="MJV92" s="84"/>
      <c r="MJW92" s="84"/>
      <c r="MJX92" s="84"/>
      <c r="MJY92" s="84"/>
      <c r="MJZ92" s="84"/>
      <c r="MKA92" s="84"/>
      <c r="MKB92" s="84"/>
      <c r="MKC92" s="84"/>
      <c r="MKD92" s="84"/>
      <c r="MKE92" s="84"/>
      <c r="MKF92" s="84"/>
      <c r="MKG92" s="84"/>
      <c r="MKH92" s="84"/>
      <c r="MKI92" s="84"/>
      <c r="MKJ92" s="84"/>
      <c r="MKK92" s="84"/>
      <c r="MKL92" s="84"/>
      <c r="MKM92" s="84"/>
      <c r="MKN92" s="84"/>
      <c r="MKO92" s="84"/>
      <c r="MKP92" s="84"/>
      <c r="MKQ92" s="84"/>
      <c r="MKR92" s="84"/>
      <c r="MKS92" s="84"/>
      <c r="MKT92" s="84"/>
      <c r="MKU92" s="84"/>
      <c r="MKV92" s="84"/>
      <c r="MKW92" s="84"/>
      <c r="MKX92" s="84"/>
      <c r="MKY92" s="84"/>
      <c r="MKZ92" s="84"/>
      <c r="MLA92" s="84"/>
      <c r="MLB92" s="84"/>
      <c r="MLC92" s="84"/>
      <c r="MLD92" s="84"/>
      <c r="MLE92" s="84"/>
      <c r="MLF92" s="84"/>
      <c r="MLG92" s="84"/>
      <c r="MLH92" s="84"/>
      <c r="MLI92" s="84"/>
      <c r="MLJ92" s="84"/>
      <c r="MLK92" s="84"/>
      <c r="MLL92" s="84"/>
      <c r="MLM92" s="84"/>
      <c r="MLN92" s="84"/>
      <c r="MLO92" s="84"/>
      <c r="MLP92" s="84"/>
      <c r="MLQ92" s="84"/>
      <c r="MLR92" s="84"/>
      <c r="MLS92" s="84"/>
      <c r="MLT92" s="84"/>
      <c r="MLU92" s="84"/>
      <c r="MLV92" s="84"/>
      <c r="MLW92" s="84"/>
      <c r="MLX92" s="84"/>
      <c r="MLY92" s="84"/>
      <c r="MLZ92" s="84"/>
      <c r="MMA92" s="84"/>
      <c r="MMB92" s="84"/>
      <c r="MMC92" s="84"/>
      <c r="MMD92" s="84"/>
      <c r="MME92" s="84"/>
      <c r="MMF92" s="84"/>
      <c r="MMG92" s="84"/>
      <c r="MMH92" s="84"/>
      <c r="MMI92" s="84"/>
      <c r="MMJ92" s="84"/>
      <c r="MMK92" s="84"/>
      <c r="MML92" s="84"/>
      <c r="MMM92" s="84"/>
      <c r="MMN92" s="84"/>
      <c r="MMO92" s="84"/>
      <c r="MMP92" s="84"/>
      <c r="MMQ92" s="84"/>
      <c r="MMR92" s="84"/>
      <c r="MMS92" s="84"/>
      <c r="MMT92" s="84"/>
      <c r="MMU92" s="84"/>
      <c r="MMV92" s="84"/>
      <c r="MMW92" s="84"/>
      <c r="MMX92" s="84"/>
      <c r="MMY92" s="84"/>
      <c r="MMZ92" s="84"/>
      <c r="MNA92" s="84"/>
      <c r="MNB92" s="84"/>
      <c r="MNC92" s="84"/>
      <c r="MND92" s="84"/>
      <c r="MNE92" s="84"/>
      <c r="MNF92" s="84"/>
      <c r="MNG92" s="84"/>
      <c r="MNH92" s="84"/>
      <c r="MNI92" s="84"/>
      <c r="MNJ92" s="84"/>
      <c r="MNK92" s="84"/>
      <c r="MNL92" s="84"/>
      <c r="MNM92" s="84"/>
      <c r="MNN92" s="84"/>
      <c r="MNO92" s="84"/>
      <c r="MNP92" s="84"/>
      <c r="MNQ92" s="84"/>
      <c r="MNR92" s="84"/>
      <c r="MNS92" s="84"/>
      <c r="MNT92" s="84"/>
      <c r="MNU92" s="84"/>
      <c r="MNV92" s="84"/>
      <c r="MNW92" s="84"/>
      <c r="MNX92" s="84"/>
      <c r="MNY92" s="84"/>
      <c r="MNZ92" s="84"/>
      <c r="MOA92" s="84"/>
      <c r="MOB92" s="84"/>
      <c r="MOC92" s="84"/>
      <c r="MOD92" s="84"/>
      <c r="MOE92" s="84"/>
      <c r="MOF92" s="84"/>
      <c r="MOG92" s="84"/>
      <c r="MOH92" s="84"/>
      <c r="MOI92" s="84"/>
      <c r="MOJ92" s="84"/>
      <c r="MOK92" s="84"/>
      <c r="MOL92" s="84"/>
      <c r="MOM92" s="84"/>
      <c r="MON92" s="84"/>
      <c r="MOO92" s="84"/>
      <c r="MOP92" s="84"/>
      <c r="MOQ92" s="84"/>
      <c r="MOR92" s="84"/>
      <c r="MOS92" s="84"/>
      <c r="MOT92" s="84"/>
      <c r="MOU92" s="84"/>
      <c r="MOV92" s="84"/>
      <c r="MOW92" s="84"/>
      <c r="MOX92" s="84"/>
      <c r="MOY92" s="84"/>
      <c r="MOZ92" s="84"/>
      <c r="MPA92" s="84"/>
      <c r="MPB92" s="84"/>
      <c r="MPC92" s="84"/>
      <c r="MPD92" s="84"/>
      <c r="MPE92" s="84"/>
      <c r="MPF92" s="84"/>
      <c r="MPG92" s="84"/>
      <c r="MPH92" s="84"/>
      <c r="MPI92" s="84"/>
      <c r="MPJ92" s="84"/>
      <c r="MPK92" s="84"/>
      <c r="MPL92" s="84"/>
      <c r="MPM92" s="84"/>
      <c r="MPN92" s="84"/>
      <c r="MPO92" s="84"/>
      <c r="MPP92" s="84"/>
      <c r="MPQ92" s="84"/>
      <c r="MPR92" s="84"/>
      <c r="MPS92" s="84"/>
      <c r="MPT92" s="84"/>
      <c r="MPU92" s="84"/>
      <c r="MPV92" s="84"/>
      <c r="MPW92" s="84"/>
      <c r="MPX92" s="84"/>
      <c r="MPY92" s="84"/>
      <c r="MPZ92" s="84"/>
      <c r="MQA92" s="84"/>
      <c r="MQB92" s="84"/>
      <c r="MQC92" s="84"/>
      <c r="MQD92" s="84"/>
      <c r="MQE92" s="84"/>
      <c r="MQF92" s="84"/>
      <c r="MQG92" s="84"/>
      <c r="MQH92" s="84"/>
      <c r="MQI92" s="84"/>
      <c r="MQJ92" s="84"/>
      <c r="MQK92" s="84"/>
      <c r="MQL92" s="84"/>
      <c r="MQM92" s="84"/>
      <c r="MQN92" s="84"/>
      <c r="MQO92" s="84"/>
      <c r="MQP92" s="84"/>
      <c r="MQQ92" s="84"/>
      <c r="MQR92" s="84"/>
      <c r="MQS92" s="84"/>
      <c r="MQT92" s="84"/>
      <c r="MQU92" s="84"/>
      <c r="MQV92" s="84"/>
      <c r="MQW92" s="84"/>
      <c r="MQX92" s="84"/>
      <c r="MQY92" s="84"/>
      <c r="MQZ92" s="84"/>
      <c r="MRA92" s="84"/>
      <c r="MRB92" s="84"/>
      <c r="MRC92" s="84"/>
      <c r="MRD92" s="84"/>
      <c r="MRE92" s="84"/>
      <c r="MRF92" s="84"/>
      <c r="MRG92" s="84"/>
      <c r="MRH92" s="84"/>
      <c r="MRI92" s="84"/>
      <c r="MRJ92" s="84"/>
      <c r="MRK92" s="84"/>
      <c r="MRL92" s="84"/>
      <c r="MRM92" s="84"/>
      <c r="MRN92" s="84"/>
      <c r="MRO92" s="84"/>
      <c r="MRP92" s="84"/>
      <c r="MRQ92" s="84"/>
      <c r="MRR92" s="84"/>
      <c r="MRS92" s="84"/>
      <c r="MRT92" s="84"/>
      <c r="MRU92" s="84"/>
      <c r="MRV92" s="84"/>
      <c r="MRW92" s="84"/>
      <c r="MRX92" s="84"/>
      <c r="MRY92" s="84"/>
      <c r="MRZ92" s="84"/>
      <c r="MSA92" s="84"/>
      <c r="MSB92" s="84"/>
      <c r="MSC92" s="84"/>
      <c r="MSD92" s="84"/>
      <c r="MSE92" s="84"/>
      <c r="MSF92" s="84"/>
      <c r="MSG92" s="84"/>
      <c r="MSH92" s="84"/>
      <c r="MSI92" s="84"/>
      <c r="MSJ92" s="84"/>
      <c r="MSK92" s="84"/>
      <c r="MSL92" s="84"/>
      <c r="MSM92" s="84"/>
      <c r="MSN92" s="84"/>
      <c r="MSO92" s="84"/>
      <c r="MSP92" s="84"/>
      <c r="MSQ92" s="84"/>
      <c r="MSR92" s="84"/>
      <c r="MSS92" s="84"/>
      <c r="MST92" s="84"/>
      <c r="MSU92" s="84"/>
      <c r="MSV92" s="84"/>
      <c r="MSW92" s="84"/>
      <c r="MSX92" s="84"/>
      <c r="MSY92" s="84"/>
      <c r="MSZ92" s="84"/>
      <c r="MTA92" s="84"/>
      <c r="MTB92" s="84"/>
      <c r="MTC92" s="84"/>
      <c r="MTD92" s="84"/>
      <c r="MTE92" s="84"/>
      <c r="MTF92" s="84"/>
      <c r="MTG92" s="84"/>
      <c r="MTH92" s="84"/>
      <c r="MTI92" s="84"/>
      <c r="MTJ92" s="84"/>
      <c r="MTK92" s="84"/>
      <c r="MTL92" s="84"/>
      <c r="MTM92" s="84"/>
      <c r="MTN92" s="84"/>
      <c r="MTO92" s="84"/>
      <c r="MTP92" s="84"/>
      <c r="MTQ92" s="84"/>
      <c r="MTR92" s="84"/>
      <c r="MTS92" s="84"/>
      <c r="MTT92" s="84"/>
      <c r="MTU92" s="84"/>
      <c r="MTV92" s="84"/>
      <c r="MTW92" s="84"/>
      <c r="MTX92" s="84"/>
      <c r="MTY92" s="84"/>
      <c r="MTZ92" s="84"/>
      <c r="MUA92" s="84"/>
      <c r="MUB92" s="84"/>
      <c r="MUC92" s="84"/>
      <c r="MUD92" s="84"/>
      <c r="MUE92" s="84"/>
      <c r="MUF92" s="84"/>
      <c r="MUG92" s="84"/>
      <c r="MUH92" s="84"/>
      <c r="MUI92" s="84"/>
      <c r="MUJ92" s="84"/>
      <c r="MUK92" s="84"/>
      <c r="MUL92" s="84"/>
      <c r="MUM92" s="84"/>
      <c r="MUN92" s="84"/>
      <c r="MUO92" s="84"/>
      <c r="MUP92" s="84"/>
      <c r="MUQ92" s="84"/>
      <c r="MUR92" s="84"/>
      <c r="MUS92" s="84"/>
      <c r="MUT92" s="84"/>
      <c r="MUU92" s="84"/>
      <c r="MUV92" s="84"/>
      <c r="MUW92" s="84"/>
      <c r="MUX92" s="84"/>
      <c r="MUY92" s="84"/>
      <c r="MUZ92" s="84"/>
      <c r="MVA92" s="84"/>
      <c r="MVB92" s="84"/>
      <c r="MVC92" s="84"/>
      <c r="MVD92" s="84"/>
      <c r="MVE92" s="84"/>
      <c r="MVF92" s="84"/>
      <c r="MVG92" s="84"/>
      <c r="MVH92" s="84"/>
      <c r="MVI92" s="84"/>
      <c r="MVJ92" s="84"/>
      <c r="MVK92" s="84"/>
      <c r="MVL92" s="84"/>
      <c r="MVM92" s="84"/>
      <c r="MVN92" s="84"/>
      <c r="MVO92" s="84"/>
      <c r="MVP92" s="84"/>
      <c r="MVQ92" s="84"/>
      <c r="MVR92" s="84"/>
      <c r="MVS92" s="84"/>
      <c r="MVT92" s="84"/>
      <c r="MVU92" s="84"/>
      <c r="MVV92" s="84"/>
      <c r="MVW92" s="84"/>
      <c r="MVX92" s="84"/>
      <c r="MVY92" s="84"/>
      <c r="MVZ92" s="84"/>
      <c r="MWA92" s="84"/>
      <c r="MWB92" s="84"/>
      <c r="MWC92" s="84"/>
      <c r="MWD92" s="84"/>
      <c r="MWE92" s="84"/>
      <c r="MWF92" s="84"/>
      <c r="MWG92" s="84"/>
      <c r="MWH92" s="84"/>
      <c r="MWI92" s="84"/>
      <c r="MWJ92" s="84"/>
      <c r="MWK92" s="84"/>
      <c r="MWL92" s="84"/>
      <c r="MWM92" s="84"/>
      <c r="MWN92" s="84"/>
      <c r="MWO92" s="84"/>
      <c r="MWP92" s="84"/>
      <c r="MWQ92" s="84"/>
      <c r="MWR92" s="84"/>
      <c r="MWS92" s="84"/>
      <c r="MWT92" s="84"/>
      <c r="MWU92" s="84"/>
      <c r="MWV92" s="84"/>
      <c r="MWW92" s="84"/>
      <c r="MWX92" s="84"/>
      <c r="MWY92" s="84"/>
      <c r="MWZ92" s="84"/>
      <c r="MXA92" s="84"/>
      <c r="MXB92" s="84"/>
      <c r="MXC92" s="84"/>
      <c r="MXD92" s="84"/>
      <c r="MXE92" s="84"/>
      <c r="MXF92" s="84"/>
      <c r="MXG92" s="84"/>
      <c r="MXH92" s="84"/>
      <c r="MXI92" s="84"/>
      <c r="MXJ92" s="84"/>
      <c r="MXK92" s="84"/>
      <c r="MXL92" s="84"/>
      <c r="MXM92" s="84"/>
      <c r="MXN92" s="84"/>
      <c r="MXO92" s="84"/>
      <c r="MXP92" s="84"/>
      <c r="MXQ92" s="84"/>
      <c r="MXR92" s="84"/>
      <c r="MXS92" s="84"/>
      <c r="MXT92" s="84"/>
      <c r="MXU92" s="84"/>
      <c r="MXV92" s="84"/>
      <c r="MXW92" s="84"/>
      <c r="MXX92" s="84"/>
      <c r="MXY92" s="84"/>
      <c r="MXZ92" s="84"/>
      <c r="MYA92" s="84"/>
      <c r="MYB92" s="84"/>
      <c r="MYC92" s="84"/>
      <c r="MYD92" s="84"/>
      <c r="MYE92" s="84"/>
      <c r="MYF92" s="84"/>
      <c r="MYG92" s="84"/>
      <c r="MYH92" s="84"/>
      <c r="MYI92" s="84"/>
      <c r="MYJ92" s="84"/>
      <c r="MYK92" s="84"/>
      <c r="MYL92" s="84"/>
      <c r="MYM92" s="84"/>
      <c r="MYN92" s="84"/>
      <c r="MYO92" s="84"/>
      <c r="MYP92" s="84"/>
      <c r="MYQ92" s="84"/>
      <c r="MYR92" s="84"/>
      <c r="MYS92" s="84"/>
      <c r="MYT92" s="84"/>
      <c r="MYU92" s="84"/>
      <c r="MYV92" s="84"/>
      <c r="MYW92" s="84"/>
      <c r="MYX92" s="84"/>
      <c r="MYY92" s="84"/>
      <c r="MYZ92" s="84"/>
      <c r="MZA92" s="84"/>
      <c r="MZB92" s="84"/>
      <c r="MZC92" s="84"/>
      <c r="MZD92" s="84"/>
      <c r="MZE92" s="84"/>
      <c r="MZF92" s="84"/>
      <c r="MZG92" s="84"/>
      <c r="MZH92" s="84"/>
      <c r="MZI92" s="84"/>
      <c r="MZJ92" s="84"/>
      <c r="MZK92" s="84"/>
      <c r="MZL92" s="84"/>
      <c r="MZM92" s="84"/>
      <c r="MZN92" s="84"/>
      <c r="MZO92" s="84"/>
      <c r="MZP92" s="84"/>
      <c r="MZQ92" s="84"/>
      <c r="MZR92" s="84"/>
      <c r="MZS92" s="84"/>
      <c r="MZT92" s="84"/>
      <c r="MZU92" s="84"/>
      <c r="MZV92" s="84"/>
      <c r="MZW92" s="84"/>
      <c r="MZX92" s="84"/>
      <c r="MZY92" s="84"/>
      <c r="MZZ92" s="84"/>
      <c r="NAA92" s="84"/>
      <c r="NAB92" s="84"/>
      <c r="NAC92" s="84"/>
      <c r="NAD92" s="84"/>
      <c r="NAE92" s="84"/>
      <c r="NAF92" s="84"/>
      <c r="NAG92" s="84"/>
      <c r="NAH92" s="84"/>
      <c r="NAI92" s="84"/>
      <c r="NAJ92" s="84"/>
      <c r="NAK92" s="84"/>
      <c r="NAL92" s="84"/>
      <c r="NAM92" s="84"/>
      <c r="NAN92" s="84"/>
      <c r="NAO92" s="84"/>
      <c r="NAP92" s="84"/>
      <c r="NAQ92" s="84"/>
      <c r="NAR92" s="84"/>
      <c r="NAS92" s="84"/>
      <c r="NAT92" s="84"/>
      <c r="NAU92" s="84"/>
      <c r="NAV92" s="84"/>
      <c r="NAW92" s="84"/>
      <c r="NAX92" s="84"/>
      <c r="NAY92" s="84"/>
      <c r="NAZ92" s="84"/>
      <c r="NBA92" s="84"/>
      <c r="NBB92" s="84"/>
      <c r="NBC92" s="84"/>
      <c r="NBD92" s="84"/>
      <c r="NBE92" s="84"/>
      <c r="NBF92" s="84"/>
      <c r="NBG92" s="84"/>
      <c r="NBH92" s="84"/>
      <c r="NBI92" s="84"/>
      <c r="NBJ92" s="84"/>
      <c r="NBK92" s="84"/>
      <c r="NBL92" s="84"/>
      <c r="NBM92" s="84"/>
      <c r="NBN92" s="84"/>
      <c r="NBO92" s="84"/>
      <c r="NBP92" s="84"/>
      <c r="NBQ92" s="84"/>
      <c r="NBR92" s="84"/>
      <c r="NBS92" s="84"/>
      <c r="NBT92" s="84"/>
      <c r="NBU92" s="84"/>
      <c r="NBV92" s="84"/>
      <c r="NBW92" s="84"/>
      <c r="NBX92" s="84"/>
      <c r="NBY92" s="84"/>
      <c r="NBZ92" s="84"/>
      <c r="NCA92" s="84"/>
      <c r="NCB92" s="84"/>
      <c r="NCC92" s="84"/>
      <c r="NCD92" s="84"/>
      <c r="NCE92" s="84"/>
      <c r="NCF92" s="84"/>
      <c r="NCG92" s="84"/>
      <c r="NCH92" s="84"/>
      <c r="NCI92" s="84"/>
      <c r="NCJ92" s="84"/>
      <c r="NCK92" s="84"/>
      <c r="NCL92" s="84"/>
      <c r="NCM92" s="84"/>
      <c r="NCN92" s="84"/>
      <c r="NCO92" s="84"/>
      <c r="NCP92" s="84"/>
      <c r="NCQ92" s="84"/>
      <c r="NCR92" s="84"/>
      <c r="NCS92" s="84"/>
      <c r="NCT92" s="84"/>
      <c r="NCU92" s="84"/>
      <c r="NCV92" s="84"/>
      <c r="NCW92" s="84"/>
      <c r="NCX92" s="84"/>
      <c r="NCY92" s="84"/>
      <c r="NCZ92" s="84"/>
      <c r="NDA92" s="84"/>
      <c r="NDB92" s="84"/>
      <c r="NDC92" s="84"/>
      <c r="NDD92" s="84"/>
      <c r="NDE92" s="84"/>
      <c r="NDF92" s="84"/>
      <c r="NDG92" s="84"/>
      <c r="NDH92" s="84"/>
      <c r="NDI92" s="84"/>
      <c r="NDJ92" s="84"/>
      <c r="NDK92" s="84"/>
      <c r="NDL92" s="84"/>
      <c r="NDM92" s="84"/>
      <c r="NDN92" s="84"/>
      <c r="NDO92" s="84"/>
      <c r="NDP92" s="84"/>
      <c r="NDQ92" s="84"/>
      <c r="NDR92" s="84"/>
      <c r="NDS92" s="84"/>
      <c r="NDT92" s="84"/>
      <c r="NDU92" s="84"/>
      <c r="NDV92" s="84"/>
      <c r="NDW92" s="84"/>
      <c r="NDX92" s="84"/>
      <c r="NDY92" s="84"/>
      <c r="NDZ92" s="84"/>
      <c r="NEA92" s="84"/>
      <c r="NEB92" s="84"/>
      <c r="NEC92" s="84"/>
      <c r="NED92" s="84"/>
      <c r="NEE92" s="84"/>
      <c r="NEF92" s="84"/>
      <c r="NEG92" s="84"/>
      <c r="NEH92" s="84"/>
      <c r="NEI92" s="84"/>
      <c r="NEJ92" s="84"/>
      <c r="NEK92" s="84"/>
      <c r="NEL92" s="84"/>
      <c r="NEM92" s="84"/>
      <c r="NEN92" s="84"/>
      <c r="NEO92" s="84"/>
      <c r="NEP92" s="84"/>
      <c r="NEQ92" s="84"/>
      <c r="NER92" s="84"/>
      <c r="NES92" s="84"/>
      <c r="NET92" s="84"/>
      <c r="NEU92" s="84"/>
      <c r="NEV92" s="84"/>
      <c r="NEW92" s="84"/>
      <c r="NEX92" s="84"/>
      <c r="NEY92" s="84"/>
      <c r="NEZ92" s="84"/>
      <c r="NFA92" s="84"/>
      <c r="NFB92" s="84"/>
      <c r="NFC92" s="84"/>
      <c r="NFD92" s="84"/>
      <c r="NFE92" s="84"/>
      <c r="NFF92" s="84"/>
      <c r="NFG92" s="84"/>
      <c r="NFH92" s="84"/>
      <c r="NFI92" s="84"/>
      <c r="NFJ92" s="84"/>
      <c r="NFK92" s="84"/>
      <c r="NFL92" s="84"/>
      <c r="NFM92" s="84"/>
      <c r="NFN92" s="84"/>
      <c r="NFO92" s="84"/>
      <c r="NFP92" s="84"/>
      <c r="NFQ92" s="84"/>
      <c r="NFR92" s="84"/>
      <c r="NFS92" s="84"/>
      <c r="NFT92" s="84"/>
      <c r="NFU92" s="84"/>
      <c r="NFV92" s="84"/>
      <c r="NFW92" s="84"/>
      <c r="NFX92" s="84"/>
      <c r="NFY92" s="84"/>
      <c r="NFZ92" s="84"/>
      <c r="NGA92" s="84"/>
      <c r="NGB92" s="84"/>
      <c r="NGC92" s="84"/>
      <c r="NGD92" s="84"/>
      <c r="NGE92" s="84"/>
      <c r="NGF92" s="84"/>
      <c r="NGG92" s="84"/>
      <c r="NGH92" s="84"/>
      <c r="NGI92" s="84"/>
      <c r="NGJ92" s="84"/>
      <c r="NGK92" s="84"/>
      <c r="NGL92" s="84"/>
      <c r="NGM92" s="84"/>
      <c r="NGN92" s="84"/>
      <c r="NGO92" s="84"/>
      <c r="NGP92" s="84"/>
      <c r="NGQ92" s="84"/>
      <c r="NGR92" s="84"/>
      <c r="NGS92" s="84"/>
      <c r="NGT92" s="84"/>
      <c r="NGU92" s="84"/>
      <c r="NGV92" s="84"/>
      <c r="NGW92" s="84"/>
      <c r="NGX92" s="84"/>
      <c r="NGY92" s="84"/>
      <c r="NGZ92" s="84"/>
      <c r="NHA92" s="84"/>
      <c r="NHB92" s="84"/>
      <c r="NHC92" s="84"/>
      <c r="NHD92" s="84"/>
      <c r="NHE92" s="84"/>
      <c r="NHF92" s="84"/>
      <c r="NHG92" s="84"/>
      <c r="NHH92" s="84"/>
      <c r="NHI92" s="84"/>
      <c r="NHJ92" s="84"/>
      <c r="NHK92" s="84"/>
      <c r="NHL92" s="84"/>
      <c r="NHM92" s="84"/>
      <c r="NHN92" s="84"/>
      <c r="NHO92" s="84"/>
      <c r="NHP92" s="84"/>
      <c r="NHQ92" s="84"/>
      <c r="NHR92" s="84"/>
      <c r="NHS92" s="84"/>
      <c r="NHT92" s="84"/>
      <c r="NHU92" s="84"/>
      <c r="NHV92" s="84"/>
      <c r="NHW92" s="84"/>
      <c r="NHX92" s="84"/>
      <c r="NHY92" s="84"/>
      <c r="NHZ92" s="84"/>
      <c r="NIA92" s="84"/>
      <c r="NIB92" s="84"/>
      <c r="NIC92" s="84"/>
      <c r="NID92" s="84"/>
      <c r="NIE92" s="84"/>
      <c r="NIF92" s="84"/>
      <c r="NIG92" s="84"/>
      <c r="NIH92" s="84"/>
      <c r="NII92" s="84"/>
      <c r="NIJ92" s="84"/>
      <c r="NIK92" s="84"/>
      <c r="NIL92" s="84"/>
      <c r="NIM92" s="84"/>
      <c r="NIN92" s="84"/>
      <c r="NIO92" s="84"/>
      <c r="NIP92" s="84"/>
      <c r="NIQ92" s="84"/>
      <c r="NIR92" s="84"/>
      <c r="NIS92" s="84"/>
      <c r="NIT92" s="84"/>
      <c r="NIU92" s="84"/>
      <c r="NIV92" s="84"/>
      <c r="NIW92" s="84"/>
      <c r="NIX92" s="84"/>
      <c r="NIY92" s="84"/>
      <c r="NIZ92" s="84"/>
      <c r="NJA92" s="84"/>
      <c r="NJB92" s="84"/>
      <c r="NJC92" s="84"/>
      <c r="NJD92" s="84"/>
      <c r="NJE92" s="84"/>
      <c r="NJF92" s="84"/>
      <c r="NJG92" s="84"/>
      <c r="NJH92" s="84"/>
      <c r="NJI92" s="84"/>
      <c r="NJJ92" s="84"/>
      <c r="NJK92" s="84"/>
      <c r="NJL92" s="84"/>
      <c r="NJM92" s="84"/>
      <c r="NJN92" s="84"/>
      <c r="NJO92" s="84"/>
      <c r="NJP92" s="84"/>
      <c r="NJQ92" s="84"/>
      <c r="NJR92" s="84"/>
      <c r="NJS92" s="84"/>
      <c r="NJT92" s="84"/>
      <c r="NJU92" s="84"/>
      <c r="NJV92" s="84"/>
      <c r="NJW92" s="84"/>
      <c r="NJX92" s="84"/>
      <c r="NJY92" s="84"/>
      <c r="NJZ92" s="84"/>
      <c r="NKA92" s="84"/>
      <c r="NKB92" s="84"/>
      <c r="NKC92" s="84"/>
      <c r="NKD92" s="84"/>
      <c r="NKE92" s="84"/>
      <c r="NKF92" s="84"/>
      <c r="NKG92" s="84"/>
      <c r="NKH92" s="84"/>
      <c r="NKI92" s="84"/>
      <c r="NKJ92" s="84"/>
      <c r="NKK92" s="84"/>
      <c r="NKL92" s="84"/>
      <c r="NKM92" s="84"/>
      <c r="NKN92" s="84"/>
      <c r="NKO92" s="84"/>
      <c r="NKP92" s="84"/>
      <c r="NKQ92" s="84"/>
      <c r="NKR92" s="84"/>
      <c r="NKS92" s="84"/>
      <c r="NKT92" s="84"/>
      <c r="NKU92" s="84"/>
      <c r="NKV92" s="84"/>
      <c r="NKW92" s="84"/>
      <c r="NKX92" s="84"/>
      <c r="NKY92" s="84"/>
      <c r="NKZ92" s="84"/>
      <c r="NLA92" s="84"/>
      <c r="NLB92" s="84"/>
      <c r="NLC92" s="84"/>
      <c r="NLD92" s="84"/>
      <c r="NLE92" s="84"/>
      <c r="NLF92" s="84"/>
      <c r="NLG92" s="84"/>
      <c r="NLH92" s="84"/>
      <c r="NLI92" s="84"/>
      <c r="NLJ92" s="84"/>
      <c r="NLK92" s="84"/>
      <c r="NLL92" s="84"/>
      <c r="NLM92" s="84"/>
      <c r="NLN92" s="84"/>
      <c r="NLO92" s="84"/>
      <c r="NLP92" s="84"/>
      <c r="NLQ92" s="84"/>
      <c r="NLR92" s="84"/>
      <c r="NLS92" s="84"/>
      <c r="NLT92" s="84"/>
      <c r="NLU92" s="84"/>
      <c r="NLV92" s="84"/>
      <c r="NLW92" s="84"/>
      <c r="NLX92" s="84"/>
      <c r="NLY92" s="84"/>
      <c r="NLZ92" s="84"/>
      <c r="NMA92" s="84"/>
      <c r="NMB92" s="84"/>
      <c r="NMC92" s="84"/>
      <c r="NMD92" s="84"/>
      <c r="NME92" s="84"/>
      <c r="NMF92" s="84"/>
      <c r="NMG92" s="84"/>
      <c r="NMH92" s="84"/>
      <c r="NMI92" s="84"/>
      <c r="NMJ92" s="84"/>
      <c r="NMK92" s="84"/>
      <c r="NML92" s="84"/>
      <c r="NMM92" s="84"/>
      <c r="NMN92" s="84"/>
      <c r="NMO92" s="84"/>
      <c r="NMP92" s="84"/>
      <c r="NMQ92" s="84"/>
      <c r="NMR92" s="84"/>
      <c r="NMS92" s="84"/>
      <c r="NMT92" s="84"/>
      <c r="NMU92" s="84"/>
      <c r="NMV92" s="84"/>
      <c r="NMW92" s="84"/>
      <c r="NMX92" s="84"/>
      <c r="NMY92" s="84"/>
      <c r="NMZ92" s="84"/>
      <c r="NNA92" s="84"/>
      <c r="NNB92" s="84"/>
      <c r="NNC92" s="84"/>
      <c r="NND92" s="84"/>
      <c r="NNE92" s="84"/>
      <c r="NNF92" s="84"/>
      <c r="NNG92" s="84"/>
      <c r="NNH92" s="84"/>
      <c r="NNI92" s="84"/>
      <c r="NNJ92" s="84"/>
      <c r="NNK92" s="84"/>
      <c r="NNL92" s="84"/>
      <c r="NNM92" s="84"/>
      <c r="NNN92" s="84"/>
      <c r="NNO92" s="84"/>
      <c r="NNP92" s="84"/>
      <c r="NNQ92" s="84"/>
      <c r="NNR92" s="84"/>
      <c r="NNS92" s="84"/>
      <c r="NNT92" s="84"/>
      <c r="NNU92" s="84"/>
      <c r="NNV92" s="84"/>
      <c r="NNW92" s="84"/>
      <c r="NNX92" s="84"/>
      <c r="NNY92" s="84"/>
      <c r="NNZ92" s="84"/>
      <c r="NOA92" s="84"/>
      <c r="NOB92" s="84"/>
      <c r="NOC92" s="84"/>
      <c r="NOD92" s="84"/>
      <c r="NOE92" s="84"/>
      <c r="NOF92" s="84"/>
      <c r="NOG92" s="84"/>
      <c r="NOH92" s="84"/>
      <c r="NOI92" s="84"/>
      <c r="NOJ92" s="84"/>
      <c r="NOK92" s="84"/>
      <c r="NOL92" s="84"/>
      <c r="NOM92" s="84"/>
      <c r="NON92" s="84"/>
      <c r="NOO92" s="84"/>
      <c r="NOP92" s="84"/>
      <c r="NOQ92" s="84"/>
      <c r="NOR92" s="84"/>
      <c r="NOS92" s="84"/>
      <c r="NOT92" s="84"/>
      <c r="NOU92" s="84"/>
      <c r="NOV92" s="84"/>
      <c r="NOW92" s="84"/>
      <c r="NOX92" s="84"/>
      <c r="NOY92" s="84"/>
      <c r="NOZ92" s="84"/>
      <c r="NPA92" s="84"/>
      <c r="NPB92" s="84"/>
      <c r="NPC92" s="84"/>
      <c r="NPD92" s="84"/>
      <c r="NPE92" s="84"/>
      <c r="NPF92" s="84"/>
      <c r="NPG92" s="84"/>
      <c r="NPH92" s="84"/>
      <c r="NPI92" s="84"/>
      <c r="NPJ92" s="84"/>
      <c r="NPK92" s="84"/>
      <c r="NPL92" s="84"/>
      <c r="NPM92" s="84"/>
      <c r="NPN92" s="84"/>
      <c r="NPO92" s="84"/>
      <c r="NPP92" s="84"/>
      <c r="NPQ92" s="84"/>
      <c r="NPR92" s="84"/>
      <c r="NPS92" s="84"/>
      <c r="NPT92" s="84"/>
      <c r="NPU92" s="84"/>
      <c r="NPV92" s="84"/>
      <c r="NPW92" s="84"/>
      <c r="NPX92" s="84"/>
      <c r="NPY92" s="84"/>
      <c r="NPZ92" s="84"/>
      <c r="NQA92" s="84"/>
      <c r="NQB92" s="84"/>
      <c r="NQC92" s="84"/>
      <c r="NQD92" s="84"/>
      <c r="NQE92" s="84"/>
      <c r="NQF92" s="84"/>
      <c r="NQG92" s="84"/>
      <c r="NQH92" s="84"/>
      <c r="NQI92" s="84"/>
      <c r="NQJ92" s="84"/>
      <c r="NQK92" s="84"/>
      <c r="NQL92" s="84"/>
      <c r="NQM92" s="84"/>
      <c r="NQN92" s="84"/>
      <c r="NQO92" s="84"/>
      <c r="NQP92" s="84"/>
      <c r="NQQ92" s="84"/>
      <c r="NQR92" s="84"/>
      <c r="NQS92" s="84"/>
      <c r="NQT92" s="84"/>
      <c r="NQU92" s="84"/>
      <c r="NQV92" s="84"/>
      <c r="NQW92" s="84"/>
      <c r="NQX92" s="84"/>
      <c r="NQY92" s="84"/>
      <c r="NQZ92" s="84"/>
      <c r="NRA92" s="84"/>
      <c r="NRB92" s="84"/>
      <c r="NRC92" s="84"/>
      <c r="NRD92" s="84"/>
      <c r="NRE92" s="84"/>
      <c r="NRF92" s="84"/>
      <c r="NRG92" s="84"/>
      <c r="NRH92" s="84"/>
      <c r="NRI92" s="84"/>
      <c r="NRJ92" s="84"/>
      <c r="NRK92" s="84"/>
      <c r="NRL92" s="84"/>
      <c r="NRM92" s="84"/>
      <c r="NRN92" s="84"/>
      <c r="NRO92" s="84"/>
      <c r="NRP92" s="84"/>
      <c r="NRQ92" s="84"/>
      <c r="NRR92" s="84"/>
      <c r="NRS92" s="84"/>
      <c r="NRT92" s="84"/>
      <c r="NRU92" s="84"/>
      <c r="NRV92" s="84"/>
      <c r="NRW92" s="84"/>
      <c r="NRX92" s="84"/>
      <c r="NRY92" s="84"/>
      <c r="NRZ92" s="84"/>
      <c r="NSA92" s="84"/>
      <c r="NSB92" s="84"/>
      <c r="NSC92" s="84"/>
      <c r="NSD92" s="84"/>
      <c r="NSE92" s="84"/>
      <c r="NSF92" s="84"/>
      <c r="NSG92" s="84"/>
      <c r="NSH92" s="84"/>
      <c r="NSI92" s="84"/>
      <c r="NSJ92" s="84"/>
      <c r="NSK92" s="84"/>
      <c r="NSL92" s="84"/>
      <c r="NSM92" s="84"/>
      <c r="NSN92" s="84"/>
      <c r="NSO92" s="84"/>
      <c r="NSP92" s="84"/>
      <c r="NSQ92" s="84"/>
      <c r="NSR92" s="84"/>
      <c r="NSS92" s="84"/>
      <c r="NST92" s="84"/>
      <c r="NSU92" s="84"/>
      <c r="NSV92" s="84"/>
      <c r="NSW92" s="84"/>
      <c r="NSX92" s="84"/>
      <c r="NSY92" s="84"/>
      <c r="NSZ92" s="84"/>
      <c r="NTA92" s="84"/>
      <c r="NTB92" s="84"/>
      <c r="NTC92" s="84"/>
      <c r="NTD92" s="84"/>
      <c r="NTE92" s="84"/>
      <c r="NTF92" s="84"/>
      <c r="NTG92" s="84"/>
      <c r="NTH92" s="84"/>
      <c r="NTI92" s="84"/>
      <c r="NTJ92" s="84"/>
      <c r="NTK92" s="84"/>
      <c r="NTL92" s="84"/>
      <c r="NTM92" s="84"/>
      <c r="NTN92" s="84"/>
      <c r="NTO92" s="84"/>
      <c r="NTP92" s="84"/>
      <c r="NTQ92" s="84"/>
      <c r="NTR92" s="84"/>
      <c r="NTS92" s="84"/>
      <c r="NTT92" s="84"/>
      <c r="NTU92" s="84"/>
      <c r="NTV92" s="84"/>
      <c r="NTW92" s="84"/>
      <c r="NTX92" s="84"/>
      <c r="NTY92" s="84"/>
      <c r="NTZ92" s="84"/>
      <c r="NUA92" s="84"/>
      <c r="NUB92" s="84"/>
      <c r="NUC92" s="84"/>
      <c r="NUD92" s="84"/>
      <c r="NUE92" s="84"/>
      <c r="NUF92" s="84"/>
      <c r="NUG92" s="84"/>
      <c r="NUH92" s="84"/>
      <c r="NUI92" s="84"/>
      <c r="NUJ92" s="84"/>
      <c r="NUK92" s="84"/>
      <c r="NUL92" s="84"/>
      <c r="NUM92" s="84"/>
      <c r="NUN92" s="84"/>
      <c r="NUO92" s="84"/>
      <c r="NUP92" s="84"/>
      <c r="NUQ92" s="84"/>
      <c r="NUR92" s="84"/>
      <c r="NUS92" s="84"/>
      <c r="NUT92" s="84"/>
      <c r="NUU92" s="84"/>
      <c r="NUV92" s="84"/>
      <c r="NUW92" s="84"/>
      <c r="NUX92" s="84"/>
      <c r="NUY92" s="84"/>
      <c r="NUZ92" s="84"/>
      <c r="NVA92" s="84"/>
      <c r="NVB92" s="84"/>
      <c r="NVC92" s="84"/>
      <c r="NVD92" s="84"/>
      <c r="NVE92" s="84"/>
      <c r="NVF92" s="84"/>
      <c r="NVG92" s="84"/>
      <c r="NVH92" s="84"/>
      <c r="NVI92" s="84"/>
      <c r="NVJ92" s="84"/>
      <c r="NVK92" s="84"/>
      <c r="NVL92" s="84"/>
      <c r="NVM92" s="84"/>
      <c r="NVN92" s="84"/>
      <c r="NVO92" s="84"/>
      <c r="NVP92" s="84"/>
      <c r="NVQ92" s="84"/>
      <c r="NVR92" s="84"/>
      <c r="NVS92" s="84"/>
      <c r="NVT92" s="84"/>
      <c r="NVU92" s="84"/>
      <c r="NVV92" s="84"/>
      <c r="NVW92" s="84"/>
      <c r="NVX92" s="84"/>
      <c r="NVY92" s="84"/>
      <c r="NVZ92" s="84"/>
      <c r="NWA92" s="84"/>
      <c r="NWB92" s="84"/>
      <c r="NWC92" s="84"/>
      <c r="NWD92" s="84"/>
      <c r="NWE92" s="84"/>
      <c r="NWF92" s="84"/>
      <c r="NWG92" s="84"/>
      <c r="NWH92" s="84"/>
      <c r="NWI92" s="84"/>
      <c r="NWJ92" s="84"/>
      <c r="NWK92" s="84"/>
      <c r="NWL92" s="84"/>
      <c r="NWM92" s="84"/>
      <c r="NWN92" s="84"/>
      <c r="NWO92" s="84"/>
      <c r="NWP92" s="84"/>
      <c r="NWQ92" s="84"/>
      <c r="NWR92" s="84"/>
      <c r="NWS92" s="84"/>
      <c r="NWT92" s="84"/>
      <c r="NWU92" s="84"/>
      <c r="NWV92" s="84"/>
      <c r="NWW92" s="84"/>
      <c r="NWX92" s="84"/>
      <c r="NWY92" s="84"/>
      <c r="NWZ92" s="84"/>
      <c r="NXA92" s="84"/>
      <c r="NXB92" s="84"/>
      <c r="NXC92" s="84"/>
      <c r="NXD92" s="84"/>
      <c r="NXE92" s="84"/>
      <c r="NXF92" s="84"/>
      <c r="NXG92" s="84"/>
      <c r="NXH92" s="84"/>
      <c r="NXI92" s="84"/>
      <c r="NXJ92" s="84"/>
      <c r="NXK92" s="84"/>
      <c r="NXL92" s="84"/>
      <c r="NXM92" s="84"/>
      <c r="NXN92" s="84"/>
      <c r="NXO92" s="84"/>
      <c r="NXP92" s="84"/>
      <c r="NXQ92" s="84"/>
      <c r="NXR92" s="84"/>
      <c r="NXS92" s="84"/>
      <c r="NXT92" s="84"/>
      <c r="NXU92" s="84"/>
      <c r="NXV92" s="84"/>
      <c r="NXW92" s="84"/>
      <c r="NXX92" s="84"/>
      <c r="NXY92" s="84"/>
      <c r="NXZ92" s="84"/>
      <c r="NYA92" s="84"/>
      <c r="NYB92" s="84"/>
      <c r="NYC92" s="84"/>
      <c r="NYD92" s="84"/>
      <c r="NYE92" s="84"/>
      <c r="NYF92" s="84"/>
      <c r="NYG92" s="84"/>
      <c r="NYH92" s="84"/>
      <c r="NYI92" s="84"/>
      <c r="NYJ92" s="84"/>
      <c r="NYK92" s="84"/>
      <c r="NYL92" s="84"/>
      <c r="NYM92" s="84"/>
      <c r="NYN92" s="84"/>
      <c r="NYO92" s="84"/>
      <c r="NYP92" s="84"/>
      <c r="NYQ92" s="84"/>
      <c r="NYR92" s="84"/>
      <c r="NYS92" s="84"/>
      <c r="NYT92" s="84"/>
      <c r="NYU92" s="84"/>
      <c r="NYV92" s="84"/>
      <c r="NYW92" s="84"/>
      <c r="NYX92" s="84"/>
      <c r="NYY92" s="84"/>
      <c r="NYZ92" s="84"/>
      <c r="NZA92" s="84"/>
      <c r="NZB92" s="84"/>
      <c r="NZC92" s="84"/>
      <c r="NZD92" s="84"/>
      <c r="NZE92" s="84"/>
      <c r="NZF92" s="84"/>
      <c r="NZG92" s="84"/>
      <c r="NZH92" s="84"/>
      <c r="NZI92" s="84"/>
      <c r="NZJ92" s="84"/>
      <c r="NZK92" s="84"/>
      <c r="NZL92" s="84"/>
      <c r="NZM92" s="84"/>
      <c r="NZN92" s="84"/>
      <c r="NZO92" s="84"/>
      <c r="NZP92" s="84"/>
      <c r="NZQ92" s="84"/>
      <c r="NZR92" s="84"/>
      <c r="NZS92" s="84"/>
      <c r="NZT92" s="84"/>
      <c r="NZU92" s="84"/>
      <c r="NZV92" s="84"/>
      <c r="NZW92" s="84"/>
      <c r="NZX92" s="84"/>
      <c r="NZY92" s="84"/>
      <c r="NZZ92" s="84"/>
      <c r="OAA92" s="84"/>
      <c r="OAB92" s="84"/>
      <c r="OAC92" s="84"/>
      <c r="OAD92" s="84"/>
      <c r="OAE92" s="84"/>
      <c r="OAF92" s="84"/>
      <c r="OAG92" s="84"/>
      <c r="OAH92" s="84"/>
      <c r="OAI92" s="84"/>
      <c r="OAJ92" s="84"/>
      <c r="OAK92" s="84"/>
      <c r="OAL92" s="84"/>
      <c r="OAM92" s="84"/>
      <c r="OAN92" s="84"/>
      <c r="OAO92" s="84"/>
      <c r="OAP92" s="84"/>
      <c r="OAQ92" s="84"/>
      <c r="OAR92" s="84"/>
      <c r="OAS92" s="84"/>
      <c r="OAT92" s="84"/>
      <c r="OAU92" s="84"/>
      <c r="OAV92" s="84"/>
      <c r="OAW92" s="84"/>
      <c r="OAX92" s="84"/>
      <c r="OAY92" s="84"/>
      <c r="OAZ92" s="84"/>
      <c r="OBA92" s="84"/>
      <c r="OBB92" s="84"/>
      <c r="OBC92" s="84"/>
      <c r="OBD92" s="84"/>
      <c r="OBE92" s="84"/>
      <c r="OBF92" s="84"/>
      <c r="OBG92" s="84"/>
      <c r="OBH92" s="84"/>
      <c r="OBI92" s="84"/>
      <c r="OBJ92" s="84"/>
      <c r="OBK92" s="84"/>
      <c r="OBL92" s="84"/>
      <c r="OBM92" s="84"/>
      <c r="OBN92" s="84"/>
      <c r="OBO92" s="84"/>
      <c r="OBP92" s="84"/>
      <c r="OBQ92" s="84"/>
      <c r="OBR92" s="84"/>
      <c r="OBS92" s="84"/>
      <c r="OBT92" s="84"/>
      <c r="OBU92" s="84"/>
      <c r="OBV92" s="84"/>
      <c r="OBW92" s="84"/>
      <c r="OBX92" s="84"/>
      <c r="OBY92" s="84"/>
      <c r="OBZ92" s="84"/>
      <c r="OCA92" s="84"/>
      <c r="OCB92" s="84"/>
      <c r="OCC92" s="84"/>
      <c r="OCD92" s="84"/>
      <c r="OCE92" s="84"/>
      <c r="OCF92" s="84"/>
      <c r="OCG92" s="84"/>
      <c r="OCH92" s="84"/>
      <c r="OCI92" s="84"/>
      <c r="OCJ92" s="84"/>
      <c r="OCK92" s="84"/>
      <c r="OCL92" s="84"/>
      <c r="OCM92" s="84"/>
      <c r="OCN92" s="84"/>
      <c r="OCO92" s="84"/>
      <c r="OCP92" s="84"/>
      <c r="OCQ92" s="84"/>
      <c r="OCR92" s="84"/>
      <c r="OCS92" s="84"/>
      <c r="OCT92" s="84"/>
      <c r="OCU92" s="84"/>
      <c r="OCV92" s="84"/>
      <c r="OCW92" s="84"/>
      <c r="OCX92" s="84"/>
      <c r="OCY92" s="84"/>
      <c r="OCZ92" s="84"/>
      <c r="ODA92" s="84"/>
      <c r="ODB92" s="84"/>
      <c r="ODC92" s="84"/>
      <c r="ODD92" s="84"/>
      <c r="ODE92" s="84"/>
      <c r="ODF92" s="84"/>
      <c r="ODG92" s="84"/>
      <c r="ODH92" s="84"/>
      <c r="ODI92" s="84"/>
      <c r="ODJ92" s="84"/>
      <c r="ODK92" s="84"/>
      <c r="ODL92" s="84"/>
      <c r="ODM92" s="84"/>
      <c r="ODN92" s="84"/>
      <c r="ODO92" s="84"/>
      <c r="ODP92" s="84"/>
      <c r="ODQ92" s="84"/>
      <c r="ODR92" s="84"/>
      <c r="ODS92" s="84"/>
      <c r="ODT92" s="84"/>
      <c r="ODU92" s="84"/>
      <c r="ODV92" s="84"/>
      <c r="ODW92" s="84"/>
      <c r="ODX92" s="84"/>
      <c r="ODY92" s="84"/>
      <c r="ODZ92" s="84"/>
      <c r="OEA92" s="84"/>
      <c r="OEB92" s="84"/>
      <c r="OEC92" s="84"/>
      <c r="OED92" s="84"/>
      <c r="OEE92" s="84"/>
      <c r="OEF92" s="84"/>
      <c r="OEG92" s="84"/>
      <c r="OEH92" s="84"/>
      <c r="OEI92" s="84"/>
      <c r="OEJ92" s="84"/>
      <c r="OEK92" s="84"/>
      <c r="OEL92" s="84"/>
      <c r="OEM92" s="84"/>
      <c r="OEN92" s="84"/>
      <c r="OEO92" s="84"/>
      <c r="OEP92" s="84"/>
      <c r="OEQ92" s="84"/>
      <c r="OER92" s="84"/>
      <c r="OES92" s="84"/>
      <c r="OET92" s="84"/>
      <c r="OEU92" s="84"/>
      <c r="OEV92" s="84"/>
      <c r="OEW92" s="84"/>
      <c r="OEX92" s="84"/>
      <c r="OEY92" s="84"/>
      <c r="OEZ92" s="84"/>
      <c r="OFA92" s="84"/>
      <c r="OFB92" s="84"/>
      <c r="OFC92" s="84"/>
      <c r="OFD92" s="84"/>
      <c r="OFE92" s="84"/>
      <c r="OFF92" s="84"/>
      <c r="OFG92" s="84"/>
      <c r="OFH92" s="84"/>
      <c r="OFI92" s="84"/>
      <c r="OFJ92" s="84"/>
      <c r="OFK92" s="84"/>
      <c r="OFL92" s="84"/>
      <c r="OFM92" s="84"/>
      <c r="OFN92" s="84"/>
      <c r="OFO92" s="84"/>
      <c r="OFP92" s="84"/>
      <c r="OFQ92" s="84"/>
      <c r="OFR92" s="84"/>
      <c r="OFS92" s="84"/>
      <c r="OFT92" s="84"/>
      <c r="OFU92" s="84"/>
      <c r="OFV92" s="84"/>
      <c r="OFW92" s="84"/>
      <c r="OFX92" s="84"/>
      <c r="OFY92" s="84"/>
      <c r="OFZ92" s="84"/>
      <c r="OGA92" s="84"/>
      <c r="OGB92" s="84"/>
      <c r="OGC92" s="84"/>
      <c r="OGD92" s="84"/>
      <c r="OGE92" s="84"/>
      <c r="OGF92" s="84"/>
      <c r="OGG92" s="84"/>
      <c r="OGH92" s="84"/>
      <c r="OGI92" s="84"/>
      <c r="OGJ92" s="84"/>
      <c r="OGK92" s="84"/>
      <c r="OGL92" s="84"/>
      <c r="OGM92" s="84"/>
      <c r="OGN92" s="84"/>
      <c r="OGO92" s="84"/>
      <c r="OGP92" s="84"/>
      <c r="OGQ92" s="84"/>
      <c r="OGR92" s="84"/>
      <c r="OGS92" s="84"/>
      <c r="OGT92" s="84"/>
      <c r="OGU92" s="84"/>
      <c r="OGV92" s="84"/>
      <c r="OGW92" s="84"/>
      <c r="OGX92" s="84"/>
      <c r="OGY92" s="84"/>
      <c r="OGZ92" s="84"/>
      <c r="OHA92" s="84"/>
      <c r="OHB92" s="84"/>
      <c r="OHC92" s="84"/>
      <c r="OHD92" s="84"/>
      <c r="OHE92" s="84"/>
      <c r="OHF92" s="84"/>
      <c r="OHG92" s="84"/>
      <c r="OHH92" s="84"/>
      <c r="OHI92" s="84"/>
      <c r="OHJ92" s="84"/>
      <c r="OHK92" s="84"/>
      <c r="OHL92" s="84"/>
      <c r="OHM92" s="84"/>
      <c r="OHN92" s="84"/>
      <c r="OHO92" s="84"/>
      <c r="OHP92" s="84"/>
      <c r="OHQ92" s="84"/>
      <c r="OHR92" s="84"/>
      <c r="OHS92" s="84"/>
      <c r="OHT92" s="84"/>
      <c r="OHU92" s="84"/>
      <c r="OHV92" s="84"/>
      <c r="OHW92" s="84"/>
      <c r="OHX92" s="84"/>
      <c r="OHY92" s="84"/>
      <c r="OHZ92" s="84"/>
      <c r="OIA92" s="84"/>
      <c r="OIB92" s="84"/>
      <c r="OIC92" s="84"/>
      <c r="OID92" s="84"/>
      <c r="OIE92" s="84"/>
      <c r="OIF92" s="84"/>
      <c r="OIG92" s="84"/>
      <c r="OIH92" s="84"/>
      <c r="OII92" s="84"/>
      <c r="OIJ92" s="84"/>
      <c r="OIK92" s="84"/>
      <c r="OIL92" s="84"/>
      <c r="OIM92" s="84"/>
      <c r="OIN92" s="84"/>
      <c r="OIO92" s="84"/>
      <c r="OIP92" s="84"/>
      <c r="OIQ92" s="84"/>
      <c r="OIR92" s="84"/>
      <c r="OIS92" s="84"/>
      <c r="OIT92" s="84"/>
      <c r="OIU92" s="84"/>
      <c r="OIV92" s="84"/>
      <c r="OIW92" s="84"/>
      <c r="OIX92" s="84"/>
      <c r="OIY92" s="84"/>
      <c r="OIZ92" s="84"/>
      <c r="OJA92" s="84"/>
      <c r="OJB92" s="84"/>
      <c r="OJC92" s="84"/>
      <c r="OJD92" s="84"/>
      <c r="OJE92" s="84"/>
      <c r="OJF92" s="84"/>
      <c r="OJG92" s="84"/>
      <c r="OJH92" s="84"/>
      <c r="OJI92" s="84"/>
      <c r="OJJ92" s="84"/>
      <c r="OJK92" s="84"/>
      <c r="OJL92" s="84"/>
      <c r="OJM92" s="84"/>
      <c r="OJN92" s="84"/>
      <c r="OJO92" s="84"/>
      <c r="OJP92" s="84"/>
      <c r="OJQ92" s="84"/>
      <c r="OJR92" s="84"/>
      <c r="OJS92" s="84"/>
      <c r="OJT92" s="84"/>
      <c r="OJU92" s="84"/>
      <c r="OJV92" s="84"/>
      <c r="OJW92" s="84"/>
      <c r="OJX92" s="84"/>
      <c r="OJY92" s="84"/>
      <c r="OJZ92" s="84"/>
      <c r="OKA92" s="84"/>
      <c r="OKB92" s="84"/>
      <c r="OKC92" s="84"/>
      <c r="OKD92" s="84"/>
      <c r="OKE92" s="84"/>
      <c r="OKF92" s="84"/>
      <c r="OKG92" s="84"/>
      <c r="OKH92" s="84"/>
      <c r="OKI92" s="84"/>
      <c r="OKJ92" s="84"/>
      <c r="OKK92" s="84"/>
      <c r="OKL92" s="84"/>
      <c r="OKM92" s="84"/>
      <c r="OKN92" s="84"/>
      <c r="OKO92" s="84"/>
      <c r="OKP92" s="84"/>
      <c r="OKQ92" s="84"/>
      <c r="OKR92" s="84"/>
      <c r="OKS92" s="84"/>
      <c r="OKT92" s="84"/>
      <c r="OKU92" s="84"/>
      <c r="OKV92" s="84"/>
      <c r="OKW92" s="84"/>
      <c r="OKX92" s="84"/>
      <c r="OKY92" s="84"/>
      <c r="OKZ92" s="84"/>
      <c r="OLA92" s="84"/>
      <c r="OLB92" s="84"/>
      <c r="OLC92" s="84"/>
      <c r="OLD92" s="84"/>
      <c r="OLE92" s="84"/>
      <c r="OLF92" s="84"/>
      <c r="OLG92" s="84"/>
      <c r="OLH92" s="84"/>
      <c r="OLI92" s="84"/>
      <c r="OLJ92" s="84"/>
      <c r="OLK92" s="84"/>
      <c r="OLL92" s="84"/>
      <c r="OLM92" s="84"/>
      <c r="OLN92" s="84"/>
      <c r="OLO92" s="84"/>
      <c r="OLP92" s="84"/>
      <c r="OLQ92" s="84"/>
      <c r="OLR92" s="84"/>
      <c r="OLS92" s="84"/>
      <c r="OLT92" s="84"/>
      <c r="OLU92" s="84"/>
      <c r="OLV92" s="84"/>
      <c r="OLW92" s="84"/>
      <c r="OLX92" s="84"/>
      <c r="OLY92" s="84"/>
      <c r="OLZ92" s="84"/>
      <c r="OMA92" s="84"/>
      <c r="OMB92" s="84"/>
      <c r="OMC92" s="84"/>
      <c r="OMD92" s="84"/>
      <c r="OME92" s="84"/>
      <c r="OMF92" s="84"/>
      <c r="OMG92" s="84"/>
      <c r="OMH92" s="84"/>
      <c r="OMI92" s="84"/>
      <c r="OMJ92" s="84"/>
      <c r="OMK92" s="84"/>
      <c r="OML92" s="84"/>
      <c r="OMM92" s="84"/>
      <c r="OMN92" s="84"/>
      <c r="OMO92" s="84"/>
      <c r="OMP92" s="84"/>
      <c r="OMQ92" s="84"/>
      <c r="OMR92" s="84"/>
      <c r="OMS92" s="84"/>
      <c r="OMT92" s="84"/>
      <c r="OMU92" s="84"/>
      <c r="OMV92" s="84"/>
      <c r="OMW92" s="84"/>
      <c r="OMX92" s="84"/>
      <c r="OMY92" s="84"/>
      <c r="OMZ92" s="84"/>
      <c r="ONA92" s="84"/>
      <c r="ONB92" s="84"/>
      <c r="ONC92" s="84"/>
      <c r="OND92" s="84"/>
      <c r="ONE92" s="84"/>
      <c r="ONF92" s="84"/>
      <c r="ONG92" s="84"/>
      <c r="ONH92" s="84"/>
      <c r="ONI92" s="84"/>
      <c r="ONJ92" s="84"/>
      <c r="ONK92" s="84"/>
      <c r="ONL92" s="84"/>
      <c r="ONM92" s="84"/>
      <c r="ONN92" s="84"/>
      <c r="ONO92" s="84"/>
      <c r="ONP92" s="84"/>
      <c r="ONQ92" s="84"/>
      <c r="ONR92" s="84"/>
      <c r="ONS92" s="84"/>
      <c r="ONT92" s="84"/>
      <c r="ONU92" s="84"/>
      <c r="ONV92" s="84"/>
      <c r="ONW92" s="84"/>
      <c r="ONX92" s="84"/>
      <c r="ONY92" s="84"/>
      <c r="ONZ92" s="84"/>
      <c r="OOA92" s="84"/>
      <c r="OOB92" s="84"/>
      <c r="OOC92" s="84"/>
      <c r="OOD92" s="84"/>
      <c r="OOE92" s="84"/>
      <c r="OOF92" s="84"/>
      <c r="OOG92" s="84"/>
      <c r="OOH92" s="84"/>
      <c r="OOI92" s="84"/>
      <c r="OOJ92" s="84"/>
      <c r="OOK92" s="84"/>
      <c r="OOL92" s="84"/>
      <c r="OOM92" s="84"/>
      <c r="OON92" s="84"/>
      <c r="OOO92" s="84"/>
      <c r="OOP92" s="84"/>
      <c r="OOQ92" s="84"/>
      <c r="OOR92" s="84"/>
      <c r="OOS92" s="84"/>
      <c r="OOT92" s="84"/>
      <c r="OOU92" s="84"/>
      <c r="OOV92" s="84"/>
      <c r="OOW92" s="84"/>
      <c r="OOX92" s="84"/>
      <c r="OOY92" s="84"/>
      <c r="OOZ92" s="84"/>
      <c r="OPA92" s="84"/>
      <c r="OPB92" s="84"/>
      <c r="OPC92" s="84"/>
      <c r="OPD92" s="84"/>
      <c r="OPE92" s="84"/>
      <c r="OPF92" s="84"/>
      <c r="OPG92" s="84"/>
      <c r="OPH92" s="84"/>
      <c r="OPI92" s="84"/>
      <c r="OPJ92" s="84"/>
      <c r="OPK92" s="84"/>
      <c r="OPL92" s="84"/>
      <c r="OPM92" s="84"/>
      <c r="OPN92" s="84"/>
      <c r="OPO92" s="84"/>
      <c r="OPP92" s="84"/>
      <c r="OPQ92" s="84"/>
      <c r="OPR92" s="84"/>
      <c r="OPS92" s="84"/>
      <c r="OPT92" s="84"/>
      <c r="OPU92" s="84"/>
      <c r="OPV92" s="84"/>
      <c r="OPW92" s="84"/>
      <c r="OPX92" s="84"/>
      <c r="OPY92" s="84"/>
      <c r="OPZ92" s="84"/>
      <c r="OQA92" s="84"/>
      <c r="OQB92" s="84"/>
      <c r="OQC92" s="84"/>
      <c r="OQD92" s="84"/>
      <c r="OQE92" s="84"/>
      <c r="OQF92" s="84"/>
      <c r="OQG92" s="84"/>
      <c r="OQH92" s="84"/>
      <c r="OQI92" s="84"/>
      <c r="OQJ92" s="84"/>
      <c r="OQK92" s="84"/>
      <c r="OQL92" s="84"/>
      <c r="OQM92" s="84"/>
      <c r="OQN92" s="84"/>
      <c r="OQO92" s="84"/>
      <c r="OQP92" s="84"/>
      <c r="OQQ92" s="84"/>
      <c r="OQR92" s="84"/>
      <c r="OQS92" s="84"/>
      <c r="OQT92" s="84"/>
      <c r="OQU92" s="84"/>
      <c r="OQV92" s="84"/>
      <c r="OQW92" s="84"/>
      <c r="OQX92" s="84"/>
      <c r="OQY92" s="84"/>
      <c r="OQZ92" s="84"/>
      <c r="ORA92" s="84"/>
      <c r="ORB92" s="84"/>
      <c r="ORC92" s="84"/>
      <c r="ORD92" s="84"/>
      <c r="ORE92" s="84"/>
      <c r="ORF92" s="84"/>
      <c r="ORG92" s="84"/>
      <c r="ORH92" s="84"/>
      <c r="ORI92" s="84"/>
      <c r="ORJ92" s="84"/>
      <c r="ORK92" s="84"/>
      <c r="ORL92" s="84"/>
      <c r="ORM92" s="84"/>
      <c r="ORN92" s="84"/>
      <c r="ORO92" s="84"/>
      <c r="ORP92" s="84"/>
      <c r="ORQ92" s="84"/>
      <c r="ORR92" s="84"/>
      <c r="ORS92" s="84"/>
      <c r="ORT92" s="84"/>
      <c r="ORU92" s="84"/>
      <c r="ORV92" s="84"/>
      <c r="ORW92" s="84"/>
      <c r="ORX92" s="84"/>
      <c r="ORY92" s="84"/>
      <c r="ORZ92" s="84"/>
      <c r="OSA92" s="84"/>
      <c r="OSB92" s="84"/>
      <c r="OSC92" s="84"/>
      <c r="OSD92" s="84"/>
      <c r="OSE92" s="84"/>
      <c r="OSF92" s="84"/>
      <c r="OSG92" s="84"/>
      <c r="OSH92" s="84"/>
      <c r="OSI92" s="84"/>
      <c r="OSJ92" s="84"/>
      <c r="OSK92" s="84"/>
      <c r="OSL92" s="84"/>
      <c r="OSM92" s="84"/>
      <c r="OSN92" s="84"/>
      <c r="OSO92" s="84"/>
      <c r="OSP92" s="84"/>
      <c r="OSQ92" s="84"/>
      <c r="OSR92" s="84"/>
      <c r="OSS92" s="84"/>
      <c r="OST92" s="84"/>
      <c r="OSU92" s="84"/>
      <c r="OSV92" s="84"/>
      <c r="OSW92" s="84"/>
      <c r="OSX92" s="84"/>
      <c r="OSY92" s="84"/>
      <c r="OSZ92" s="84"/>
      <c r="OTA92" s="84"/>
      <c r="OTB92" s="84"/>
      <c r="OTC92" s="84"/>
      <c r="OTD92" s="84"/>
      <c r="OTE92" s="84"/>
      <c r="OTF92" s="84"/>
      <c r="OTG92" s="84"/>
      <c r="OTH92" s="84"/>
      <c r="OTI92" s="84"/>
      <c r="OTJ92" s="84"/>
      <c r="OTK92" s="84"/>
      <c r="OTL92" s="84"/>
      <c r="OTM92" s="84"/>
      <c r="OTN92" s="84"/>
      <c r="OTO92" s="84"/>
      <c r="OTP92" s="84"/>
      <c r="OTQ92" s="84"/>
      <c r="OTR92" s="84"/>
      <c r="OTS92" s="84"/>
      <c r="OTT92" s="84"/>
      <c r="OTU92" s="84"/>
      <c r="OTV92" s="84"/>
      <c r="OTW92" s="84"/>
      <c r="OTX92" s="84"/>
      <c r="OTY92" s="84"/>
      <c r="OTZ92" s="84"/>
      <c r="OUA92" s="84"/>
      <c r="OUB92" s="84"/>
      <c r="OUC92" s="84"/>
      <c r="OUD92" s="84"/>
      <c r="OUE92" s="84"/>
      <c r="OUF92" s="84"/>
      <c r="OUG92" s="84"/>
      <c r="OUH92" s="84"/>
      <c r="OUI92" s="84"/>
      <c r="OUJ92" s="84"/>
      <c r="OUK92" s="84"/>
      <c r="OUL92" s="84"/>
      <c r="OUM92" s="84"/>
      <c r="OUN92" s="84"/>
      <c r="OUO92" s="84"/>
      <c r="OUP92" s="84"/>
      <c r="OUQ92" s="84"/>
      <c r="OUR92" s="84"/>
      <c r="OUS92" s="84"/>
      <c r="OUT92" s="84"/>
      <c r="OUU92" s="84"/>
      <c r="OUV92" s="84"/>
      <c r="OUW92" s="84"/>
      <c r="OUX92" s="84"/>
      <c r="OUY92" s="84"/>
      <c r="OUZ92" s="84"/>
      <c r="OVA92" s="84"/>
      <c r="OVB92" s="84"/>
      <c r="OVC92" s="84"/>
      <c r="OVD92" s="84"/>
      <c r="OVE92" s="84"/>
      <c r="OVF92" s="84"/>
      <c r="OVG92" s="84"/>
      <c r="OVH92" s="84"/>
      <c r="OVI92" s="84"/>
      <c r="OVJ92" s="84"/>
      <c r="OVK92" s="84"/>
      <c r="OVL92" s="84"/>
      <c r="OVM92" s="84"/>
      <c r="OVN92" s="84"/>
      <c r="OVO92" s="84"/>
      <c r="OVP92" s="84"/>
      <c r="OVQ92" s="84"/>
      <c r="OVR92" s="84"/>
      <c r="OVS92" s="84"/>
      <c r="OVT92" s="84"/>
      <c r="OVU92" s="84"/>
      <c r="OVV92" s="84"/>
      <c r="OVW92" s="84"/>
      <c r="OVX92" s="84"/>
      <c r="OVY92" s="84"/>
      <c r="OVZ92" s="84"/>
      <c r="OWA92" s="84"/>
      <c r="OWB92" s="84"/>
      <c r="OWC92" s="84"/>
      <c r="OWD92" s="84"/>
      <c r="OWE92" s="84"/>
      <c r="OWF92" s="84"/>
      <c r="OWG92" s="84"/>
      <c r="OWH92" s="84"/>
      <c r="OWI92" s="84"/>
      <c r="OWJ92" s="84"/>
      <c r="OWK92" s="84"/>
      <c r="OWL92" s="84"/>
      <c r="OWM92" s="84"/>
      <c r="OWN92" s="84"/>
      <c r="OWO92" s="84"/>
      <c r="OWP92" s="84"/>
      <c r="OWQ92" s="84"/>
      <c r="OWR92" s="84"/>
      <c r="OWS92" s="84"/>
      <c r="OWT92" s="84"/>
      <c r="OWU92" s="84"/>
      <c r="OWV92" s="84"/>
      <c r="OWW92" s="84"/>
      <c r="OWX92" s="84"/>
      <c r="OWY92" s="84"/>
      <c r="OWZ92" s="84"/>
      <c r="OXA92" s="84"/>
      <c r="OXB92" s="84"/>
      <c r="OXC92" s="84"/>
      <c r="OXD92" s="84"/>
      <c r="OXE92" s="84"/>
      <c r="OXF92" s="84"/>
      <c r="OXG92" s="84"/>
      <c r="OXH92" s="84"/>
      <c r="OXI92" s="84"/>
      <c r="OXJ92" s="84"/>
      <c r="OXK92" s="84"/>
      <c r="OXL92" s="84"/>
      <c r="OXM92" s="84"/>
      <c r="OXN92" s="84"/>
      <c r="OXO92" s="84"/>
      <c r="OXP92" s="84"/>
      <c r="OXQ92" s="84"/>
      <c r="OXR92" s="84"/>
      <c r="OXS92" s="84"/>
      <c r="OXT92" s="84"/>
      <c r="OXU92" s="84"/>
      <c r="OXV92" s="84"/>
      <c r="OXW92" s="84"/>
      <c r="OXX92" s="84"/>
      <c r="OXY92" s="84"/>
      <c r="OXZ92" s="84"/>
      <c r="OYA92" s="84"/>
      <c r="OYB92" s="84"/>
      <c r="OYC92" s="84"/>
      <c r="OYD92" s="84"/>
      <c r="OYE92" s="84"/>
      <c r="OYF92" s="84"/>
      <c r="OYG92" s="84"/>
      <c r="OYH92" s="84"/>
      <c r="OYI92" s="84"/>
      <c r="OYJ92" s="84"/>
      <c r="OYK92" s="84"/>
      <c r="OYL92" s="84"/>
      <c r="OYM92" s="84"/>
      <c r="OYN92" s="84"/>
      <c r="OYO92" s="84"/>
      <c r="OYP92" s="84"/>
      <c r="OYQ92" s="84"/>
      <c r="OYR92" s="84"/>
      <c r="OYS92" s="84"/>
      <c r="OYT92" s="84"/>
      <c r="OYU92" s="84"/>
      <c r="OYV92" s="84"/>
      <c r="OYW92" s="84"/>
      <c r="OYX92" s="84"/>
      <c r="OYY92" s="84"/>
      <c r="OYZ92" s="84"/>
      <c r="OZA92" s="84"/>
      <c r="OZB92" s="84"/>
      <c r="OZC92" s="84"/>
      <c r="OZD92" s="84"/>
      <c r="OZE92" s="84"/>
      <c r="OZF92" s="84"/>
      <c r="OZG92" s="84"/>
      <c r="OZH92" s="84"/>
      <c r="OZI92" s="84"/>
      <c r="OZJ92" s="84"/>
      <c r="OZK92" s="84"/>
      <c r="OZL92" s="84"/>
      <c r="OZM92" s="84"/>
      <c r="OZN92" s="84"/>
      <c r="OZO92" s="84"/>
      <c r="OZP92" s="84"/>
      <c r="OZQ92" s="84"/>
      <c r="OZR92" s="84"/>
      <c r="OZS92" s="84"/>
      <c r="OZT92" s="84"/>
      <c r="OZU92" s="84"/>
      <c r="OZV92" s="84"/>
      <c r="OZW92" s="84"/>
      <c r="OZX92" s="84"/>
      <c r="OZY92" s="84"/>
      <c r="OZZ92" s="84"/>
      <c r="PAA92" s="84"/>
      <c r="PAB92" s="84"/>
      <c r="PAC92" s="84"/>
      <c r="PAD92" s="84"/>
      <c r="PAE92" s="84"/>
      <c r="PAF92" s="84"/>
      <c r="PAG92" s="84"/>
      <c r="PAH92" s="84"/>
      <c r="PAI92" s="84"/>
      <c r="PAJ92" s="84"/>
      <c r="PAK92" s="84"/>
      <c r="PAL92" s="84"/>
      <c r="PAM92" s="84"/>
      <c r="PAN92" s="84"/>
      <c r="PAO92" s="84"/>
      <c r="PAP92" s="84"/>
      <c r="PAQ92" s="84"/>
      <c r="PAR92" s="84"/>
      <c r="PAS92" s="84"/>
      <c r="PAT92" s="84"/>
      <c r="PAU92" s="84"/>
      <c r="PAV92" s="84"/>
      <c r="PAW92" s="84"/>
      <c r="PAX92" s="84"/>
      <c r="PAY92" s="84"/>
      <c r="PAZ92" s="84"/>
      <c r="PBA92" s="84"/>
      <c r="PBB92" s="84"/>
      <c r="PBC92" s="84"/>
      <c r="PBD92" s="84"/>
      <c r="PBE92" s="84"/>
      <c r="PBF92" s="84"/>
      <c r="PBG92" s="84"/>
      <c r="PBH92" s="84"/>
      <c r="PBI92" s="84"/>
      <c r="PBJ92" s="84"/>
      <c r="PBK92" s="84"/>
      <c r="PBL92" s="84"/>
      <c r="PBM92" s="84"/>
      <c r="PBN92" s="84"/>
      <c r="PBO92" s="84"/>
      <c r="PBP92" s="84"/>
      <c r="PBQ92" s="84"/>
      <c r="PBR92" s="84"/>
      <c r="PBS92" s="84"/>
      <c r="PBT92" s="84"/>
      <c r="PBU92" s="84"/>
      <c r="PBV92" s="84"/>
      <c r="PBW92" s="84"/>
      <c r="PBX92" s="84"/>
      <c r="PBY92" s="84"/>
      <c r="PBZ92" s="84"/>
      <c r="PCA92" s="84"/>
      <c r="PCB92" s="84"/>
      <c r="PCC92" s="84"/>
      <c r="PCD92" s="84"/>
      <c r="PCE92" s="84"/>
      <c r="PCF92" s="84"/>
      <c r="PCG92" s="84"/>
      <c r="PCH92" s="84"/>
      <c r="PCI92" s="84"/>
      <c r="PCJ92" s="84"/>
      <c r="PCK92" s="84"/>
      <c r="PCL92" s="84"/>
      <c r="PCM92" s="84"/>
      <c r="PCN92" s="84"/>
      <c r="PCO92" s="84"/>
      <c r="PCP92" s="84"/>
      <c r="PCQ92" s="84"/>
      <c r="PCR92" s="84"/>
      <c r="PCS92" s="84"/>
      <c r="PCT92" s="84"/>
      <c r="PCU92" s="84"/>
      <c r="PCV92" s="84"/>
      <c r="PCW92" s="84"/>
      <c r="PCX92" s="84"/>
      <c r="PCY92" s="84"/>
      <c r="PCZ92" s="84"/>
      <c r="PDA92" s="84"/>
      <c r="PDB92" s="84"/>
      <c r="PDC92" s="84"/>
      <c r="PDD92" s="84"/>
      <c r="PDE92" s="84"/>
      <c r="PDF92" s="84"/>
      <c r="PDG92" s="84"/>
      <c r="PDH92" s="84"/>
      <c r="PDI92" s="84"/>
      <c r="PDJ92" s="84"/>
      <c r="PDK92" s="84"/>
      <c r="PDL92" s="84"/>
      <c r="PDM92" s="84"/>
      <c r="PDN92" s="84"/>
      <c r="PDO92" s="84"/>
      <c r="PDP92" s="84"/>
      <c r="PDQ92" s="84"/>
      <c r="PDR92" s="84"/>
      <c r="PDS92" s="84"/>
      <c r="PDT92" s="84"/>
      <c r="PDU92" s="84"/>
      <c r="PDV92" s="84"/>
      <c r="PDW92" s="84"/>
      <c r="PDX92" s="84"/>
      <c r="PDY92" s="84"/>
      <c r="PDZ92" s="84"/>
      <c r="PEA92" s="84"/>
      <c r="PEB92" s="84"/>
      <c r="PEC92" s="84"/>
      <c r="PED92" s="84"/>
      <c r="PEE92" s="84"/>
      <c r="PEF92" s="84"/>
      <c r="PEG92" s="84"/>
      <c r="PEH92" s="84"/>
      <c r="PEI92" s="84"/>
      <c r="PEJ92" s="84"/>
      <c r="PEK92" s="84"/>
      <c r="PEL92" s="84"/>
      <c r="PEM92" s="84"/>
      <c r="PEN92" s="84"/>
      <c r="PEO92" s="84"/>
      <c r="PEP92" s="84"/>
      <c r="PEQ92" s="84"/>
      <c r="PER92" s="84"/>
      <c r="PES92" s="84"/>
      <c r="PET92" s="84"/>
      <c r="PEU92" s="84"/>
      <c r="PEV92" s="84"/>
      <c r="PEW92" s="84"/>
      <c r="PEX92" s="84"/>
      <c r="PEY92" s="84"/>
      <c r="PEZ92" s="84"/>
      <c r="PFA92" s="84"/>
      <c r="PFB92" s="84"/>
      <c r="PFC92" s="84"/>
      <c r="PFD92" s="84"/>
      <c r="PFE92" s="84"/>
      <c r="PFF92" s="84"/>
      <c r="PFG92" s="84"/>
      <c r="PFH92" s="84"/>
      <c r="PFI92" s="84"/>
      <c r="PFJ92" s="84"/>
      <c r="PFK92" s="84"/>
      <c r="PFL92" s="84"/>
      <c r="PFM92" s="84"/>
      <c r="PFN92" s="84"/>
      <c r="PFO92" s="84"/>
      <c r="PFP92" s="84"/>
      <c r="PFQ92" s="84"/>
      <c r="PFR92" s="84"/>
      <c r="PFS92" s="84"/>
      <c r="PFT92" s="84"/>
      <c r="PFU92" s="84"/>
      <c r="PFV92" s="84"/>
      <c r="PFW92" s="84"/>
      <c r="PFX92" s="84"/>
      <c r="PFY92" s="84"/>
      <c r="PFZ92" s="84"/>
      <c r="PGA92" s="84"/>
      <c r="PGB92" s="84"/>
      <c r="PGC92" s="84"/>
      <c r="PGD92" s="84"/>
      <c r="PGE92" s="84"/>
      <c r="PGF92" s="84"/>
      <c r="PGG92" s="84"/>
      <c r="PGH92" s="84"/>
      <c r="PGI92" s="84"/>
      <c r="PGJ92" s="84"/>
      <c r="PGK92" s="84"/>
      <c r="PGL92" s="84"/>
      <c r="PGM92" s="84"/>
      <c r="PGN92" s="84"/>
      <c r="PGO92" s="84"/>
      <c r="PGP92" s="84"/>
      <c r="PGQ92" s="84"/>
      <c r="PGR92" s="84"/>
      <c r="PGS92" s="84"/>
      <c r="PGT92" s="84"/>
      <c r="PGU92" s="84"/>
      <c r="PGV92" s="84"/>
      <c r="PGW92" s="84"/>
      <c r="PGX92" s="84"/>
      <c r="PGY92" s="84"/>
      <c r="PGZ92" s="84"/>
      <c r="PHA92" s="84"/>
      <c r="PHB92" s="84"/>
      <c r="PHC92" s="84"/>
      <c r="PHD92" s="84"/>
      <c r="PHE92" s="84"/>
      <c r="PHF92" s="84"/>
      <c r="PHG92" s="84"/>
      <c r="PHH92" s="84"/>
      <c r="PHI92" s="84"/>
      <c r="PHJ92" s="84"/>
      <c r="PHK92" s="84"/>
      <c r="PHL92" s="84"/>
      <c r="PHM92" s="84"/>
      <c r="PHN92" s="84"/>
      <c r="PHO92" s="84"/>
      <c r="PHP92" s="84"/>
      <c r="PHQ92" s="84"/>
      <c r="PHR92" s="84"/>
      <c r="PHS92" s="84"/>
      <c r="PHT92" s="84"/>
      <c r="PHU92" s="84"/>
      <c r="PHV92" s="84"/>
      <c r="PHW92" s="84"/>
      <c r="PHX92" s="84"/>
      <c r="PHY92" s="84"/>
      <c r="PHZ92" s="84"/>
      <c r="PIA92" s="84"/>
      <c r="PIB92" s="84"/>
      <c r="PIC92" s="84"/>
      <c r="PID92" s="84"/>
      <c r="PIE92" s="84"/>
      <c r="PIF92" s="84"/>
      <c r="PIG92" s="84"/>
      <c r="PIH92" s="84"/>
      <c r="PII92" s="84"/>
      <c r="PIJ92" s="84"/>
      <c r="PIK92" s="84"/>
      <c r="PIL92" s="84"/>
      <c r="PIM92" s="84"/>
      <c r="PIN92" s="84"/>
      <c r="PIO92" s="84"/>
      <c r="PIP92" s="84"/>
      <c r="PIQ92" s="84"/>
      <c r="PIR92" s="84"/>
      <c r="PIS92" s="84"/>
      <c r="PIT92" s="84"/>
      <c r="PIU92" s="84"/>
      <c r="PIV92" s="84"/>
      <c r="PIW92" s="84"/>
      <c r="PIX92" s="84"/>
      <c r="PIY92" s="84"/>
      <c r="PIZ92" s="84"/>
      <c r="PJA92" s="84"/>
      <c r="PJB92" s="84"/>
      <c r="PJC92" s="84"/>
      <c r="PJD92" s="84"/>
      <c r="PJE92" s="84"/>
      <c r="PJF92" s="84"/>
      <c r="PJG92" s="84"/>
      <c r="PJH92" s="84"/>
      <c r="PJI92" s="84"/>
      <c r="PJJ92" s="84"/>
      <c r="PJK92" s="84"/>
      <c r="PJL92" s="84"/>
      <c r="PJM92" s="84"/>
      <c r="PJN92" s="84"/>
      <c r="PJO92" s="84"/>
      <c r="PJP92" s="84"/>
      <c r="PJQ92" s="84"/>
      <c r="PJR92" s="84"/>
      <c r="PJS92" s="84"/>
      <c r="PJT92" s="84"/>
      <c r="PJU92" s="84"/>
      <c r="PJV92" s="84"/>
      <c r="PJW92" s="84"/>
      <c r="PJX92" s="84"/>
      <c r="PJY92" s="84"/>
      <c r="PJZ92" s="84"/>
      <c r="PKA92" s="84"/>
      <c r="PKB92" s="84"/>
      <c r="PKC92" s="84"/>
      <c r="PKD92" s="84"/>
      <c r="PKE92" s="84"/>
      <c r="PKF92" s="84"/>
      <c r="PKG92" s="84"/>
      <c r="PKH92" s="84"/>
      <c r="PKI92" s="84"/>
      <c r="PKJ92" s="84"/>
      <c r="PKK92" s="84"/>
      <c r="PKL92" s="84"/>
      <c r="PKM92" s="84"/>
      <c r="PKN92" s="84"/>
      <c r="PKO92" s="84"/>
      <c r="PKP92" s="84"/>
      <c r="PKQ92" s="84"/>
      <c r="PKR92" s="84"/>
      <c r="PKS92" s="84"/>
      <c r="PKT92" s="84"/>
      <c r="PKU92" s="84"/>
      <c r="PKV92" s="84"/>
      <c r="PKW92" s="84"/>
      <c r="PKX92" s="84"/>
      <c r="PKY92" s="84"/>
      <c r="PKZ92" s="84"/>
      <c r="PLA92" s="84"/>
      <c r="PLB92" s="84"/>
      <c r="PLC92" s="84"/>
      <c r="PLD92" s="84"/>
      <c r="PLE92" s="84"/>
      <c r="PLF92" s="84"/>
      <c r="PLG92" s="84"/>
      <c r="PLH92" s="84"/>
      <c r="PLI92" s="84"/>
      <c r="PLJ92" s="84"/>
      <c r="PLK92" s="84"/>
      <c r="PLL92" s="84"/>
      <c r="PLM92" s="84"/>
      <c r="PLN92" s="84"/>
      <c r="PLO92" s="84"/>
      <c r="PLP92" s="84"/>
      <c r="PLQ92" s="84"/>
      <c r="PLR92" s="84"/>
      <c r="PLS92" s="84"/>
      <c r="PLT92" s="84"/>
      <c r="PLU92" s="84"/>
      <c r="PLV92" s="84"/>
      <c r="PLW92" s="84"/>
      <c r="PLX92" s="84"/>
      <c r="PLY92" s="84"/>
      <c r="PLZ92" s="84"/>
      <c r="PMA92" s="84"/>
      <c r="PMB92" s="84"/>
      <c r="PMC92" s="84"/>
      <c r="PMD92" s="84"/>
      <c r="PME92" s="84"/>
      <c r="PMF92" s="84"/>
      <c r="PMG92" s="84"/>
      <c r="PMH92" s="84"/>
      <c r="PMI92" s="84"/>
      <c r="PMJ92" s="84"/>
      <c r="PMK92" s="84"/>
      <c r="PML92" s="84"/>
      <c r="PMM92" s="84"/>
      <c r="PMN92" s="84"/>
      <c r="PMO92" s="84"/>
      <c r="PMP92" s="84"/>
      <c r="PMQ92" s="84"/>
      <c r="PMR92" s="84"/>
      <c r="PMS92" s="84"/>
      <c r="PMT92" s="84"/>
      <c r="PMU92" s="84"/>
      <c r="PMV92" s="84"/>
      <c r="PMW92" s="84"/>
      <c r="PMX92" s="84"/>
      <c r="PMY92" s="84"/>
      <c r="PMZ92" s="84"/>
      <c r="PNA92" s="84"/>
      <c r="PNB92" s="84"/>
      <c r="PNC92" s="84"/>
      <c r="PND92" s="84"/>
      <c r="PNE92" s="84"/>
      <c r="PNF92" s="84"/>
      <c r="PNG92" s="84"/>
      <c r="PNH92" s="84"/>
      <c r="PNI92" s="84"/>
      <c r="PNJ92" s="84"/>
      <c r="PNK92" s="84"/>
      <c r="PNL92" s="84"/>
      <c r="PNM92" s="84"/>
      <c r="PNN92" s="84"/>
      <c r="PNO92" s="84"/>
      <c r="PNP92" s="84"/>
      <c r="PNQ92" s="84"/>
      <c r="PNR92" s="84"/>
      <c r="PNS92" s="84"/>
      <c r="PNT92" s="84"/>
      <c r="PNU92" s="84"/>
      <c r="PNV92" s="84"/>
      <c r="PNW92" s="84"/>
      <c r="PNX92" s="84"/>
      <c r="PNY92" s="84"/>
      <c r="PNZ92" s="84"/>
      <c r="POA92" s="84"/>
      <c r="POB92" s="84"/>
      <c r="POC92" s="84"/>
      <c r="POD92" s="84"/>
      <c r="POE92" s="84"/>
      <c r="POF92" s="84"/>
      <c r="POG92" s="84"/>
      <c r="POH92" s="84"/>
      <c r="POI92" s="84"/>
      <c r="POJ92" s="84"/>
      <c r="POK92" s="84"/>
      <c r="POL92" s="84"/>
      <c r="POM92" s="84"/>
      <c r="PON92" s="84"/>
      <c r="POO92" s="84"/>
      <c r="POP92" s="84"/>
      <c r="POQ92" s="84"/>
      <c r="POR92" s="84"/>
      <c r="POS92" s="84"/>
      <c r="POT92" s="84"/>
      <c r="POU92" s="84"/>
      <c r="POV92" s="84"/>
      <c r="POW92" s="84"/>
      <c r="POX92" s="84"/>
      <c r="POY92" s="84"/>
      <c r="POZ92" s="84"/>
      <c r="PPA92" s="84"/>
      <c r="PPB92" s="84"/>
      <c r="PPC92" s="84"/>
      <c r="PPD92" s="84"/>
      <c r="PPE92" s="84"/>
      <c r="PPF92" s="84"/>
      <c r="PPG92" s="84"/>
      <c r="PPH92" s="84"/>
      <c r="PPI92" s="84"/>
      <c r="PPJ92" s="84"/>
      <c r="PPK92" s="84"/>
      <c r="PPL92" s="84"/>
      <c r="PPM92" s="84"/>
      <c r="PPN92" s="84"/>
      <c r="PPO92" s="84"/>
      <c r="PPP92" s="84"/>
      <c r="PPQ92" s="84"/>
      <c r="PPR92" s="84"/>
      <c r="PPS92" s="84"/>
      <c r="PPT92" s="84"/>
      <c r="PPU92" s="84"/>
      <c r="PPV92" s="84"/>
      <c r="PPW92" s="84"/>
      <c r="PPX92" s="84"/>
      <c r="PPY92" s="84"/>
      <c r="PPZ92" s="84"/>
      <c r="PQA92" s="84"/>
      <c r="PQB92" s="84"/>
      <c r="PQC92" s="84"/>
      <c r="PQD92" s="84"/>
      <c r="PQE92" s="84"/>
      <c r="PQF92" s="84"/>
      <c r="PQG92" s="84"/>
      <c r="PQH92" s="84"/>
      <c r="PQI92" s="84"/>
      <c r="PQJ92" s="84"/>
      <c r="PQK92" s="84"/>
      <c r="PQL92" s="84"/>
      <c r="PQM92" s="84"/>
      <c r="PQN92" s="84"/>
      <c r="PQO92" s="84"/>
      <c r="PQP92" s="84"/>
      <c r="PQQ92" s="84"/>
      <c r="PQR92" s="84"/>
      <c r="PQS92" s="84"/>
      <c r="PQT92" s="84"/>
      <c r="PQU92" s="84"/>
      <c r="PQV92" s="84"/>
      <c r="PQW92" s="84"/>
      <c r="PQX92" s="84"/>
      <c r="PQY92" s="84"/>
      <c r="PQZ92" s="84"/>
      <c r="PRA92" s="84"/>
      <c r="PRB92" s="84"/>
      <c r="PRC92" s="84"/>
      <c r="PRD92" s="84"/>
      <c r="PRE92" s="84"/>
      <c r="PRF92" s="84"/>
      <c r="PRG92" s="84"/>
      <c r="PRH92" s="84"/>
      <c r="PRI92" s="84"/>
      <c r="PRJ92" s="84"/>
      <c r="PRK92" s="84"/>
      <c r="PRL92" s="84"/>
      <c r="PRM92" s="84"/>
      <c r="PRN92" s="84"/>
      <c r="PRO92" s="84"/>
      <c r="PRP92" s="84"/>
      <c r="PRQ92" s="84"/>
      <c r="PRR92" s="84"/>
      <c r="PRS92" s="84"/>
      <c r="PRT92" s="84"/>
      <c r="PRU92" s="84"/>
      <c r="PRV92" s="84"/>
      <c r="PRW92" s="84"/>
      <c r="PRX92" s="84"/>
      <c r="PRY92" s="84"/>
      <c r="PRZ92" s="84"/>
      <c r="PSA92" s="84"/>
      <c r="PSB92" s="84"/>
      <c r="PSC92" s="84"/>
      <c r="PSD92" s="84"/>
      <c r="PSE92" s="84"/>
      <c r="PSF92" s="84"/>
      <c r="PSG92" s="84"/>
      <c r="PSH92" s="84"/>
      <c r="PSI92" s="84"/>
      <c r="PSJ92" s="84"/>
      <c r="PSK92" s="84"/>
      <c r="PSL92" s="84"/>
      <c r="PSM92" s="84"/>
      <c r="PSN92" s="84"/>
      <c r="PSO92" s="84"/>
      <c r="PSP92" s="84"/>
      <c r="PSQ92" s="84"/>
      <c r="PSR92" s="84"/>
      <c r="PSS92" s="84"/>
      <c r="PST92" s="84"/>
      <c r="PSU92" s="84"/>
      <c r="PSV92" s="84"/>
      <c r="PSW92" s="84"/>
      <c r="PSX92" s="84"/>
      <c r="PSY92" s="84"/>
      <c r="PSZ92" s="84"/>
      <c r="PTA92" s="84"/>
      <c r="PTB92" s="84"/>
      <c r="PTC92" s="84"/>
      <c r="PTD92" s="84"/>
      <c r="PTE92" s="84"/>
      <c r="PTF92" s="84"/>
      <c r="PTG92" s="84"/>
      <c r="PTH92" s="84"/>
      <c r="PTI92" s="84"/>
      <c r="PTJ92" s="84"/>
      <c r="PTK92" s="84"/>
      <c r="PTL92" s="84"/>
      <c r="PTM92" s="84"/>
      <c r="PTN92" s="84"/>
      <c r="PTO92" s="84"/>
      <c r="PTP92" s="84"/>
      <c r="PTQ92" s="84"/>
      <c r="PTR92" s="84"/>
      <c r="PTS92" s="84"/>
      <c r="PTT92" s="84"/>
      <c r="PTU92" s="84"/>
      <c r="PTV92" s="84"/>
      <c r="PTW92" s="84"/>
      <c r="PTX92" s="84"/>
      <c r="PTY92" s="84"/>
      <c r="PTZ92" s="84"/>
      <c r="PUA92" s="84"/>
      <c r="PUB92" s="84"/>
      <c r="PUC92" s="84"/>
      <c r="PUD92" s="84"/>
      <c r="PUE92" s="84"/>
      <c r="PUF92" s="84"/>
      <c r="PUG92" s="84"/>
      <c r="PUH92" s="84"/>
      <c r="PUI92" s="84"/>
      <c r="PUJ92" s="84"/>
      <c r="PUK92" s="84"/>
      <c r="PUL92" s="84"/>
      <c r="PUM92" s="84"/>
      <c r="PUN92" s="84"/>
      <c r="PUO92" s="84"/>
      <c r="PUP92" s="84"/>
      <c r="PUQ92" s="84"/>
      <c r="PUR92" s="84"/>
      <c r="PUS92" s="84"/>
      <c r="PUT92" s="84"/>
      <c r="PUU92" s="84"/>
      <c r="PUV92" s="84"/>
      <c r="PUW92" s="84"/>
      <c r="PUX92" s="84"/>
      <c r="PUY92" s="84"/>
      <c r="PUZ92" s="84"/>
      <c r="PVA92" s="84"/>
      <c r="PVB92" s="84"/>
      <c r="PVC92" s="84"/>
      <c r="PVD92" s="84"/>
      <c r="PVE92" s="84"/>
      <c r="PVF92" s="84"/>
      <c r="PVG92" s="84"/>
      <c r="PVH92" s="84"/>
      <c r="PVI92" s="84"/>
      <c r="PVJ92" s="84"/>
      <c r="PVK92" s="84"/>
      <c r="PVL92" s="84"/>
      <c r="PVM92" s="84"/>
      <c r="PVN92" s="84"/>
      <c r="PVO92" s="84"/>
      <c r="PVP92" s="84"/>
      <c r="PVQ92" s="84"/>
      <c r="PVR92" s="84"/>
      <c r="PVS92" s="84"/>
      <c r="PVT92" s="84"/>
      <c r="PVU92" s="84"/>
      <c r="PVV92" s="84"/>
      <c r="PVW92" s="84"/>
      <c r="PVX92" s="84"/>
      <c r="PVY92" s="84"/>
      <c r="PVZ92" s="84"/>
      <c r="PWA92" s="84"/>
      <c r="PWB92" s="84"/>
      <c r="PWC92" s="84"/>
      <c r="PWD92" s="84"/>
      <c r="PWE92" s="84"/>
      <c r="PWF92" s="84"/>
      <c r="PWG92" s="84"/>
      <c r="PWH92" s="84"/>
      <c r="PWI92" s="84"/>
      <c r="PWJ92" s="84"/>
      <c r="PWK92" s="84"/>
      <c r="PWL92" s="84"/>
      <c r="PWM92" s="84"/>
      <c r="PWN92" s="84"/>
      <c r="PWO92" s="84"/>
      <c r="PWP92" s="84"/>
      <c r="PWQ92" s="84"/>
      <c r="PWR92" s="84"/>
      <c r="PWS92" s="84"/>
      <c r="PWT92" s="84"/>
      <c r="PWU92" s="84"/>
      <c r="PWV92" s="84"/>
      <c r="PWW92" s="84"/>
      <c r="PWX92" s="84"/>
      <c r="PWY92" s="84"/>
      <c r="PWZ92" s="84"/>
      <c r="PXA92" s="84"/>
      <c r="PXB92" s="84"/>
      <c r="PXC92" s="84"/>
      <c r="PXD92" s="84"/>
      <c r="PXE92" s="84"/>
      <c r="PXF92" s="84"/>
      <c r="PXG92" s="84"/>
      <c r="PXH92" s="84"/>
      <c r="PXI92" s="84"/>
      <c r="PXJ92" s="84"/>
      <c r="PXK92" s="84"/>
      <c r="PXL92" s="84"/>
      <c r="PXM92" s="84"/>
      <c r="PXN92" s="84"/>
      <c r="PXO92" s="84"/>
      <c r="PXP92" s="84"/>
      <c r="PXQ92" s="84"/>
      <c r="PXR92" s="84"/>
      <c r="PXS92" s="84"/>
      <c r="PXT92" s="84"/>
      <c r="PXU92" s="84"/>
      <c r="PXV92" s="84"/>
      <c r="PXW92" s="84"/>
      <c r="PXX92" s="84"/>
      <c r="PXY92" s="84"/>
      <c r="PXZ92" s="84"/>
      <c r="PYA92" s="84"/>
      <c r="PYB92" s="84"/>
      <c r="PYC92" s="84"/>
      <c r="PYD92" s="84"/>
      <c r="PYE92" s="84"/>
      <c r="PYF92" s="84"/>
      <c r="PYG92" s="84"/>
      <c r="PYH92" s="84"/>
      <c r="PYI92" s="84"/>
      <c r="PYJ92" s="84"/>
      <c r="PYK92" s="84"/>
      <c r="PYL92" s="84"/>
      <c r="PYM92" s="84"/>
      <c r="PYN92" s="84"/>
      <c r="PYO92" s="84"/>
      <c r="PYP92" s="84"/>
      <c r="PYQ92" s="84"/>
      <c r="PYR92" s="84"/>
      <c r="PYS92" s="84"/>
      <c r="PYT92" s="84"/>
      <c r="PYU92" s="84"/>
      <c r="PYV92" s="84"/>
      <c r="PYW92" s="84"/>
      <c r="PYX92" s="84"/>
      <c r="PYY92" s="84"/>
      <c r="PYZ92" s="84"/>
      <c r="PZA92" s="84"/>
      <c r="PZB92" s="84"/>
      <c r="PZC92" s="84"/>
      <c r="PZD92" s="84"/>
      <c r="PZE92" s="84"/>
      <c r="PZF92" s="84"/>
      <c r="PZG92" s="84"/>
      <c r="PZH92" s="84"/>
      <c r="PZI92" s="84"/>
      <c r="PZJ92" s="84"/>
      <c r="PZK92" s="84"/>
      <c r="PZL92" s="84"/>
      <c r="PZM92" s="84"/>
      <c r="PZN92" s="84"/>
      <c r="PZO92" s="84"/>
      <c r="PZP92" s="84"/>
      <c r="PZQ92" s="84"/>
      <c r="PZR92" s="84"/>
      <c r="PZS92" s="84"/>
      <c r="PZT92" s="84"/>
      <c r="PZU92" s="84"/>
      <c r="PZV92" s="84"/>
      <c r="PZW92" s="84"/>
      <c r="PZX92" s="84"/>
      <c r="PZY92" s="84"/>
      <c r="PZZ92" s="84"/>
      <c r="QAA92" s="84"/>
      <c r="QAB92" s="84"/>
      <c r="QAC92" s="84"/>
      <c r="QAD92" s="84"/>
      <c r="QAE92" s="84"/>
      <c r="QAF92" s="84"/>
      <c r="QAG92" s="84"/>
      <c r="QAH92" s="84"/>
      <c r="QAI92" s="84"/>
      <c r="QAJ92" s="84"/>
      <c r="QAK92" s="84"/>
      <c r="QAL92" s="84"/>
      <c r="QAM92" s="84"/>
      <c r="QAN92" s="84"/>
      <c r="QAO92" s="84"/>
      <c r="QAP92" s="84"/>
      <c r="QAQ92" s="84"/>
      <c r="QAR92" s="84"/>
      <c r="QAS92" s="84"/>
      <c r="QAT92" s="84"/>
      <c r="QAU92" s="84"/>
      <c r="QAV92" s="84"/>
      <c r="QAW92" s="84"/>
      <c r="QAX92" s="84"/>
      <c r="QAY92" s="84"/>
      <c r="QAZ92" s="84"/>
      <c r="QBA92" s="84"/>
      <c r="QBB92" s="84"/>
      <c r="QBC92" s="84"/>
      <c r="QBD92" s="84"/>
      <c r="QBE92" s="84"/>
      <c r="QBF92" s="84"/>
      <c r="QBG92" s="84"/>
      <c r="QBH92" s="84"/>
      <c r="QBI92" s="84"/>
      <c r="QBJ92" s="84"/>
      <c r="QBK92" s="84"/>
      <c r="QBL92" s="84"/>
      <c r="QBM92" s="84"/>
      <c r="QBN92" s="84"/>
      <c r="QBO92" s="84"/>
      <c r="QBP92" s="84"/>
      <c r="QBQ92" s="84"/>
      <c r="QBR92" s="84"/>
      <c r="QBS92" s="84"/>
      <c r="QBT92" s="84"/>
      <c r="QBU92" s="84"/>
      <c r="QBV92" s="84"/>
      <c r="QBW92" s="84"/>
      <c r="QBX92" s="84"/>
      <c r="QBY92" s="84"/>
      <c r="QBZ92" s="84"/>
      <c r="QCA92" s="84"/>
      <c r="QCB92" s="84"/>
      <c r="QCC92" s="84"/>
      <c r="QCD92" s="84"/>
      <c r="QCE92" s="84"/>
      <c r="QCF92" s="84"/>
      <c r="QCG92" s="84"/>
      <c r="QCH92" s="84"/>
      <c r="QCI92" s="84"/>
      <c r="QCJ92" s="84"/>
      <c r="QCK92" s="84"/>
      <c r="QCL92" s="84"/>
      <c r="QCM92" s="84"/>
      <c r="QCN92" s="84"/>
      <c r="QCO92" s="84"/>
      <c r="QCP92" s="84"/>
      <c r="QCQ92" s="84"/>
      <c r="QCR92" s="84"/>
      <c r="QCS92" s="84"/>
      <c r="QCT92" s="84"/>
      <c r="QCU92" s="84"/>
      <c r="QCV92" s="84"/>
      <c r="QCW92" s="84"/>
      <c r="QCX92" s="84"/>
      <c r="QCY92" s="84"/>
      <c r="QCZ92" s="84"/>
      <c r="QDA92" s="84"/>
      <c r="QDB92" s="84"/>
      <c r="QDC92" s="84"/>
      <c r="QDD92" s="84"/>
      <c r="QDE92" s="84"/>
      <c r="QDF92" s="84"/>
      <c r="QDG92" s="84"/>
      <c r="QDH92" s="84"/>
      <c r="QDI92" s="84"/>
      <c r="QDJ92" s="84"/>
      <c r="QDK92" s="84"/>
      <c r="QDL92" s="84"/>
      <c r="QDM92" s="84"/>
      <c r="QDN92" s="84"/>
      <c r="QDO92" s="84"/>
      <c r="QDP92" s="84"/>
      <c r="QDQ92" s="84"/>
      <c r="QDR92" s="84"/>
      <c r="QDS92" s="84"/>
      <c r="QDT92" s="84"/>
      <c r="QDU92" s="84"/>
      <c r="QDV92" s="84"/>
      <c r="QDW92" s="84"/>
      <c r="QDX92" s="84"/>
      <c r="QDY92" s="84"/>
      <c r="QDZ92" s="84"/>
      <c r="QEA92" s="84"/>
      <c r="QEB92" s="84"/>
      <c r="QEC92" s="84"/>
      <c r="QED92" s="84"/>
      <c r="QEE92" s="84"/>
      <c r="QEF92" s="84"/>
      <c r="QEG92" s="84"/>
      <c r="QEH92" s="84"/>
      <c r="QEI92" s="84"/>
      <c r="QEJ92" s="84"/>
      <c r="QEK92" s="84"/>
      <c r="QEL92" s="84"/>
      <c r="QEM92" s="84"/>
      <c r="QEN92" s="84"/>
      <c r="QEO92" s="84"/>
      <c r="QEP92" s="84"/>
      <c r="QEQ92" s="84"/>
      <c r="QER92" s="84"/>
      <c r="QES92" s="84"/>
      <c r="QET92" s="84"/>
      <c r="QEU92" s="84"/>
      <c r="QEV92" s="84"/>
      <c r="QEW92" s="84"/>
      <c r="QEX92" s="84"/>
      <c r="QEY92" s="84"/>
      <c r="QEZ92" s="84"/>
      <c r="QFA92" s="84"/>
      <c r="QFB92" s="84"/>
      <c r="QFC92" s="84"/>
      <c r="QFD92" s="84"/>
      <c r="QFE92" s="84"/>
      <c r="QFF92" s="84"/>
      <c r="QFG92" s="84"/>
      <c r="QFH92" s="84"/>
      <c r="QFI92" s="84"/>
      <c r="QFJ92" s="84"/>
      <c r="QFK92" s="84"/>
      <c r="QFL92" s="84"/>
      <c r="QFM92" s="84"/>
      <c r="QFN92" s="84"/>
      <c r="QFO92" s="84"/>
      <c r="QFP92" s="84"/>
      <c r="QFQ92" s="84"/>
      <c r="QFR92" s="84"/>
      <c r="QFS92" s="84"/>
      <c r="QFT92" s="84"/>
      <c r="QFU92" s="84"/>
      <c r="QFV92" s="84"/>
      <c r="QFW92" s="84"/>
      <c r="QFX92" s="84"/>
      <c r="QFY92" s="84"/>
      <c r="QFZ92" s="84"/>
      <c r="QGA92" s="84"/>
      <c r="QGB92" s="84"/>
      <c r="QGC92" s="84"/>
      <c r="QGD92" s="84"/>
      <c r="QGE92" s="84"/>
      <c r="QGF92" s="84"/>
      <c r="QGG92" s="84"/>
      <c r="QGH92" s="84"/>
      <c r="QGI92" s="84"/>
      <c r="QGJ92" s="84"/>
      <c r="QGK92" s="84"/>
      <c r="QGL92" s="84"/>
      <c r="QGM92" s="84"/>
      <c r="QGN92" s="84"/>
      <c r="QGO92" s="84"/>
      <c r="QGP92" s="84"/>
      <c r="QGQ92" s="84"/>
      <c r="QGR92" s="84"/>
      <c r="QGS92" s="84"/>
      <c r="QGT92" s="84"/>
      <c r="QGU92" s="84"/>
      <c r="QGV92" s="84"/>
      <c r="QGW92" s="84"/>
      <c r="QGX92" s="84"/>
      <c r="QGY92" s="84"/>
      <c r="QGZ92" s="84"/>
      <c r="QHA92" s="84"/>
      <c r="QHB92" s="84"/>
      <c r="QHC92" s="84"/>
      <c r="QHD92" s="84"/>
      <c r="QHE92" s="84"/>
      <c r="QHF92" s="84"/>
      <c r="QHG92" s="84"/>
      <c r="QHH92" s="84"/>
      <c r="QHI92" s="84"/>
      <c r="QHJ92" s="84"/>
      <c r="QHK92" s="84"/>
      <c r="QHL92" s="84"/>
      <c r="QHM92" s="84"/>
      <c r="QHN92" s="84"/>
      <c r="QHO92" s="84"/>
      <c r="QHP92" s="84"/>
      <c r="QHQ92" s="84"/>
      <c r="QHR92" s="84"/>
      <c r="QHS92" s="84"/>
      <c r="QHT92" s="84"/>
      <c r="QHU92" s="84"/>
      <c r="QHV92" s="84"/>
      <c r="QHW92" s="84"/>
      <c r="QHX92" s="84"/>
      <c r="QHY92" s="84"/>
      <c r="QHZ92" s="84"/>
      <c r="QIA92" s="84"/>
      <c r="QIB92" s="84"/>
      <c r="QIC92" s="84"/>
      <c r="QID92" s="84"/>
      <c r="QIE92" s="84"/>
      <c r="QIF92" s="84"/>
      <c r="QIG92" s="84"/>
      <c r="QIH92" s="84"/>
      <c r="QII92" s="84"/>
      <c r="QIJ92" s="84"/>
      <c r="QIK92" s="84"/>
      <c r="QIL92" s="84"/>
      <c r="QIM92" s="84"/>
      <c r="QIN92" s="84"/>
      <c r="QIO92" s="84"/>
      <c r="QIP92" s="84"/>
      <c r="QIQ92" s="84"/>
      <c r="QIR92" s="84"/>
      <c r="QIS92" s="84"/>
      <c r="QIT92" s="84"/>
      <c r="QIU92" s="84"/>
      <c r="QIV92" s="84"/>
      <c r="QIW92" s="84"/>
      <c r="QIX92" s="84"/>
      <c r="QIY92" s="84"/>
      <c r="QIZ92" s="84"/>
      <c r="QJA92" s="84"/>
      <c r="QJB92" s="84"/>
      <c r="QJC92" s="84"/>
      <c r="QJD92" s="84"/>
      <c r="QJE92" s="84"/>
      <c r="QJF92" s="84"/>
      <c r="QJG92" s="84"/>
      <c r="QJH92" s="84"/>
      <c r="QJI92" s="84"/>
      <c r="QJJ92" s="84"/>
      <c r="QJK92" s="84"/>
      <c r="QJL92" s="84"/>
      <c r="QJM92" s="84"/>
      <c r="QJN92" s="84"/>
      <c r="QJO92" s="84"/>
      <c r="QJP92" s="84"/>
      <c r="QJQ92" s="84"/>
      <c r="QJR92" s="84"/>
      <c r="QJS92" s="84"/>
      <c r="QJT92" s="84"/>
      <c r="QJU92" s="84"/>
      <c r="QJV92" s="84"/>
      <c r="QJW92" s="84"/>
      <c r="QJX92" s="84"/>
      <c r="QJY92" s="84"/>
      <c r="QJZ92" s="84"/>
      <c r="QKA92" s="84"/>
      <c r="QKB92" s="84"/>
      <c r="QKC92" s="84"/>
      <c r="QKD92" s="84"/>
      <c r="QKE92" s="84"/>
      <c r="QKF92" s="84"/>
      <c r="QKG92" s="84"/>
      <c r="QKH92" s="84"/>
      <c r="QKI92" s="84"/>
      <c r="QKJ92" s="84"/>
      <c r="QKK92" s="84"/>
      <c r="QKL92" s="84"/>
      <c r="QKM92" s="84"/>
      <c r="QKN92" s="84"/>
      <c r="QKO92" s="84"/>
      <c r="QKP92" s="84"/>
      <c r="QKQ92" s="84"/>
      <c r="QKR92" s="84"/>
      <c r="QKS92" s="84"/>
      <c r="QKT92" s="84"/>
      <c r="QKU92" s="84"/>
      <c r="QKV92" s="84"/>
      <c r="QKW92" s="84"/>
      <c r="QKX92" s="84"/>
      <c r="QKY92" s="84"/>
      <c r="QKZ92" s="84"/>
      <c r="QLA92" s="84"/>
      <c r="QLB92" s="84"/>
      <c r="QLC92" s="84"/>
      <c r="QLD92" s="84"/>
      <c r="QLE92" s="84"/>
      <c r="QLF92" s="84"/>
      <c r="QLG92" s="84"/>
      <c r="QLH92" s="84"/>
      <c r="QLI92" s="84"/>
      <c r="QLJ92" s="84"/>
      <c r="QLK92" s="84"/>
      <c r="QLL92" s="84"/>
      <c r="QLM92" s="84"/>
      <c r="QLN92" s="84"/>
      <c r="QLO92" s="84"/>
      <c r="QLP92" s="84"/>
      <c r="QLQ92" s="84"/>
      <c r="QLR92" s="84"/>
      <c r="QLS92" s="84"/>
      <c r="QLT92" s="84"/>
      <c r="QLU92" s="84"/>
      <c r="QLV92" s="84"/>
      <c r="QLW92" s="84"/>
      <c r="QLX92" s="84"/>
      <c r="QLY92" s="84"/>
      <c r="QLZ92" s="84"/>
      <c r="QMA92" s="84"/>
      <c r="QMB92" s="84"/>
      <c r="QMC92" s="84"/>
      <c r="QMD92" s="84"/>
      <c r="QME92" s="84"/>
      <c r="QMF92" s="84"/>
      <c r="QMG92" s="84"/>
      <c r="QMH92" s="84"/>
      <c r="QMI92" s="84"/>
      <c r="QMJ92" s="84"/>
      <c r="QMK92" s="84"/>
      <c r="QML92" s="84"/>
      <c r="QMM92" s="84"/>
      <c r="QMN92" s="84"/>
      <c r="QMO92" s="84"/>
      <c r="QMP92" s="84"/>
      <c r="QMQ92" s="84"/>
      <c r="QMR92" s="84"/>
      <c r="QMS92" s="84"/>
      <c r="QMT92" s="84"/>
      <c r="QMU92" s="84"/>
      <c r="QMV92" s="84"/>
      <c r="QMW92" s="84"/>
      <c r="QMX92" s="84"/>
      <c r="QMY92" s="84"/>
      <c r="QMZ92" s="84"/>
      <c r="QNA92" s="84"/>
      <c r="QNB92" s="84"/>
      <c r="QNC92" s="84"/>
      <c r="QND92" s="84"/>
      <c r="QNE92" s="84"/>
      <c r="QNF92" s="84"/>
      <c r="QNG92" s="84"/>
      <c r="QNH92" s="84"/>
      <c r="QNI92" s="84"/>
      <c r="QNJ92" s="84"/>
      <c r="QNK92" s="84"/>
      <c r="QNL92" s="84"/>
      <c r="QNM92" s="84"/>
      <c r="QNN92" s="84"/>
      <c r="QNO92" s="84"/>
      <c r="QNP92" s="84"/>
      <c r="QNQ92" s="84"/>
      <c r="QNR92" s="84"/>
      <c r="QNS92" s="84"/>
      <c r="QNT92" s="84"/>
      <c r="QNU92" s="84"/>
      <c r="QNV92" s="84"/>
      <c r="QNW92" s="84"/>
      <c r="QNX92" s="84"/>
      <c r="QNY92" s="84"/>
      <c r="QNZ92" s="84"/>
      <c r="QOA92" s="84"/>
      <c r="QOB92" s="84"/>
      <c r="QOC92" s="84"/>
      <c r="QOD92" s="84"/>
      <c r="QOE92" s="84"/>
      <c r="QOF92" s="84"/>
      <c r="QOG92" s="84"/>
      <c r="QOH92" s="84"/>
      <c r="QOI92" s="84"/>
      <c r="QOJ92" s="84"/>
      <c r="QOK92" s="84"/>
      <c r="QOL92" s="84"/>
      <c r="QOM92" s="84"/>
      <c r="QON92" s="84"/>
      <c r="QOO92" s="84"/>
      <c r="QOP92" s="84"/>
      <c r="QOQ92" s="84"/>
      <c r="QOR92" s="84"/>
      <c r="QOS92" s="84"/>
      <c r="QOT92" s="84"/>
      <c r="QOU92" s="84"/>
      <c r="QOV92" s="84"/>
      <c r="QOW92" s="84"/>
      <c r="QOX92" s="84"/>
      <c r="QOY92" s="84"/>
      <c r="QOZ92" s="84"/>
      <c r="QPA92" s="84"/>
      <c r="QPB92" s="84"/>
      <c r="QPC92" s="84"/>
      <c r="QPD92" s="84"/>
      <c r="QPE92" s="84"/>
      <c r="QPF92" s="84"/>
      <c r="QPG92" s="84"/>
      <c r="QPH92" s="84"/>
      <c r="QPI92" s="84"/>
      <c r="QPJ92" s="84"/>
      <c r="QPK92" s="84"/>
      <c r="QPL92" s="84"/>
      <c r="QPM92" s="84"/>
      <c r="QPN92" s="84"/>
      <c r="QPO92" s="84"/>
      <c r="QPP92" s="84"/>
      <c r="QPQ92" s="84"/>
      <c r="QPR92" s="84"/>
      <c r="QPS92" s="84"/>
      <c r="QPT92" s="84"/>
      <c r="QPU92" s="84"/>
      <c r="QPV92" s="84"/>
      <c r="QPW92" s="84"/>
      <c r="QPX92" s="84"/>
      <c r="QPY92" s="84"/>
      <c r="QPZ92" s="84"/>
      <c r="QQA92" s="84"/>
      <c r="QQB92" s="84"/>
      <c r="QQC92" s="84"/>
      <c r="QQD92" s="84"/>
      <c r="QQE92" s="84"/>
      <c r="QQF92" s="84"/>
      <c r="QQG92" s="84"/>
      <c r="QQH92" s="84"/>
      <c r="QQI92" s="84"/>
      <c r="QQJ92" s="84"/>
      <c r="QQK92" s="84"/>
      <c r="QQL92" s="84"/>
      <c r="QQM92" s="84"/>
      <c r="QQN92" s="84"/>
      <c r="QQO92" s="84"/>
      <c r="QQP92" s="84"/>
      <c r="QQQ92" s="84"/>
      <c r="QQR92" s="84"/>
      <c r="QQS92" s="84"/>
      <c r="QQT92" s="84"/>
      <c r="QQU92" s="84"/>
      <c r="QQV92" s="84"/>
      <c r="QQW92" s="84"/>
      <c r="QQX92" s="84"/>
      <c r="QQY92" s="84"/>
      <c r="QQZ92" s="84"/>
      <c r="QRA92" s="84"/>
      <c r="QRB92" s="84"/>
      <c r="QRC92" s="84"/>
      <c r="QRD92" s="84"/>
      <c r="QRE92" s="84"/>
      <c r="QRF92" s="84"/>
      <c r="QRG92" s="84"/>
      <c r="QRH92" s="84"/>
      <c r="QRI92" s="84"/>
      <c r="QRJ92" s="84"/>
      <c r="QRK92" s="84"/>
      <c r="QRL92" s="84"/>
      <c r="QRM92" s="84"/>
      <c r="QRN92" s="84"/>
      <c r="QRO92" s="84"/>
      <c r="QRP92" s="84"/>
      <c r="QRQ92" s="84"/>
      <c r="QRR92" s="84"/>
      <c r="QRS92" s="84"/>
      <c r="QRT92" s="84"/>
      <c r="QRU92" s="84"/>
      <c r="QRV92" s="84"/>
      <c r="QRW92" s="84"/>
      <c r="QRX92" s="84"/>
      <c r="QRY92" s="84"/>
      <c r="QRZ92" s="84"/>
      <c r="QSA92" s="84"/>
      <c r="QSB92" s="84"/>
      <c r="QSC92" s="84"/>
      <c r="QSD92" s="84"/>
      <c r="QSE92" s="84"/>
      <c r="QSF92" s="84"/>
      <c r="QSG92" s="84"/>
      <c r="QSH92" s="84"/>
      <c r="QSI92" s="84"/>
      <c r="QSJ92" s="84"/>
      <c r="QSK92" s="84"/>
      <c r="QSL92" s="84"/>
      <c r="QSM92" s="84"/>
      <c r="QSN92" s="84"/>
      <c r="QSO92" s="84"/>
      <c r="QSP92" s="84"/>
      <c r="QSQ92" s="84"/>
      <c r="QSR92" s="84"/>
      <c r="QSS92" s="84"/>
      <c r="QST92" s="84"/>
      <c r="QSU92" s="84"/>
      <c r="QSV92" s="84"/>
      <c r="QSW92" s="84"/>
      <c r="QSX92" s="84"/>
      <c r="QSY92" s="84"/>
      <c r="QSZ92" s="84"/>
      <c r="QTA92" s="84"/>
      <c r="QTB92" s="84"/>
      <c r="QTC92" s="84"/>
      <c r="QTD92" s="84"/>
      <c r="QTE92" s="84"/>
      <c r="QTF92" s="84"/>
      <c r="QTG92" s="84"/>
      <c r="QTH92" s="84"/>
      <c r="QTI92" s="84"/>
      <c r="QTJ92" s="84"/>
      <c r="QTK92" s="84"/>
      <c r="QTL92" s="84"/>
      <c r="QTM92" s="84"/>
      <c r="QTN92" s="84"/>
      <c r="QTO92" s="84"/>
      <c r="QTP92" s="84"/>
      <c r="QTQ92" s="84"/>
      <c r="QTR92" s="84"/>
      <c r="QTS92" s="84"/>
      <c r="QTT92" s="84"/>
      <c r="QTU92" s="84"/>
      <c r="QTV92" s="84"/>
      <c r="QTW92" s="84"/>
      <c r="QTX92" s="84"/>
      <c r="QTY92" s="84"/>
      <c r="QTZ92" s="84"/>
      <c r="QUA92" s="84"/>
      <c r="QUB92" s="84"/>
      <c r="QUC92" s="84"/>
      <c r="QUD92" s="84"/>
      <c r="QUE92" s="84"/>
      <c r="QUF92" s="84"/>
      <c r="QUG92" s="84"/>
      <c r="QUH92" s="84"/>
      <c r="QUI92" s="84"/>
      <c r="QUJ92" s="84"/>
      <c r="QUK92" s="84"/>
      <c r="QUL92" s="84"/>
      <c r="QUM92" s="84"/>
      <c r="QUN92" s="84"/>
      <c r="QUO92" s="84"/>
      <c r="QUP92" s="84"/>
      <c r="QUQ92" s="84"/>
      <c r="QUR92" s="84"/>
      <c r="QUS92" s="84"/>
      <c r="QUT92" s="84"/>
      <c r="QUU92" s="84"/>
      <c r="QUV92" s="84"/>
      <c r="QUW92" s="84"/>
      <c r="QUX92" s="84"/>
      <c r="QUY92" s="84"/>
      <c r="QUZ92" s="84"/>
      <c r="QVA92" s="84"/>
      <c r="QVB92" s="84"/>
      <c r="QVC92" s="84"/>
      <c r="QVD92" s="84"/>
      <c r="QVE92" s="84"/>
      <c r="QVF92" s="84"/>
      <c r="QVG92" s="84"/>
      <c r="QVH92" s="84"/>
      <c r="QVI92" s="84"/>
      <c r="QVJ92" s="84"/>
      <c r="QVK92" s="84"/>
      <c r="QVL92" s="84"/>
      <c r="QVM92" s="84"/>
      <c r="QVN92" s="84"/>
      <c r="QVO92" s="84"/>
      <c r="QVP92" s="84"/>
      <c r="QVQ92" s="84"/>
      <c r="QVR92" s="84"/>
      <c r="QVS92" s="84"/>
      <c r="QVT92" s="84"/>
      <c r="QVU92" s="84"/>
      <c r="QVV92" s="84"/>
      <c r="QVW92" s="84"/>
      <c r="QVX92" s="84"/>
      <c r="QVY92" s="84"/>
      <c r="QVZ92" s="84"/>
      <c r="QWA92" s="84"/>
      <c r="QWB92" s="84"/>
      <c r="QWC92" s="84"/>
      <c r="QWD92" s="84"/>
      <c r="QWE92" s="84"/>
      <c r="QWF92" s="84"/>
      <c r="QWG92" s="84"/>
      <c r="QWH92" s="84"/>
      <c r="QWI92" s="84"/>
      <c r="QWJ92" s="84"/>
      <c r="QWK92" s="84"/>
      <c r="QWL92" s="84"/>
      <c r="QWM92" s="84"/>
      <c r="QWN92" s="84"/>
      <c r="QWO92" s="84"/>
      <c r="QWP92" s="84"/>
      <c r="QWQ92" s="84"/>
      <c r="QWR92" s="84"/>
      <c r="QWS92" s="84"/>
      <c r="QWT92" s="84"/>
      <c r="QWU92" s="84"/>
      <c r="QWV92" s="84"/>
      <c r="QWW92" s="84"/>
      <c r="QWX92" s="84"/>
      <c r="QWY92" s="84"/>
      <c r="QWZ92" s="84"/>
      <c r="QXA92" s="84"/>
      <c r="QXB92" s="84"/>
      <c r="QXC92" s="84"/>
      <c r="QXD92" s="84"/>
      <c r="QXE92" s="84"/>
      <c r="QXF92" s="84"/>
      <c r="QXG92" s="84"/>
      <c r="QXH92" s="84"/>
      <c r="QXI92" s="84"/>
      <c r="QXJ92" s="84"/>
      <c r="QXK92" s="84"/>
      <c r="QXL92" s="84"/>
      <c r="QXM92" s="84"/>
      <c r="QXN92" s="84"/>
      <c r="QXO92" s="84"/>
      <c r="QXP92" s="84"/>
      <c r="QXQ92" s="84"/>
      <c r="QXR92" s="84"/>
      <c r="QXS92" s="84"/>
      <c r="QXT92" s="84"/>
      <c r="QXU92" s="84"/>
      <c r="QXV92" s="84"/>
      <c r="QXW92" s="84"/>
      <c r="QXX92" s="84"/>
      <c r="QXY92" s="84"/>
      <c r="QXZ92" s="84"/>
      <c r="QYA92" s="84"/>
      <c r="QYB92" s="84"/>
      <c r="QYC92" s="84"/>
      <c r="QYD92" s="84"/>
      <c r="QYE92" s="84"/>
      <c r="QYF92" s="84"/>
      <c r="QYG92" s="84"/>
      <c r="QYH92" s="84"/>
      <c r="QYI92" s="84"/>
      <c r="QYJ92" s="84"/>
      <c r="QYK92" s="84"/>
      <c r="QYL92" s="84"/>
      <c r="QYM92" s="84"/>
      <c r="QYN92" s="84"/>
      <c r="QYO92" s="84"/>
      <c r="QYP92" s="84"/>
      <c r="QYQ92" s="84"/>
      <c r="QYR92" s="84"/>
      <c r="QYS92" s="84"/>
      <c r="QYT92" s="84"/>
      <c r="QYU92" s="84"/>
      <c r="QYV92" s="84"/>
      <c r="QYW92" s="84"/>
      <c r="QYX92" s="84"/>
      <c r="QYY92" s="84"/>
      <c r="QYZ92" s="84"/>
      <c r="QZA92" s="84"/>
      <c r="QZB92" s="84"/>
      <c r="QZC92" s="84"/>
      <c r="QZD92" s="84"/>
      <c r="QZE92" s="84"/>
      <c r="QZF92" s="84"/>
      <c r="QZG92" s="84"/>
      <c r="QZH92" s="84"/>
      <c r="QZI92" s="84"/>
      <c r="QZJ92" s="84"/>
      <c r="QZK92" s="84"/>
      <c r="QZL92" s="84"/>
      <c r="QZM92" s="84"/>
      <c r="QZN92" s="84"/>
      <c r="QZO92" s="84"/>
      <c r="QZP92" s="84"/>
      <c r="QZQ92" s="84"/>
      <c r="QZR92" s="84"/>
      <c r="QZS92" s="84"/>
      <c r="QZT92" s="84"/>
      <c r="QZU92" s="84"/>
      <c r="QZV92" s="84"/>
      <c r="QZW92" s="84"/>
      <c r="QZX92" s="84"/>
      <c r="QZY92" s="84"/>
      <c r="QZZ92" s="84"/>
      <c r="RAA92" s="84"/>
      <c r="RAB92" s="84"/>
      <c r="RAC92" s="84"/>
      <c r="RAD92" s="84"/>
      <c r="RAE92" s="84"/>
      <c r="RAF92" s="84"/>
      <c r="RAG92" s="84"/>
      <c r="RAH92" s="84"/>
      <c r="RAI92" s="84"/>
      <c r="RAJ92" s="84"/>
      <c r="RAK92" s="84"/>
      <c r="RAL92" s="84"/>
      <c r="RAM92" s="84"/>
      <c r="RAN92" s="84"/>
      <c r="RAO92" s="84"/>
      <c r="RAP92" s="84"/>
      <c r="RAQ92" s="84"/>
      <c r="RAR92" s="84"/>
      <c r="RAS92" s="84"/>
      <c r="RAT92" s="84"/>
      <c r="RAU92" s="84"/>
      <c r="RAV92" s="84"/>
      <c r="RAW92" s="84"/>
      <c r="RAX92" s="84"/>
      <c r="RAY92" s="84"/>
      <c r="RAZ92" s="84"/>
      <c r="RBA92" s="84"/>
      <c r="RBB92" s="84"/>
      <c r="RBC92" s="84"/>
      <c r="RBD92" s="84"/>
      <c r="RBE92" s="84"/>
      <c r="RBF92" s="84"/>
      <c r="RBG92" s="84"/>
      <c r="RBH92" s="84"/>
      <c r="RBI92" s="84"/>
      <c r="RBJ92" s="84"/>
      <c r="RBK92" s="84"/>
      <c r="RBL92" s="84"/>
      <c r="RBM92" s="84"/>
      <c r="RBN92" s="84"/>
      <c r="RBO92" s="84"/>
      <c r="RBP92" s="84"/>
      <c r="RBQ92" s="84"/>
      <c r="RBR92" s="84"/>
      <c r="RBS92" s="84"/>
      <c r="RBT92" s="84"/>
      <c r="RBU92" s="84"/>
      <c r="RBV92" s="84"/>
      <c r="RBW92" s="84"/>
      <c r="RBX92" s="84"/>
      <c r="RBY92" s="84"/>
      <c r="RBZ92" s="84"/>
      <c r="RCA92" s="84"/>
      <c r="RCB92" s="84"/>
      <c r="RCC92" s="84"/>
      <c r="RCD92" s="84"/>
      <c r="RCE92" s="84"/>
      <c r="RCF92" s="84"/>
      <c r="RCG92" s="84"/>
      <c r="RCH92" s="84"/>
      <c r="RCI92" s="84"/>
      <c r="RCJ92" s="84"/>
      <c r="RCK92" s="84"/>
      <c r="RCL92" s="84"/>
      <c r="RCM92" s="84"/>
      <c r="RCN92" s="84"/>
      <c r="RCO92" s="84"/>
      <c r="RCP92" s="84"/>
      <c r="RCQ92" s="84"/>
      <c r="RCR92" s="84"/>
      <c r="RCS92" s="84"/>
      <c r="RCT92" s="84"/>
      <c r="RCU92" s="84"/>
      <c r="RCV92" s="84"/>
      <c r="RCW92" s="84"/>
      <c r="RCX92" s="84"/>
      <c r="RCY92" s="84"/>
      <c r="RCZ92" s="84"/>
      <c r="RDA92" s="84"/>
      <c r="RDB92" s="84"/>
      <c r="RDC92" s="84"/>
      <c r="RDD92" s="84"/>
      <c r="RDE92" s="84"/>
      <c r="RDF92" s="84"/>
      <c r="RDG92" s="84"/>
      <c r="RDH92" s="84"/>
      <c r="RDI92" s="84"/>
      <c r="RDJ92" s="84"/>
      <c r="RDK92" s="84"/>
      <c r="RDL92" s="84"/>
      <c r="RDM92" s="84"/>
      <c r="RDN92" s="84"/>
      <c r="RDO92" s="84"/>
      <c r="RDP92" s="84"/>
      <c r="RDQ92" s="84"/>
      <c r="RDR92" s="84"/>
      <c r="RDS92" s="84"/>
      <c r="RDT92" s="84"/>
      <c r="RDU92" s="84"/>
      <c r="RDV92" s="84"/>
      <c r="RDW92" s="84"/>
      <c r="RDX92" s="84"/>
      <c r="RDY92" s="84"/>
      <c r="RDZ92" s="84"/>
      <c r="REA92" s="84"/>
      <c r="REB92" s="84"/>
      <c r="REC92" s="84"/>
      <c r="RED92" s="84"/>
      <c r="REE92" s="84"/>
      <c r="REF92" s="84"/>
      <c r="REG92" s="84"/>
      <c r="REH92" s="84"/>
      <c r="REI92" s="84"/>
      <c r="REJ92" s="84"/>
      <c r="REK92" s="84"/>
      <c r="REL92" s="84"/>
      <c r="REM92" s="84"/>
      <c r="REN92" s="84"/>
      <c r="REO92" s="84"/>
      <c r="REP92" s="84"/>
      <c r="REQ92" s="84"/>
      <c r="RER92" s="84"/>
      <c r="RES92" s="84"/>
      <c r="RET92" s="84"/>
      <c r="REU92" s="84"/>
      <c r="REV92" s="84"/>
      <c r="REW92" s="84"/>
      <c r="REX92" s="84"/>
      <c r="REY92" s="84"/>
      <c r="REZ92" s="84"/>
      <c r="RFA92" s="84"/>
      <c r="RFB92" s="84"/>
      <c r="RFC92" s="84"/>
      <c r="RFD92" s="84"/>
      <c r="RFE92" s="84"/>
      <c r="RFF92" s="84"/>
      <c r="RFG92" s="84"/>
      <c r="RFH92" s="84"/>
      <c r="RFI92" s="84"/>
      <c r="RFJ92" s="84"/>
      <c r="RFK92" s="84"/>
      <c r="RFL92" s="84"/>
      <c r="RFM92" s="84"/>
      <c r="RFN92" s="84"/>
      <c r="RFO92" s="84"/>
      <c r="RFP92" s="84"/>
      <c r="RFQ92" s="84"/>
      <c r="RFR92" s="84"/>
      <c r="RFS92" s="84"/>
      <c r="RFT92" s="84"/>
      <c r="RFU92" s="84"/>
      <c r="RFV92" s="84"/>
      <c r="RFW92" s="84"/>
      <c r="RFX92" s="84"/>
      <c r="RFY92" s="84"/>
      <c r="RFZ92" s="84"/>
      <c r="RGA92" s="84"/>
      <c r="RGB92" s="84"/>
      <c r="RGC92" s="84"/>
      <c r="RGD92" s="84"/>
      <c r="RGE92" s="84"/>
      <c r="RGF92" s="84"/>
      <c r="RGG92" s="84"/>
      <c r="RGH92" s="84"/>
      <c r="RGI92" s="84"/>
      <c r="RGJ92" s="84"/>
      <c r="RGK92" s="84"/>
      <c r="RGL92" s="84"/>
      <c r="RGM92" s="84"/>
      <c r="RGN92" s="84"/>
      <c r="RGO92" s="84"/>
      <c r="RGP92" s="84"/>
      <c r="RGQ92" s="84"/>
      <c r="RGR92" s="84"/>
      <c r="RGS92" s="84"/>
      <c r="RGT92" s="84"/>
      <c r="RGU92" s="84"/>
      <c r="RGV92" s="84"/>
      <c r="RGW92" s="84"/>
      <c r="RGX92" s="84"/>
      <c r="RGY92" s="84"/>
      <c r="RGZ92" s="84"/>
      <c r="RHA92" s="84"/>
      <c r="RHB92" s="84"/>
      <c r="RHC92" s="84"/>
      <c r="RHD92" s="84"/>
      <c r="RHE92" s="84"/>
      <c r="RHF92" s="84"/>
      <c r="RHG92" s="84"/>
      <c r="RHH92" s="84"/>
      <c r="RHI92" s="84"/>
      <c r="RHJ92" s="84"/>
      <c r="RHK92" s="84"/>
      <c r="RHL92" s="84"/>
      <c r="RHM92" s="84"/>
      <c r="RHN92" s="84"/>
      <c r="RHO92" s="84"/>
      <c r="RHP92" s="84"/>
      <c r="RHQ92" s="84"/>
      <c r="RHR92" s="84"/>
      <c r="RHS92" s="84"/>
      <c r="RHT92" s="84"/>
      <c r="RHU92" s="84"/>
      <c r="RHV92" s="84"/>
      <c r="RHW92" s="84"/>
      <c r="RHX92" s="84"/>
      <c r="RHY92" s="84"/>
      <c r="RHZ92" s="84"/>
      <c r="RIA92" s="84"/>
      <c r="RIB92" s="84"/>
      <c r="RIC92" s="84"/>
      <c r="RID92" s="84"/>
      <c r="RIE92" s="84"/>
      <c r="RIF92" s="84"/>
      <c r="RIG92" s="84"/>
      <c r="RIH92" s="84"/>
      <c r="RII92" s="84"/>
      <c r="RIJ92" s="84"/>
      <c r="RIK92" s="84"/>
      <c r="RIL92" s="84"/>
      <c r="RIM92" s="84"/>
      <c r="RIN92" s="84"/>
      <c r="RIO92" s="84"/>
      <c r="RIP92" s="84"/>
      <c r="RIQ92" s="84"/>
      <c r="RIR92" s="84"/>
      <c r="RIS92" s="84"/>
      <c r="RIT92" s="84"/>
      <c r="RIU92" s="84"/>
      <c r="RIV92" s="84"/>
      <c r="RIW92" s="84"/>
      <c r="RIX92" s="84"/>
      <c r="RIY92" s="84"/>
      <c r="RIZ92" s="84"/>
      <c r="RJA92" s="84"/>
      <c r="RJB92" s="84"/>
      <c r="RJC92" s="84"/>
      <c r="RJD92" s="84"/>
      <c r="RJE92" s="84"/>
      <c r="RJF92" s="84"/>
      <c r="RJG92" s="84"/>
      <c r="RJH92" s="84"/>
      <c r="RJI92" s="84"/>
      <c r="RJJ92" s="84"/>
      <c r="RJK92" s="84"/>
      <c r="RJL92" s="84"/>
      <c r="RJM92" s="84"/>
      <c r="RJN92" s="84"/>
      <c r="RJO92" s="84"/>
      <c r="RJP92" s="84"/>
      <c r="RJQ92" s="84"/>
      <c r="RJR92" s="84"/>
      <c r="RJS92" s="84"/>
      <c r="RJT92" s="84"/>
      <c r="RJU92" s="84"/>
      <c r="RJV92" s="84"/>
      <c r="RJW92" s="84"/>
      <c r="RJX92" s="84"/>
      <c r="RJY92" s="84"/>
      <c r="RJZ92" s="84"/>
      <c r="RKA92" s="84"/>
      <c r="RKB92" s="84"/>
      <c r="RKC92" s="84"/>
      <c r="RKD92" s="84"/>
      <c r="RKE92" s="84"/>
      <c r="RKF92" s="84"/>
      <c r="RKG92" s="84"/>
      <c r="RKH92" s="84"/>
      <c r="RKI92" s="84"/>
      <c r="RKJ92" s="84"/>
      <c r="RKK92" s="84"/>
      <c r="RKL92" s="84"/>
      <c r="RKM92" s="84"/>
      <c r="RKN92" s="84"/>
      <c r="RKO92" s="84"/>
      <c r="RKP92" s="84"/>
      <c r="RKQ92" s="84"/>
      <c r="RKR92" s="84"/>
      <c r="RKS92" s="84"/>
      <c r="RKT92" s="84"/>
      <c r="RKU92" s="84"/>
      <c r="RKV92" s="84"/>
      <c r="RKW92" s="84"/>
      <c r="RKX92" s="84"/>
      <c r="RKY92" s="84"/>
      <c r="RKZ92" s="84"/>
      <c r="RLA92" s="84"/>
      <c r="RLB92" s="84"/>
      <c r="RLC92" s="84"/>
      <c r="RLD92" s="84"/>
      <c r="RLE92" s="84"/>
      <c r="RLF92" s="84"/>
      <c r="RLG92" s="84"/>
      <c r="RLH92" s="84"/>
      <c r="RLI92" s="84"/>
      <c r="RLJ92" s="84"/>
      <c r="RLK92" s="84"/>
      <c r="RLL92" s="84"/>
      <c r="RLM92" s="84"/>
      <c r="RLN92" s="84"/>
      <c r="RLO92" s="84"/>
      <c r="RLP92" s="84"/>
      <c r="RLQ92" s="84"/>
      <c r="RLR92" s="84"/>
      <c r="RLS92" s="84"/>
      <c r="RLT92" s="84"/>
      <c r="RLU92" s="84"/>
      <c r="RLV92" s="84"/>
      <c r="RLW92" s="84"/>
      <c r="RLX92" s="84"/>
      <c r="RLY92" s="84"/>
      <c r="RLZ92" s="84"/>
      <c r="RMA92" s="84"/>
      <c r="RMB92" s="84"/>
      <c r="RMC92" s="84"/>
      <c r="RMD92" s="84"/>
      <c r="RME92" s="84"/>
      <c r="RMF92" s="84"/>
      <c r="RMG92" s="84"/>
      <c r="RMH92" s="84"/>
      <c r="RMI92" s="84"/>
      <c r="RMJ92" s="84"/>
      <c r="RMK92" s="84"/>
      <c r="RML92" s="84"/>
      <c r="RMM92" s="84"/>
      <c r="RMN92" s="84"/>
      <c r="RMO92" s="84"/>
      <c r="RMP92" s="84"/>
      <c r="RMQ92" s="84"/>
      <c r="RMR92" s="84"/>
      <c r="RMS92" s="84"/>
      <c r="RMT92" s="84"/>
      <c r="RMU92" s="84"/>
      <c r="RMV92" s="84"/>
      <c r="RMW92" s="84"/>
      <c r="RMX92" s="84"/>
      <c r="RMY92" s="84"/>
      <c r="RMZ92" s="84"/>
      <c r="RNA92" s="84"/>
      <c r="RNB92" s="84"/>
      <c r="RNC92" s="84"/>
      <c r="RND92" s="84"/>
      <c r="RNE92" s="84"/>
      <c r="RNF92" s="84"/>
      <c r="RNG92" s="84"/>
      <c r="RNH92" s="84"/>
      <c r="RNI92" s="84"/>
      <c r="RNJ92" s="84"/>
      <c r="RNK92" s="84"/>
      <c r="RNL92" s="84"/>
      <c r="RNM92" s="84"/>
      <c r="RNN92" s="84"/>
      <c r="RNO92" s="84"/>
      <c r="RNP92" s="84"/>
      <c r="RNQ92" s="84"/>
      <c r="RNR92" s="84"/>
      <c r="RNS92" s="84"/>
      <c r="RNT92" s="84"/>
      <c r="RNU92" s="84"/>
      <c r="RNV92" s="84"/>
      <c r="RNW92" s="84"/>
      <c r="RNX92" s="84"/>
      <c r="RNY92" s="84"/>
      <c r="RNZ92" s="84"/>
      <c r="ROA92" s="84"/>
      <c r="ROB92" s="84"/>
      <c r="ROC92" s="84"/>
      <c r="ROD92" s="84"/>
      <c r="ROE92" s="84"/>
      <c r="ROF92" s="84"/>
      <c r="ROG92" s="84"/>
      <c r="ROH92" s="84"/>
      <c r="ROI92" s="84"/>
      <c r="ROJ92" s="84"/>
      <c r="ROK92" s="84"/>
      <c r="ROL92" s="84"/>
      <c r="ROM92" s="84"/>
      <c r="RON92" s="84"/>
      <c r="ROO92" s="84"/>
      <c r="ROP92" s="84"/>
      <c r="ROQ92" s="84"/>
      <c r="ROR92" s="84"/>
      <c r="ROS92" s="84"/>
      <c r="ROT92" s="84"/>
      <c r="ROU92" s="84"/>
      <c r="ROV92" s="84"/>
      <c r="ROW92" s="84"/>
      <c r="ROX92" s="84"/>
      <c r="ROY92" s="84"/>
      <c r="ROZ92" s="84"/>
      <c r="RPA92" s="84"/>
      <c r="RPB92" s="84"/>
      <c r="RPC92" s="84"/>
      <c r="RPD92" s="84"/>
      <c r="RPE92" s="84"/>
      <c r="RPF92" s="84"/>
      <c r="RPG92" s="84"/>
      <c r="RPH92" s="84"/>
      <c r="RPI92" s="84"/>
      <c r="RPJ92" s="84"/>
      <c r="RPK92" s="84"/>
      <c r="RPL92" s="84"/>
      <c r="RPM92" s="84"/>
      <c r="RPN92" s="84"/>
      <c r="RPO92" s="84"/>
      <c r="RPP92" s="84"/>
      <c r="RPQ92" s="84"/>
      <c r="RPR92" s="84"/>
      <c r="RPS92" s="84"/>
      <c r="RPT92" s="84"/>
      <c r="RPU92" s="84"/>
      <c r="RPV92" s="84"/>
      <c r="RPW92" s="84"/>
      <c r="RPX92" s="84"/>
      <c r="RPY92" s="84"/>
      <c r="RPZ92" s="84"/>
      <c r="RQA92" s="84"/>
      <c r="RQB92" s="84"/>
      <c r="RQC92" s="84"/>
      <c r="RQD92" s="84"/>
      <c r="RQE92" s="84"/>
      <c r="RQF92" s="84"/>
      <c r="RQG92" s="84"/>
      <c r="RQH92" s="84"/>
      <c r="RQI92" s="84"/>
      <c r="RQJ92" s="84"/>
      <c r="RQK92" s="84"/>
      <c r="RQL92" s="84"/>
      <c r="RQM92" s="84"/>
      <c r="RQN92" s="84"/>
      <c r="RQO92" s="84"/>
      <c r="RQP92" s="84"/>
      <c r="RQQ92" s="84"/>
      <c r="RQR92" s="84"/>
      <c r="RQS92" s="84"/>
      <c r="RQT92" s="84"/>
      <c r="RQU92" s="84"/>
      <c r="RQV92" s="84"/>
      <c r="RQW92" s="84"/>
      <c r="RQX92" s="84"/>
      <c r="RQY92" s="84"/>
      <c r="RQZ92" s="84"/>
      <c r="RRA92" s="84"/>
      <c r="RRB92" s="84"/>
      <c r="RRC92" s="84"/>
      <c r="RRD92" s="84"/>
      <c r="RRE92" s="84"/>
      <c r="RRF92" s="84"/>
      <c r="RRG92" s="84"/>
      <c r="RRH92" s="84"/>
      <c r="RRI92" s="84"/>
      <c r="RRJ92" s="84"/>
      <c r="RRK92" s="84"/>
      <c r="RRL92" s="84"/>
      <c r="RRM92" s="84"/>
      <c r="RRN92" s="84"/>
      <c r="RRO92" s="84"/>
      <c r="RRP92" s="84"/>
      <c r="RRQ92" s="84"/>
      <c r="RRR92" s="84"/>
      <c r="RRS92" s="84"/>
      <c r="RRT92" s="84"/>
      <c r="RRU92" s="84"/>
      <c r="RRV92" s="84"/>
      <c r="RRW92" s="84"/>
      <c r="RRX92" s="84"/>
      <c r="RRY92" s="84"/>
      <c r="RRZ92" s="84"/>
      <c r="RSA92" s="84"/>
      <c r="RSB92" s="84"/>
      <c r="RSC92" s="84"/>
      <c r="RSD92" s="84"/>
      <c r="RSE92" s="84"/>
      <c r="RSF92" s="84"/>
      <c r="RSG92" s="84"/>
      <c r="RSH92" s="84"/>
      <c r="RSI92" s="84"/>
      <c r="RSJ92" s="84"/>
      <c r="RSK92" s="84"/>
      <c r="RSL92" s="84"/>
      <c r="RSM92" s="84"/>
      <c r="RSN92" s="84"/>
      <c r="RSO92" s="84"/>
      <c r="RSP92" s="84"/>
      <c r="RSQ92" s="84"/>
      <c r="RSR92" s="84"/>
      <c r="RSS92" s="84"/>
      <c r="RST92" s="84"/>
      <c r="RSU92" s="84"/>
      <c r="RSV92" s="84"/>
      <c r="RSW92" s="84"/>
      <c r="RSX92" s="84"/>
      <c r="RSY92" s="84"/>
      <c r="RSZ92" s="84"/>
      <c r="RTA92" s="84"/>
      <c r="RTB92" s="84"/>
      <c r="RTC92" s="84"/>
      <c r="RTD92" s="84"/>
      <c r="RTE92" s="84"/>
      <c r="RTF92" s="84"/>
      <c r="RTG92" s="84"/>
      <c r="RTH92" s="84"/>
      <c r="RTI92" s="84"/>
      <c r="RTJ92" s="84"/>
      <c r="RTK92" s="84"/>
      <c r="RTL92" s="84"/>
      <c r="RTM92" s="84"/>
      <c r="RTN92" s="84"/>
      <c r="RTO92" s="84"/>
      <c r="RTP92" s="84"/>
      <c r="RTQ92" s="84"/>
      <c r="RTR92" s="84"/>
      <c r="RTS92" s="84"/>
      <c r="RTT92" s="84"/>
      <c r="RTU92" s="84"/>
      <c r="RTV92" s="84"/>
      <c r="RTW92" s="84"/>
      <c r="RTX92" s="84"/>
      <c r="RTY92" s="84"/>
      <c r="RTZ92" s="84"/>
      <c r="RUA92" s="84"/>
      <c r="RUB92" s="84"/>
      <c r="RUC92" s="84"/>
      <c r="RUD92" s="84"/>
      <c r="RUE92" s="84"/>
      <c r="RUF92" s="84"/>
      <c r="RUG92" s="84"/>
      <c r="RUH92" s="84"/>
      <c r="RUI92" s="84"/>
      <c r="RUJ92" s="84"/>
      <c r="RUK92" s="84"/>
      <c r="RUL92" s="84"/>
      <c r="RUM92" s="84"/>
      <c r="RUN92" s="84"/>
      <c r="RUO92" s="84"/>
      <c r="RUP92" s="84"/>
      <c r="RUQ92" s="84"/>
      <c r="RUR92" s="84"/>
      <c r="RUS92" s="84"/>
      <c r="RUT92" s="84"/>
      <c r="RUU92" s="84"/>
      <c r="RUV92" s="84"/>
      <c r="RUW92" s="84"/>
      <c r="RUX92" s="84"/>
      <c r="RUY92" s="84"/>
      <c r="RUZ92" s="84"/>
      <c r="RVA92" s="84"/>
      <c r="RVB92" s="84"/>
      <c r="RVC92" s="84"/>
      <c r="RVD92" s="84"/>
      <c r="RVE92" s="84"/>
      <c r="RVF92" s="84"/>
      <c r="RVG92" s="84"/>
      <c r="RVH92" s="84"/>
      <c r="RVI92" s="84"/>
      <c r="RVJ92" s="84"/>
      <c r="RVK92" s="84"/>
      <c r="RVL92" s="84"/>
      <c r="RVM92" s="84"/>
      <c r="RVN92" s="84"/>
      <c r="RVO92" s="84"/>
      <c r="RVP92" s="84"/>
      <c r="RVQ92" s="84"/>
      <c r="RVR92" s="84"/>
      <c r="RVS92" s="84"/>
      <c r="RVT92" s="84"/>
      <c r="RVU92" s="84"/>
      <c r="RVV92" s="84"/>
      <c r="RVW92" s="84"/>
      <c r="RVX92" s="84"/>
      <c r="RVY92" s="84"/>
      <c r="RVZ92" s="84"/>
      <c r="RWA92" s="84"/>
      <c r="RWB92" s="84"/>
      <c r="RWC92" s="84"/>
      <c r="RWD92" s="84"/>
      <c r="RWE92" s="84"/>
      <c r="RWF92" s="84"/>
      <c r="RWG92" s="84"/>
      <c r="RWH92" s="84"/>
      <c r="RWI92" s="84"/>
      <c r="RWJ92" s="84"/>
      <c r="RWK92" s="84"/>
      <c r="RWL92" s="84"/>
      <c r="RWM92" s="84"/>
      <c r="RWN92" s="84"/>
      <c r="RWO92" s="84"/>
      <c r="RWP92" s="84"/>
      <c r="RWQ92" s="84"/>
      <c r="RWR92" s="84"/>
      <c r="RWS92" s="84"/>
      <c r="RWT92" s="84"/>
      <c r="RWU92" s="84"/>
      <c r="RWV92" s="84"/>
      <c r="RWW92" s="84"/>
      <c r="RWX92" s="84"/>
      <c r="RWY92" s="84"/>
      <c r="RWZ92" s="84"/>
      <c r="RXA92" s="84"/>
      <c r="RXB92" s="84"/>
      <c r="RXC92" s="84"/>
      <c r="RXD92" s="84"/>
      <c r="RXE92" s="84"/>
      <c r="RXF92" s="84"/>
      <c r="RXG92" s="84"/>
      <c r="RXH92" s="84"/>
      <c r="RXI92" s="84"/>
      <c r="RXJ92" s="84"/>
      <c r="RXK92" s="84"/>
      <c r="RXL92" s="84"/>
      <c r="RXM92" s="84"/>
      <c r="RXN92" s="84"/>
      <c r="RXO92" s="84"/>
      <c r="RXP92" s="84"/>
      <c r="RXQ92" s="84"/>
      <c r="RXR92" s="84"/>
      <c r="RXS92" s="84"/>
      <c r="RXT92" s="84"/>
      <c r="RXU92" s="84"/>
      <c r="RXV92" s="84"/>
      <c r="RXW92" s="84"/>
      <c r="RXX92" s="84"/>
      <c r="RXY92" s="84"/>
      <c r="RXZ92" s="84"/>
      <c r="RYA92" s="84"/>
      <c r="RYB92" s="84"/>
      <c r="RYC92" s="84"/>
      <c r="RYD92" s="84"/>
      <c r="RYE92" s="84"/>
      <c r="RYF92" s="84"/>
      <c r="RYG92" s="84"/>
      <c r="RYH92" s="84"/>
      <c r="RYI92" s="84"/>
      <c r="RYJ92" s="84"/>
      <c r="RYK92" s="84"/>
      <c r="RYL92" s="84"/>
      <c r="RYM92" s="84"/>
      <c r="RYN92" s="84"/>
      <c r="RYO92" s="84"/>
      <c r="RYP92" s="84"/>
      <c r="RYQ92" s="84"/>
      <c r="RYR92" s="84"/>
      <c r="RYS92" s="84"/>
      <c r="RYT92" s="84"/>
      <c r="RYU92" s="84"/>
      <c r="RYV92" s="84"/>
      <c r="RYW92" s="84"/>
      <c r="RYX92" s="84"/>
      <c r="RYY92" s="84"/>
      <c r="RYZ92" s="84"/>
      <c r="RZA92" s="84"/>
      <c r="RZB92" s="84"/>
      <c r="RZC92" s="84"/>
      <c r="RZD92" s="84"/>
      <c r="RZE92" s="84"/>
      <c r="RZF92" s="84"/>
      <c r="RZG92" s="84"/>
      <c r="RZH92" s="84"/>
      <c r="RZI92" s="84"/>
      <c r="RZJ92" s="84"/>
      <c r="RZK92" s="84"/>
      <c r="RZL92" s="84"/>
      <c r="RZM92" s="84"/>
      <c r="RZN92" s="84"/>
      <c r="RZO92" s="84"/>
      <c r="RZP92" s="84"/>
      <c r="RZQ92" s="84"/>
      <c r="RZR92" s="84"/>
      <c r="RZS92" s="84"/>
      <c r="RZT92" s="84"/>
      <c r="RZU92" s="84"/>
      <c r="RZV92" s="84"/>
      <c r="RZW92" s="84"/>
      <c r="RZX92" s="84"/>
      <c r="RZY92" s="84"/>
      <c r="RZZ92" s="84"/>
      <c r="SAA92" s="84"/>
      <c r="SAB92" s="84"/>
      <c r="SAC92" s="84"/>
      <c r="SAD92" s="84"/>
      <c r="SAE92" s="84"/>
      <c r="SAF92" s="84"/>
      <c r="SAG92" s="84"/>
      <c r="SAH92" s="84"/>
      <c r="SAI92" s="84"/>
      <c r="SAJ92" s="84"/>
      <c r="SAK92" s="84"/>
      <c r="SAL92" s="84"/>
      <c r="SAM92" s="84"/>
      <c r="SAN92" s="84"/>
      <c r="SAO92" s="84"/>
      <c r="SAP92" s="84"/>
      <c r="SAQ92" s="84"/>
      <c r="SAR92" s="84"/>
      <c r="SAS92" s="84"/>
      <c r="SAT92" s="84"/>
      <c r="SAU92" s="84"/>
      <c r="SAV92" s="84"/>
      <c r="SAW92" s="84"/>
      <c r="SAX92" s="84"/>
      <c r="SAY92" s="84"/>
      <c r="SAZ92" s="84"/>
      <c r="SBA92" s="84"/>
      <c r="SBB92" s="84"/>
      <c r="SBC92" s="84"/>
      <c r="SBD92" s="84"/>
      <c r="SBE92" s="84"/>
      <c r="SBF92" s="84"/>
      <c r="SBG92" s="84"/>
      <c r="SBH92" s="84"/>
      <c r="SBI92" s="84"/>
      <c r="SBJ92" s="84"/>
      <c r="SBK92" s="84"/>
      <c r="SBL92" s="84"/>
      <c r="SBM92" s="84"/>
      <c r="SBN92" s="84"/>
      <c r="SBO92" s="84"/>
      <c r="SBP92" s="84"/>
      <c r="SBQ92" s="84"/>
      <c r="SBR92" s="84"/>
      <c r="SBS92" s="84"/>
      <c r="SBT92" s="84"/>
      <c r="SBU92" s="84"/>
      <c r="SBV92" s="84"/>
      <c r="SBW92" s="84"/>
      <c r="SBX92" s="84"/>
      <c r="SBY92" s="84"/>
      <c r="SBZ92" s="84"/>
      <c r="SCA92" s="84"/>
      <c r="SCB92" s="84"/>
      <c r="SCC92" s="84"/>
      <c r="SCD92" s="84"/>
      <c r="SCE92" s="84"/>
      <c r="SCF92" s="84"/>
      <c r="SCG92" s="84"/>
      <c r="SCH92" s="84"/>
      <c r="SCI92" s="84"/>
      <c r="SCJ92" s="84"/>
      <c r="SCK92" s="84"/>
      <c r="SCL92" s="84"/>
      <c r="SCM92" s="84"/>
      <c r="SCN92" s="84"/>
      <c r="SCO92" s="84"/>
      <c r="SCP92" s="84"/>
      <c r="SCQ92" s="84"/>
      <c r="SCR92" s="84"/>
      <c r="SCS92" s="84"/>
      <c r="SCT92" s="84"/>
      <c r="SCU92" s="84"/>
      <c r="SCV92" s="84"/>
      <c r="SCW92" s="84"/>
      <c r="SCX92" s="84"/>
      <c r="SCY92" s="84"/>
      <c r="SCZ92" s="84"/>
      <c r="SDA92" s="84"/>
      <c r="SDB92" s="84"/>
      <c r="SDC92" s="84"/>
      <c r="SDD92" s="84"/>
      <c r="SDE92" s="84"/>
      <c r="SDF92" s="84"/>
      <c r="SDG92" s="84"/>
      <c r="SDH92" s="84"/>
      <c r="SDI92" s="84"/>
      <c r="SDJ92" s="84"/>
      <c r="SDK92" s="84"/>
      <c r="SDL92" s="84"/>
      <c r="SDM92" s="84"/>
      <c r="SDN92" s="84"/>
      <c r="SDO92" s="84"/>
      <c r="SDP92" s="84"/>
      <c r="SDQ92" s="84"/>
      <c r="SDR92" s="84"/>
      <c r="SDS92" s="84"/>
      <c r="SDT92" s="84"/>
      <c r="SDU92" s="84"/>
      <c r="SDV92" s="84"/>
      <c r="SDW92" s="84"/>
      <c r="SDX92" s="84"/>
      <c r="SDY92" s="84"/>
      <c r="SDZ92" s="84"/>
      <c r="SEA92" s="84"/>
      <c r="SEB92" s="84"/>
      <c r="SEC92" s="84"/>
      <c r="SED92" s="84"/>
      <c r="SEE92" s="84"/>
      <c r="SEF92" s="84"/>
      <c r="SEG92" s="84"/>
      <c r="SEH92" s="84"/>
      <c r="SEI92" s="84"/>
      <c r="SEJ92" s="84"/>
      <c r="SEK92" s="84"/>
      <c r="SEL92" s="84"/>
      <c r="SEM92" s="84"/>
      <c r="SEN92" s="84"/>
      <c r="SEO92" s="84"/>
      <c r="SEP92" s="84"/>
      <c r="SEQ92" s="84"/>
      <c r="SER92" s="84"/>
      <c r="SES92" s="84"/>
      <c r="SET92" s="84"/>
      <c r="SEU92" s="84"/>
      <c r="SEV92" s="84"/>
      <c r="SEW92" s="84"/>
      <c r="SEX92" s="84"/>
      <c r="SEY92" s="84"/>
      <c r="SEZ92" s="84"/>
      <c r="SFA92" s="84"/>
      <c r="SFB92" s="84"/>
      <c r="SFC92" s="84"/>
      <c r="SFD92" s="84"/>
      <c r="SFE92" s="84"/>
      <c r="SFF92" s="84"/>
      <c r="SFG92" s="84"/>
      <c r="SFH92" s="84"/>
      <c r="SFI92" s="84"/>
      <c r="SFJ92" s="84"/>
      <c r="SFK92" s="84"/>
      <c r="SFL92" s="84"/>
      <c r="SFM92" s="84"/>
      <c r="SFN92" s="84"/>
      <c r="SFO92" s="84"/>
      <c r="SFP92" s="84"/>
      <c r="SFQ92" s="84"/>
      <c r="SFR92" s="84"/>
      <c r="SFS92" s="84"/>
      <c r="SFT92" s="84"/>
      <c r="SFU92" s="84"/>
      <c r="SFV92" s="84"/>
      <c r="SFW92" s="84"/>
      <c r="SFX92" s="84"/>
      <c r="SFY92" s="84"/>
      <c r="SFZ92" s="84"/>
      <c r="SGA92" s="84"/>
      <c r="SGB92" s="84"/>
      <c r="SGC92" s="84"/>
      <c r="SGD92" s="84"/>
      <c r="SGE92" s="84"/>
      <c r="SGF92" s="84"/>
      <c r="SGG92" s="84"/>
      <c r="SGH92" s="84"/>
      <c r="SGI92" s="84"/>
      <c r="SGJ92" s="84"/>
      <c r="SGK92" s="84"/>
      <c r="SGL92" s="84"/>
      <c r="SGM92" s="84"/>
      <c r="SGN92" s="84"/>
      <c r="SGO92" s="84"/>
      <c r="SGP92" s="84"/>
      <c r="SGQ92" s="84"/>
      <c r="SGR92" s="84"/>
      <c r="SGS92" s="84"/>
      <c r="SGT92" s="84"/>
      <c r="SGU92" s="84"/>
      <c r="SGV92" s="84"/>
      <c r="SGW92" s="84"/>
      <c r="SGX92" s="84"/>
      <c r="SGY92" s="84"/>
      <c r="SGZ92" s="84"/>
      <c r="SHA92" s="84"/>
      <c r="SHB92" s="84"/>
      <c r="SHC92" s="84"/>
      <c r="SHD92" s="84"/>
      <c r="SHE92" s="84"/>
      <c r="SHF92" s="84"/>
      <c r="SHG92" s="84"/>
      <c r="SHH92" s="84"/>
      <c r="SHI92" s="84"/>
      <c r="SHJ92" s="84"/>
      <c r="SHK92" s="84"/>
      <c r="SHL92" s="84"/>
      <c r="SHM92" s="84"/>
      <c r="SHN92" s="84"/>
      <c r="SHO92" s="84"/>
      <c r="SHP92" s="84"/>
      <c r="SHQ92" s="84"/>
      <c r="SHR92" s="84"/>
      <c r="SHS92" s="84"/>
      <c r="SHT92" s="84"/>
      <c r="SHU92" s="84"/>
      <c r="SHV92" s="84"/>
      <c r="SHW92" s="84"/>
      <c r="SHX92" s="84"/>
      <c r="SHY92" s="84"/>
      <c r="SHZ92" s="84"/>
      <c r="SIA92" s="84"/>
      <c r="SIB92" s="84"/>
      <c r="SIC92" s="84"/>
      <c r="SID92" s="84"/>
      <c r="SIE92" s="84"/>
      <c r="SIF92" s="84"/>
      <c r="SIG92" s="84"/>
      <c r="SIH92" s="84"/>
      <c r="SII92" s="84"/>
      <c r="SIJ92" s="84"/>
      <c r="SIK92" s="84"/>
      <c r="SIL92" s="84"/>
      <c r="SIM92" s="84"/>
      <c r="SIN92" s="84"/>
      <c r="SIO92" s="84"/>
      <c r="SIP92" s="84"/>
      <c r="SIQ92" s="84"/>
      <c r="SIR92" s="84"/>
      <c r="SIS92" s="84"/>
      <c r="SIT92" s="84"/>
      <c r="SIU92" s="84"/>
      <c r="SIV92" s="84"/>
      <c r="SIW92" s="84"/>
      <c r="SIX92" s="84"/>
      <c r="SIY92" s="84"/>
      <c r="SIZ92" s="84"/>
      <c r="SJA92" s="84"/>
      <c r="SJB92" s="84"/>
      <c r="SJC92" s="84"/>
      <c r="SJD92" s="84"/>
      <c r="SJE92" s="84"/>
      <c r="SJF92" s="84"/>
      <c r="SJG92" s="84"/>
      <c r="SJH92" s="84"/>
      <c r="SJI92" s="84"/>
      <c r="SJJ92" s="84"/>
      <c r="SJK92" s="84"/>
      <c r="SJL92" s="84"/>
      <c r="SJM92" s="84"/>
      <c r="SJN92" s="84"/>
      <c r="SJO92" s="84"/>
      <c r="SJP92" s="84"/>
      <c r="SJQ92" s="84"/>
      <c r="SJR92" s="84"/>
      <c r="SJS92" s="84"/>
      <c r="SJT92" s="84"/>
      <c r="SJU92" s="84"/>
      <c r="SJV92" s="84"/>
      <c r="SJW92" s="84"/>
      <c r="SJX92" s="84"/>
      <c r="SJY92" s="84"/>
      <c r="SJZ92" s="84"/>
      <c r="SKA92" s="84"/>
      <c r="SKB92" s="84"/>
      <c r="SKC92" s="84"/>
      <c r="SKD92" s="84"/>
      <c r="SKE92" s="84"/>
      <c r="SKF92" s="84"/>
      <c r="SKG92" s="84"/>
      <c r="SKH92" s="84"/>
      <c r="SKI92" s="84"/>
      <c r="SKJ92" s="84"/>
      <c r="SKK92" s="84"/>
      <c r="SKL92" s="84"/>
      <c r="SKM92" s="84"/>
      <c r="SKN92" s="84"/>
      <c r="SKO92" s="84"/>
      <c r="SKP92" s="84"/>
      <c r="SKQ92" s="84"/>
      <c r="SKR92" s="84"/>
      <c r="SKS92" s="84"/>
      <c r="SKT92" s="84"/>
      <c r="SKU92" s="84"/>
      <c r="SKV92" s="84"/>
      <c r="SKW92" s="84"/>
      <c r="SKX92" s="84"/>
      <c r="SKY92" s="84"/>
      <c r="SKZ92" s="84"/>
      <c r="SLA92" s="84"/>
      <c r="SLB92" s="84"/>
      <c r="SLC92" s="84"/>
      <c r="SLD92" s="84"/>
      <c r="SLE92" s="84"/>
      <c r="SLF92" s="84"/>
      <c r="SLG92" s="84"/>
      <c r="SLH92" s="84"/>
      <c r="SLI92" s="84"/>
      <c r="SLJ92" s="84"/>
      <c r="SLK92" s="84"/>
      <c r="SLL92" s="84"/>
      <c r="SLM92" s="84"/>
      <c r="SLN92" s="84"/>
      <c r="SLO92" s="84"/>
      <c r="SLP92" s="84"/>
      <c r="SLQ92" s="84"/>
      <c r="SLR92" s="84"/>
      <c r="SLS92" s="84"/>
      <c r="SLT92" s="84"/>
      <c r="SLU92" s="84"/>
      <c r="SLV92" s="84"/>
      <c r="SLW92" s="84"/>
      <c r="SLX92" s="84"/>
      <c r="SLY92" s="84"/>
      <c r="SLZ92" s="84"/>
      <c r="SMA92" s="84"/>
      <c r="SMB92" s="84"/>
      <c r="SMC92" s="84"/>
      <c r="SMD92" s="84"/>
      <c r="SME92" s="84"/>
      <c r="SMF92" s="84"/>
      <c r="SMG92" s="84"/>
      <c r="SMH92" s="84"/>
      <c r="SMI92" s="84"/>
      <c r="SMJ92" s="84"/>
      <c r="SMK92" s="84"/>
      <c r="SML92" s="84"/>
      <c r="SMM92" s="84"/>
      <c r="SMN92" s="84"/>
      <c r="SMO92" s="84"/>
      <c r="SMP92" s="84"/>
      <c r="SMQ92" s="84"/>
      <c r="SMR92" s="84"/>
      <c r="SMS92" s="84"/>
      <c r="SMT92" s="84"/>
      <c r="SMU92" s="84"/>
      <c r="SMV92" s="84"/>
      <c r="SMW92" s="84"/>
      <c r="SMX92" s="84"/>
      <c r="SMY92" s="84"/>
      <c r="SMZ92" s="84"/>
      <c r="SNA92" s="84"/>
      <c r="SNB92" s="84"/>
      <c r="SNC92" s="84"/>
      <c r="SND92" s="84"/>
      <c r="SNE92" s="84"/>
      <c r="SNF92" s="84"/>
      <c r="SNG92" s="84"/>
      <c r="SNH92" s="84"/>
      <c r="SNI92" s="84"/>
      <c r="SNJ92" s="84"/>
      <c r="SNK92" s="84"/>
      <c r="SNL92" s="84"/>
      <c r="SNM92" s="84"/>
      <c r="SNN92" s="84"/>
      <c r="SNO92" s="84"/>
      <c r="SNP92" s="84"/>
      <c r="SNQ92" s="84"/>
      <c r="SNR92" s="84"/>
      <c r="SNS92" s="84"/>
      <c r="SNT92" s="84"/>
      <c r="SNU92" s="84"/>
      <c r="SNV92" s="84"/>
      <c r="SNW92" s="84"/>
      <c r="SNX92" s="84"/>
      <c r="SNY92" s="84"/>
      <c r="SNZ92" s="84"/>
      <c r="SOA92" s="84"/>
      <c r="SOB92" s="84"/>
      <c r="SOC92" s="84"/>
      <c r="SOD92" s="84"/>
      <c r="SOE92" s="84"/>
      <c r="SOF92" s="84"/>
      <c r="SOG92" s="84"/>
      <c r="SOH92" s="84"/>
      <c r="SOI92" s="84"/>
      <c r="SOJ92" s="84"/>
      <c r="SOK92" s="84"/>
      <c r="SOL92" s="84"/>
      <c r="SOM92" s="84"/>
      <c r="SON92" s="84"/>
      <c r="SOO92" s="84"/>
      <c r="SOP92" s="84"/>
      <c r="SOQ92" s="84"/>
      <c r="SOR92" s="84"/>
      <c r="SOS92" s="84"/>
      <c r="SOT92" s="84"/>
      <c r="SOU92" s="84"/>
      <c r="SOV92" s="84"/>
      <c r="SOW92" s="84"/>
      <c r="SOX92" s="84"/>
      <c r="SOY92" s="84"/>
      <c r="SOZ92" s="84"/>
      <c r="SPA92" s="84"/>
      <c r="SPB92" s="84"/>
      <c r="SPC92" s="84"/>
      <c r="SPD92" s="84"/>
      <c r="SPE92" s="84"/>
      <c r="SPF92" s="84"/>
      <c r="SPG92" s="84"/>
      <c r="SPH92" s="84"/>
      <c r="SPI92" s="84"/>
      <c r="SPJ92" s="84"/>
      <c r="SPK92" s="84"/>
      <c r="SPL92" s="84"/>
      <c r="SPM92" s="84"/>
      <c r="SPN92" s="84"/>
      <c r="SPO92" s="84"/>
      <c r="SPP92" s="84"/>
      <c r="SPQ92" s="84"/>
      <c r="SPR92" s="84"/>
      <c r="SPS92" s="84"/>
      <c r="SPT92" s="84"/>
      <c r="SPU92" s="84"/>
      <c r="SPV92" s="84"/>
      <c r="SPW92" s="84"/>
      <c r="SPX92" s="84"/>
      <c r="SPY92" s="84"/>
      <c r="SPZ92" s="84"/>
      <c r="SQA92" s="84"/>
      <c r="SQB92" s="84"/>
      <c r="SQC92" s="84"/>
      <c r="SQD92" s="84"/>
      <c r="SQE92" s="84"/>
      <c r="SQF92" s="84"/>
      <c r="SQG92" s="84"/>
      <c r="SQH92" s="84"/>
      <c r="SQI92" s="84"/>
      <c r="SQJ92" s="84"/>
      <c r="SQK92" s="84"/>
      <c r="SQL92" s="84"/>
      <c r="SQM92" s="84"/>
      <c r="SQN92" s="84"/>
      <c r="SQO92" s="84"/>
      <c r="SQP92" s="84"/>
      <c r="SQQ92" s="84"/>
      <c r="SQR92" s="84"/>
      <c r="SQS92" s="84"/>
      <c r="SQT92" s="84"/>
      <c r="SQU92" s="84"/>
      <c r="SQV92" s="84"/>
      <c r="SQW92" s="84"/>
      <c r="SQX92" s="84"/>
      <c r="SQY92" s="84"/>
      <c r="SQZ92" s="84"/>
      <c r="SRA92" s="84"/>
      <c r="SRB92" s="84"/>
      <c r="SRC92" s="84"/>
      <c r="SRD92" s="84"/>
      <c r="SRE92" s="84"/>
      <c r="SRF92" s="84"/>
      <c r="SRG92" s="84"/>
      <c r="SRH92" s="84"/>
      <c r="SRI92" s="84"/>
      <c r="SRJ92" s="84"/>
      <c r="SRK92" s="84"/>
      <c r="SRL92" s="84"/>
      <c r="SRM92" s="84"/>
      <c r="SRN92" s="84"/>
      <c r="SRO92" s="84"/>
      <c r="SRP92" s="84"/>
      <c r="SRQ92" s="84"/>
      <c r="SRR92" s="84"/>
      <c r="SRS92" s="84"/>
      <c r="SRT92" s="84"/>
      <c r="SRU92" s="84"/>
      <c r="SRV92" s="84"/>
      <c r="SRW92" s="84"/>
      <c r="SRX92" s="84"/>
      <c r="SRY92" s="84"/>
      <c r="SRZ92" s="84"/>
      <c r="SSA92" s="84"/>
      <c r="SSB92" s="84"/>
      <c r="SSC92" s="84"/>
      <c r="SSD92" s="84"/>
      <c r="SSE92" s="84"/>
      <c r="SSF92" s="84"/>
      <c r="SSG92" s="84"/>
      <c r="SSH92" s="84"/>
      <c r="SSI92" s="84"/>
      <c r="SSJ92" s="84"/>
      <c r="SSK92" s="84"/>
      <c r="SSL92" s="84"/>
      <c r="SSM92" s="84"/>
      <c r="SSN92" s="84"/>
      <c r="SSO92" s="84"/>
      <c r="SSP92" s="84"/>
      <c r="SSQ92" s="84"/>
      <c r="SSR92" s="84"/>
      <c r="SSS92" s="84"/>
      <c r="SST92" s="84"/>
      <c r="SSU92" s="84"/>
      <c r="SSV92" s="84"/>
      <c r="SSW92" s="84"/>
      <c r="SSX92" s="84"/>
      <c r="SSY92" s="84"/>
      <c r="SSZ92" s="84"/>
      <c r="STA92" s="84"/>
      <c r="STB92" s="84"/>
      <c r="STC92" s="84"/>
      <c r="STD92" s="84"/>
      <c r="STE92" s="84"/>
      <c r="STF92" s="84"/>
      <c r="STG92" s="84"/>
      <c r="STH92" s="84"/>
      <c r="STI92" s="84"/>
      <c r="STJ92" s="84"/>
      <c r="STK92" s="84"/>
      <c r="STL92" s="84"/>
      <c r="STM92" s="84"/>
      <c r="STN92" s="84"/>
      <c r="STO92" s="84"/>
      <c r="STP92" s="84"/>
      <c r="STQ92" s="84"/>
      <c r="STR92" s="84"/>
      <c r="STS92" s="84"/>
      <c r="STT92" s="84"/>
      <c r="STU92" s="84"/>
      <c r="STV92" s="84"/>
      <c r="STW92" s="84"/>
      <c r="STX92" s="84"/>
      <c r="STY92" s="84"/>
      <c r="STZ92" s="84"/>
      <c r="SUA92" s="84"/>
      <c r="SUB92" s="84"/>
      <c r="SUC92" s="84"/>
      <c r="SUD92" s="84"/>
      <c r="SUE92" s="84"/>
      <c r="SUF92" s="84"/>
      <c r="SUG92" s="84"/>
      <c r="SUH92" s="84"/>
      <c r="SUI92" s="84"/>
      <c r="SUJ92" s="84"/>
      <c r="SUK92" s="84"/>
      <c r="SUL92" s="84"/>
      <c r="SUM92" s="84"/>
      <c r="SUN92" s="84"/>
      <c r="SUO92" s="84"/>
      <c r="SUP92" s="84"/>
      <c r="SUQ92" s="84"/>
      <c r="SUR92" s="84"/>
      <c r="SUS92" s="84"/>
      <c r="SUT92" s="84"/>
      <c r="SUU92" s="84"/>
      <c r="SUV92" s="84"/>
      <c r="SUW92" s="84"/>
      <c r="SUX92" s="84"/>
      <c r="SUY92" s="84"/>
      <c r="SUZ92" s="84"/>
      <c r="SVA92" s="84"/>
      <c r="SVB92" s="84"/>
      <c r="SVC92" s="84"/>
      <c r="SVD92" s="84"/>
      <c r="SVE92" s="84"/>
      <c r="SVF92" s="84"/>
      <c r="SVG92" s="84"/>
      <c r="SVH92" s="84"/>
      <c r="SVI92" s="84"/>
      <c r="SVJ92" s="84"/>
      <c r="SVK92" s="84"/>
      <c r="SVL92" s="84"/>
      <c r="SVM92" s="84"/>
      <c r="SVN92" s="84"/>
      <c r="SVO92" s="84"/>
      <c r="SVP92" s="84"/>
      <c r="SVQ92" s="84"/>
      <c r="SVR92" s="84"/>
      <c r="SVS92" s="84"/>
      <c r="SVT92" s="84"/>
      <c r="SVU92" s="84"/>
      <c r="SVV92" s="84"/>
      <c r="SVW92" s="84"/>
      <c r="SVX92" s="84"/>
      <c r="SVY92" s="84"/>
      <c r="SVZ92" s="84"/>
      <c r="SWA92" s="84"/>
      <c r="SWB92" s="84"/>
      <c r="SWC92" s="84"/>
      <c r="SWD92" s="84"/>
      <c r="SWE92" s="84"/>
      <c r="SWF92" s="84"/>
      <c r="SWG92" s="84"/>
      <c r="SWH92" s="84"/>
      <c r="SWI92" s="84"/>
      <c r="SWJ92" s="84"/>
      <c r="SWK92" s="84"/>
      <c r="SWL92" s="84"/>
      <c r="SWM92" s="84"/>
      <c r="SWN92" s="84"/>
      <c r="SWO92" s="84"/>
      <c r="SWP92" s="84"/>
      <c r="SWQ92" s="84"/>
      <c r="SWR92" s="84"/>
      <c r="SWS92" s="84"/>
      <c r="SWT92" s="84"/>
      <c r="SWU92" s="84"/>
      <c r="SWV92" s="84"/>
      <c r="SWW92" s="84"/>
      <c r="SWX92" s="84"/>
      <c r="SWY92" s="84"/>
      <c r="SWZ92" s="84"/>
      <c r="SXA92" s="84"/>
      <c r="SXB92" s="84"/>
      <c r="SXC92" s="84"/>
      <c r="SXD92" s="84"/>
      <c r="SXE92" s="84"/>
      <c r="SXF92" s="84"/>
      <c r="SXG92" s="84"/>
      <c r="SXH92" s="84"/>
      <c r="SXI92" s="84"/>
      <c r="SXJ92" s="84"/>
      <c r="SXK92" s="84"/>
      <c r="SXL92" s="84"/>
      <c r="SXM92" s="84"/>
      <c r="SXN92" s="84"/>
      <c r="SXO92" s="84"/>
      <c r="SXP92" s="84"/>
      <c r="SXQ92" s="84"/>
      <c r="SXR92" s="84"/>
      <c r="SXS92" s="84"/>
      <c r="SXT92" s="84"/>
      <c r="SXU92" s="84"/>
      <c r="SXV92" s="84"/>
      <c r="SXW92" s="84"/>
      <c r="SXX92" s="84"/>
      <c r="SXY92" s="84"/>
      <c r="SXZ92" s="84"/>
      <c r="SYA92" s="84"/>
      <c r="SYB92" s="84"/>
      <c r="SYC92" s="84"/>
      <c r="SYD92" s="84"/>
      <c r="SYE92" s="84"/>
      <c r="SYF92" s="84"/>
      <c r="SYG92" s="84"/>
      <c r="SYH92" s="84"/>
      <c r="SYI92" s="84"/>
      <c r="SYJ92" s="84"/>
      <c r="SYK92" s="84"/>
      <c r="SYL92" s="84"/>
      <c r="SYM92" s="84"/>
      <c r="SYN92" s="84"/>
      <c r="SYO92" s="84"/>
      <c r="SYP92" s="84"/>
      <c r="SYQ92" s="84"/>
      <c r="SYR92" s="84"/>
      <c r="SYS92" s="84"/>
      <c r="SYT92" s="84"/>
      <c r="SYU92" s="84"/>
      <c r="SYV92" s="84"/>
      <c r="SYW92" s="84"/>
      <c r="SYX92" s="84"/>
      <c r="SYY92" s="84"/>
      <c r="SYZ92" s="84"/>
      <c r="SZA92" s="84"/>
      <c r="SZB92" s="84"/>
      <c r="SZC92" s="84"/>
      <c r="SZD92" s="84"/>
      <c r="SZE92" s="84"/>
      <c r="SZF92" s="84"/>
      <c r="SZG92" s="84"/>
      <c r="SZH92" s="84"/>
      <c r="SZI92" s="84"/>
      <c r="SZJ92" s="84"/>
      <c r="SZK92" s="84"/>
      <c r="SZL92" s="84"/>
      <c r="SZM92" s="84"/>
      <c r="SZN92" s="84"/>
      <c r="SZO92" s="84"/>
      <c r="SZP92" s="84"/>
      <c r="SZQ92" s="84"/>
      <c r="SZR92" s="84"/>
      <c r="SZS92" s="84"/>
      <c r="SZT92" s="84"/>
      <c r="SZU92" s="84"/>
      <c r="SZV92" s="84"/>
      <c r="SZW92" s="84"/>
      <c r="SZX92" s="84"/>
      <c r="SZY92" s="84"/>
      <c r="SZZ92" s="84"/>
      <c r="TAA92" s="84"/>
      <c r="TAB92" s="84"/>
      <c r="TAC92" s="84"/>
      <c r="TAD92" s="84"/>
      <c r="TAE92" s="84"/>
      <c r="TAF92" s="84"/>
      <c r="TAG92" s="84"/>
      <c r="TAH92" s="84"/>
      <c r="TAI92" s="84"/>
      <c r="TAJ92" s="84"/>
      <c r="TAK92" s="84"/>
      <c r="TAL92" s="84"/>
      <c r="TAM92" s="84"/>
      <c r="TAN92" s="84"/>
      <c r="TAO92" s="84"/>
      <c r="TAP92" s="84"/>
      <c r="TAQ92" s="84"/>
      <c r="TAR92" s="84"/>
      <c r="TAS92" s="84"/>
      <c r="TAT92" s="84"/>
      <c r="TAU92" s="84"/>
      <c r="TAV92" s="84"/>
      <c r="TAW92" s="84"/>
      <c r="TAX92" s="84"/>
      <c r="TAY92" s="84"/>
      <c r="TAZ92" s="84"/>
      <c r="TBA92" s="84"/>
      <c r="TBB92" s="84"/>
      <c r="TBC92" s="84"/>
      <c r="TBD92" s="84"/>
      <c r="TBE92" s="84"/>
      <c r="TBF92" s="84"/>
      <c r="TBG92" s="84"/>
      <c r="TBH92" s="84"/>
      <c r="TBI92" s="84"/>
      <c r="TBJ92" s="84"/>
      <c r="TBK92" s="84"/>
      <c r="TBL92" s="84"/>
      <c r="TBM92" s="84"/>
      <c r="TBN92" s="84"/>
      <c r="TBO92" s="84"/>
      <c r="TBP92" s="84"/>
      <c r="TBQ92" s="84"/>
      <c r="TBR92" s="84"/>
      <c r="TBS92" s="84"/>
      <c r="TBT92" s="84"/>
      <c r="TBU92" s="84"/>
      <c r="TBV92" s="84"/>
      <c r="TBW92" s="84"/>
      <c r="TBX92" s="84"/>
      <c r="TBY92" s="84"/>
      <c r="TBZ92" s="84"/>
      <c r="TCA92" s="84"/>
      <c r="TCB92" s="84"/>
      <c r="TCC92" s="84"/>
      <c r="TCD92" s="84"/>
      <c r="TCE92" s="84"/>
      <c r="TCF92" s="84"/>
      <c r="TCG92" s="84"/>
      <c r="TCH92" s="84"/>
      <c r="TCI92" s="84"/>
      <c r="TCJ92" s="84"/>
      <c r="TCK92" s="84"/>
      <c r="TCL92" s="84"/>
      <c r="TCM92" s="84"/>
      <c r="TCN92" s="84"/>
      <c r="TCO92" s="84"/>
      <c r="TCP92" s="84"/>
      <c r="TCQ92" s="84"/>
      <c r="TCR92" s="84"/>
      <c r="TCS92" s="84"/>
      <c r="TCT92" s="84"/>
      <c r="TCU92" s="84"/>
      <c r="TCV92" s="84"/>
      <c r="TCW92" s="84"/>
      <c r="TCX92" s="84"/>
      <c r="TCY92" s="84"/>
      <c r="TCZ92" s="84"/>
      <c r="TDA92" s="84"/>
      <c r="TDB92" s="84"/>
      <c r="TDC92" s="84"/>
      <c r="TDD92" s="84"/>
      <c r="TDE92" s="84"/>
      <c r="TDF92" s="84"/>
      <c r="TDG92" s="84"/>
      <c r="TDH92" s="84"/>
      <c r="TDI92" s="84"/>
      <c r="TDJ92" s="84"/>
      <c r="TDK92" s="84"/>
      <c r="TDL92" s="84"/>
      <c r="TDM92" s="84"/>
      <c r="TDN92" s="84"/>
      <c r="TDO92" s="84"/>
      <c r="TDP92" s="84"/>
      <c r="TDQ92" s="84"/>
      <c r="TDR92" s="84"/>
      <c r="TDS92" s="84"/>
      <c r="TDT92" s="84"/>
      <c r="TDU92" s="84"/>
      <c r="TDV92" s="84"/>
      <c r="TDW92" s="84"/>
      <c r="TDX92" s="84"/>
      <c r="TDY92" s="84"/>
      <c r="TDZ92" s="84"/>
      <c r="TEA92" s="84"/>
      <c r="TEB92" s="84"/>
      <c r="TEC92" s="84"/>
      <c r="TED92" s="84"/>
      <c r="TEE92" s="84"/>
      <c r="TEF92" s="84"/>
      <c r="TEG92" s="84"/>
      <c r="TEH92" s="84"/>
      <c r="TEI92" s="84"/>
      <c r="TEJ92" s="84"/>
      <c r="TEK92" s="84"/>
      <c r="TEL92" s="84"/>
      <c r="TEM92" s="84"/>
      <c r="TEN92" s="84"/>
      <c r="TEO92" s="84"/>
      <c r="TEP92" s="84"/>
      <c r="TEQ92" s="84"/>
      <c r="TER92" s="84"/>
      <c r="TES92" s="84"/>
      <c r="TET92" s="84"/>
      <c r="TEU92" s="84"/>
      <c r="TEV92" s="84"/>
      <c r="TEW92" s="84"/>
      <c r="TEX92" s="84"/>
      <c r="TEY92" s="84"/>
      <c r="TEZ92" s="84"/>
      <c r="TFA92" s="84"/>
      <c r="TFB92" s="84"/>
      <c r="TFC92" s="84"/>
      <c r="TFD92" s="84"/>
      <c r="TFE92" s="84"/>
      <c r="TFF92" s="84"/>
      <c r="TFG92" s="84"/>
      <c r="TFH92" s="84"/>
      <c r="TFI92" s="84"/>
      <c r="TFJ92" s="84"/>
      <c r="TFK92" s="84"/>
      <c r="TFL92" s="84"/>
      <c r="TFM92" s="84"/>
      <c r="TFN92" s="84"/>
      <c r="TFO92" s="84"/>
      <c r="TFP92" s="84"/>
      <c r="TFQ92" s="84"/>
      <c r="TFR92" s="84"/>
      <c r="TFS92" s="84"/>
      <c r="TFT92" s="84"/>
      <c r="TFU92" s="84"/>
      <c r="TFV92" s="84"/>
      <c r="TFW92" s="84"/>
      <c r="TFX92" s="84"/>
      <c r="TFY92" s="84"/>
      <c r="TFZ92" s="84"/>
      <c r="TGA92" s="84"/>
      <c r="TGB92" s="84"/>
      <c r="TGC92" s="84"/>
      <c r="TGD92" s="84"/>
      <c r="TGE92" s="84"/>
      <c r="TGF92" s="84"/>
      <c r="TGG92" s="84"/>
      <c r="TGH92" s="84"/>
      <c r="TGI92" s="84"/>
      <c r="TGJ92" s="84"/>
      <c r="TGK92" s="84"/>
      <c r="TGL92" s="84"/>
      <c r="TGM92" s="84"/>
      <c r="TGN92" s="84"/>
      <c r="TGO92" s="84"/>
      <c r="TGP92" s="84"/>
      <c r="TGQ92" s="84"/>
      <c r="TGR92" s="84"/>
      <c r="TGS92" s="84"/>
      <c r="TGT92" s="84"/>
      <c r="TGU92" s="84"/>
      <c r="TGV92" s="84"/>
      <c r="TGW92" s="84"/>
      <c r="TGX92" s="84"/>
      <c r="TGY92" s="84"/>
      <c r="TGZ92" s="84"/>
      <c r="THA92" s="84"/>
      <c r="THB92" s="84"/>
      <c r="THC92" s="84"/>
      <c r="THD92" s="84"/>
      <c r="THE92" s="84"/>
      <c r="THF92" s="84"/>
      <c r="THG92" s="84"/>
      <c r="THH92" s="84"/>
      <c r="THI92" s="84"/>
      <c r="THJ92" s="84"/>
      <c r="THK92" s="84"/>
      <c r="THL92" s="84"/>
      <c r="THM92" s="84"/>
      <c r="THN92" s="84"/>
      <c r="THO92" s="84"/>
      <c r="THP92" s="84"/>
      <c r="THQ92" s="84"/>
      <c r="THR92" s="84"/>
      <c r="THS92" s="84"/>
      <c r="THT92" s="84"/>
      <c r="THU92" s="84"/>
      <c r="THV92" s="84"/>
      <c r="THW92" s="84"/>
      <c r="THX92" s="84"/>
      <c r="THY92" s="84"/>
      <c r="THZ92" s="84"/>
      <c r="TIA92" s="84"/>
      <c r="TIB92" s="84"/>
      <c r="TIC92" s="84"/>
      <c r="TID92" s="84"/>
      <c r="TIE92" s="84"/>
      <c r="TIF92" s="84"/>
      <c r="TIG92" s="84"/>
      <c r="TIH92" s="84"/>
      <c r="TII92" s="84"/>
      <c r="TIJ92" s="84"/>
      <c r="TIK92" s="84"/>
      <c r="TIL92" s="84"/>
      <c r="TIM92" s="84"/>
      <c r="TIN92" s="84"/>
      <c r="TIO92" s="84"/>
      <c r="TIP92" s="84"/>
      <c r="TIQ92" s="84"/>
      <c r="TIR92" s="84"/>
      <c r="TIS92" s="84"/>
      <c r="TIT92" s="84"/>
      <c r="TIU92" s="84"/>
      <c r="TIV92" s="84"/>
      <c r="TIW92" s="84"/>
      <c r="TIX92" s="84"/>
      <c r="TIY92" s="84"/>
      <c r="TIZ92" s="84"/>
      <c r="TJA92" s="84"/>
      <c r="TJB92" s="84"/>
      <c r="TJC92" s="84"/>
      <c r="TJD92" s="84"/>
      <c r="TJE92" s="84"/>
      <c r="TJF92" s="84"/>
      <c r="TJG92" s="84"/>
      <c r="TJH92" s="84"/>
      <c r="TJI92" s="84"/>
      <c r="TJJ92" s="84"/>
      <c r="TJK92" s="84"/>
      <c r="TJL92" s="84"/>
      <c r="TJM92" s="84"/>
      <c r="TJN92" s="84"/>
      <c r="TJO92" s="84"/>
      <c r="TJP92" s="84"/>
      <c r="TJQ92" s="84"/>
      <c r="TJR92" s="84"/>
      <c r="TJS92" s="84"/>
      <c r="TJT92" s="84"/>
      <c r="TJU92" s="84"/>
      <c r="TJV92" s="84"/>
      <c r="TJW92" s="84"/>
      <c r="TJX92" s="84"/>
      <c r="TJY92" s="84"/>
      <c r="TJZ92" s="84"/>
      <c r="TKA92" s="84"/>
      <c r="TKB92" s="84"/>
      <c r="TKC92" s="84"/>
      <c r="TKD92" s="84"/>
      <c r="TKE92" s="84"/>
      <c r="TKF92" s="84"/>
      <c r="TKG92" s="84"/>
      <c r="TKH92" s="84"/>
      <c r="TKI92" s="84"/>
      <c r="TKJ92" s="84"/>
      <c r="TKK92" s="84"/>
      <c r="TKL92" s="84"/>
      <c r="TKM92" s="84"/>
      <c r="TKN92" s="84"/>
      <c r="TKO92" s="84"/>
      <c r="TKP92" s="84"/>
      <c r="TKQ92" s="84"/>
      <c r="TKR92" s="84"/>
      <c r="TKS92" s="84"/>
      <c r="TKT92" s="84"/>
      <c r="TKU92" s="84"/>
      <c r="TKV92" s="84"/>
      <c r="TKW92" s="84"/>
      <c r="TKX92" s="84"/>
      <c r="TKY92" s="84"/>
      <c r="TKZ92" s="84"/>
      <c r="TLA92" s="84"/>
      <c r="TLB92" s="84"/>
      <c r="TLC92" s="84"/>
      <c r="TLD92" s="84"/>
      <c r="TLE92" s="84"/>
      <c r="TLF92" s="84"/>
      <c r="TLG92" s="84"/>
      <c r="TLH92" s="84"/>
      <c r="TLI92" s="84"/>
      <c r="TLJ92" s="84"/>
      <c r="TLK92" s="84"/>
      <c r="TLL92" s="84"/>
      <c r="TLM92" s="84"/>
      <c r="TLN92" s="84"/>
      <c r="TLO92" s="84"/>
      <c r="TLP92" s="84"/>
      <c r="TLQ92" s="84"/>
      <c r="TLR92" s="84"/>
      <c r="TLS92" s="84"/>
      <c r="TLT92" s="84"/>
      <c r="TLU92" s="84"/>
      <c r="TLV92" s="84"/>
      <c r="TLW92" s="84"/>
      <c r="TLX92" s="84"/>
      <c r="TLY92" s="84"/>
      <c r="TLZ92" s="84"/>
      <c r="TMA92" s="84"/>
      <c r="TMB92" s="84"/>
      <c r="TMC92" s="84"/>
      <c r="TMD92" s="84"/>
      <c r="TME92" s="84"/>
      <c r="TMF92" s="84"/>
      <c r="TMG92" s="84"/>
      <c r="TMH92" s="84"/>
      <c r="TMI92" s="84"/>
      <c r="TMJ92" s="84"/>
      <c r="TMK92" s="84"/>
      <c r="TML92" s="84"/>
      <c r="TMM92" s="84"/>
      <c r="TMN92" s="84"/>
      <c r="TMO92" s="84"/>
      <c r="TMP92" s="84"/>
      <c r="TMQ92" s="84"/>
      <c r="TMR92" s="84"/>
      <c r="TMS92" s="84"/>
      <c r="TMT92" s="84"/>
      <c r="TMU92" s="84"/>
      <c r="TMV92" s="84"/>
      <c r="TMW92" s="84"/>
      <c r="TMX92" s="84"/>
      <c r="TMY92" s="84"/>
      <c r="TMZ92" s="84"/>
      <c r="TNA92" s="84"/>
      <c r="TNB92" s="84"/>
      <c r="TNC92" s="84"/>
      <c r="TND92" s="84"/>
      <c r="TNE92" s="84"/>
      <c r="TNF92" s="84"/>
      <c r="TNG92" s="84"/>
      <c r="TNH92" s="84"/>
      <c r="TNI92" s="84"/>
      <c r="TNJ92" s="84"/>
      <c r="TNK92" s="84"/>
      <c r="TNL92" s="84"/>
      <c r="TNM92" s="84"/>
      <c r="TNN92" s="84"/>
      <c r="TNO92" s="84"/>
      <c r="TNP92" s="84"/>
      <c r="TNQ92" s="84"/>
      <c r="TNR92" s="84"/>
      <c r="TNS92" s="84"/>
      <c r="TNT92" s="84"/>
      <c r="TNU92" s="84"/>
      <c r="TNV92" s="84"/>
      <c r="TNW92" s="84"/>
      <c r="TNX92" s="84"/>
      <c r="TNY92" s="84"/>
      <c r="TNZ92" s="84"/>
      <c r="TOA92" s="84"/>
      <c r="TOB92" s="84"/>
      <c r="TOC92" s="84"/>
      <c r="TOD92" s="84"/>
      <c r="TOE92" s="84"/>
      <c r="TOF92" s="84"/>
      <c r="TOG92" s="84"/>
      <c r="TOH92" s="84"/>
      <c r="TOI92" s="84"/>
      <c r="TOJ92" s="84"/>
      <c r="TOK92" s="84"/>
      <c r="TOL92" s="84"/>
      <c r="TOM92" s="84"/>
      <c r="TON92" s="84"/>
      <c r="TOO92" s="84"/>
      <c r="TOP92" s="84"/>
      <c r="TOQ92" s="84"/>
      <c r="TOR92" s="84"/>
      <c r="TOS92" s="84"/>
      <c r="TOT92" s="84"/>
      <c r="TOU92" s="84"/>
      <c r="TOV92" s="84"/>
      <c r="TOW92" s="84"/>
      <c r="TOX92" s="84"/>
      <c r="TOY92" s="84"/>
      <c r="TOZ92" s="84"/>
      <c r="TPA92" s="84"/>
      <c r="TPB92" s="84"/>
      <c r="TPC92" s="84"/>
      <c r="TPD92" s="84"/>
      <c r="TPE92" s="84"/>
      <c r="TPF92" s="84"/>
      <c r="TPG92" s="84"/>
      <c r="TPH92" s="84"/>
      <c r="TPI92" s="84"/>
      <c r="TPJ92" s="84"/>
      <c r="TPK92" s="84"/>
      <c r="TPL92" s="84"/>
      <c r="TPM92" s="84"/>
      <c r="TPN92" s="84"/>
      <c r="TPO92" s="84"/>
      <c r="TPP92" s="84"/>
      <c r="TPQ92" s="84"/>
      <c r="TPR92" s="84"/>
      <c r="TPS92" s="84"/>
      <c r="TPT92" s="84"/>
      <c r="TPU92" s="84"/>
      <c r="TPV92" s="84"/>
      <c r="TPW92" s="84"/>
      <c r="TPX92" s="84"/>
      <c r="TPY92" s="84"/>
      <c r="TPZ92" s="84"/>
      <c r="TQA92" s="84"/>
      <c r="TQB92" s="84"/>
      <c r="TQC92" s="84"/>
      <c r="TQD92" s="84"/>
      <c r="TQE92" s="84"/>
      <c r="TQF92" s="84"/>
      <c r="TQG92" s="84"/>
      <c r="TQH92" s="84"/>
      <c r="TQI92" s="84"/>
      <c r="TQJ92" s="84"/>
      <c r="TQK92" s="84"/>
      <c r="TQL92" s="84"/>
      <c r="TQM92" s="84"/>
      <c r="TQN92" s="84"/>
      <c r="TQO92" s="84"/>
      <c r="TQP92" s="84"/>
      <c r="TQQ92" s="84"/>
      <c r="TQR92" s="84"/>
      <c r="TQS92" s="84"/>
      <c r="TQT92" s="84"/>
      <c r="TQU92" s="84"/>
      <c r="TQV92" s="84"/>
      <c r="TQW92" s="84"/>
      <c r="TQX92" s="84"/>
      <c r="TQY92" s="84"/>
      <c r="TQZ92" s="84"/>
      <c r="TRA92" s="84"/>
      <c r="TRB92" s="84"/>
      <c r="TRC92" s="84"/>
      <c r="TRD92" s="84"/>
      <c r="TRE92" s="84"/>
      <c r="TRF92" s="84"/>
      <c r="TRG92" s="84"/>
      <c r="TRH92" s="84"/>
      <c r="TRI92" s="84"/>
      <c r="TRJ92" s="84"/>
      <c r="TRK92" s="84"/>
      <c r="TRL92" s="84"/>
      <c r="TRM92" s="84"/>
      <c r="TRN92" s="84"/>
      <c r="TRO92" s="84"/>
      <c r="TRP92" s="84"/>
      <c r="TRQ92" s="84"/>
      <c r="TRR92" s="84"/>
      <c r="TRS92" s="84"/>
      <c r="TRT92" s="84"/>
      <c r="TRU92" s="84"/>
      <c r="TRV92" s="84"/>
      <c r="TRW92" s="84"/>
      <c r="TRX92" s="84"/>
      <c r="TRY92" s="84"/>
      <c r="TRZ92" s="84"/>
      <c r="TSA92" s="84"/>
      <c r="TSB92" s="84"/>
      <c r="TSC92" s="84"/>
      <c r="TSD92" s="84"/>
      <c r="TSE92" s="84"/>
      <c r="TSF92" s="84"/>
      <c r="TSG92" s="84"/>
      <c r="TSH92" s="84"/>
      <c r="TSI92" s="84"/>
      <c r="TSJ92" s="84"/>
      <c r="TSK92" s="84"/>
      <c r="TSL92" s="84"/>
      <c r="TSM92" s="84"/>
      <c r="TSN92" s="84"/>
      <c r="TSO92" s="84"/>
      <c r="TSP92" s="84"/>
      <c r="TSQ92" s="84"/>
      <c r="TSR92" s="84"/>
      <c r="TSS92" s="84"/>
      <c r="TST92" s="84"/>
      <c r="TSU92" s="84"/>
      <c r="TSV92" s="84"/>
      <c r="TSW92" s="84"/>
      <c r="TSX92" s="84"/>
      <c r="TSY92" s="84"/>
      <c r="TSZ92" s="84"/>
      <c r="TTA92" s="84"/>
      <c r="TTB92" s="84"/>
      <c r="TTC92" s="84"/>
      <c r="TTD92" s="84"/>
      <c r="TTE92" s="84"/>
      <c r="TTF92" s="84"/>
      <c r="TTG92" s="84"/>
      <c r="TTH92" s="84"/>
      <c r="TTI92" s="84"/>
      <c r="TTJ92" s="84"/>
      <c r="TTK92" s="84"/>
      <c r="TTL92" s="84"/>
      <c r="TTM92" s="84"/>
      <c r="TTN92" s="84"/>
      <c r="TTO92" s="84"/>
      <c r="TTP92" s="84"/>
      <c r="TTQ92" s="84"/>
      <c r="TTR92" s="84"/>
      <c r="TTS92" s="84"/>
      <c r="TTT92" s="84"/>
      <c r="TTU92" s="84"/>
      <c r="TTV92" s="84"/>
      <c r="TTW92" s="84"/>
      <c r="TTX92" s="84"/>
      <c r="TTY92" s="84"/>
      <c r="TTZ92" s="84"/>
      <c r="TUA92" s="84"/>
      <c r="TUB92" s="84"/>
      <c r="TUC92" s="84"/>
      <c r="TUD92" s="84"/>
      <c r="TUE92" s="84"/>
      <c r="TUF92" s="84"/>
      <c r="TUG92" s="84"/>
      <c r="TUH92" s="84"/>
      <c r="TUI92" s="84"/>
      <c r="TUJ92" s="84"/>
      <c r="TUK92" s="84"/>
      <c r="TUL92" s="84"/>
      <c r="TUM92" s="84"/>
      <c r="TUN92" s="84"/>
      <c r="TUO92" s="84"/>
      <c r="TUP92" s="84"/>
      <c r="TUQ92" s="84"/>
      <c r="TUR92" s="84"/>
      <c r="TUS92" s="84"/>
      <c r="TUT92" s="84"/>
      <c r="TUU92" s="84"/>
      <c r="TUV92" s="84"/>
      <c r="TUW92" s="84"/>
      <c r="TUX92" s="84"/>
      <c r="TUY92" s="84"/>
      <c r="TUZ92" s="84"/>
      <c r="TVA92" s="84"/>
      <c r="TVB92" s="84"/>
      <c r="TVC92" s="84"/>
      <c r="TVD92" s="84"/>
      <c r="TVE92" s="84"/>
      <c r="TVF92" s="84"/>
      <c r="TVG92" s="84"/>
      <c r="TVH92" s="84"/>
      <c r="TVI92" s="84"/>
      <c r="TVJ92" s="84"/>
      <c r="TVK92" s="84"/>
      <c r="TVL92" s="84"/>
      <c r="TVM92" s="84"/>
      <c r="TVN92" s="84"/>
      <c r="TVO92" s="84"/>
      <c r="TVP92" s="84"/>
      <c r="TVQ92" s="84"/>
      <c r="TVR92" s="84"/>
      <c r="TVS92" s="84"/>
      <c r="TVT92" s="84"/>
      <c r="TVU92" s="84"/>
      <c r="TVV92" s="84"/>
      <c r="TVW92" s="84"/>
      <c r="TVX92" s="84"/>
      <c r="TVY92" s="84"/>
      <c r="TVZ92" s="84"/>
      <c r="TWA92" s="84"/>
      <c r="TWB92" s="84"/>
      <c r="TWC92" s="84"/>
      <c r="TWD92" s="84"/>
      <c r="TWE92" s="84"/>
      <c r="TWF92" s="84"/>
      <c r="TWG92" s="84"/>
      <c r="TWH92" s="84"/>
      <c r="TWI92" s="84"/>
      <c r="TWJ92" s="84"/>
      <c r="TWK92" s="84"/>
      <c r="TWL92" s="84"/>
      <c r="TWM92" s="84"/>
      <c r="TWN92" s="84"/>
      <c r="TWO92" s="84"/>
      <c r="TWP92" s="84"/>
      <c r="TWQ92" s="84"/>
      <c r="TWR92" s="84"/>
      <c r="TWS92" s="84"/>
      <c r="TWT92" s="84"/>
      <c r="TWU92" s="84"/>
      <c r="TWV92" s="84"/>
      <c r="TWW92" s="84"/>
      <c r="TWX92" s="84"/>
      <c r="TWY92" s="84"/>
      <c r="TWZ92" s="84"/>
      <c r="TXA92" s="84"/>
      <c r="TXB92" s="84"/>
      <c r="TXC92" s="84"/>
      <c r="TXD92" s="84"/>
      <c r="TXE92" s="84"/>
      <c r="TXF92" s="84"/>
      <c r="TXG92" s="84"/>
      <c r="TXH92" s="84"/>
      <c r="TXI92" s="84"/>
      <c r="TXJ92" s="84"/>
      <c r="TXK92" s="84"/>
      <c r="TXL92" s="84"/>
      <c r="TXM92" s="84"/>
      <c r="TXN92" s="84"/>
      <c r="TXO92" s="84"/>
      <c r="TXP92" s="84"/>
      <c r="TXQ92" s="84"/>
      <c r="TXR92" s="84"/>
      <c r="TXS92" s="84"/>
      <c r="TXT92" s="84"/>
      <c r="TXU92" s="84"/>
      <c r="TXV92" s="84"/>
      <c r="TXW92" s="84"/>
      <c r="TXX92" s="84"/>
      <c r="TXY92" s="84"/>
      <c r="TXZ92" s="84"/>
      <c r="TYA92" s="84"/>
      <c r="TYB92" s="84"/>
      <c r="TYC92" s="84"/>
      <c r="TYD92" s="84"/>
      <c r="TYE92" s="84"/>
      <c r="TYF92" s="84"/>
      <c r="TYG92" s="84"/>
      <c r="TYH92" s="84"/>
      <c r="TYI92" s="84"/>
      <c r="TYJ92" s="84"/>
      <c r="TYK92" s="84"/>
      <c r="TYL92" s="84"/>
      <c r="TYM92" s="84"/>
      <c r="TYN92" s="84"/>
      <c r="TYO92" s="84"/>
      <c r="TYP92" s="84"/>
      <c r="TYQ92" s="84"/>
      <c r="TYR92" s="84"/>
      <c r="TYS92" s="84"/>
      <c r="TYT92" s="84"/>
      <c r="TYU92" s="84"/>
      <c r="TYV92" s="84"/>
      <c r="TYW92" s="84"/>
      <c r="TYX92" s="84"/>
      <c r="TYY92" s="84"/>
      <c r="TYZ92" s="84"/>
      <c r="TZA92" s="84"/>
      <c r="TZB92" s="84"/>
      <c r="TZC92" s="84"/>
      <c r="TZD92" s="84"/>
      <c r="TZE92" s="84"/>
      <c r="TZF92" s="84"/>
      <c r="TZG92" s="84"/>
      <c r="TZH92" s="84"/>
      <c r="TZI92" s="84"/>
      <c r="TZJ92" s="84"/>
      <c r="TZK92" s="84"/>
      <c r="TZL92" s="84"/>
      <c r="TZM92" s="84"/>
      <c r="TZN92" s="84"/>
      <c r="TZO92" s="84"/>
      <c r="TZP92" s="84"/>
      <c r="TZQ92" s="84"/>
      <c r="TZR92" s="84"/>
      <c r="TZS92" s="84"/>
      <c r="TZT92" s="84"/>
      <c r="TZU92" s="84"/>
      <c r="TZV92" s="84"/>
      <c r="TZW92" s="84"/>
      <c r="TZX92" s="84"/>
      <c r="TZY92" s="84"/>
      <c r="TZZ92" s="84"/>
      <c r="UAA92" s="84"/>
      <c r="UAB92" s="84"/>
      <c r="UAC92" s="84"/>
      <c r="UAD92" s="84"/>
      <c r="UAE92" s="84"/>
      <c r="UAF92" s="84"/>
      <c r="UAG92" s="84"/>
      <c r="UAH92" s="84"/>
      <c r="UAI92" s="84"/>
      <c r="UAJ92" s="84"/>
      <c r="UAK92" s="84"/>
      <c r="UAL92" s="84"/>
      <c r="UAM92" s="84"/>
      <c r="UAN92" s="84"/>
      <c r="UAO92" s="84"/>
      <c r="UAP92" s="84"/>
      <c r="UAQ92" s="84"/>
      <c r="UAR92" s="84"/>
      <c r="UAS92" s="84"/>
      <c r="UAT92" s="84"/>
      <c r="UAU92" s="84"/>
      <c r="UAV92" s="84"/>
      <c r="UAW92" s="84"/>
      <c r="UAX92" s="84"/>
      <c r="UAY92" s="84"/>
      <c r="UAZ92" s="84"/>
      <c r="UBA92" s="84"/>
      <c r="UBB92" s="84"/>
      <c r="UBC92" s="84"/>
      <c r="UBD92" s="84"/>
      <c r="UBE92" s="84"/>
      <c r="UBF92" s="84"/>
      <c r="UBG92" s="84"/>
      <c r="UBH92" s="84"/>
      <c r="UBI92" s="84"/>
      <c r="UBJ92" s="84"/>
      <c r="UBK92" s="84"/>
      <c r="UBL92" s="84"/>
      <c r="UBM92" s="84"/>
      <c r="UBN92" s="84"/>
      <c r="UBO92" s="84"/>
      <c r="UBP92" s="84"/>
      <c r="UBQ92" s="84"/>
      <c r="UBR92" s="84"/>
      <c r="UBS92" s="84"/>
      <c r="UBT92" s="84"/>
      <c r="UBU92" s="84"/>
      <c r="UBV92" s="84"/>
      <c r="UBW92" s="84"/>
      <c r="UBX92" s="84"/>
      <c r="UBY92" s="84"/>
      <c r="UBZ92" s="84"/>
      <c r="UCA92" s="84"/>
      <c r="UCB92" s="84"/>
      <c r="UCC92" s="84"/>
      <c r="UCD92" s="84"/>
      <c r="UCE92" s="84"/>
      <c r="UCF92" s="84"/>
      <c r="UCG92" s="84"/>
      <c r="UCH92" s="84"/>
      <c r="UCI92" s="84"/>
      <c r="UCJ92" s="84"/>
      <c r="UCK92" s="84"/>
      <c r="UCL92" s="84"/>
      <c r="UCM92" s="84"/>
      <c r="UCN92" s="84"/>
      <c r="UCO92" s="84"/>
      <c r="UCP92" s="84"/>
      <c r="UCQ92" s="84"/>
      <c r="UCR92" s="84"/>
      <c r="UCS92" s="84"/>
      <c r="UCT92" s="84"/>
      <c r="UCU92" s="84"/>
      <c r="UCV92" s="84"/>
      <c r="UCW92" s="84"/>
      <c r="UCX92" s="84"/>
      <c r="UCY92" s="84"/>
      <c r="UCZ92" s="84"/>
      <c r="UDA92" s="84"/>
      <c r="UDB92" s="84"/>
      <c r="UDC92" s="84"/>
      <c r="UDD92" s="84"/>
      <c r="UDE92" s="84"/>
      <c r="UDF92" s="84"/>
      <c r="UDG92" s="84"/>
      <c r="UDH92" s="84"/>
      <c r="UDI92" s="84"/>
      <c r="UDJ92" s="84"/>
      <c r="UDK92" s="84"/>
      <c r="UDL92" s="84"/>
      <c r="UDM92" s="84"/>
      <c r="UDN92" s="84"/>
      <c r="UDO92" s="84"/>
      <c r="UDP92" s="84"/>
      <c r="UDQ92" s="84"/>
      <c r="UDR92" s="84"/>
      <c r="UDS92" s="84"/>
      <c r="UDT92" s="84"/>
      <c r="UDU92" s="84"/>
      <c r="UDV92" s="84"/>
      <c r="UDW92" s="84"/>
      <c r="UDX92" s="84"/>
      <c r="UDY92" s="84"/>
      <c r="UDZ92" s="84"/>
      <c r="UEA92" s="84"/>
      <c r="UEB92" s="84"/>
      <c r="UEC92" s="84"/>
      <c r="UED92" s="84"/>
      <c r="UEE92" s="84"/>
      <c r="UEF92" s="84"/>
      <c r="UEG92" s="84"/>
      <c r="UEH92" s="84"/>
      <c r="UEI92" s="84"/>
      <c r="UEJ92" s="84"/>
      <c r="UEK92" s="84"/>
      <c r="UEL92" s="84"/>
      <c r="UEM92" s="84"/>
      <c r="UEN92" s="84"/>
      <c r="UEO92" s="84"/>
      <c r="UEP92" s="84"/>
      <c r="UEQ92" s="84"/>
      <c r="UER92" s="84"/>
      <c r="UES92" s="84"/>
      <c r="UET92" s="84"/>
      <c r="UEU92" s="84"/>
      <c r="UEV92" s="84"/>
      <c r="UEW92" s="84"/>
      <c r="UEX92" s="84"/>
      <c r="UEY92" s="84"/>
      <c r="UEZ92" s="84"/>
      <c r="UFA92" s="84"/>
      <c r="UFB92" s="84"/>
      <c r="UFC92" s="84"/>
      <c r="UFD92" s="84"/>
      <c r="UFE92" s="84"/>
      <c r="UFF92" s="84"/>
      <c r="UFG92" s="84"/>
      <c r="UFH92" s="84"/>
      <c r="UFI92" s="84"/>
      <c r="UFJ92" s="84"/>
      <c r="UFK92" s="84"/>
      <c r="UFL92" s="84"/>
      <c r="UFM92" s="84"/>
      <c r="UFN92" s="84"/>
      <c r="UFO92" s="84"/>
      <c r="UFP92" s="84"/>
      <c r="UFQ92" s="84"/>
      <c r="UFR92" s="84"/>
      <c r="UFS92" s="84"/>
      <c r="UFT92" s="84"/>
      <c r="UFU92" s="84"/>
      <c r="UFV92" s="84"/>
      <c r="UFW92" s="84"/>
      <c r="UFX92" s="84"/>
      <c r="UFY92" s="84"/>
      <c r="UFZ92" s="84"/>
      <c r="UGA92" s="84"/>
      <c r="UGB92" s="84"/>
      <c r="UGC92" s="84"/>
      <c r="UGD92" s="84"/>
      <c r="UGE92" s="84"/>
      <c r="UGF92" s="84"/>
      <c r="UGG92" s="84"/>
      <c r="UGH92" s="84"/>
      <c r="UGI92" s="84"/>
      <c r="UGJ92" s="84"/>
      <c r="UGK92" s="84"/>
      <c r="UGL92" s="84"/>
      <c r="UGM92" s="84"/>
      <c r="UGN92" s="84"/>
      <c r="UGO92" s="84"/>
      <c r="UGP92" s="84"/>
      <c r="UGQ92" s="84"/>
      <c r="UGR92" s="84"/>
      <c r="UGS92" s="84"/>
      <c r="UGT92" s="84"/>
      <c r="UGU92" s="84"/>
      <c r="UGV92" s="84"/>
      <c r="UGW92" s="84"/>
      <c r="UGX92" s="84"/>
      <c r="UGY92" s="84"/>
      <c r="UGZ92" s="84"/>
      <c r="UHA92" s="84"/>
      <c r="UHB92" s="84"/>
      <c r="UHC92" s="84"/>
      <c r="UHD92" s="84"/>
      <c r="UHE92" s="84"/>
      <c r="UHF92" s="84"/>
      <c r="UHG92" s="84"/>
      <c r="UHH92" s="84"/>
      <c r="UHI92" s="84"/>
      <c r="UHJ92" s="84"/>
      <c r="UHK92" s="84"/>
      <c r="UHL92" s="84"/>
      <c r="UHM92" s="84"/>
      <c r="UHN92" s="84"/>
      <c r="UHO92" s="84"/>
      <c r="UHP92" s="84"/>
      <c r="UHQ92" s="84"/>
      <c r="UHR92" s="84"/>
      <c r="UHS92" s="84"/>
      <c r="UHT92" s="84"/>
      <c r="UHU92" s="84"/>
      <c r="UHV92" s="84"/>
      <c r="UHW92" s="84"/>
      <c r="UHX92" s="84"/>
      <c r="UHY92" s="84"/>
      <c r="UHZ92" s="84"/>
      <c r="UIA92" s="84"/>
      <c r="UIB92" s="84"/>
      <c r="UIC92" s="84"/>
      <c r="UID92" s="84"/>
      <c r="UIE92" s="84"/>
      <c r="UIF92" s="84"/>
      <c r="UIG92" s="84"/>
      <c r="UIH92" s="84"/>
      <c r="UII92" s="84"/>
      <c r="UIJ92" s="84"/>
      <c r="UIK92" s="84"/>
      <c r="UIL92" s="84"/>
      <c r="UIM92" s="84"/>
      <c r="UIN92" s="84"/>
      <c r="UIO92" s="84"/>
      <c r="UIP92" s="84"/>
      <c r="UIQ92" s="84"/>
      <c r="UIR92" s="84"/>
      <c r="UIS92" s="84"/>
      <c r="UIT92" s="84"/>
      <c r="UIU92" s="84"/>
      <c r="UIV92" s="84"/>
      <c r="UIW92" s="84"/>
      <c r="UIX92" s="84"/>
      <c r="UIY92" s="84"/>
      <c r="UIZ92" s="84"/>
      <c r="UJA92" s="84"/>
      <c r="UJB92" s="84"/>
      <c r="UJC92" s="84"/>
      <c r="UJD92" s="84"/>
      <c r="UJE92" s="84"/>
      <c r="UJF92" s="84"/>
      <c r="UJG92" s="84"/>
      <c r="UJH92" s="84"/>
      <c r="UJI92" s="84"/>
      <c r="UJJ92" s="84"/>
      <c r="UJK92" s="84"/>
      <c r="UJL92" s="84"/>
      <c r="UJM92" s="84"/>
      <c r="UJN92" s="84"/>
      <c r="UJO92" s="84"/>
      <c r="UJP92" s="84"/>
      <c r="UJQ92" s="84"/>
      <c r="UJR92" s="84"/>
      <c r="UJS92" s="84"/>
      <c r="UJT92" s="84"/>
      <c r="UJU92" s="84"/>
      <c r="UJV92" s="84"/>
      <c r="UJW92" s="84"/>
      <c r="UJX92" s="84"/>
      <c r="UJY92" s="84"/>
      <c r="UJZ92" s="84"/>
      <c r="UKA92" s="84"/>
      <c r="UKB92" s="84"/>
      <c r="UKC92" s="84"/>
      <c r="UKD92" s="84"/>
      <c r="UKE92" s="84"/>
      <c r="UKF92" s="84"/>
      <c r="UKG92" s="84"/>
      <c r="UKH92" s="84"/>
      <c r="UKI92" s="84"/>
      <c r="UKJ92" s="84"/>
      <c r="UKK92" s="84"/>
      <c r="UKL92" s="84"/>
      <c r="UKM92" s="84"/>
      <c r="UKN92" s="84"/>
      <c r="UKO92" s="84"/>
      <c r="UKP92" s="84"/>
      <c r="UKQ92" s="84"/>
      <c r="UKR92" s="84"/>
      <c r="UKS92" s="84"/>
      <c r="UKT92" s="84"/>
      <c r="UKU92" s="84"/>
      <c r="UKV92" s="84"/>
      <c r="UKW92" s="84"/>
      <c r="UKX92" s="84"/>
      <c r="UKY92" s="84"/>
      <c r="UKZ92" s="84"/>
      <c r="ULA92" s="84"/>
      <c r="ULB92" s="84"/>
      <c r="ULC92" s="84"/>
      <c r="ULD92" s="84"/>
      <c r="ULE92" s="84"/>
      <c r="ULF92" s="84"/>
      <c r="ULG92" s="84"/>
      <c r="ULH92" s="84"/>
      <c r="ULI92" s="84"/>
      <c r="ULJ92" s="84"/>
      <c r="ULK92" s="84"/>
      <c r="ULL92" s="84"/>
      <c r="ULM92" s="84"/>
      <c r="ULN92" s="84"/>
      <c r="ULO92" s="84"/>
      <c r="ULP92" s="84"/>
      <c r="ULQ92" s="84"/>
      <c r="ULR92" s="84"/>
      <c r="ULS92" s="84"/>
      <c r="ULT92" s="84"/>
      <c r="ULU92" s="84"/>
      <c r="ULV92" s="84"/>
      <c r="ULW92" s="84"/>
      <c r="ULX92" s="84"/>
      <c r="ULY92" s="84"/>
      <c r="ULZ92" s="84"/>
      <c r="UMA92" s="84"/>
      <c r="UMB92" s="84"/>
      <c r="UMC92" s="84"/>
      <c r="UMD92" s="84"/>
      <c r="UME92" s="84"/>
      <c r="UMF92" s="84"/>
      <c r="UMG92" s="84"/>
      <c r="UMH92" s="84"/>
      <c r="UMI92" s="84"/>
      <c r="UMJ92" s="84"/>
      <c r="UMK92" s="84"/>
      <c r="UML92" s="84"/>
      <c r="UMM92" s="84"/>
      <c r="UMN92" s="84"/>
      <c r="UMO92" s="84"/>
      <c r="UMP92" s="84"/>
      <c r="UMQ92" s="84"/>
      <c r="UMR92" s="84"/>
      <c r="UMS92" s="84"/>
      <c r="UMT92" s="84"/>
      <c r="UMU92" s="84"/>
      <c r="UMV92" s="84"/>
      <c r="UMW92" s="84"/>
      <c r="UMX92" s="84"/>
      <c r="UMY92" s="84"/>
      <c r="UMZ92" s="84"/>
      <c r="UNA92" s="84"/>
      <c r="UNB92" s="84"/>
      <c r="UNC92" s="84"/>
      <c r="UND92" s="84"/>
      <c r="UNE92" s="84"/>
      <c r="UNF92" s="84"/>
      <c r="UNG92" s="84"/>
      <c r="UNH92" s="84"/>
      <c r="UNI92" s="84"/>
      <c r="UNJ92" s="84"/>
      <c r="UNK92" s="84"/>
      <c r="UNL92" s="84"/>
      <c r="UNM92" s="84"/>
      <c r="UNN92" s="84"/>
      <c r="UNO92" s="84"/>
      <c r="UNP92" s="84"/>
      <c r="UNQ92" s="84"/>
      <c r="UNR92" s="84"/>
      <c r="UNS92" s="84"/>
      <c r="UNT92" s="84"/>
      <c r="UNU92" s="84"/>
      <c r="UNV92" s="84"/>
      <c r="UNW92" s="84"/>
      <c r="UNX92" s="84"/>
      <c r="UNY92" s="84"/>
      <c r="UNZ92" s="84"/>
      <c r="UOA92" s="84"/>
      <c r="UOB92" s="84"/>
      <c r="UOC92" s="84"/>
      <c r="UOD92" s="84"/>
      <c r="UOE92" s="84"/>
      <c r="UOF92" s="84"/>
      <c r="UOG92" s="84"/>
      <c r="UOH92" s="84"/>
      <c r="UOI92" s="84"/>
      <c r="UOJ92" s="84"/>
      <c r="UOK92" s="84"/>
      <c r="UOL92" s="84"/>
      <c r="UOM92" s="84"/>
      <c r="UON92" s="84"/>
      <c r="UOO92" s="84"/>
      <c r="UOP92" s="84"/>
      <c r="UOQ92" s="84"/>
      <c r="UOR92" s="84"/>
      <c r="UOS92" s="84"/>
      <c r="UOT92" s="84"/>
      <c r="UOU92" s="84"/>
      <c r="UOV92" s="84"/>
      <c r="UOW92" s="84"/>
      <c r="UOX92" s="84"/>
      <c r="UOY92" s="84"/>
      <c r="UOZ92" s="84"/>
      <c r="UPA92" s="84"/>
      <c r="UPB92" s="84"/>
      <c r="UPC92" s="84"/>
      <c r="UPD92" s="84"/>
      <c r="UPE92" s="84"/>
      <c r="UPF92" s="84"/>
      <c r="UPG92" s="84"/>
      <c r="UPH92" s="84"/>
      <c r="UPI92" s="84"/>
      <c r="UPJ92" s="84"/>
      <c r="UPK92" s="84"/>
      <c r="UPL92" s="84"/>
      <c r="UPM92" s="84"/>
      <c r="UPN92" s="84"/>
      <c r="UPO92" s="84"/>
      <c r="UPP92" s="84"/>
      <c r="UPQ92" s="84"/>
      <c r="UPR92" s="84"/>
      <c r="UPS92" s="84"/>
      <c r="UPT92" s="84"/>
      <c r="UPU92" s="84"/>
      <c r="UPV92" s="84"/>
      <c r="UPW92" s="84"/>
      <c r="UPX92" s="84"/>
      <c r="UPY92" s="84"/>
      <c r="UPZ92" s="84"/>
      <c r="UQA92" s="84"/>
      <c r="UQB92" s="84"/>
      <c r="UQC92" s="84"/>
      <c r="UQD92" s="84"/>
      <c r="UQE92" s="84"/>
      <c r="UQF92" s="84"/>
      <c r="UQG92" s="84"/>
      <c r="UQH92" s="84"/>
      <c r="UQI92" s="84"/>
      <c r="UQJ92" s="84"/>
      <c r="UQK92" s="84"/>
      <c r="UQL92" s="84"/>
      <c r="UQM92" s="84"/>
      <c r="UQN92" s="84"/>
      <c r="UQO92" s="84"/>
      <c r="UQP92" s="84"/>
      <c r="UQQ92" s="84"/>
      <c r="UQR92" s="84"/>
      <c r="UQS92" s="84"/>
      <c r="UQT92" s="84"/>
      <c r="UQU92" s="84"/>
      <c r="UQV92" s="84"/>
      <c r="UQW92" s="84"/>
      <c r="UQX92" s="84"/>
      <c r="UQY92" s="84"/>
      <c r="UQZ92" s="84"/>
      <c r="URA92" s="84"/>
      <c r="URB92" s="84"/>
      <c r="URC92" s="84"/>
      <c r="URD92" s="84"/>
      <c r="URE92" s="84"/>
      <c r="URF92" s="84"/>
      <c r="URG92" s="84"/>
      <c r="URH92" s="84"/>
      <c r="URI92" s="84"/>
      <c r="URJ92" s="84"/>
      <c r="URK92" s="84"/>
      <c r="URL92" s="84"/>
      <c r="URM92" s="84"/>
      <c r="URN92" s="84"/>
      <c r="URO92" s="84"/>
      <c r="URP92" s="84"/>
      <c r="URQ92" s="84"/>
      <c r="URR92" s="84"/>
      <c r="URS92" s="84"/>
      <c r="URT92" s="84"/>
      <c r="URU92" s="84"/>
      <c r="URV92" s="84"/>
      <c r="URW92" s="84"/>
      <c r="URX92" s="84"/>
      <c r="URY92" s="84"/>
      <c r="URZ92" s="84"/>
      <c r="USA92" s="84"/>
      <c r="USB92" s="84"/>
      <c r="USC92" s="84"/>
      <c r="USD92" s="84"/>
      <c r="USE92" s="84"/>
      <c r="USF92" s="84"/>
      <c r="USG92" s="84"/>
      <c r="USH92" s="84"/>
      <c r="USI92" s="84"/>
      <c r="USJ92" s="84"/>
      <c r="USK92" s="84"/>
      <c r="USL92" s="84"/>
      <c r="USM92" s="84"/>
      <c r="USN92" s="84"/>
      <c r="USO92" s="84"/>
      <c r="USP92" s="84"/>
      <c r="USQ92" s="84"/>
      <c r="USR92" s="84"/>
      <c r="USS92" s="84"/>
      <c r="UST92" s="84"/>
      <c r="USU92" s="84"/>
      <c r="USV92" s="84"/>
      <c r="USW92" s="84"/>
      <c r="USX92" s="84"/>
      <c r="USY92" s="84"/>
      <c r="USZ92" s="84"/>
      <c r="UTA92" s="84"/>
      <c r="UTB92" s="84"/>
      <c r="UTC92" s="84"/>
      <c r="UTD92" s="84"/>
      <c r="UTE92" s="84"/>
      <c r="UTF92" s="84"/>
      <c r="UTG92" s="84"/>
      <c r="UTH92" s="84"/>
      <c r="UTI92" s="84"/>
      <c r="UTJ92" s="84"/>
      <c r="UTK92" s="84"/>
      <c r="UTL92" s="84"/>
      <c r="UTM92" s="84"/>
      <c r="UTN92" s="84"/>
      <c r="UTO92" s="84"/>
      <c r="UTP92" s="84"/>
      <c r="UTQ92" s="84"/>
      <c r="UTR92" s="84"/>
      <c r="UTS92" s="84"/>
      <c r="UTT92" s="84"/>
      <c r="UTU92" s="84"/>
      <c r="UTV92" s="84"/>
      <c r="UTW92" s="84"/>
      <c r="UTX92" s="84"/>
      <c r="UTY92" s="84"/>
      <c r="UTZ92" s="84"/>
      <c r="UUA92" s="84"/>
      <c r="UUB92" s="84"/>
      <c r="UUC92" s="84"/>
      <c r="UUD92" s="84"/>
      <c r="UUE92" s="84"/>
      <c r="UUF92" s="84"/>
      <c r="UUG92" s="84"/>
      <c r="UUH92" s="84"/>
      <c r="UUI92" s="84"/>
      <c r="UUJ92" s="84"/>
      <c r="UUK92" s="84"/>
      <c r="UUL92" s="84"/>
      <c r="UUM92" s="84"/>
      <c r="UUN92" s="84"/>
      <c r="UUO92" s="84"/>
      <c r="UUP92" s="84"/>
      <c r="UUQ92" s="84"/>
      <c r="UUR92" s="84"/>
      <c r="UUS92" s="84"/>
      <c r="UUT92" s="84"/>
      <c r="UUU92" s="84"/>
      <c r="UUV92" s="84"/>
      <c r="UUW92" s="84"/>
      <c r="UUX92" s="84"/>
      <c r="UUY92" s="84"/>
      <c r="UUZ92" s="84"/>
      <c r="UVA92" s="84"/>
      <c r="UVB92" s="84"/>
      <c r="UVC92" s="84"/>
      <c r="UVD92" s="84"/>
      <c r="UVE92" s="84"/>
      <c r="UVF92" s="84"/>
      <c r="UVG92" s="84"/>
      <c r="UVH92" s="84"/>
      <c r="UVI92" s="84"/>
      <c r="UVJ92" s="84"/>
      <c r="UVK92" s="84"/>
      <c r="UVL92" s="84"/>
      <c r="UVM92" s="84"/>
      <c r="UVN92" s="84"/>
      <c r="UVO92" s="84"/>
      <c r="UVP92" s="84"/>
      <c r="UVQ92" s="84"/>
      <c r="UVR92" s="84"/>
      <c r="UVS92" s="84"/>
      <c r="UVT92" s="84"/>
      <c r="UVU92" s="84"/>
      <c r="UVV92" s="84"/>
      <c r="UVW92" s="84"/>
      <c r="UVX92" s="84"/>
      <c r="UVY92" s="84"/>
      <c r="UVZ92" s="84"/>
      <c r="UWA92" s="84"/>
      <c r="UWB92" s="84"/>
      <c r="UWC92" s="84"/>
      <c r="UWD92" s="84"/>
      <c r="UWE92" s="84"/>
      <c r="UWF92" s="84"/>
      <c r="UWG92" s="84"/>
      <c r="UWH92" s="84"/>
      <c r="UWI92" s="84"/>
      <c r="UWJ92" s="84"/>
      <c r="UWK92" s="84"/>
      <c r="UWL92" s="84"/>
      <c r="UWM92" s="84"/>
      <c r="UWN92" s="84"/>
      <c r="UWO92" s="84"/>
      <c r="UWP92" s="84"/>
      <c r="UWQ92" s="84"/>
      <c r="UWR92" s="84"/>
      <c r="UWS92" s="84"/>
      <c r="UWT92" s="84"/>
      <c r="UWU92" s="84"/>
      <c r="UWV92" s="84"/>
      <c r="UWW92" s="84"/>
      <c r="UWX92" s="84"/>
      <c r="UWY92" s="84"/>
      <c r="UWZ92" s="84"/>
      <c r="UXA92" s="84"/>
      <c r="UXB92" s="84"/>
      <c r="UXC92" s="84"/>
      <c r="UXD92" s="84"/>
      <c r="UXE92" s="84"/>
      <c r="UXF92" s="84"/>
      <c r="UXG92" s="84"/>
      <c r="UXH92" s="84"/>
      <c r="UXI92" s="84"/>
      <c r="UXJ92" s="84"/>
      <c r="UXK92" s="84"/>
      <c r="UXL92" s="84"/>
      <c r="UXM92" s="84"/>
      <c r="UXN92" s="84"/>
      <c r="UXO92" s="84"/>
      <c r="UXP92" s="84"/>
      <c r="UXQ92" s="84"/>
      <c r="UXR92" s="84"/>
      <c r="UXS92" s="84"/>
      <c r="UXT92" s="84"/>
      <c r="UXU92" s="84"/>
      <c r="UXV92" s="84"/>
      <c r="UXW92" s="84"/>
      <c r="UXX92" s="84"/>
      <c r="UXY92" s="84"/>
      <c r="UXZ92" s="84"/>
      <c r="UYA92" s="84"/>
      <c r="UYB92" s="84"/>
      <c r="UYC92" s="84"/>
      <c r="UYD92" s="84"/>
      <c r="UYE92" s="84"/>
      <c r="UYF92" s="84"/>
      <c r="UYG92" s="84"/>
      <c r="UYH92" s="84"/>
      <c r="UYI92" s="84"/>
      <c r="UYJ92" s="84"/>
      <c r="UYK92" s="84"/>
      <c r="UYL92" s="84"/>
      <c r="UYM92" s="84"/>
      <c r="UYN92" s="84"/>
      <c r="UYO92" s="84"/>
      <c r="UYP92" s="84"/>
      <c r="UYQ92" s="84"/>
      <c r="UYR92" s="84"/>
      <c r="UYS92" s="84"/>
      <c r="UYT92" s="84"/>
      <c r="UYU92" s="84"/>
      <c r="UYV92" s="84"/>
      <c r="UYW92" s="84"/>
      <c r="UYX92" s="84"/>
      <c r="UYY92" s="84"/>
      <c r="UYZ92" s="84"/>
      <c r="UZA92" s="84"/>
      <c r="UZB92" s="84"/>
      <c r="UZC92" s="84"/>
      <c r="UZD92" s="84"/>
      <c r="UZE92" s="84"/>
      <c r="UZF92" s="84"/>
      <c r="UZG92" s="84"/>
      <c r="UZH92" s="84"/>
      <c r="UZI92" s="84"/>
      <c r="UZJ92" s="84"/>
      <c r="UZK92" s="84"/>
      <c r="UZL92" s="84"/>
      <c r="UZM92" s="84"/>
      <c r="UZN92" s="84"/>
      <c r="UZO92" s="84"/>
      <c r="UZP92" s="84"/>
      <c r="UZQ92" s="84"/>
      <c r="UZR92" s="84"/>
      <c r="UZS92" s="84"/>
      <c r="UZT92" s="84"/>
      <c r="UZU92" s="84"/>
      <c r="UZV92" s="84"/>
      <c r="UZW92" s="84"/>
      <c r="UZX92" s="84"/>
      <c r="UZY92" s="84"/>
      <c r="UZZ92" s="84"/>
      <c r="VAA92" s="84"/>
      <c r="VAB92" s="84"/>
      <c r="VAC92" s="84"/>
      <c r="VAD92" s="84"/>
      <c r="VAE92" s="84"/>
      <c r="VAF92" s="84"/>
      <c r="VAG92" s="84"/>
      <c r="VAH92" s="84"/>
      <c r="VAI92" s="84"/>
      <c r="VAJ92" s="84"/>
      <c r="VAK92" s="84"/>
      <c r="VAL92" s="84"/>
      <c r="VAM92" s="84"/>
      <c r="VAN92" s="84"/>
      <c r="VAO92" s="84"/>
      <c r="VAP92" s="84"/>
      <c r="VAQ92" s="84"/>
      <c r="VAR92" s="84"/>
      <c r="VAS92" s="84"/>
      <c r="VAT92" s="84"/>
      <c r="VAU92" s="84"/>
      <c r="VAV92" s="84"/>
      <c r="VAW92" s="84"/>
      <c r="VAX92" s="84"/>
      <c r="VAY92" s="84"/>
      <c r="VAZ92" s="84"/>
      <c r="VBA92" s="84"/>
      <c r="VBB92" s="84"/>
      <c r="VBC92" s="84"/>
      <c r="VBD92" s="84"/>
      <c r="VBE92" s="84"/>
      <c r="VBF92" s="84"/>
      <c r="VBG92" s="84"/>
      <c r="VBH92" s="84"/>
      <c r="VBI92" s="84"/>
      <c r="VBJ92" s="84"/>
      <c r="VBK92" s="84"/>
      <c r="VBL92" s="84"/>
      <c r="VBM92" s="84"/>
      <c r="VBN92" s="84"/>
      <c r="VBO92" s="84"/>
      <c r="VBP92" s="84"/>
      <c r="VBQ92" s="84"/>
      <c r="VBR92" s="84"/>
      <c r="VBS92" s="84"/>
      <c r="VBT92" s="84"/>
      <c r="VBU92" s="84"/>
      <c r="VBV92" s="84"/>
      <c r="VBW92" s="84"/>
      <c r="VBX92" s="84"/>
      <c r="VBY92" s="84"/>
      <c r="VBZ92" s="84"/>
      <c r="VCA92" s="84"/>
      <c r="VCB92" s="84"/>
      <c r="VCC92" s="84"/>
      <c r="VCD92" s="84"/>
      <c r="VCE92" s="84"/>
      <c r="VCF92" s="84"/>
      <c r="VCG92" s="84"/>
      <c r="VCH92" s="84"/>
      <c r="VCI92" s="84"/>
      <c r="VCJ92" s="84"/>
      <c r="VCK92" s="84"/>
      <c r="VCL92" s="84"/>
      <c r="VCM92" s="84"/>
      <c r="VCN92" s="84"/>
      <c r="VCO92" s="84"/>
      <c r="VCP92" s="84"/>
      <c r="VCQ92" s="84"/>
      <c r="VCR92" s="84"/>
      <c r="VCS92" s="84"/>
      <c r="VCT92" s="84"/>
      <c r="VCU92" s="84"/>
      <c r="VCV92" s="84"/>
      <c r="VCW92" s="84"/>
      <c r="VCX92" s="84"/>
      <c r="VCY92" s="84"/>
      <c r="VCZ92" s="84"/>
      <c r="VDA92" s="84"/>
      <c r="VDB92" s="84"/>
      <c r="VDC92" s="84"/>
      <c r="VDD92" s="84"/>
      <c r="VDE92" s="84"/>
      <c r="VDF92" s="84"/>
      <c r="VDG92" s="84"/>
      <c r="VDH92" s="84"/>
      <c r="VDI92" s="84"/>
      <c r="VDJ92" s="84"/>
      <c r="VDK92" s="84"/>
      <c r="VDL92" s="84"/>
      <c r="VDM92" s="84"/>
      <c r="VDN92" s="84"/>
      <c r="VDO92" s="84"/>
      <c r="VDP92" s="84"/>
      <c r="VDQ92" s="84"/>
      <c r="VDR92" s="84"/>
      <c r="VDS92" s="84"/>
      <c r="VDT92" s="84"/>
      <c r="VDU92" s="84"/>
      <c r="VDV92" s="84"/>
      <c r="VDW92" s="84"/>
      <c r="VDX92" s="84"/>
      <c r="VDY92" s="84"/>
      <c r="VDZ92" s="84"/>
      <c r="VEA92" s="84"/>
      <c r="VEB92" s="84"/>
      <c r="VEC92" s="84"/>
      <c r="VED92" s="84"/>
      <c r="VEE92" s="84"/>
      <c r="VEF92" s="84"/>
      <c r="VEG92" s="84"/>
      <c r="VEH92" s="84"/>
      <c r="VEI92" s="84"/>
      <c r="VEJ92" s="84"/>
      <c r="VEK92" s="84"/>
      <c r="VEL92" s="84"/>
      <c r="VEM92" s="84"/>
      <c r="VEN92" s="84"/>
      <c r="VEO92" s="84"/>
      <c r="VEP92" s="84"/>
      <c r="VEQ92" s="84"/>
      <c r="VER92" s="84"/>
      <c r="VES92" s="84"/>
      <c r="VET92" s="84"/>
      <c r="VEU92" s="84"/>
      <c r="VEV92" s="84"/>
      <c r="VEW92" s="84"/>
      <c r="VEX92" s="84"/>
      <c r="VEY92" s="84"/>
      <c r="VEZ92" s="84"/>
      <c r="VFA92" s="84"/>
      <c r="VFB92" s="84"/>
      <c r="VFC92" s="84"/>
      <c r="VFD92" s="84"/>
      <c r="VFE92" s="84"/>
      <c r="VFF92" s="84"/>
      <c r="VFG92" s="84"/>
      <c r="VFH92" s="84"/>
      <c r="VFI92" s="84"/>
      <c r="VFJ92" s="84"/>
      <c r="VFK92" s="84"/>
      <c r="VFL92" s="84"/>
      <c r="VFM92" s="84"/>
      <c r="VFN92" s="84"/>
      <c r="VFO92" s="84"/>
      <c r="VFP92" s="84"/>
      <c r="VFQ92" s="84"/>
      <c r="VFR92" s="84"/>
      <c r="VFS92" s="84"/>
      <c r="VFT92" s="84"/>
      <c r="VFU92" s="84"/>
      <c r="VFV92" s="84"/>
      <c r="VFW92" s="84"/>
      <c r="VFX92" s="84"/>
      <c r="VFY92" s="84"/>
      <c r="VFZ92" s="84"/>
      <c r="VGA92" s="84"/>
      <c r="VGB92" s="84"/>
      <c r="VGC92" s="84"/>
      <c r="VGD92" s="84"/>
      <c r="VGE92" s="84"/>
      <c r="VGF92" s="84"/>
      <c r="VGG92" s="84"/>
      <c r="VGH92" s="84"/>
      <c r="VGI92" s="84"/>
      <c r="VGJ92" s="84"/>
      <c r="VGK92" s="84"/>
      <c r="VGL92" s="84"/>
      <c r="VGM92" s="84"/>
      <c r="VGN92" s="84"/>
      <c r="VGO92" s="84"/>
      <c r="VGP92" s="84"/>
      <c r="VGQ92" s="84"/>
      <c r="VGR92" s="84"/>
      <c r="VGS92" s="84"/>
      <c r="VGT92" s="84"/>
      <c r="VGU92" s="84"/>
      <c r="VGV92" s="84"/>
      <c r="VGW92" s="84"/>
      <c r="VGX92" s="84"/>
      <c r="VGY92" s="84"/>
      <c r="VGZ92" s="84"/>
      <c r="VHA92" s="84"/>
      <c r="VHB92" s="84"/>
      <c r="VHC92" s="84"/>
      <c r="VHD92" s="84"/>
      <c r="VHE92" s="84"/>
      <c r="VHF92" s="84"/>
      <c r="VHG92" s="84"/>
      <c r="VHH92" s="84"/>
      <c r="VHI92" s="84"/>
      <c r="VHJ92" s="84"/>
      <c r="VHK92" s="84"/>
      <c r="VHL92" s="84"/>
      <c r="VHM92" s="84"/>
      <c r="VHN92" s="84"/>
      <c r="VHO92" s="84"/>
      <c r="VHP92" s="84"/>
      <c r="VHQ92" s="84"/>
      <c r="VHR92" s="84"/>
      <c r="VHS92" s="84"/>
      <c r="VHT92" s="84"/>
      <c r="VHU92" s="84"/>
      <c r="VHV92" s="84"/>
      <c r="VHW92" s="84"/>
      <c r="VHX92" s="84"/>
      <c r="VHY92" s="84"/>
      <c r="VHZ92" s="84"/>
      <c r="VIA92" s="84"/>
      <c r="VIB92" s="84"/>
      <c r="VIC92" s="84"/>
      <c r="VID92" s="84"/>
      <c r="VIE92" s="84"/>
      <c r="VIF92" s="84"/>
      <c r="VIG92" s="84"/>
      <c r="VIH92" s="84"/>
      <c r="VII92" s="84"/>
      <c r="VIJ92" s="84"/>
      <c r="VIK92" s="84"/>
      <c r="VIL92" s="84"/>
      <c r="VIM92" s="84"/>
      <c r="VIN92" s="84"/>
      <c r="VIO92" s="84"/>
      <c r="VIP92" s="84"/>
      <c r="VIQ92" s="84"/>
      <c r="VIR92" s="84"/>
      <c r="VIS92" s="84"/>
      <c r="VIT92" s="84"/>
      <c r="VIU92" s="84"/>
      <c r="VIV92" s="84"/>
      <c r="VIW92" s="84"/>
      <c r="VIX92" s="84"/>
      <c r="VIY92" s="84"/>
      <c r="VIZ92" s="84"/>
      <c r="VJA92" s="84"/>
      <c r="VJB92" s="84"/>
      <c r="VJC92" s="84"/>
      <c r="VJD92" s="84"/>
      <c r="VJE92" s="84"/>
      <c r="VJF92" s="84"/>
      <c r="VJG92" s="84"/>
      <c r="VJH92" s="84"/>
      <c r="VJI92" s="84"/>
      <c r="VJJ92" s="84"/>
      <c r="VJK92" s="84"/>
      <c r="VJL92" s="84"/>
      <c r="VJM92" s="84"/>
      <c r="VJN92" s="84"/>
      <c r="VJO92" s="84"/>
      <c r="VJP92" s="84"/>
      <c r="VJQ92" s="84"/>
      <c r="VJR92" s="84"/>
      <c r="VJS92" s="84"/>
      <c r="VJT92" s="84"/>
      <c r="VJU92" s="84"/>
      <c r="VJV92" s="84"/>
      <c r="VJW92" s="84"/>
      <c r="VJX92" s="84"/>
      <c r="VJY92" s="84"/>
      <c r="VJZ92" s="84"/>
      <c r="VKA92" s="84"/>
      <c r="VKB92" s="84"/>
      <c r="VKC92" s="84"/>
      <c r="VKD92" s="84"/>
      <c r="VKE92" s="84"/>
      <c r="VKF92" s="84"/>
      <c r="VKG92" s="84"/>
      <c r="VKH92" s="84"/>
      <c r="VKI92" s="84"/>
      <c r="VKJ92" s="84"/>
      <c r="VKK92" s="84"/>
      <c r="VKL92" s="84"/>
      <c r="VKM92" s="84"/>
      <c r="VKN92" s="84"/>
      <c r="VKO92" s="84"/>
      <c r="VKP92" s="84"/>
      <c r="VKQ92" s="84"/>
      <c r="VKR92" s="84"/>
      <c r="VKS92" s="84"/>
      <c r="VKT92" s="84"/>
      <c r="VKU92" s="84"/>
      <c r="VKV92" s="84"/>
      <c r="VKW92" s="84"/>
      <c r="VKX92" s="84"/>
      <c r="VKY92" s="84"/>
      <c r="VKZ92" s="84"/>
      <c r="VLA92" s="84"/>
      <c r="VLB92" s="84"/>
      <c r="VLC92" s="84"/>
      <c r="VLD92" s="84"/>
      <c r="VLE92" s="84"/>
      <c r="VLF92" s="84"/>
      <c r="VLG92" s="84"/>
      <c r="VLH92" s="84"/>
      <c r="VLI92" s="84"/>
      <c r="VLJ92" s="84"/>
      <c r="VLK92" s="84"/>
      <c r="VLL92" s="84"/>
      <c r="VLM92" s="84"/>
      <c r="VLN92" s="84"/>
      <c r="VLO92" s="84"/>
      <c r="VLP92" s="84"/>
      <c r="VLQ92" s="84"/>
      <c r="VLR92" s="84"/>
      <c r="VLS92" s="84"/>
      <c r="VLT92" s="84"/>
      <c r="VLU92" s="84"/>
      <c r="VLV92" s="84"/>
      <c r="VLW92" s="84"/>
      <c r="VLX92" s="84"/>
      <c r="VLY92" s="84"/>
      <c r="VLZ92" s="84"/>
      <c r="VMA92" s="84"/>
      <c r="VMB92" s="84"/>
      <c r="VMC92" s="84"/>
      <c r="VMD92" s="84"/>
      <c r="VME92" s="84"/>
      <c r="VMF92" s="84"/>
      <c r="VMG92" s="84"/>
      <c r="VMH92" s="84"/>
      <c r="VMI92" s="84"/>
      <c r="VMJ92" s="84"/>
      <c r="VMK92" s="84"/>
      <c r="VML92" s="84"/>
      <c r="VMM92" s="84"/>
      <c r="VMN92" s="84"/>
      <c r="VMO92" s="84"/>
      <c r="VMP92" s="84"/>
      <c r="VMQ92" s="84"/>
      <c r="VMR92" s="84"/>
      <c r="VMS92" s="84"/>
      <c r="VMT92" s="84"/>
      <c r="VMU92" s="84"/>
      <c r="VMV92" s="84"/>
      <c r="VMW92" s="84"/>
      <c r="VMX92" s="84"/>
      <c r="VMY92" s="84"/>
      <c r="VMZ92" s="84"/>
      <c r="VNA92" s="84"/>
      <c r="VNB92" s="84"/>
      <c r="VNC92" s="84"/>
      <c r="VND92" s="84"/>
      <c r="VNE92" s="84"/>
      <c r="VNF92" s="84"/>
      <c r="VNG92" s="84"/>
      <c r="VNH92" s="84"/>
      <c r="VNI92" s="84"/>
      <c r="VNJ92" s="84"/>
      <c r="VNK92" s="84"/>
      <c r="VNL92" s="84"/>
      <c r="VNM92" s="84"/>
      <c r="VNN92" s="84"/>
      <c r="VNO92" s="84"/>
      <c r="VNP92" s="84"/>
      <c r="VNQ92" s="84"/>
      <c r="VNR92" s="84"/>
      <c r="VNS92" s="84"/>
      <c r="VNT92" s="84"/>
      <c r="VNU92" s="84"/>
      <c r="VNV92" s="84"/>
      <c r="VNW92" s="84"/>
      <c r="VNX92" s="84"/>
      <c r="VNY92" s="84"/>
      <c r="VNZ92" s="84"/>
      <c r="VOA92" s="84"/>
      <c r="VOB92" s="84"/>
      <c r="VOC92" s="84"/>
      <c r="VOD92" s="84"/>
      <c r="VOE92" s="84"/>
      <c r="VOF92" s="84"/>
      <c r="VOG92" s="84"/>
      <c r="VOH92" s="84"/>
      <c r="VOI92" s="84"/>
      <c r="VOJ92" s="84"/>
      <c r="VOK92" s="84"/>
      <c r="VOL92" s="84"/>
      <c r="VOM92" s="84"/>
      <c r="VON92" s="84"/>
      <c r="VOO92" s="84"/>
      <c r="VOP92" s="84"/>
      <c r="VOQ92" s="84"/>
      <c r="VOR92" s="84"/>
      <c r="VOS92" s="84"/>
      <c r="VOT92" s="84"/>
      <c r="VOU92" s="84"/>
      <c r="VOV92" s="84"/>
      <c r="VOW92" s="84"/>
      <c r="VOX92" s="84"/>
      <c r="VOY92" s="84"/>
      <c r="VOZ92" s="84"/>
      <c r="VPA92" s="84"/>
      <c r="VPB92" s="84"/>
      <c r="VPC92" s="84"/>
      <c r="VPD92" s="84"/>
      <c r="VPE92" s="84"/>
      <c r="VPF92" s="84"/>
      <c r="VPG92" s="84"/>
      <c r="VPH92" s="84"/>
      <c r="VPI92" s="84"/>
      <c r="VPJ92" s="84"/>
      <c r="VPK92" s="84"/>
      <c r="VPL92" s="84"/>
      <c r="VPM92" s="84"/>
      <c r="VPN92" s="84"/>
      <c r="VPO92" s="84"/>
      <c r="VPP92" s="84"/>
      <c r="VPQ92" s="84"/>
      <c r="VPR92" s="84"/>
      <c r="VPS92" s="84"/>
      <c r="VPT92" s="84"/>
      <c r="VPU92" s="84"/>
      <c r="VPV92" s="84"/>
      <c r="VPW92" s="84"/>
      <c r="VPX92" s="84"/>
      <c r="VPY92" s="84"/>
      <c r="VPZ92" s="84"/>
      <c r="VQA92" s="84"/>
      <c r="VQB92" s="84"/>
      <c r="VQC92" s="84"/>
      <c r="VQD92" s="84"/>
      <c r="VQE92" s="84"/>
      <c r="VQF92" s="84"/>
      <c r="VQG92" s="84"/>
      <c r="VQH92" s="84"/>
      <c r="VQI92" s="84"/>
      <c r="VQJ92" s="84"/>
      <c r="VQK92" s="84"/>
      <c r="VQL92" s="84"/>
      <c r="VQM92" s="84"/>
      <c r="VQN92" s="84"/>
      <c r="VQO92" s="84"/>
      <c r="VQP92" s="84"/>
      <c r="VQQ92" s="84"/>
      <c r="VQR92" s="84"/>
      <c r="VQS92" s="84"/>
      <c r="VQT92" s="84"/>
      <c r="VQU92" s="84"/>
      <c r="VQV92" s="84"/>
      <c r="VQW92" s="84"/>
      <c r="VQX92" s="84"/>
      <c r="VQY92" s="84"/>
      <c r="VQZ92" s="84"/>
      <c r="VRA92" s="84"/>
      <c r="VRB92" s="84"/>
      <c r="VRC92" s="84"/>
      <c r="VRD92" s="84"/>
      <c r="VRE92" s="84"/>
      <c r="VRF92" s="84"/>
      <c r="VRG92" s="84"/>
      <c r="VRH92" s="84"/>
      <c r="VRI92" s="84"/>
      <c r="VRJ92" s="84"/>
      <c r="VRK92" s="84"/>
      <c r="VRL92" s="84"/>
      <c r="VRM92" s="84"/>
      <c r="VRN92" s="84"/>
      <c r="VRO92" s="84"/>
      <c r="VRP92" s="84"/>
      <c r="VRQ92" s="84"/>
      <c r="VRR92" s="84"/>
      <c r="VRS92" s="84"/>
      <c r="VRT92" s="84"/>
      <c r="VRU92" s="84"/>
      <c r="VRV92" s="84"/>
      <c r="VRW92" s="84"/>
      <c r="VRX92" s="84"/>
      <c r="VRY92" s="84"/>
      <c r="VRZ92" s="84"/>
      <c r="VSA92" s="84"/>
      <c r="VSB92" s="84"/>
      <c r="VSC92" s="84"/>
      <c r="VSD92" s="84"/>
      <c r="VSE92" s="84"/>
      <c r="VSF92" s="84"/>
      <c r="VSG92" s="84"/>
      <c r="VSH92" s="84"/>
      <c r="VSI92" s="84"/>
      <c r="VSJ92" s="84"/>
      <c r="VSK92" s="84"/>
      <c r="VSL92" s="84"/>
      <c r="VSM92" s="84"/>
      <c r="VSN92" s="84"/>
      <c r="VSO92" s="84"/>
      <c r="VSP92" s="84"/>
      <c r="VSQ92" s="84"/>
      <c r="VSR92" s="84"/>
      <c r="VSS92" s="84"/>
      <c r="VST92" s="84"/>
      <c r="VSU92" s="84"/>
      <c r="VSV92" s="84"/>
      <c r="VSW92" s="84"/>
      <c r="VSX92" s="84"/>
      <c r="VSY92" s="84"/>
      <c r="VSZ92" s="84"/>
      <c r="VTA92" s="84"/>
      <c r="VTB92" s="84"/>
      <c r="VTC92" s="84"/>
      <c r="VTD92" s="84"/>
      <c r="VTE92" s="84"/>
      <c r="VTF92" s="84"/>
      <c r="VTG92" s="84"/>
      <c r="VTH92" s="84"/>
      <c r="VTI92" s="84"/>
      <c r="VTJ92" s="84"/>
      <c r="VTK92" s="84"/>
      <c r="VTL92" s="84"/>
      <c r="VTM92" s="84"/>
      <c r="VTN92" s="84"/>
      <c r="VTO92" s="84"/>
      <c r="VTP92" s="84"/>
      <c r="VTQ92" s="84"/>
      <c r="VTR92" s="84"/>
      <c r="VTS92" s="84"/>
      <c r="VTT92" s="84"/>
      <c r="VTU92" s="84"/>
      <c r="VTV92" s="84"/>
      <c r="VTW92" s="84"/>
      <c r="VTX92" s="84"/>
      <c r="VTY92" s="84"/>
      <c r="VTZ92" s="84"/>
      <c r="VUA92" s="84"/>
      <c r="VUB92" s="84"/>
      <c r="VUC92" s="84"/>
      <c r="VUD92" s="84"/>
      <c r="VUE92" s="84"/>
      <c r="VUF92" s="84"/>
      <c r="VUG92" s="84"/>
      <c r="VUH92" s="84"/>
      <c r="VUI92" s="84"/>
      <c r="VUJ92" s="84"/>
      <c r="VUK92" s="84"/>
      <c r="VUL92" s="84"/>
      <c r="VUM92" s="84"/>
      <c r="VUN92" s="84"/>
      <c r="VUO92" s="84"/>
      <c r="VUP92" s="84"/>
      <c r="VUQ92" s="84"/>
      <c r="VUR92" s="84"/>
      <c r="VUS92" s="84"/>
      <c r="VUT92" s="84"/>
      <c r="VUU92" s="84"/>
      <c r="VUV92" s="84"/>
      <c r="VUW92" s="84"/>
      <c r="VUX92" s="84"/>
      <c r="VUY92" s="84"/>
      <c r="VUZ92" s="84"/>
      <c r="VVA92" s="84"/>
      <c r="VVB92" s="84"/>
      <c r="VVC92" s="84"/>
      <c r="VVD92" s="84"/>
      <c r="VVE92" s="84"/>
      <c r="VVF92" s="84"/>
      <c r="VVG92" s="84"/>
      <c r="VVH92" s="84"/>
      <c r="VVI92" s="84"/>
      <c r="VVJ92" s="84"/>
      <c r="VVK92" s="84"/>
      <c r="VVL92" s="84"/>
      <c r="VVM92" s="84"/>
      <c r="VVN92" s="84"/>
      <c r="VVO92" s="84"/>
      <c r="VVP92" s="84"/>
      <c r="VVQ92" s="84"/>
      <c r="VVR92" s="84"/>
      <c r="VVS92" s="84"/>
      <c r="VVT92" s="84"/>
      <c r="VVU92" s="84"/>
      <c r="VVV92" s="84"/>
      <c r="VVW92" s="84"/>
      <c r="VVX92" s="84"/>
      <c r="VVY92" s="84"/>
      <c r="VVZ92" s="84"/>
      <c r="VWA92" s="84"/>
      <c r="VWB92" s="84"/>
      <c r="VWC92" s="84"/>
      <c r="VWD92" s="84"/>
      <c r="VWE92" s="84"/>
      <c r="VWF92" s="84"/>
      <c r="VWG92" s="84"/>
      <c r="VWH92" s="84"/>
      <c r="VWI92" s="84"/>
      <c r="VWJ92" s="84"/>
      <c r="VWK92" s="84"/>
      <c r="VWL92" s="84"/>
      <c r="VWM92" s="84"/>
      <c r="VWN92" s="84"/>
      <c r="VWO92" s="84"/>
      <c r="VWP92" s="84"/>
      <c r="VWQ92" s="84"/>
      <c r="VWR92" s="84"/>
      <c r="VWS92" s="84"/>
      <c r="VWT92" s="84"/>
      <c r="VWU92" s="84"/>
      <c r="VWV92" s="84"/>
      <c r="VWW92" s="84"/>
      <c r="VWX92" s="84"/>
      <c r="VWY92" s="84"/>
      <c r="VWZ92" s="84"/>
      <c r="VXA92" s="84"/>
      <c r="VXB92" s="84"/>
      <c r="VXC92" s="84"/>
      <c r="VXD92" s="84"/>
      <c r="VXE92" s="84"/>
      <c r="VXF92" s="84"/>
      <c r="VXG92" s="84"/>
      <c r="VXH92" s="84"/>
      <c r="VXI92" s="84"/>
      <c r="VXJ92" s="84"/>
      <c r="VXK92" s="84"/>
      <c r="VXL92" s="84"/>
      <c r="VXM92" s="84"/>
      <c r="VXN92" s="84"/>
      <c r="VXO92" s="84"/>
      <c r="VXP92" s="84"/>
      <c r="VXQ92" s="84"/>
      <c r="VXR92" s="84"/>
      <c r="VXS92" s="84"/>
      <c r="VXT92" s="84"/>
      <c r="VXU92" s="84"/>
      <c r="VXV92" s="84"/>
      <c r="VXW92" s="84"/>
      <c r="VXX92" s="84"/>
      <c r="VXY92" s="84"/>
      <c r="VXZ92" s="84"/>
      <c r="VYA92" s="84"/>
      <c r="VYB92" s="84"/>
      <c r="VYC92" s="84"/>
      <c r="VYD92" s="84"/>
      <c r="VYE92" s="84"/>
      <c r="VYF92" s="84"/>
      <c r="VYG92" s="84"/>
      <c r="VYH92" s="84"/>
      <c r="VYI92" s="84"/>
      <c r="VYJ92" s="84"/>
      <c r="VYK92" s="84"/>
      <c r="VYL92" s="84"/>
      <c r="VYM92" s="84"/>
      <c r="VYN92" s="84"/>
      <c r="VYO92" s="84"/>
      <c r="VYP92" s="84"/>
      <c r="VYQ92" s="84"/>
      <c r="VYR92" s="84"/>
      <c r="VYS92" s="84"/>
      <c r="VYT92" s="84"/>
      <c r="VYU92" s="84"/>
      <c r="VYV92" s="84"/>
      <c r="VYW92" s="84"/>
      <c r="VYX92" s="84"/>
      <c r="VYY92" s="84"/>
      <c r="VYZ92" s="84"/>
      <c r="VZA92" s="84"/>
      <c r="VZB92" s="84"/>
      <c r="VZC92" s="84"/>
      <c r="VZD92" s="84"/>
      <c r="VZE92" s="84"/>
      <c r="VZF92" s="84"/>
      <c r="VZG92" s="84"/>
      <c r="VZH92" s="84"/>
      <c r="VZI92" s="84"/>
      <c r="VZJ92" s="84"/>
      <c r="VZK92" s="84"/>
      <c r="VZL92" s="84"/>
      <c r="VZM92" s="84"/>
      <c r="VZN92" s="84"/>
      <c r="VZO92" s="84"/>
      <c r="VZP92" s="84"/>
      <c r="VZQ92" s="84"/>
      <c r="VZR92" s="84"/>
      <c r="VZS92" s="84"/>
      <c r="VZT92" s="84"/>
      <c r="VZU92" s="84"/>
      <c r="VZV92" s="84"/>
      <c r="VZW92" s="84"/>
      <c r="VZX92" s="84"/>
      <c r="VZY92" s="84"/>
      <c r="VZZ92" s="84"/>
      <c r="WAA92" s="84"/>
      <c r="WAB92" s="84"/>
      <c r="WAC92" s="84"/>
      <c r="WAD92" s="84"/>
      <c r="WAE92" s="84"/>
      <c r="WAF92" s="84"/>
      <c r="WAG92" s="84"/>
      <c r="WAH92" s="84"/>
      <c r="WAI92" s="84"/>
      <c r="WAJ92" s="84"/>
      <c r="WAK92" s="84"/>
      <c r="WAL92" s="84"/>
      <c r="WAM92" s="84"/>
      <c r="WAN92" s="84"/>
      <c r="WAO92" s="84"/>
      <c r="WAP92" s="84"/>
      <c r="WAQ92" s="84"/>
      <c r="WAR92" s="84"/>
      <c r="WAS92" s="84"/>
      <c r="WAT92" s="84"/>
      <c r="WAU92" s="84"/>
      <c r="WAV92" s="84"/>
      <c r="WAW92" s="84"/>
      <c r="WAX92" s="84"/>
      <c r="WAY92" s="84"/>
      <c r="WAZ92" s="84"/>
      <c r="WBA92" s="84"/>
      <c r="WBB92" s="84"/>
      <c r="WBC92" s="84"/>
      <c r="WBD92" s="84"/>
      <c r="WBE92" s="84"/>
      <c r="WBF92" s="84"/>
      <c r="WBG92" s="84"/>
      <c r="WBH92" s="84"/>
      <c r="WBI92" s="84"/>
      <c r="WBJ92" s="84"/>
      <c r="WBK92" s="84"/>
      <c r="WBL92" s="84"/>
      <c r="WBM92" s="84"/>
      <c r="WBN92" s="84"/>
      <c r="WBO92" s="84"/>
      <c r="WBP92" s="84"/>
      <c r="WBQ92" s="84"/>
      <c r="WBR92" s="84"/>
      <c r="WBS92" s="84"/>
      <c r="WBT92" s="84"/>
      <c r="WBU92" s="84"/>
      <c r="WBV92" s="84"/>
      <c r="WBW92" s="84"/>
      <c r="WBX92" s="84"/>
      <c r="WBY92" s="84"/>
      <c r="WBZ92" s="84"/>
      <c r="WCA92" s="84"/>
      <c r="WCB92" s="84"/>
      <c r="WCC92" s="84"/>
      <c r="WCD92" s="84"/>
      <c r="WCE92" s="84"/>
      <c r="WCF92" s="84"/>
      <c r="WCG92" s="84"/>
      <c r="WCH92" s="84"/>
      <c r="WCI92" s="84"/>
      <c r="WCJ92" s="84"/>
      <c r="WCK92" s="84"/>
      <c r="WCL92" s="84"/>
      <c r="WCM92" s="84"/>
      <c r="WCN92" s="84"/>
      <c r="WCO92" s="84"/>
      <c r="WCP92" s="84"/>
      <c r="WCQ92" s="84"/>
      <c r="WCR92" s="84"/>
      <c r="WCS92" s="84"/>
      <c r="WCT92" s="84"/>
      <c r="WCU92" s="84"/>
      <c r="WCV92" s="84"/>
      <c r="WCW92" s="84"/>
      <c r="WCX92" s="84"/>
      <c r="WCY92" s="84"/>
      <c r="WCZ92" s="84"/>
      <c r="WDA92" s="84"/>
      <c r="WDB92" s="84"/>
      <c r="WDC92" s="84"/>
      <c r="WDD92" s="84"/>
      <c r="WDE92" s="84"/>
      <c r="WDF92" s="84"/>
      <c r="WDG92" s="84"/>
      <c r="WDH92" s="84"/>
      <c r="WDI92" s="84"/>
      <c r="WDJ92" s="84"/>
      <c r="WDK92" s="84"/>
      <c r="WDL92" s="84"/>
      <c r="WDM92" s="84"/>
      <c r="WDN92" s="84"/>
      <c r="WDO92" s="84"/>
      <c r="WDP92" s="84"/>
      <c r="WDQ92" s="84"/>
      <c r="WDR92" s="84"/>
      <c r="WDS92" s="84"/>
      <c r="WDT92" s="84"/>
      <c r="WDU92" s="84"/>
      <c r="WDV92" s="84"/>
      <c r="WDW92" s="84"/>
      <c r="WDX92" s="84"/>
      <c r="WDY92" s="84"/>
      <c r="WDZ92" s="84"/>
      <c r="WEA92" s="84"/>
      <c r="WEB92" s="84"/>
      <c r="WEC92" s="84"/>
      <c r="WED92" s="84"/>
      <c r="WEE92" s="84"/>
      <c r="WEF92" s="84"/>
      <c r="WEG92" s="84"/>
      <c r="WEH92" s="84"/>
      <c r="WEI92" s="84"/>
      <c r="WEJ92" s="84"/>
      <c r="WEK92" s="84"/>
      <c r="WEL92" s="84"/>
      <c r="WEM92" s="84"/>
      <c r="WEN92" s="84"/>
      <c r="WEO92" s="84"/>
      <c r="WEP92" s="84"/>
      <c r="WEQ92" s="84"/>
      <c r="WER92" s="84"/>
      <c r="WES92" s="84"/>
      <c r="WET92" s="84"/>
      <c r="WEU92" s="84"/>
      <c r="WEV92" s="84"/>
      <c r="WEW92" s="84"/>
      <c r="WEX92" s="84"/>
      <c r="WEY92" s="84"/>
      <c r="WEZ92" s="84"/>
      <c r="WFA92" s="84"/>
      <c r="WFB92" s="84"/>
      <c r="WFC92" s="84"/>
      <c r="WFD92" s="84"/>
      <c r="WFE92" s="84"/>
      <c r="WFF92" s="84"/>
      <c r="WFG92" s="84"/>
      <c r="WFH92" s="84"/>
      <c r="WFI92" s="84"/>
      <c r="WFJ92" s="84"/>
      <c r="WFK92" s="84"/>
      <c r="WFL92" s="84"/>
      <c r="WFM92" s="84"/>
      <c r="WFN92" s="84"/>
      <c r="WFO92" s="84"/>
      <c r="WFP92" s="84"/>
      <c r="WFQ92" s="84"/>
      <c r="WFR92" s="84"/>
      <c r="WFS92" s="84"/>
      <c r="WFT92" s="84"/>
      <c r="WFU92" s="84"/>
      <c r="WFV92" s="84"/>
      <c r="WFW92" s="84"/>
      <c r="WFX92" s="84"/>
      <c r="WFY92" s="84"/>
      <c r="WFZ92" s="84"/>
      <c r="WGA92" s="84"/>
      <c r="WGB92" s="84"/>
      <c r="WGC92" s="84"/>
      <c r="WGD92" s="84"/>
      <c r="WGE92" s="84"/>
      <c r="WGF92" s="84"/>
      <c r="WGG92" s="84"/>
      <c r="WGH92" s="84"/>
      <c r="WGI92" s="84"/>
      <c r="WGJ92" s="84"/>
      <c r="WGK92" s="84"/>
      <c r="WGL92" s="84"/>
      <c r="WGM92" s="84"/>
      <c r="WGN92" s="84"/>
      <c r="WGO92" s="84"/>
      <c r="WGP92" s="84"/>
      <c r="WGQ92" s="84"/>
      <c r="WGR92" s="84"/>
      <c r="WGS92" s="84"/>
      <c r="WGT92" s="84"/>
      <c r="WGU92" s="84"/>
      <c r="WGV92" s="84"/>
      <c r="WGW92" s="84"/>
      <c r="WGX92" s="84"/>
      <c r="WGY92" s="84"/>
      <c r="WGZ92" s="84"/>
      <c r="WHA92" s="84"/>
      <c r="WHB92" s="84"/>
      <c r="WHC92" s="84"/>
      <c r="WHD92" s="84"/>
      <c r="WHE92" s="84"/>
      <c r="WHF92" s="84"/>
      <c r="WHG92" s="84"/>
      <c r="WHH92" s="84"/>
      <c r="WHI92" s="84"/>
      <c r="WHJ92" s="84"/>
      <c r="WHK92" s="84"/>
      <c r="WHL92" s="84"/>
      <c r="WHM92" s="84"/>
      <c r="WHN92" s="84"/>
      <c r="WHO92" s="84"/>
      <c r="WHP92" s="84"/>
      <c r="WHQ92" s="84"/>
      <c r="WHR92" s="84"/>
      <c r="WHS92" s="84"/>
      <c r="WHT92" s="84"/>
      <c r="WHU92" s="84"/>
      <c r="WHV92" s="84"/>
      <c r="WHW92" s="84"/>
      <c r="WHX92" s="84"/>
      <c r="WHY92" s="84"/>
      <c r="WHZ92" s="84"/>
      <c r="WIA92" s="84"/>
      <c r="WIB92" s="84"/>
      <c r="WIC92" s="84"/>
      <c r="WID92" s="84"/>
      <c r="WIE92" s="84"/>
      <c r="WIF92" s="84"/>
      <c r="WIG92" s="84"/>
      <c r="WIH92" s="84"/>
      <c r="WII92" s="84"/>
      <c r="WIJ92" s="84"/>
      <c r="WIK92" s="84"/>
      <c r="WIL92" s="84"/>
      <c r="WIM92" s="84"/>
      <c r="WIN92" s="84"/>
      <c r="WIO92" s="84"/>
      <c r="WIP92" s="84"/>
      <c r="WIQ92" s="84"/>
      <c r="WIR92" s="84"/>
      <c r="WIS92" s="84"/>
      <c r="WIT92" s="84"/>
      <c r="WIU92" s="84"/>
      <c r="WIV92" s="84"/>
      <c r="WIW92" s="84"/>
      <c r="WIX92" s="84"/>
      <c r="WIY92" s="84"/>
      <c r="WIZ92" s="84"/>
      <c r="WJA92" s="84"/>
      <c r="WJB92" s="84"/>
      <c r="WJC92" s="84"/>
      <c r="WJD92" s="84"/>
      <c r="WJE92" s="84"/>
      <c r="WJF92" s="84"/>
      <c r="WJG92" s="84"/>
      <c r="WJH92" s="84"/>
      <c r="WJI92" s="84"/>
      <c r="WJJ92" s="84"/>
      <c r="WJK92" s="84"/>
      <c r="WJL92" s="84"/>
      <c r="WJM92" s="84"/>
      <c r="WJN92" s="84"/>
      <c r="WJO92" s="84"/>
      <c r="WJP92" s="84"/>
      <c r="WJQ92" s="84"/>
      <c r="WJR92" s="84"/>
      <c r="WJS92" s="84"/>
      <c r="WJT92" s="84"/>
      <c r="WJU92" s="84"/>
      <c r="WJV92" s="84"/>
      <c r="WJW92" s="84"/>
      <c r="WJX92" s="84"/>
      <c r="WJY92" s="84"/>
      <c r="WJZ92" s="84"/>
      <c r="WKA92" s="84"/>
      <c r="WKB92" s="84"/>
      <c r="WKC92" s="84"/>
      <c r="WKD92" s="84"/>
      <c r="WKE92" s="84"/>
      <c r="WKF92" s="84"/>
      <c r="WKG92" s="84"/>
      <c r="WKH92" s="84"/>
      <c r="WKI92" s="84"/>
      <c r="WKJ92" s="84"/>
      <c r="WKK92" s="84"/>
      <c r="WKL92" s="84"/>
      <c r="WKM92" s="84"/>
      <c r="WKN92" s="84"/>
      <c r="WKO92" s="84"/>
      <c r="WKP92" s="84"/>
      <c r="WKQ92" s="84"/>
      <c r="WKR92" s="84"/>
      <c r="WKS92" s="84"/>
      <c r="WKT92" s="84"/>
      <c r="WKU92" s="84"/>
      <c r="WKV92" s="84"/>
      <c r="WKW92" s="84"/>
      <c r="WKX92" s="84"/>
      <c r="WKY92" s="84"/>
      <c r="WKZ92" s="84"/>
      <c r="WLA92" s="84"/>
      <c r="WLB92" s="84"/>
      <c r="WLC92" s="84"/>
      <c r="WLD92" s="84"/>
      <c r="WLE92" s="84"/>
      <c r="WLF92" s="84"/>
      <c r="WLG92" s="84"/>
      <c r="WLH92" s="84"/>
      <c r="WLI92" s="84"/>
      <c r="WLJ92" s="84"/>
      <c r="WLK92" s="84"/>
      <c r="WLL92" s="84"/>
      <c r="WLM92" s="84"/>
      <c r="WLN92" s="84"/>
      <c r="WLO92" s="84"/>
      <c r="WLP92" s="84"/>
      <c r="WLQ92" s="84"/>
      <c r="WLR92" s="84"/>
      <c r="WLS92" s="84"/>
      <c r="WLT92" s="84"/>
      <c r="WLU92" s="84"/>
      <c r="WLV92" s="84"/>
      <c r="WLW92" s="84"/>
      <c r="WLX92" s="84"/>
      <c r="WLY92" s="84"/>
      <c r="WLZ92" s="84"/>
      <c r="WMA92" s="84"/>
      <c r="WMB92" s="84"/>
      <c r="WMC92" s="84"/>
      <c r="WMD92" s="84"/>
      <c r="WME92" s="84"/>
      <c r="WMF92" s="84"/>
      <c r="WMG92" s="84"/>
      <c r="WMH92" s="84"/>
      <c r="WMI92" s="84"/>
      <c r="WMJ92" s="84"/>
      <c r="WMK92" s="84"/>
      <c r="WML92" s="84"/>
      <c r="WMM92" s="84"/>
      <c r="WMN92" s="84"/>
      <c r="WMO92" s="84"/>
      <c r="WMP92" s="84"/>
      <c r="WMQ92" s="84"/>
      <c r="WMR92" s="84"/>
      <c r="WMS92" s="84"/>
      <c r="WMT92" s="84"/>
      <c r="WMU92" s="84"/>
      <c r="WMV92" s="84"/>
      <c r="WMW92" s="84"/>
      <c r="WMX92" s="84"/>
      <c r="WMY92" s="84"/>
      <c r="WMZ92" s="84"/>
      <c r="WNA92" s="84"/>
      <c r="WNB92" s="84"/>
      <c r="WNC92" s="84"/>
      <c r="WND92" s="84"/>
      <c r="WNE92" s="84"/>
      <c r="WNF92" s="84"/>
      <c r="WNG92" s="84"/>
      <c r="WNH92" s="84"/>
      <c r="WNI92" s="84"/>
      <c r="WNJ92" s="84"/>
      <c r="WNK92" s="84"/>
      <c r="WNL92" s="84"/>
      <c r="WNM92" s="84"/>
      <c r="WNN92" s="84"/>
      <c r="WNO92" s="84"/>
      <c r="WNP92" s="84"/>
      <c r="WNQ92" s="84"/>
      <c r="WNR92" s="84"/>
      <c r="WNS92" s="84"/>
      <c r="WNT92" s="84"/>
      <c r="WNU92" s="84"/>
      <c r="WNV92" s="84"/>
      <c r="WNW92" s="84"/>
      <c r="WNX92" s="84"/>
      <c r="WNY92" s="84"/>
      <c r="WNZ92" s="84"/>
      <c r="WOA92" s="84"/>
      <c r="WOB92" s="84"/>
      <c r="WOC92" s="84"/>
      <c r="WOD92" s="84"/>
      <c r="WOE92" s="84"/>
      <c r="WOF92" s="84"/>
      <c r="WOG92" s="84"/>
      <c r="WOH92" s="84"/>
      <c r="WOI92" s="84"/>
      <c r="WOJ92" s="84"/>
      <c r="WOK92" s="84"/>
      <c r="WOL92" s="84"/>
      <c r="WOM92" s="84"/>
      <c r="WON92" s="84"/>
      <c r="WOO92" s="84"/>
      <c r="WOP92" s="84"/>
      <c r="WOQ92" s="84"/>
      <c r="WOR92" s="84"/>
      <c r="WOS92" s="84"/>
      <c r="WOT92" s="84"/>
      <c r="WOU92" s="84"/>
      <c r="WOV92" s="84"/>
      <c r="WOW92" s="84"/>
      <c r="WOX92" s="84"/>
      <c r="WOY92" s="84"/>
      <c r="WOZ92" s="84"/>
      <c r="WPA92" s="84"/>
      <c r="WPB92" s="84"/>
      <c r="WPC92" s="84"/>
      <c r="WPD92" s="84"/>
      <c r="WPE92" s="84"/>
      <c r="WPF92" s="84"/>
      <c r="WPG92" s="84"/>
      <c r="WPH92" s="84"/>
      <c r="WPI92" s="84"/>
      <c r="WPJ92" s="84"/>
      <c r="WPK92" s="84"/>
      <c r="WPL92" s="84"/>
      <c r="WPM92" s="84"/>
      <c r="WPN92" s="84"/>
      <c r="WPO92" s="84"/>
      <c r="WPP92" s="84"/>
      <c r="WPQ92" s="84"/>
      <c r="WPR92" s="84"/>
      <c r="WPS92" s="84"/>
      <c r="WPT92" s="84"/>
      <c r="WPU92" s="84"/>
      <c r="WPV92" s="84"/>
      <c r="WPW92" s="84"/>
      <c r="WPX92" s="84"/>
      <c r="WPY92" s="84"/>
      <c r="WPZ92" s="84"/>
      <c r="WQA92" s="84"/>
      <c r="WQB92" s="84"/>
      <c r="WQC92" s="84"/>
      <c r="WQD92" s="84"/>
      <c r="WQE92" s="84"/>
      <c r="WQF92" s="84"/>
      <c r="WQG92" s="84"/>
      <c r="WQH92" s="84"/>
      <c r="WQI92" s="84"/>
      <c r="WQJ92" s="84"/>
      <c r="WQK92" s="84"/>
      <c r="WQL92" s="84"/>
      <c r="WQM92" s="84"/>
      <c r="WQN92" s="84"/>
      <c r="WQO92" s="84"/>
      <c r="WQP92" s="84"/>
      <c r="WQQ92" s="84"/>
      <c r="WQR92" s="84"/>
      <c r="WQS92" s="84"/>
      <c r="WQT92" s="84"/>
      <c r="WQU92" s="84"/>
      <c r="WQV92" s="84"/>
      <c r="WQW92" s="84"/>
      <c r="WQX92" s="84"/>
      <c r="WQY92" s="84"/>
      <c r="WQZ92" s="84"/>
      <c r="WRA92" s="84"/>
      <c r="WRB92" s="84"/>
      <c r="WRC92" s="84"/>
      <c r="WRD92" s="84"/>
      <c r="WRE92" s="84"/>
      <c r="WRF92" s="84"/>
      <c r="WRG92" s="84"/>
      <c r="WRH92" s="84"/>
      <c r="WRI92" s="84"/>
      <c r="WRJ92" s="84"/>
      <c r="WRK92" s="84"/>
      <c r="WRL92" s="84"/>
      <c r="WRM92" s="84"/>
      <c r="WRN92" s="84"/>
      <c r="WRO92" s="84"/>
      <c r="WRP92" s="84"/>
      <c r="WRQ92" s="84"/>
      <c r="WRR92" s="84"/>
      <c r="WRS92" s="84"/>
      <c r="WRT92" s="84"/>
      <c r="WRU92" s="84"/>
      <c r="WRV92" s="84"/>
      <c r="WRW92" s="84"/>
      <c r="WRX92" s="84"/>
      <c r="WRY92" s="84"/>
      <c r="WRZ92" s="84"/>
      <c r="WSA92" s="84"/>
      <c r="WSB92" s="84"/>
      <c r="WSC92" s="84"/>
      <c r="WSD92" s="84"/>
      <c r="WSE92" s="84"/>
      <c r="WSF92" s="84"/>
      <c r="WSG92" s="84"/>
      <c r="WSH92" s="84"/>
      <c r="WSI92" s="84"/>
      <c r="WSJ92" s="84"/>
      <c r="WSK92" s="84"/>
      <c r="WSL92" s="84"/>
      <c r="WSM92" s="84"/>
      <c r="WSN92" s="84"/>
      <c r="WSO92" s="84"/>
      <c r="WSP92" s="84"/>
      <c r="WSQ92" s="84"/>
      <c r="WSR92" s="84"/>
      <c r="WSS92" s="84"/>
      <c r="WST92" s="84"/>
      <c r="WSU92" s="84"/>
      <c r="WSV92" s="84"/>
      <c r="WSW92" s="84"/>
      <c r="WSX92" s="84"/>
      <c r="WSY92" s="84"/>
      <c r="WSZ92" s="84"/>
      <c r="WTA92" s="84"/>
      <c r="WTB92" s="84"/>
      <c r="WTC92" s="84"/>
      <c r="WTD92" s="84"/>
      <c r="WTE92" s="84"/>
      <c r="WTF92" s="84"/>
      <c r="WTG92" s="84"/>
      <c r="WTH92" s="84"/>
      <c r="WTI92" s="84"/>
      <c r="WTJ92" s="84"/>
      <c r="WTK92" s="84"/>
      <c r="WTL92" s="84"/>
      <c r="WTM92" s="84"/>
      <c r="WTN92" s="84"/>
      <c r="WTO92" s="84"/>
      <c r="WTP92" s="84"/>
      <c r="WTQ92" s="84"/>
      <c r="WTR92" s="84"/>
      <c r="WTS92" s="84"/>
      <c r="WTT92" s="84"/>
      <c r="WTU92" s="84"/>
      <c r="WTV92" s="84"/>
      <c r="WTW92" s="84"/>
      <c r="WTX92" s="84"/>
      <c r="WTY92" s="84"/>
      <c r="WTZ92" s="84"/>
      <c r="WUA92" s="84"/>
      <c r="WUB92" s="84"/>
      <c r="WUC92" s="84"/>
      <c r="WUD92" s="84"/>
      <c r="WUE92" s="84"/>
      <c r="WUF92" s="84"/>
      <c r="WUG92" s="84"/>
      <c r="WUH92" s="84"/>
      <c r="WUI92" s="84"/>
      <c r="WUJ92" s="84"/>
      <c r="WUK92" s="84"/>
      <c r="WUL92" s="84"/>
      <c r="WUM92" s="84"/>
      <c r="WUN92" s="84"/>
      <c r="WUO92" s="84"/>
      <c r="WUP92" s="84"/>
      <c r="WUQ92" s="84"/>
      <c r="WUR92" s="84"/>
      <c r="WUS92" s="84"/>
      <c r="WUT92" s="84"/>
      <c r="WUU92" s="84"/>
      <c r="WUV92" s="84"/>
      <c r="WUW92" s="84"/>
      <c r="WUX92" s="84"/>
      <c r="WUY92" s="84"/>
      <c r="WUZ92" s="84"/>
      <c r="WVA92" s="84"/>
      <c r="WVB92" s="84"/>
      <c r="WVC92" s="84"/>
      <c r="WVD92" s="84"/>
      <c r="WVE92" s="84"/>
      <c r="WVF92" s="84"/>
      <c r="WVG92" s="84"/>
      <c r="WVH92" s="84"/>
      <c r="WVI92" s="84"/>
      <c r="WVJ92" s="84"/>
      <c r="WVK92" s="84"/>
      <c r="WVL92" s="84"/>
      <c r="WVM92" s="84"/>
      <c r="WVN92" s="84"/>
      <c r="WVO92" s="84"/>
      <c r="WVP92" s="84"/>
    </row>
    <row r="93" spans="1:16136" s="113" customFormat="1" x14ac:dyDescent="0.25">
      <c r="A93" s="84"/>
      <c r="B93" s="84"/>
      <c r="C93" s="84"/>
      <c r="D93" s="84"/>
      <c r="E93" s="84"/>
      <c r="F93" s="84"/>
      <c r="G93" s="84"/>
      <c r="H93" s="84"/>
      <c r="I93" s="84"/>
      <c r="J93" s="84"/>
      <c r="K93" s="84"/>
      <c r="N93" s="84"/>
      <c r="O93" s="84"/>
      <c r="P93"/>
      <c r="Q93"/>
      <c r="R93"/>
      <c r="S93"/>
      <c r="T93"/>
      <c r="U93"/>
      <c r="V93"/>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c r="LT93" s="84"/>
      <c r="LU93" s="84"/>
      <c r="LV93" s="84"/>
      <c r="LW93" s="84"/>
      <c r="LX93" s="84"/>
      <c r="LY93" s="84"/>
      <c r="LZ93" s="84"/>
      <c r="MA93" s="84"/>
      <c r="MB93" s="84"/>
      <c r="MC93" s="84"/>
      <c r="MD93" s="84"/>
      <c r="ME93" s="84"/>
      <c r="MF93" s="84"/>
      <c r="MG93" s="84"/>
      <c r="MH93" s="84"/>
      <c r="MI93" s="84"/>
      <c r="MJ93" s="84"/>
      <c r="MK93" s="84"/>
      <c r="ML93" s="84"/>
      <c r="MM93" s="84"/>
      <c r="MN93" s="84"/>
      <c r="MO93" s="84"/>
      <c r="MP93" s="84"/>
      <c r="MQ93" s="84"/>
      <c r="MR93" s="84"/>
      <c r="MS93" s="84"/>
      <c r="MT93" s="84"/>
      <c r="MU93" s="84"/>
      <c r="MV93" s="84"/>
      <c r="MW93" s="84"/>
      <c r="MX93" s="84"/>
      <c r="MY93" s="84"/>
      <c r="MZ93" s="84"/>
      <c r="NA93" s="84"/>
      <c r="NB93" s="84"/>
      <c r="NC93" s="84"/>
      <c r="ND93" s="84"/>
      <c r="NE93" s="84"/>
      <c r="NF93" s="84"/>
      <c r="NG93" s="84"/>
      <c r="NH93" s="84"/>
      <c r="NI93" s="84"/>
      <c r="NJ93" s="84"/>
      <c r="NK93" s="84"/>
      <c r="NL93" s="84"/>
      <c r="NM93" s="84"/>
      <c r="NN93" s="84"/>
      <c r="NO93" s="84"/>
      <c r="NP93" s="84"/>
      <c r="NQ93" s="84"/>
      <c r="NR93" s="84"/>
      <c r="NS93" s="84"/>
      <c r="NT93" s="84"/>
      <c r="NU93" s="84"/>
      <c r="NV93" s="84"/>
      <c r="NW93" s="84"/>
      <c r="NX93" s="84"/>
      <c r="NY93" s="84"/>
      <c r="NZ93" s="84"/>
      <c r="OA93" s="84"/>
      <c r="OB93" s="84"/>
      <c r="OC93" s="84"/>
      <c r="OD93" s="84"/>
      <c r="OE93" s="84"/>
      <c r="OF93" s="84"/>
      <c r="OG93" s="84"/>
      <c r="OH93" s="84"/>
      <c r="OI93" s="84"/>
      <c r="OJ93" s="84"/>
      <c r="OK93" s="84"/>
      <c r="OL93" s="84"/>
      <c r="OM93" s="84"/>
      <c r="ON93" s="84"/>
      <c r="OO93" s="84"/>
      <c r="OP93" s="84"/>
      <c r="OQ93" s="84"/>
      <c r="OR93" s="84"/>
      <c r="OS93" s="84"/>
      <c r="OT93" s="84"/>
      <c r="OU93" s="84"/>
      <c r="OV93" s="84"/>
      <c r="OW93" s="84"/>
      <c r="OX93" s="84"/>
      <c r="OY93" s="84"/>
      <c r="OZ93" s="84"/>
      <c r="PA93" s="84"/>
      <c r="PB93" s="84"/>
      <c r="PC93" s="84"/>
      <c r="PD93" s="84"/>
      <c r="PE93" s="84"/>
      <c r="PF93" s="84"/>
      <c r="PG93" s="84"/>
      <c r="PH93" s="84"/>
      <c r="PI93" s="84"/>
      <c r="PJ93" s="84"/>
      <c r="PK93" s="84"/>
      <c r="PL93" s="84"/>
      <c r="PM93" s="84"/>
      <c r="PN93" s="84"/>
      <c r="PO93" s="84"/>
      <c r="PP93" s="84"/>
      <c r="PQ93" s="84"/>
      <c r="PR93" s="84"/>
      <c r="PS93" s="84"/>
      <c r="PT93" s="84"/>
      <c r="PU93" s="84"/>
      <c r="PV93" s="84"/>
      <c r="PW93" s="84"/>
      <c r="PX93" s="84"/>
      <c r="PY93" s="84"/>
      <c r="PZ93" s="84"/>
      <c r="QA93" s="84"/>
      <c r="QB93" s="84"/>
      <c r="QC93" s="84"/>
      <c r="QD93" s="84"/>
      <c r="QE93" s="84"/>
      <c r="QF93" s="84"/>
      <c r="QG93" s="84"/>
      <c r="QH93" s="84"/>
      <c r="QI93" s="84"/>
      <c r="QJ93" s="84"/>
      <c r="QK93" s="84"/>
      <c r="QL93" s="84"/>
      <c r="QM93" s="84"/>
      <c r="QN93" s="84"/>
      <c r="QO93" s="84"/>
      <c r="QP93" s="84"/>
      <c r="QQ93" s="84"/>
      <c r="QR93" s="84"/>
      <c r="QS93" s="84"/>
      <c r="QT93" s="84"/>
      <c r="QU93" s="84"/>
      <c r="QV93" s="84"/>
      <c r="QW93" s="84"/>
      <c r="QX93" s="84"/>
      <c r="QY93" s="84"/>
      <c r="QZ93" s="84"/>
      <c r="RA93" s="84"/>
      <c r="RB93" s="84"/>
      <c r="RC93" s="84"/>
      <c r="RD93" s="84"/>
      <c r="RE93" s="84"/>
      <c r="RF93" s="84"/>
      <c r="RG93" s="84"/>
      <c r="RH93" s="84"/>
      <c r="RI93" s="84"/>
      <c r="RJ93" s="84"/>
      <c r="RK93" s="84"/>
      <c r="RL93" s="84"/>
      <c r="RM93" s="84"/>
      <c r="RN93" s="84"/>
      <c r="RO93" s="84"/>
      <c r="RP93" s="84"/>
      <c r="RQ93" s="84"/>
      <c r="RR93" s="84"/>
      <c r="RS93" s="84"/>
      <c r="RT93" s="84"/>
      <c r="RU93" s="84"/>
      <c r="RV93" s="84"/>
      <c r="RW93" s="84"/>
      <c r="RX93" s="84"/>
      <c r="RY93" s="84"/>
      <c r="RZ93" s="84"/>
      <c r="SA93" s="84"/>
      <c r="SB93" s="84"/>
      <c r="SC93" s="84"/>
      <c r="SD93" s="84"/>
      <c r="SE93" s="84"/>
      <c r="SF93" s="84"/>
      <c r="SG93" s="84"/>
      <c r="SH93" s="84"/>
      <c r="SI93" s="84"/>
      <c r="SJ93" s="84"/>
      <c r="SK93" s="84"/>
      <c r="SL93" s="84"/>
      <c r="SM93" s="84"/>
      <c r="SN93" s="84"/>
      <c r="SO93" s="84"/>
      <c r="SP93" s="84"/>
      <c r="SQ93" s="84"/>
      <c r="SR93" s="84"/>
      <c r="SS93" s="84"/>
      <c r="ST93" s="84"/>
      <c r="SU93" s="84"/>
      <c r="SV93" s="84"/>
      <c r="SW93" s="84"/>
      <c r="SX93" s="84"/>
      <c r="SY93" s="84"/>
      <c r="SZ93" s="84"/>
      <c r="TA93" s="84"/>
      <c r="TB93" s="84"/>
      <c r="TC93" s="84"/>
      <c r="TD93" s="84"/>
      <c r="TE93" s="84"/>
      <c r="TF93" s="84"/>
      <c r="TG93" s="84"/>
      <c r="TH93" s="84"/>
      <c r="TI93" s="84"/>
      <c r="TJ93" s="84"/>
      <c r="TK93" s="84"/>
      <c r="TL93" s="84"/>
      <c r="TM93" s="84"/>
      <c r="TN93" s="84"/>
      <c r="TO93" s="84"/>
      <c r="TP93" s="84"/>
      <c r="TQ93" s="84"/>
      <c r="TR93" s="84"/>
      <c r="TS93" s="84"/>
      <c r="TT93" s="84"/>
      <c r="TU93" s="84"/>
      <c r="TV93" s="84"/>
      <c r="TW93" s="84"/>
      <c r="TX93" s="84"/>
      <c r="TY93" s="84"/>
      <c r="TZ93" s="84"/>
      <c r="UA93" s="84"/>
      <c r="UB93" s="84"/>
      <c r="UC93" s="84"/>
      <c r="UD93" s="84"/>
      <c r="UE93" s="84"/>
      <c r="UF93" s="84"/>
      <c r="UG93" s="84"/>
      <c r="UH93" s="84"/>
      <c r="UI93" s="84"/>
      <c r="UJ93" s="84"/>
      <c r="UK93" s="84"/>
      <c r="UL93" s="84"/>
      <c r="UM93" s="84"/>
      <c r="UN93" s="84"/>
      <c r="UO93" s="84"/>
      <c r="UP93" s="84"/>
      <c r="UQ93" s="84"/>
      <c r="UR93" s="84"/>
      <c r="US93" s="84"/>
      <c r="UT93" s="84"/>
      <c r="UU93" s="84"/>
      <c r="UV93" s="84"/>
      <c r="UW93" s="84"/>
      <c r="UX93" s="84"/>
      <c r="UY93" s="84"/>
      <c r="UZ93" s="84"/>
      <c r="VA93" s="84"/>
      <c r="VB93" s="84"/>
      <c r="VC93" s="84"/>
      <c r="VD93" s="84"/>
      <c r="VE93" s="84"/>
      <c r="VF93" s="84"/>
      <c r="VG93" s="84"/>
      <c r="VH93" s="84"/>
      <c r="VI93" s="84"/>
      <c r="VJ93" s="84"/>
      <c r="VK93" s="84"/>
      <c r="VL93" s="84"/>
      <c r="VM93" s="84"/>
      <c r="VN93" s="84"/>
      <c r="VO93" s="84"/>
      <c r="VP93" s="84"/>
      <c r="VQ93" s="84"/>
      <c r="VR93" s="84"/>
      <c r="VS93" s="84"/>
      <c r="VT93" s="84"/>
      <c r="VU93" s="84"/>
      <c r="VV93" s="84"/>
      <c r="VW93" s="84"/>
      <c r="VX93" s="84"/>
      <c r="VY93" s="84"/>
      <c r="VZ93" s="84"/>
      <c r="WA93" s="84"/>
      <c r="WB93" s="84"/>
      <c r="WC93" s="84"/>
      <c r="WD93" s="84"/>
      <c r="WE93" s="84"/>
      <c r="WF93" s="84"/>
      <c r="WG93" s="84"/>
      <c r="WH93" s="84"/>
      <c r="WI93" s="84"/>
      <c r="WJ93" s="84"/>
      <c r="WK93" s="84"/>
      <c r="WL93" s="84"/>
      <c r="WM93" s="84"/>
      <c r="WN93" s="84"/>
      <c r="WO93" s="84"/>
      <c r="WP93" s="84"/>
      <c r="WQ93" s="84"/>
      <c r="WR93" s="84"/>
      <c r="WS93" s="84"/>
      <c r="WT93" s="84"/>
      <c r="WU93" s="84"/>
      <c r="WV93" s="84"/>
      <c r="WW93" s="84"/>
      <c r="WX93" s="84"/>
      <c r="WY93" s="84"/>
      <c r="WZ93" s="84"/>
      <c r="XA93" s="84"/>
      <c r="XB93" s="84"/>
      <c r="XC93" s="84"/>
      <c r="XD93" s="84"/>
      <c r="XE93" s="84"/>
      <c r="XF93" s="84"/>
      <c r="XG93" s="84"/>
      <c r="XH93" s="84"/>
      <c r="XI93" s="84"/>
      <c r="XJ93" s="84"/>
      <c r="XK93" s="84"/>
      <c r="XL93" s="84"/>
      <c r="XM93" s="84"/>
      <c r="XN93" s="84"/>
      <c r="XO93" s="84"/>
      <c r="XP93" s="84"/>
      <c r="XQ93" s="84"/>
      <c r="XR93" s="84"/>
      <c r="XS93" s="84"/>
      <c r="XT93" s="84"/>
      <c r="XU93" s="84"/>
      <c r="XV93" s="84"/>
      <c r="XW93" s="84"/>
      <c r="XX93" s="84"/>
      <c r="XY93" s="84"/>
      <c r="XZ93" s="84"/>
      <c r="YA93" s="84"/>
      <c r="YB93" s="84"/>
      <c r="YC93" s="84"/>
      <c r="YD93" s="84"/>
      <c r="YE93" s="84"/>
      <c r="YF93" s="84"/>
      <c r="YG93" s="84"/>
      <c r="YH93" s="84"/>
      <c r="YI93" s="84"/>
      <c r="YJ93" s="84"/>
      <c r="YK93" s="84"/>
      <c r="YL93" s="84"/>
      <c r="YM93" s="84"/>
      <c r="YN93" s="84"/>
      <c r="YO93" s="84"/>
      <c r="YP93" s="84"/>
      <c r="YQ93" s="84"/>
      <c r="YR93" s="84"/>
      <c r="YS93" s="84"/>
      <c r="YT93" s="84"/>
      <c r="YU93" s="84"/>
      <c r="YV93" s="84"/>
      <c r="YW93" s="84"/>
      <c r="YX93" s="84"/>
      <c r="YY93" s="84"/>
      <c r="YZ93" s="84"/>
      <c r="ZA93" s="84"/>
      <c r="ZB93" s="84"/>
      <c r="ZC93" s="84"/>
      <c r="ZD93" s="84"/>
      <c r="ZE93" s="84"/>
      <c r="ZF93" s="84"/>
      <c r="ZG93" s="84"/>
      <c r="ZH93" s="84"/>
      <c r="ZI93" s="84"/>
      <c r="ZJ93" s="84"/>
      <c r="ZK93" s="84"/>
      <c r="ZL93" s="84"/>
      <c r="ZM93" s="84"/>
      <c r="ZN93" s="84"/>
      <c r="ZO93" s="84"/>
      <c r="ZP93" s="84"/>
      <c r="ZQ93" s="84"/>
      <c r="ZR93" s="84"/>
      <c r="ZS93" s="84"/>
      <c r="ZT93" s="84"/>
      <c r="ZU93" s="84"/>
      <c r="ZV93" s="84"/>
      <c r="ZW93" s="84"/>
      <c r="ZX93" s="84"/>
      <c r="ZY93" s="84"/>
      <c r="ZZ93" s="84"/>
      <c r="AAA93" s="84"/>
      <c r="AAB93" s="84"/>
      <c r="AAC93" s="84"/>
      <c r="AAD93" s="84"/>
      <c r="AAE93" s="84"/>
      <c r="AAF93" s="84"/>
      <c r="AAG93" s="84"/>
      <c r="AAH93" s="84"/>
      <c r="AAI93" s="84"/>
      <c r="AAJ93" s="84"/>
      <c r="AAK93" s="84"/>
      <c r="AAL93" s="84"/>
      <c r="AAM93" s="84"/>
      <c r="AAN93" s="84"/>
      <c r="AAO93" s="84"/>
      <c r="AAP93" s="84"/>
      <c r="AAQ93" s="84"/>
      <c r="AAR93" s="84"/>
      <c r="AAS93" s="84"/>
      <c r="AAT93" s="84"/>
      <c r="AAU93" s="84"/>
      <c r="AAV93" s="84"/>
      <c r="AAW93" s="84"/>
      <c r="AAX93" s="84"/>
      <c r="AAY93" s="84"/>
      <c r="AAZ93" s="84"/>
      <c r="ABA93" s="84"/>
      <c r="ABB93" s="84"/>
      <c r="ABC93" s="84"/>
      <c r="ABD93" s="84"/>
      <c r="ABE93" s="84"/>
      <c r="ABF93" s="84"/>
      <c r="ABG93" s="84"/>
      <c r="ABH93" s="84"/>
      <c r="ABI93" s="84"/>
      <c r="ABJ93" s="84"/>
      <c r="ABK93" s="84"/>
      <c r="ABL93" s="84"/>
      <c r="ABM93" s="84"/>
      <c r="ABN93" s="84"/>
      <c r="ABO93" s="84"/>
      <c r="ABP93" s="84"/>
      <c r="ABQ93" s="84"/>
      <c r="ABR93" s="84"/>
      <c r="ABS93" s="84"/>
      <c r="ABT93" s="84"/>
      <c r="ABU93" s="84"/>
      <c r="ABV93" s="84"/>
      <c r="ABW93" s="84"/>
      <c r="ABX93" s="84"/>
      <c r="ABY93" s="84"/>
      <c r="ABZ93" s="84"/>
      <c r="ACA93" s="84"/>
      <c r="ACB93" s="84"/>
      <c r="ACC93" s="84"/>
      <c r="ACD93" s="84"/>
      <c r="ACE93" s="84"/>
      <c r="ACF93" s="84"/>
      <c r="ACG93" s="84"/>
      <c r="ACH93" s="84"/>
      <c r="ACI93" s="84"/>
      <c r="ACJ93" s="84"/>
      <c r="ACK93" s="84"/>
      <c r="ACL93" s="84"/>
      <c r="ACM93" s="84"/>
      <c r="ACN93" s="84"/>
      <c r="ACO93" s="84"/>
      <c r="ACP93" s="84"/>
      <c r="ACQ93" s="84"/>
      <c r="ACR93" s="84"/>
      <c r="ACS93" s="84"/>
      <c r="ACT93" s="84"/>
      <c r="ACU93" s="84"/>
      <c r="ACV93" s="84"/>
      <c r="ACW93" s="84"/>
      <c r="ACX93" s="84"/>
      <c r="ACY93" s="84"/>
      <c r="ACZ93" s="84"/>
      <c r="ADA93" s="84"/>
      <c r="ADB93" s="84"/>
      <c r="ADC93" s="84"/>
      <c r="ADD93" s="84"/>
      <c r="ADE93" s="84"/>
      <c r="ADF93" s="84"/>
      <c r="ADG93" s="84"/>
      <c r="ADH93" s="84"/>
      <c r="ADI93" s="84"/>
      <c r="ADJ93" s="84"/>
      <c r="ADK93" s="84"/>
      <c r="ADL93" s="84"/>
      <c r="ADM93" s="84"/>
      <c r="ADN93" s="84"/>
      <c r="ADO93" s="84"/>
      <c r="ADP93" s="84"/>
      <c r="ADQ93" s="84"/>
      <c r="ADR93" s="84"/>
      <c r="ADS93" s="84"/>
      <c r="ADT93" s="84"/>
      <c r="ADU93" s="84"/>
      <c r="ADV93" s="84"/>
      <c r="ADW93" s="84"/>
      <c r="ADX93" s="84"/>
      <c r="ADY93" s="84"/>
      <c r="ADZ93" s="84"/>
      <c r="AEA93" s="84"/>
      <c r="AEB93" s="84"/>
      <c r="AEC93" s="84"/>
      <c r="AED93" s="84"/>
      <c r="AEE93" s="84"/>
      <c r="AEF93" s="84"/>
      <c r="AEG93" s="84"/>
      <c r="AEH93" s="84"/>
      <c r="AEI93" s="84"/>
      <c r="AEJ93" s="84"/>
      <c r="AEK93" s="84"/>
      <c r="AEL93" s="84"/>
      <c r="AEM93" s="84"/>
      <c r="AEN93" s="84"/>
      <c r="AEO93" s="84"/>
      <c r="AEP93" s="84"/>
      <c r="AEQ93" s="84"/>
      <c r="AER93" s="84"/>
      <c r="AES93" s="84"/>
      <c r="AET93" s="84"/>
      <c r="AEU93" s="84"/>
      <c r="AEV93" s="84"/>
      <c r="AEW93" s="84"/>
      <c r="AEX93" s="84"/>
      <c r="AEY93" s="84"/>
      <c r="AEZ93" s="84"/>
      <c r="AFA93" s="84"/>
      <c r="AFB93" s="84"/>
      <c r="AFC93" s="84"/>
      <c r="AFD93" s="84"/>
      <c r="AFE93" s="84"/>
      <c r="AFF93" s="84"/>
      <c r="AFG93" s="84"/>
      <c r="AFH93" s="84"/>
      <c r="AFI93" s="84"/>
      <c r="AFJ93" s="84"/>
      <c r="AFK93" s="84"/>
      <c r="AFL93" s="84"/>
      <c r="AFM93" s="84"/>
      <c r="AFN93" s="84"/>
      <c r="AFO93" s="84"/>
      <c r="AFP93" s="84"/>
      <c r="AFQ93" s="84"/>
      <c r="AFR93" s="84"/>
      <c r="AFS93" s="84"/>
      <c r="AFT93" s="84"/>
      <c r="AFU93" s="84"/>
      <c r="AFV93" s="84"/>
      <c r="AFW93" s="84"/>
      <c r="AFX93" s="84"/>
      <c r="AFY93" s="84"/>
      <c r="AFZ93" s="84"/>
      <c r="AGA93" s="84"/>
      <c r="AGB93" s="84"/>
      <c r="AGC93" s="84"/>
      <c r="AGD93" s="84"/>
      <c r="AGE93" s="84"/>
      <c r="AGF93" s="84"/>
      <c r="AGG93" s="84"/>
      <c r="AGH93" s="84"/>
      <c r="AGI93" s="84"/>
      <c r="AGJ93" s="84"/>
      <c r="AGK93" s="84"/>
      <c r="AGL93" s="84"/>
      <c r="AGM93" s="84"/>
      <c r="AGN93" s="84"/>
      <c r="AGO93" s="84"/>
      <c r="AGP93" s="84"/>
      <c r="AGQ93" s="84"/>
      <c r="AGR93" s="84"/>
      <c r="AGS93" s="84"/>
      <c r="AGT93" s="84"/>
      <c r="AGU93" s="84"/>
      <c r="AGV93" s="84"/>
      <c r="AGW93" s="84"/>
      <c r="AGX93" s="84"/>
      <c r="AGY93" s="84"/>
      <c r="AGZ93" s="84"/>
      <c r="AHA93" s="84"/>
      <c r="AHB93" s="84"/>
      <c r="AHC93" s="84"/>
      <c r="AHD93" s="84"/>
      <c r="AHE93" s="84"/>
      <c r="AHF93" s="84"/>
      <c r="AHG93" s="84"/>
      <c r="AHH93" s="84"/>
      <c r="AHI93" s="84"/>
      <c r="AHJ93" s="84"/>
      <c r="AHK93" s="84"/>
      <c r="AHL93" s="84"/>
      <c r="AHM93" s="84"/>
      <c r="AHN93" s="84"/>
      <c r="AHO93" s="84"/>
      <c r="AHP93" s="84"/>
      <c r="AHQ93" s="84"/>
      <c r="AHR93" s="84"/>
      <c r="AHS93" s="84"/>
      <c r="AHT93" s="84"/>
      <c r="AHU93" s="84"/>
      <c r="AHV93" s="84"/>
      <c r="AHW93" s="84"/>
      <c r="AHX93" s="84"/>
      <c r="AHY93" s="84"/>
      <c r="AHZ93" s="84"/>
      <c r="AIA93" s="84"/>
      <c r="AIB93" s="84"/>
      <c r="AIC93" s="84"/>
      <c r="AID93" s="84"/>
      <c r="AIE93" s="84"/>
      <c r="AIF93" s="84"/>
      <c r="AIG93" s="84"/>
      <c r="AIH93" s="84"/>
      <c r="AII93" s="84"/>
      <c r="AIJ93" s="84"/>
      <c r="AIK93" s="84"/>
      <c r="AIL93" s="84"/>
      <c r="AIM93" s="84"/>
      <c r="AIN93" s="84"/>
      <c r="AIO93" s="84"/>
      <c r="AIP93" s="84"/>
      <c r="AIQ93" s="84"/>
      <c r="AIR93" s="84"/>
      <c r="AIS93" s="84"/>
      <c r="AIT93" s="84"/>
      <c r="AIU93" s="84"/>
      <c r="AIV93" s="84"/>
      <c r="AIW93" s="84"/>
      <c r="AIX93" s="84"/>
      <c r="AIY93" s="84"/>
      <c r="AIZ93" s="84"/>
      <c r="AJA93" s="84"/>
      <c r="AJB93" s="84"/>
      <c r="AJC93" s="84"/>
      <c r="AJD93" s="84"/>
      <c r="AJE93" s="84"/>
      <c r="AJF93" s="84"/>
      <c r="AJG93" s="84"/>
      <c r="AJH93" s="84"/>
      <c r="AJI93" s="84"/>
      <c r="AJJ93" s="84"/>
      <c r="AJK93" s="84"/>
      <c r="AJL93" s="84"/>
      <c r="AJM93" s="84"/>
      <c r="AJN93" s="84"/>
      <c r="AJO93" s="84"/>
      <c r="AJP93" s="84"/>
      <c r="AJQ93" s="84"/>
      <c r="AJR93" s="84"/>
      <c r="AJS93" s="84"/>
      <c r="AJT93" s="84"/>
      <c r="AJU93" s="84"/>
      <c r="AJV93" s="84"/>
      <c r="AJW93" s="84"/>
      <c r="AJX93" s="84"/>
      <c r="AJY93" s="84"/>
      <c r="AJZ93" s="84"/>
      <c r="AKA93" s="84"/>
      <c r="AKB93" s="84"/>
      <c r="AKC93" s="84"/>
      <c r="AKD93" s="84"/>
      <c r="AKE93" s="84"/>
      <c r="AKF93" s="84"/>
      <c r="AKG93" s="84"/>
      <c r="AKH93" s="84"/>
      <c r="AKI93" s="84"/>
      <c r="AKJ93" s="84"/>
      <c r="AKK93" s="84"/>
      <c r="AKL93" s="84"/>
      <c r="AKM93" s="84"/>
      <c r="AKN93" s="84"/>
      <c r="AKO93" s="84"/>
      <c r="AKP93" s="84"/>
      <c r="AKQ93" s="84"/>
      <c r="AKR93" s="84"/>
      <c r="AKS93" s="84"/>
      <c r="AKT93" s="84"/>
      <c r="AKU93" s="84"/>
      <c r="AKV93" s="84"/>
      <c r="AKW93" s="84"/>
      <c r="AKX93" s="84"/>
      <c r="AKY93" s="84"/>
      <c r="AKZ93" s="84"/>
      <c r="ALA93" s="84"/>
      <c r="ALB93" s="84"/>
      <c r="ALC93" s="84"/>
      <c r="ALD93" s="84"/>
      <c r="ALE93" s="84"/>
      <c r="ALF93" s="84"/>
      <c r="ALG93" s="84"/>
      <c r="ALH93" s="84"/>
      <c r="ALI93" s="84"/>
      <c r="ALJ93" s="84"/>
      <c r="ALK93" s="84"/>
      <c r="ALL93" s="84"/>
      <c r="ALM93" s="84"/>
      <c r="ALN93" s="84"/>
      <c r="ALO93" s="84"/>
      <c r="ALP93" s="84"/>
      <c r="ALQ93" s="84"/>
      <c r="ALR93" s="84"/>
      <c r="ALS93" s="84"/>
      <c r="ALT93" s="84"/>
      <c r="ALU93" s="84"/>
      <c r="ALV93" s="84"/>
      <c r="ALW93" s="84"/>
      <c r="ALX93" s="84"/>
      <c r="ALY93" s="84"/>
      <c r="ALZ93" s="84"/>
      <c r="AMA93" s="84"/>
      <c r="AMB93" s="84"/>
      <c r="AMC93" s="84"/>
      <c r="AMD93" s="84"/>
      <c r="AME93" s="84"/>
      <c r="AMF93" s="84"/>
      <c r="AMG93" s="84"/>
      <c r="AMH93" s="84"/>
      <c r="AMI93" s="84"/>
      <c r="AMJ93" s="84"/>
      <c r="AMK93" s="84"/>
      <c r="AML93" s="84"/>
      <c r="AMM93" s="84"/>
      <c r="AMN93" s="84"/>
      <c r="AMO93" s="84"/>
      <c r="AMP93" s="84"/>
      <c r="AMQ93" s="84"/>
      <c r="AMR93" s="84"/>
      <c r="AMS93" s="84"/>
      <c r="AMT93" s="84"/>
      <c r="AMU93" s="84"/>
      <c r="AMV93" s="84"/>
      <c r="AMW93" s="84"/>
      <c r="AMX93" s="84"/>
      <c r="AMY93" s="84"/>
      <c r="AMZ93" s="84"/>
      <c r="ANA93" s="84"/>
      <c r="ANB93" s="84"/>
      <c r="ANC93" s="84"/>
      <c r="AND93" s="84"/>
      <c r="ANE93" s="84"/>
      <c r="ANF93" s="84"/>
      <c r="ANG93" s="84"/>
      <c r="ANH93" s="84"/>
      <c r="ANI93" s="84"/>
      <c r="ANJ93" s="84"/>
      <c r="ANK93" s="84"/>
      <c r="ANL93" s="84"/>
      <c r="ANM93" s="84"/>
      <c r="ANN93" s="84"/>
      <c r="ANO93" s="84"/>
      <c r="ANP93" s="84"/>
      <c r="ANQ93" s="84"/>
      <c r="ANR93" s="84"/>
      <c r="ANS93" s="84"/>
      <c r="ANT93" s="84"/>
      <c r="ANU93" s="84"/>
      <c r="ANV93" s="84"/>
      <c r="ANW93" s="84"/>
      <c r="ANX93" s="84"/>
      <c r="ANY93" s="84"/>
      <c r="ANZ93" s="84"/>
      <c r="AOA93" s="84"/>
      <c r="AOB93" s="84"/>
      <c r="AOC93" s="84"/>
      <c r="AOD93" s="84"/>
      <c r="AOE93" s="84"/>
      <c r="AOF93" s="84"/>
      <c r="AOG93" s="84"/>
      <c r="AOH93" s="84"/>
      <c r="AOI93" s="84"/>
      <c r="AOJ93" s="84"/>
      <c r="AOK93" s="84"/>
      <c r="AOL93" s="84"/>
      <c r="AOM93" s="84"/>
      <c r="AON93" s="84"/>
      <c r="AOO93" s="84"/>
      <c r="AOP93" s="84"/>
      <c r="AOQ93" s="84"/>
      <c r="AOR93" s="84"/>
      <c r="AOS93" s="84"/>
      <c r="AOT93" s="84"/>
      <c r="AOU93" s="84"/>
      <c r="AOV93" s="84"/>
      <c r="AOW93" s="84"/>
      <c r="AOX93" s="84"/>
      <c r="AOY93" s="84"/>
      <c r="AOZ93" s="84"/>
      <c r="APA93" s="84"/>
      <c r="APB93" s="84"/>
      <c r="APC93" s="84"/>
      <c r="APD93" s="84"/>
      <c r="APE93" s="84"/>
      <c r="APF93" s="84"/>
      <c r="APG93" s="84"/>
      <c r="APH93" s="84"/>
      <c r="API93" s="84"/>
      <c r="APJ93" s="84"/>
      <c r="APK93" s="84"/>
      <c r="APL93" s="84"/>
      <c r="APM93" s="84"/>
      <c r="APN93" s="84"/>
      <c r="APO93" s="84"/>
      <c r="APP93" s="84"/>
      <c r="APQ93" s="84"/>
      <c r="APR93" s="84"/>
      <c r="APS93" s="84"/>
      <c r="APT93" s="84"/>
      <c r="APU93" s="84"/>
      <c r="APV93" s="84"/>
      <c r="APW93" s="84"/>
      <c r="APX93" s="84"/>
      <c r="APY93" s="84"/>
      <c r="APZ93" s="84"/>
      <c r="AQA93" s="84"/>
      <c r="AQB93" s="84"/>
      <c r="AQC93" s="84"/>
      <c r="AQD93" s="84"/>
      <c r="AQE93" s="84"/>
      <c r="AQF93" s="84"/>
      <c r="AQG93" s="84"/>
      <c r="AQH93" s="84"/>
      <c r="AQI93" s="84"/>
      <c r="AQJ93" s="84"/>
      <c r="AQK93" s="84"/>
      <c r="AQL93" s="84"/>
      <c r="AQM93" s="84"/>
      <c r="AQN93" s="84"/>
      <c r="AQO93" s="84"/>
      <c r="AQP93" s="84"/>
      <c r="AQQ93" s="84"/>
      <c r="AQR93" s="84"/>
      <c r="AQS93" s="84"/>
      <c r="AQT93" s="84"/>
      <c r="AQU93" s="84"/>
      <c r="AQV93" s="84"/>
      <c r="AQW93" s="84"/>
      <c r="AQX93" s="84"/>
      <c r="AQY93" s="84"/>
      <c r="AQZ93" s="84"/>
      <c r="ARA93" s="84"/>
      <c r="ARB93" s="84"/>
      <c r="ARC93" s="84"/>
      <c r="ARD93" s="84"/>
      <c r="ARE93" s="84"/>
      <c r="ARF93" s="84"/>
      <c r="ARG93" s="84"/>
      <c r="ARH93" s="84"/>
      <c r="ARI93" s="84"/>
      <c r="ARJ93" s="84"/>
      <c r="ARK93" s="84"/>
      <c r="ARL93" s="84"/>
      <c r="ARM93" s="84"/>
      <c r="ARN93" s="84"/>
      <c r="ARO93" s="84"/>
      <c r="ARP93" s="84"/>
      <c r="ARQ93" s="84"/>
      <c r="ARR93" s="84"/>
      <c r="ARS93" s="84"/>
      <c r="ART93" s="84"/>
      <c r="ARU93" s="84"/>
      <c r="ARV93" s="84"/>
      <c r="ARW93" s="84"/>
      <c r="ARX93" s="84"/>
      <c r="ARY93" s="84"/>
      <c r="ARZ93" s="84"/>
      <c r="ASA93" s="84"/>
      <c r="ASB93" s="84"/>
      <c r="ASC93" s="84"/>
      <c r="ASD93" s="84"/>
      <c r="ASE93" s="84"/>
      <c r="ASF93" s="84"/>
      <c r="ASG93" s="84"/>
      <c r="ASH93" s="84"/>
      <c r="ASI93" s="84"/>
      <c r="ASJ93" s="84"/>
      <c r="ASK93" s="84"/>
      <c r="ASL93" s="84"/>
      <c r="ASM93" s="84"/>
      <c r="ASN93" s="84"/>
      <c r="ASO93" s="84"/>
      <c r="ASP93" s="84"/>
      <c r="ASQ93" s="84"/>
      <c r="ASR93" s="84"/>
      <c r="ASS93" s="84"/>
      <c r="AST93" s="84"/>
      <c r="ASU93" s="84"/>
      <c r="ASV93" s="84"/>
      <c r="ASW93" s="84"/>
      <c r="ASX93" s="84"/>
      <c r="ASY93" s="84"/>
      <c r="ASZ93" s="84"/>
      <c r="ATA93" s="84"/>
      <c r="ATB93" s="84"/>
      <c r="ATC93" s="84"/>
      <c r="ATD93" s="84"/>
      <c r="ATE93" s="84"/>
      <c r="ATF93" s="84"/>
      <c r="ATG93" s="84"/>
      <c r="ATH93" s="84"/>
      <c r="ATI93" s="84"/>
      <c r="ATJ93" s="84"/>
      <c r="ATK93" s="84"/>
      <c r="ATL93" s="84"/>
      <c r="ATM93" s="84"/>
      <c r="ATN93" s="84"/>
      <c r="ATO93" s="84"/>
      <c r="ATP93" s="84"/>
      <c r="ATQ93" s="84"/>
      <c r="ATR93" s="84"/>
      <c r="ATS93" s="84"/>
      <c r="ATT93" s="84"/>
      <c r="ATU93" s="84"/>
      <c r="ATV93" s="84"/>
      <c r="ATW93" s="84"/>
      <c r="ATX93" s="84"/>
      <c r="ATY93" s="84"/>
      <c r="ATZ93" s="84"/>
      <c r="AUA93" s="84"/>
      <c r="AUB93" s="84"/>
      <c r="AUC93" s="84"/>
      <c r="AUD93" s="84"/>
      <c r="AUE93" s="84"/>
      <c r="AUF93" s="84"/>
      <c r="AUG93" s="84"/>
      <c r="AUH93" s="84"/>
      <c r="AUI93" s="84"/>
      <c r="AUJ93" s="84"/>
      <c r="AUK93" s="84"/>
      <c r="AUL93" s="84"/>
      <c r="AUM93" s="84"/>
      <c r="AUN93" s="84"/>
      <c r="AUO93" s="84"/>
      <c r="AUP93" s="84"/>
      <c r="AUQ93" s="84"/>
      <c r="AUR93" s="84"/>
      <c r="AUS93" s="84"/>
      <c r="AUT93" s="84"/>
      <c r="AUU93" s="84"/>
      <c r="AUV93" s="84"/>
      <c r="AUW93" s="84"/>
      <c r="AUX93" s="84"/>
      <c r="AUY93" s="84"/>
      <c r="AUZ93" s="84"/>
      <c r="AVA93" s="84"/>
      <c r="AVB93" s="84"/>
      <c r="AVC93" s="84"/>
      <c r="AVD93" s="84"/>
      <c r="AVE93" s="84"/>
      <c r="AVF93" s="84"/>
      <c r="AVG93" s="84"/>
      <c r="AVH93" s="84"/>
      <c r="AVI93" s="84"/>
      <c r="AVJ93" s="84"/>
      <c r="AVK93" s="84"/>
      <c r="AVL93" s="84"/>
      <c r="AVM93" s="84"/>
      <c r="AVN93" s="84"/>
      <c r="AVO93" s="84"/>
      <c r="AVP93" s="84"/>
      <c r="AVQ93" s="84"/>
      <c r="AVR93" s="84"/>
      <c r="AVS93" s="84"/>
      <c r="AVT93" s="84"/>
      <c r="AVU93" s="84"/>
      <c r="AVV93" s="84"/>
      <c r="AVW93" s="84"/>
      <c r="AVX93" s="84"/>
      <c r="AVY93" s="84"/>
      <c r="AVZ93" s="84"/>
      <c r="AWA93" s="84"/>
      <c r="AWB93" s="84"/>
      <c r="AWC93" s="84"/>
      <c r="AWD93" s="84"/>
      <c r="AWE93" s="84"/>
      <c r="AWF93" s="84"/>
      <c r="AWG93" s="84"/>
      <c r="AWH93" s="84"/>
      <c r="AWI93" s="84"/>
      <c r="AWJ93" s="84"/>
      <c r="AWK93" s="84"/>
      <c r="AWL93" s="84"/>
      <c r="AWM93" s="84"/>
      <c r="AWN93" s="84"/>
      <c r="AWO93" s="84"/>
      <c r="AWP93" s="84"/>
      <c r="AWQ93" s="84"/>
      <c r="AWR93" s="84"/>
      <c r="AWS93" s="84"/>
      <c r="AWT93" s="84"/>
      <c r="AWU93" s="84"/>
      <c r="AWV93" s="84"/>
      <c r="AWW93" s="84"/>
      <c r="AWX93" s="84"/>
      <c r="AWY93" s="84"/>
      <c r="AWZ93" s="84"/>
      <c r="AXA93" s="84"/>
      <c r="AXB93" s="84"/>
      <c r="AXC93" s="84"/>
      <c r="AXD93" s="84"/>
      <c r="AXE93" s="84"/>
      <c r="AXF93" s="84"/>
      <c r="AXG93" s="84"/>
      <c r="AXH93" s="84"/>
      <c r="AXI93" s="84"/>
      <c r="AXJ93" s="84"/>
      <c r="AXK93" s="84"/>
      <c r="AXL93" s="84"/>
      <c r="AXM93" s="84"/>
      <c r="AXN93" s="84"/>
      <c r="AXO93" s="84"/>
      <c r="AXP93" s="84"/>
      <c r="AXQ93" s="84"/>
      <c r="AXR93" s="84"/>
      <c r="AXS93" s="84"/>
      <c r="AXT93" s="84"/>
      <c r="AXU93" s="84"/>
      <c r="AXV93" s="84"/>
      <c r="AXW93" s="84"/>
      <c r="AXX93" s="84"/>
      <c r="AXY93" s="84"/>
      <c r="AXZ93" s="84"/>
      <c r="AYA93" s="84"/>
      <c r="AYB93" s="84"/>
      <c r="AYC93" s="84"/>
      <c r="AYD93" s="84"/>
      <c r="AYE93" s="84"/>
      <c r="AYF93" s="84"/>
      <c r="AYG93" s="84"/>
      <c r="AYH93" s="84"/>
      <c r="AYI93" s="84"/>
      <c r="AYJ93" s="84"/>
      <c r="AYK93" s="84"/>
      <c r="AYL93" s="84"/>
      <c r="AYM93" s="84"/>
      <c r="AYN93" s="84"/>
      <c r="AYO93" s="84"/>
      <c r="AYP93" s="84"/>
      <c r="AYQ93" s="84"/>
      <c r="AYR93" s="84"/>
      <c r="AYS93" s="84"/>
      <c r="AYT93" s="84"/>
      <c r="AYU93" s="84"/>
      <c r="AYV93" s="84"/>
      <c r="AYW93" s="84"/>
      <c r="AYX93" s="84"/>
      <c r="AYY93" s="84"/>
      <c r="AYZ93" s="84"/>
      <c r="AZA93" s="84"/>
      <c r="AZB93" s="84"/>
      <c r="AZC93" s="84"/>
      <c r="AZD93" s="84"/>
      <c r="AZE93" s="84"/>
      <c r="AZF93" s="84"/>
      <c r="AZG93" s="84"/>
      <c r="AZH93" s="84"/>
      <c r="AZI93" s="84"/>
      <c r="AZJ93" s="84"/>
      <c r="AZK93" s="84"/>
      <c r="AZL93" s="84"/>
      <c r="AZM93" s="84"/>
      <c r="AZN93" s="84"/>
      <c r="AZO93" s="84"/>
      <c r="AZP93" s="84"/>
      <c r="AZQ93" s="84"/>
      <c r="AZR93" s="84"/>
      <c r="AZS93" s="84"/>
      <c r="AZT93" s="84"/>
      <c r="AZU93" s="84"/>
      <c r="AZV93" s="84"/>
      <c r="AZW93" s="84"/>
      <c r="AZX93" s="84"/>
      <c r="AZY93" s="84"/>
      <c r="AZZ93" s="84"/>
      <c r="BAA93" s="84"/>
      <c r="BAB93" s="84"/>
      <c r="BAC93" s="84"/>
      <c r="BAD93" s="84"/>
      <c r="BAE93" s="84"/>
      <c r="BAF93" s="84"/>
      <c r="BAG93" s="84"/>
      <c r="BAH93" s="84"/>
      <c r="BAI93" s="84"/>
      <c r="BAJ93" s="84"/>
      <c r="BAK93" s="84"/>
      <c r="BAL93" s="84"/>
      <c r="BAM93" s="84"/>
      <c r="BAN93" s="84"/>
      <c r="BAO93" s="84"/>
      <c r="BAP93" s="84"/>
      <c r="BAQ93" s="84"/>
      <c r="BAR93" s="84"/>
      <c r="BAS93" s="84"/>
      <c r="BAT93" s="84"/>
      <c r="BAU93" s="84"/>
      <c r="BAV93" s="84"/>
      <c r="BAW93" s="84"/>
      <c r="BAX93" s="84"/>
      <c r="BAY93" s="84"/>
      <c r="BAZ93" s="84"/>
      <c r="BBA93" s="84"/>
      <c r="BBB93" s="84"/>
      <c r="BBC93" s="84"/>
      <c r="BBD93" s="84"/>
      <c r="BBE93" s="84"/>
      <c r="BBF93" s="84"/>
      <c r="BBG93" s="84"/>
      <c r="BBH93" s="84"/>
      <c r="BBI93" s="84"/>
      <c r="BBJ93" s="84"/>
      <c r="BBK93" s="84"/>
      <c r="BBL93" s="84"/>
      <c r="BBM93" s="84"/>
      <c r="BBN93" s="84"/>
      <c r="BBO93" s="84"/>
      <c r="BBP93" s="84"/>
      <c r="BBQ93" s="84"/>
      <c r="BBR93" s="84"/>
      <c r="BBS93" s="84"/>
      <c r="BBT93" s="84"/>
      <c r="BBU93" s="84"/>
      <c r="BBV93" s="84"/>
      <c r="BBW93" s="84"/>
      <c r="BBX93" s="84"/>
      <c r="BBY93" s="84"/>
      <c r="BBZ93" s="84"/>
      <c r="BCA93" s="84"/>
      <c r="BCB93" s="84"/>
      <c r="BCC93" s="84"/>
      <c r="BCD93" s="84"/>
      <c r="BCE93" s="84"/>
      <c r="BCF93" s="84"/>
      <c r="BCG93" s="84"/>
      <c r="BCH93" s="84"/>
      <c r="BCI93" s="84"/>
      <c r="BCJ93" s="84"/>
      <c r="BCK93" s="84"/>
      <c r="BCL93" s="84"/>
      <c r="BCM93" s="84"/>
      <c r="BCN93" s="84"/>
      <c r="BCO93" s="84"/>
      <c r="BCP93" s="84"/>
      <c r="BCQ93" s="84"/>
      <c r="BCR93" s="84"/>
      <c r="BCS93" s="84"/>
      <c r="BCT93" s="84"/>
      <c r="BCU93" s="84"/>
      <c r="BCV93" s="84"/>
      <c r="BCW93" s="84"/>
      <c r="BCX93" s="84"/>
      <c r="BCY93" s="84"/>
      <c r="BCZ93" s="84"/>
      <c r="BDA93" s="84"/>
      <c r="BDB93" s="84"/>
      <c r="BDC93" s="84"/>
      <c r="BDD93" s="84"/>
      <c r="BDE93" s="84"/>
      <c r="BDF93" s="84"/>
      <c r="BDG93" s="84"/>
      <c r="BDH93" s="84"/>
      <c r="BDI93" s="84"/>
      <c r="BDJ93" s="84"/>
      <c r="BDK93" s="84"/>
      <c r="BDL93" s="84"/>
      <c r="BDM93" s="84"/>
      <c r="BDN93" s="84"/>
      <c r="BDO93" s="84"/>
      <c r="BDP93" s="84"/>
      <c r="BDQ93" s="84"/>
      <c r="BDR93" s="84"/>
      <c r="BDS93" s="84"/>
      <c r="BDT93" s="84"/>
      <c r="BDU93" s="84"/>
      <c r="BDV93" s="84"/>
      <c r="BDW93" s="84"/>
      <c r="BDX93" s="84"/>
      <c r="BDY93" s="84"/>
      <c r="BDZ93" s="84"/>
      <c r="BEA93" s="84"/>
      <c r="BEB93" s="84"/>
      <c r="BEC93" s="84"/>
      <c r="BED93" s="84"/>
      <c r="BEE93" s="84"/>
      <c r="BEF93" s="84"/>
      <c r="BEG93" s="84"/>
      <c r="BEH93" s="84"/>
      <c r="BEI93" s="84"/>
      <c r="BEJ93" s="84"/>
      <c r="BEK93" s="84"/>
      <c r="BEL93" s="84"/>
      <c r="BEM93" s="84"/>
      <c r="BEN93" s="84"/>
      <c r="BEO93" s="84"/>
      <c r="BEP93" s="84"/>
      <c r="BEQ93" s="84"/>
      <c r="BER93" s="84"/>
      <c r="BES93" s="84"/>
      <c r="BET93" s="84"/>
      <c r="BEU93" s="84"/>
      <c r="BEV93" s="84"/>
      <c r="BEW93" s="84"/>
      <c r="BEX93" s="84"/>
      <c r="BEY93" s="84"/>
      <c r="BEZ93" s="84"/>
      <c r="BFA93" s="84"/>
      <c r="BFB93" s="84"/>
      <c r="BFC93" s="84"/>
      <c r="BFD93" s="84"/>
      <c r="BFE93" s="84"/>
      <c r="BFF93" s="84"/>
      <c r="BFG93" s="84"/>
      <c r="BFH93" s="84"/>
      <c r="BFI93" s="84"/>
      <c r="BFJ93" s="84"/>
      <c r="BFK93" s="84"/>
      <c r="BFL93" s="84"/>
      <c r="BFM93" s="84"/>
      <c r="BFN93" s="84"/>
      <c r="BFO93" s="84"/>
      <c r="BFP93" s="84"/>
      <c r="BFQ93" s="84"/>
      <c r="BFR93" s="84"/>
      <c r="BFS93" s="84"/>
      <c r="BFT93" s="84"/>
      <c r="BFU93" s="84"/>
      <c r="BFV93" s="84"/>
      <c r="BFW93" s="84"/>
      <c r="BFX93" s="84"/>
      <c r="BFY93" s="84"/>
      <c r="BFZ93" s="84"/>
      <c r="BGA93" s="84"/>
      <c r="BGB93" s="84"/>
      <c r="BGC93" s="84"/>
      <c r="BGD93" s="84"/>
      <c r="BGE93" s="84"/>
      <c r="BGF93" s="84"/>
      <c r="BGG93" s="84"/>
      <c r="BGH93" s="84"/>
      <c r="BGI93" s="84"/>
      <c r="BGJ93" s="84"/>
      <c r="BGK93" s="84"/>
      <c r="BGL93" s="84"/>
      <c r="BGM93" s="84"/>
      <c r="BGN93" s="84"/>
      <c r="BGO93" s="84"/>
      <c r="BGP93" s="84"/>
      <c r="BGQ93" s="84"/>
      <c r="BGR93" s="84"/>
      <c r="BGS93" s="84"/>
      <c r="BGT93" s="84"/>
      <c r="BGU93" s="84"/>
      <c r="BGV93" s="84"/>
      <c r="BGW93" s="84"/>
      <c r="BGX93" s="84"/>
      <c r="BGY93" s="84"/>
      <c r="BGZ93" s="84"/>
      <c r="BHA93" s="84"/>
      <c r="BHB93" s="84"/>
      <c r="BHC93" s="84"/>
      <c r="BHD93" s="84"/>
      <c r="BHE93" s="84"/>
      <c r="BHF93" s="84"/>
      <c r="BHG93" s="84"/>
      <c r="BHH93" s="84"/>
      <c r="BHI93" s="84"/>
      <c r="BHJ93" s="84"/>
      <c r="BHK93" s="84"/>
      <c r="BHL93" s="84"/>
      <c r="BHM93" s="84"/>
      <c r="BHN93" s="84"/>
      <c r="BHO93" s="84"/>
      <c r="BHP93" s="84"/>
      <c r="BHQ93" s="84"/>
      <c r="BHR93" s="84"/>
      <c r="BHS93" s="84"/>
      <c r="BHT93" s="84"/>
      <c r="BHU93" s="84"/>
      <c r="BHV93" s="84"/>
      <c r="BHW93" s="84"/>
      <c r="BHX93" s="84"/>
      <c r="BHY93" s="84"/>
      <c r="BHZ93" s="84"/>
      <c r="BIA93" s="84"/>
      <c r="BIB93" s="84"/>
      <c r="BIC93" s="84"/>
      <c r="BID93" s="84"/>
      <c r="BIE93" s="84"/>
      <c r="BIF93" s="84"/>
      <c r="BIG93" s="84"/>
      <c r="BIH93" s="84"/>
      <c r="BII93" s="84"/>
      <c r="BIJ93" s="84"/>
      <c r="BIK93" s="84"/>
      <c r="BIL93" s="84"/>
      <c r="BIM93" s="84"/>
      <c r="BIN93" s="84"/>
      <c r="BIO93" s="84"/>
      <c r="BIP93" s="84"/>
      <c r="BIQ93" s="84"/>
      <c r="BIR93" s="84"/>
      <c r="BIS93" s="84"/>
      <c r="BIT93" s="84"/>
      <c r="BIU93" s="84"/>
      <c r="BIV93" s="84"/>
      <c r="BIW93" s="84"/>
      <c r="BIX93" s="84"/>
      <c r="BIY93" s="84"/>
      <c r="BIZ93" s="84"/>
      <c r="BJA93" s="84"/>
      <c r="BJB93" s="84"/>
      <c r="BJC93" s="84"/>
      <c r="BJD93" s="84"/>
      <c r="BJE93" s="84"/>
      <c r="BJF93" s="84"/>
      <c r="BJG93" s="84"/>
      <c r="BJH93" s="84"/>
      <c r="BJI93" s="84"/>
      <c r="BJJ93" s="84"/>
      <c r="BJK93" s="84"/>
      <c r="BJL93" s="84"/>
      <c r="BJM93" s="84"/>
      <c r="BJN93" s="84"/>
      <c r="BJO93" s="84"/>
      <c r="BJP93" s="84"/>
      <c r="BJQ93" s="84"/>
      <c r="BJR93" s="84"/>
      <c r="BJS93" s="84"/>
      <c r="BJT93" s="84"/>
      <c r="BJU93" s="84"/>
      <c r="BJV93" s="84"/>
      <c r="BJW93" s="84"/>
      <c r="BJX93" s="84"/>
      <c r="BJY93" s="84"/>
      <c r="BJZ93" s="84"/>
      <c r="BKA93" s="84"/>
      <c r="BKB93" s="84"/>
      <c r="BKC93" s="84"/>
      <c r="BKD93" s="84"/>
      <c r="BKE93" s="84"/>
      <c r="BKF93" s="84"/>
      <c r="BKG93" s="84"/>
      <c r="BKH93" s="84"/>
      <c r="BKI93" s="84"/>
      <c r="BKJ93" s="84"/>
      <c r="BKK93" s="84"/>
      <c r="BKL93" s="84"/>
      <c r="BKM93" s="84"/>
      <c r="BKN93" s="84"/>
      <c r="BKO93" s="84"/>
      <c r="BKP93" s="84"/>
      <c r="BKQ93" s="84"/>
      <c r="BKR93" s="84"/>
      <c r="BKS93" s="84"/>
      <c r="BKT93" s="84"/>
      <c r="BKU93" s="84"/>
      <c r="BKV93" s="84"/>
      <c r="BKW93" s="84"/>
      <c r="BKX93" s="84"/>
      <c r="BKY93" s="84"/>
      <c r="BKZ93" s="84"/>
      <c r="BLA93" s="84"/>
      <c r="BLB93" s="84"/>
      <c r="BLC93" s="84"/>
      <c r="BLD93" s="84"/>
      <c r="BLE93" s="84"/>
      <c r="BLF93" s="84"/>
      <c r="BLG93" s="84"/>
      <c r="BLH93" s="84"/>
      <c r="BLI93" s="84"/>
      <c r="BLJ93" s="84"/>
      <c r="BLK93" s="84"/>
      <c r="BLL93" s="84"/>
      <c r="BLM93" s="84"/>
      <c r="BLN93" s="84"/>
      <c r="BLO93" s="84"/>
      <c r="BLP93" s="84"/>
      <c r="BLQ93" s="84"/>
      <c r="BLR93" s="84"/>
      <c r="BLS93" s="84"/>
      <c r="BLT93" s="84"/>
      <c r="BLU93" s="84"/>
      <c r="BLV93" s="84"/>
      <c r="BLW93" s="84"/>
      <c r="BLX93" s="84"/>
      <c r="BLY93" s="84"/>
      <c r="BLZ93" s="84"/>
      <c r="BMA93" s="84"/>
      <c r="BMB93" s="84"/>
      <c r="BMC93" s="84"/>
      <c r="BMD93" s="84"/>
      <c r="BME93" s="84"/>
      <c r="BMF93" s="84"/>
      <c r="BMG93" s="84"/>
      <c r="BMH93" s="84"/>
      <c r="BMI93" s="84"/>
      <c r="BMJ93" s="84"/>
      <c r="BMK93" s="84"/>
      <c r="BML93" s="84"/>
      <c r="BMM93" s="84"/>
      <c r="BMN93" s="84"/>
      <c r="BMO93" s="84"/>
      <c r="BMP93" s="84"/>
      <c r="BMQ93" s="84"/>
      <c r="BMR93" s="84"/>
      <c r="BMS93" s="84"/>
      <c r="BMT93" s="84"/>
      <c r="BMU93" s="84"/>
      <c r="BMV93" s="84"/>
      <c r="BMW93" s="84"/>
      <c r="BMX93" s="84"/>
      <c r="BMY93" s="84"/>
      <c r="BMZ93" s="84"/>
      <c r="BNA93" s="84"/>
      <c r="BNB93" s="84"/>
      <c r="BNC93" s="84"/>
      <c r="BND93" s="84"/>
      <c r="BNE93" s="84"/>
      <c r="BNF93" s="84"/>
      <c r="BNG93" s="84"/>
      <c r="BNH93" s="84"/>
      <c r="BNI93" s="84"/>
      <c r="BNJ93" s="84"/>
      <c r="BNK93" s="84"/>
      <c r="BNL93" s="84"/>
      <c r="BNM93" s="84"/>
      <c r="BNN93" s="84"/>
      <c r="BNO93" s="84"/>
      <c r="BNP93" s="84"/>
      <c r="BNQ93" s="84"/>
      <c r="BNR93" s="84"/>
      <c r="BNS93" s="84"/>
      <c r="BNT93" s="84"/>
      <c r="BNU93" s="84"/>
      <c r="BNV93" s="84"/>
      <c r="BNW93" s="84"/>
      <c r="BNX93" s="84"/>
      <c r="BNY93" s="84"/>
      <c r="BNZ93" s="84"/>
      <c r="BOA93" s="84"/>
      <c r="BOB93" s="84"/>
      <c r="BOC93" s="84"/>
      <c r="BOD93" s="84"/>
      <c r="BOE93" s="84"/>
      <c r="BOF93" s="84"/>
      <c r="BOG93" s="84"/>
      <c r="BOH93" s="84"/>
      <c r="BOI93" s="84"/>
      <c r="BOJ93" s="84"/>
      <c r="BOK93" s="84"/>
      <c r="BOL93" s="84"/>
      <c r="BOM93" s="84"/>
      <c r="BON93" s="84"/>
      <c r="BOO93" s="84"/>
      <c r="BOP93" s="84"/>
      <c r="BOQ93" s="84"/>
      <c r="BOR93" s="84"/>
      <c r="BOS93" s="84"/>
      <c r="BOT93" s="84"/>
      <c r="BOU93" s="84"/>
      <c r="BOV93" s="84"/>
      <c r="BOW93" s="84"/>
      <c r="BOX93" s="84"/>
      <c r="BOY93" s="84"/>
      <c r="BOZ93" s="84"/>
      <c r="BPA93" s="84"/>
      <c r="BPB93" s="84"/>
      <c r="BPC93" s="84"/>
      <c r="BPD93" s="84"/>
      <c r="BPE93" s="84"/>
      <c r="BPF93" s="84"/>
      <c r="BPG93" s="84"/>
      <c r="BPH93" s="84"/>
      <c r="BPI93" s="84"/>
      <c r="BPJ93" s="84"/>
      <c r="BPK93" s="84"/>
      <c r="BPL93" s="84"/>
      <c r="BPM93" s="84"/>
      <c r="BPN93" s="84"/>
      <c r="BPO93" s="84"/>
      <c r="BPP93" s="84"/>
      <c r="BPQ93" s="84"/>
      <c r="BPR93" s="84"/>
      <c r="BPS93" s="84"/>
      <c r="BPT93" s="84"/>
      <c r="BPU93" s="84"/>
      <c r="BPV93" s="84"/>
      <c r="BPW93" s="84"/>
      <c r="BPX93" s="84"/>
      <c r="BPY93" s="84"/>
      <c r="BPZ93" s="84"/>
      <c r="BQA93" s="84"/>
      <c r="BQB93" s="84"/>
      <c r="BQC93" s="84"/>
      <c r="BQD93" s="84"/>
      <c r="BQE93" s="84"/>
      <c r="BQF93" s="84"/>
      <c r="BQG93" s="84"/>
      <c r="BQH93" s="84"/>
      <c r="BQI93" s="84"/>
      <c r="BQJ93" s="84"/>
      <c r="BQK93" s="84"/>
      <c r="BQL93" s="84"/>
      <c r="BQM93" s="84"/>
      <c r="BQN93" s="84"/>
      <c r="BQO93" s="84"/>
      <c r="BQP93" s="84"/>
      <c r="BQQ93" s="84"/>
      <c r="BQR93" s="84"/>
      <c r="BQS93" s="84"/>
      <c r="BQT93" s="84"/>
      <c r="BQU93" s="84"/>
      <c r="BQV93" s="84"/>
      <c r="BQW93" s="84"/>
      <c r="BQX93" s="84"/>
      <c r="BQY93" s="84"/>
      <c r="BQZ93" s="84"/>
      <c r="BRA93" s="84"/>
      <c r="BRB93" s="84"/>
      <c r="BRC93" s="84"/>
      <c r="BRD93" s="84"/>
      <c r="BRE93" s="84"/>
      <c r="BRF93" s="84"/>
      <c r="BRG93" s="84"/>
      <c r="BRH93" s="84"/>
      <c r="BRI93" s="84"/>
      <c r="BRJ93" s="84"/>
      <c r="BRK93" s="84"/>
      <c r="BRL93" s="84"/>
      <c r="BRM93" s="84"/>
      <c r="BRN93" s="84"/>
      <c r="BRO93" s="84"/>
      <c r="BRP93" s="84"/>
      <c r="BRQ93" s="84"/>
      <c r="BRR93" s="84"/>
      <c r="BRS93" s="84"/>
      <c r="BRT93" s="84"/>
      <c r="BRU93" s="84"/>
      <c r="BRV93" s="84"/>
      <c r="BRW93" s="84"/>
      <c r="BRX93" s="84"/>
      <c r="BRY93" s="84"/>
      <c r="BRZ93" s="84"/>
      <c r="BSA93" s="84"/>
      <c r="BSB93" s="84"/>
      <c r="BSC93" s="84"/>
      <c r="BSD93" s="84"/>
      <c r="BSE93" s="84"/>
      <c r="BSF93" s="84"/>
      <c r="BSG93" s="84"/>
      <c r="BSH93" s="84"/>
      <c r="BSI93" s="84"/>
      <c r="BSJ93" s="84"/>
      <c r="BSK93" s="84"/>
      <c r="BSL93" s="84"/>
      <c r="BSM93" s="84"/>
      <c r="BSN93" s="84"/>
      <c r="BSO93" s="84"/>
      <c r="BSP93" s="84"/>
      <c r="BSQ93" s="84"/>
      <c r="BSR93" s="84"/>
      <c r="BSS93" s="84"/>
      <c r="BST93" s="84"/>
      <c r="BSU93" s="84"/>
      <c r="BSV93" s="84"/>
      <c r="BSW93" s="84"/>
      <c r="BSX93" s="84"/>
      <c r="BSY93" s="84"/>
      <c r="BSZ93" s="84"/>
      <c r="BTA93" s="84"/>
      <c r="BTB93" s="84"/>
      <c r="BTC93" s="84"/>
      <c r="BTD93" s="84"/>
      <c r="BTE93" s="84"/>
      <c r="BTF93" s="84"/>
      <c r="BTG93" s="84"/>
      <c r="BTH93" s="84"/>
      <c r="BTI93" s="84"/>
      <c r="BTJ93" s="84"/>
      <c r="BTK93" s="84"/>
      <c r="BTL93" s="84"/>
      <c r="BTM93" s="84"/>
      <c r="BTN93" s="84"/>
      <c r="BTO93" s="84"/>
      <c r="BTP93" s="84"/>
      <c r="BTQ93" s="84"/>
      <c r="BTR93" s="84"/>
      <c r="BTS93" s="84"/>
      <c r="BTT93" s="84"/>
      <c r="BTU93" s="84"/>
      <c r="BTV93" s="84"/>
      <c r="BTW93" s="84"/>
      <c r="BTX93" s="84"/>
      <c r="BTY93" s="84"/>
      <c r="BTZ93" s="84"/>
      <c r="BUA93" s="84"/>
      <c r="BUB93" s="84"/>
      <c r="BUC93" s="84"/>
      <c r="BUD93" s="84"/>
      <c r="BUE93" s="84"/>
      <c r="BUF93" s="84"/>
      <c r="BUG93" s="84"/>
      <c r="BUH93" s="84"/>
      <c r="BUI93" s="84"/>
      <c r="BUJ93" s="84"/>
      <c r="BUK93" s="84"/>
      <c r="BUL93" s="84"/>
      <c r="BUM93" s="84"/>
      <c r="BUN93" s="84"/>
      <c r="BUO93" s="84"/>
      <c r="BUP93" s="84"/>
      <c r="BUQ93" s="84"/>
      <c r="BUR93" s="84"/>
      <c r="BUS93" s="84"/>
      <c r="BUT93" s="84"/>
      <c r="BUU93" s="84"/>
      <c r="BUV93" s="84"/>
      <c r="BUW93" s="84"/>
      <c r="BUX93" s="84"/>
      <c r="BUY93" s="84"/>
      <c r="BUZ93" s="84"/>
      <c r="BVA93" s="84"/>
      <c r="BVB93" s="84"/>
      <c r="BVC93" s="84"/>
      <c r="BVD93" s="84"/>
      <c r="BVE93" s="84"/>
      <c r="BVF93" s="84"/>
      <c r="BVG93" s="84"/>
      <c r="BVH93" s="84"/>
      <c r="BVI93" s="84"/>
      <c r="BVJ93" s="84"/>
      <c r="BVK93" s="84"/>
      <c r="BVL93" s="84"/>
      <c r="BVM93" s="84"/>
      <c r="BVN93" s="84"/>
      <c r="BVO93" s="84"/>
      <c r="BVP93" s="84"/>
      <c r="BVQ93" s="84"/>
      <c r="BVR93" s="84"/>
      <c r="BVS93" s="84"/>
      <c r="BVT93" s="84"/>
      <c r="BVU93" s="84"/>
      <c r="BVV93" s="84"/>
      <c r="BVW93" s="84"/>
      <c r="BVX93" s="84"/>
      <c r="BVY93" s="84"/>
      <c r="BVZ93" s="84"/>
      <c r="BWA93" s="84"/>
      <c r="BWB93" s="84"/>
      <c r="BWC93" s="84"/>
      <c r="BWD93" s="84"/>
      <c r="BWE93" s="84"/>
      <c r="BWF93" s="84"/>
      <c r="BWG93" s="84"/>
      <c r="BWH93" s="84"/>
      <c r="BWI93" s="84"/>
      <c r="BWJ93" s="84"/>
      <c r="BWK93" s="84"/>
      <c r="BWL93" s="84"/>
      <c r="BWM93" s="84"/>
      <c r="BWN93" s="84"/>
      <c r="BWO93" s="84"/>
      <c r="BWP93" s="84"/>
      <c r="BWQ93" s="84"/>
      <c r="BWR93" s="84"/>
      <c r="BWS93" s="84"/>
      <c r="BWT93" s="84"/>
      <c r="BWU93" s="84"/>
      <c r="BWV93" s="84"/>
      <c r="BWW93" s="84"/>
      <c r="BWX93" s="84"/>
      <c r="BWY93" s="84"/>
      <c r="BWZ93" s="84"/>
      <c r="BXA93" s="84"/>
      <c r="BXB93" s="84"/>
      <c r="BXC93" s="84"/>
      <c r="BXD93" s="84"/>
      <c r="BXE93" s="84"/>
      <c r="BXF93" s="84"/>
      <c r="BXG93" s="84"/>
      <c r="BXH93" s="84"/>
      <c r="BXI93" s="84"/>
      <c r="BXJ93" s="84"/>
      <c r="BXK93" s="84"/>
      <c r="BXL93" s="84"/>
      <c r="BXM93" s="84"/>
      <c r="BXN93" s="84"/>
      <c r="BXO93" s="84"/>
      <c r="BXP93" s="84"/>
      <c r="BXQ93" s="84"/>
      <c r="BXR93" s="84"/>
      <c r="BXS93" s="84"/>
      <c r="BXT93" s="84"/>
      <c r="BXU93" s="84"/>
      <c r="BXV93" s="84"/>
      <c r="BXW93" s="84"/>
      <c r="BXX93" s="84"/>
      <c r="BXY93" s="84"/>
      <c r="BXZ93" s="84"/>
      <c r="BYA93" s="84"/>
      <c r="BYB93" s="84"/>
      <c r="BYC93" s="84"/>
      <c r="BYD93" s="84"/>
      <c r="BYE93" s="84"/>
      <c r="BYF93" s="84"/>
      <c r="BYG93" s="84"/>
      <c r="BYH93" s="84"/>
      <c r="BYI93" s="84"/>
      <c r="BYJ93" s="84"/>
      <c r="BYK93" s="84"/>
      <c r="BYL93" s="84"/>
      <c r="BYM93" s="84"/>
      <c r="BYN93" s="84"/>
      <c r="BYO93" s="84"/>
      <c r="BYP93" s="84"/>
      <c r="BYQ93" s="84"/>
      <c r="BYR93" s="84"/>
      <c r="BYS93" s="84"/>
      <c r="BYT93" s="84"/>
      <c r="BYU93" s="84"/>
      <c r="BYV93" s="84"/>
      <c r="BYW93" s="84"/>
      <c r="BYX93" s="84"/>
      <c r="BYY93" s="84"/>
      <c r="BYZ93" s="84"/>
      <c r="BZA93" s="84"/>
      <c r="BZB93" s="84"/>
      <c r="BZC93" s="84"/>
      <c r="BZD93" s="84"/>
      <c r="BZE93" s="84"/>
      <c r="BZF93" s="84"/>
      <c r="BZG93" s="84"/>
      <c r="BZH93" s="84"/>
      <c r="BZI93" s="84"/>
      <c r="BZJ93" s="84"/>
      <c r="BZK93" s="84"/>
      <c r="BZL93" s="84"/>
      <c r="BZM93" s="84"/>
      <c r="BZN93" s="84"/>
      <c r="BZO93" s="84"/>
      <c r="BZP93" s="84"/>
      <c r="BZQ93" s="84"/>
      <c r="BZR93" s="84"/>
      <c r="BZS93" s="84"/>
      <c r="BZT93" s="84"/>
      <c r="BZU93" s="84"/>
      <c r="BZV93" s="84"/>
      <c r="BZW93" s="84"/>
      <c r="BZX93" s="84"/>
      <c r="BZY93" s="84"/>
      <c r="BZZ93" s="84"/>
      <c r="CAA93" s="84"/>
      <c r="CAB93" s="84"/>
      <c r="CAC93" s="84"/>
      <c r="CAD93" s="84"/>
      <c r="CAE93" s="84"/>
      <c r="CAF93" s="84"/>
      <c r="CAG93" s="84"/>
      <c r="CAH93" s="84"/>
      <c r="CAI93" s="84"/>
      <c r="CAJ93" s="84"/>
      <c r="CAK93" s="84"/>
      <c r="CAL93" s="84"/>
      <c r="CAM93" s="84"/>
      <c r="CAN93" s="84"/>
      <c r="CAO93" s="84"/>
      <c r="CAP93" s="84"/>
      <c r="CAQ93" s="84"/>
      <c r="CAR93" s="84"/>
      <c r="CAS93" s="84"/>
      <c r="CAT93" s="84"/>
      <c r="CAU93" s="84"/>
      <c r="CAV93" s="84"/>
      <c r="CAW93" s="84"/>
      <c r="CAX93" s="84"/>
      <c r="CAY93" s="84"/>
      <c r="CAZ93" s="84"/>
      <c r="CBA93" s="84"/>
      <c r="CBB93" s="84"/>
      <c r="CBC93" s="84"/>
      <c r="CBD93" s="84"/>
      <c r="CBE93" s="84"/>
      <c r="CBF93" s="84"/>
      <c r="CBG93" s="84"/>
      <c r="CBH93" s="84"/>
      <c r="CBI93" s="84"/>
      <c r="CBJ93" s="84"/>
      <c r="CBK93" s="84"/>
      <c r="CBL93" s="84"/>
      <c r="CBM93" s="84"/>
      <c r="CBN93" s="84"/>
      <c r="CBO93" s="84"/>
      <c r="CBP93" s="84"/>
      <c r="CBQ93" s="84"/>
      <c r="CBR93" s="84"/>
      <c r="CBS93" s="84"/>
      <c r="CBT93" s="84"/>
      <c r="CBU93" s="84"/>
      <c r="CBV93" s="84"/>
      <c r="CBW93" s="84"/>
      <c r="CBX93" s="84"/>
      <c r="CBY93" s="84"/>
      <c r="CBZ93" s="84"/>
      <c r="CCA93" s="84"/>
      <c r="CCB93" s="84"/>
      <c r="CCC93" s="84"/>
      <c r="CCD93" s="84"/>
      <c r="CCE93" s="84"/>
      <c r="CCF93" s="84"/>
      <c r="CCG93" s="84"/>
      <c r="CCH93" s="84"/>
      <c r="CCI93" s="84"/>
      <c r="CCJ93" s="84"/>
      <c r="CCK93" s="84"/>
      <c r="CCL93" s="84"/>
      <c r="CCM93" s="84"/>
      <c r="CCN93" s="84"/>
      <c r="CCO93" s="84"/>
      <c r="CCP93" s="84"/>
      <c r="CCQ93" s="84"/>
      <c r="CCR93" s="84"/>
      <c r="CCS93" s="84"/>
      <c r="CCT93" s="84"/>
      <c r="CCU93" s="84"/>
      <c r="CCV93" s="84"/>
      <c r="CCW93" s="84"/>
      <c r="CCX93" s="84"/>
      <c r="CCY93" s="84"/>
      <c r="CCZ93" s="84"/>
      <c r="CDA93" s="84"/>
      <c r="CDB93" s="84"/>
      <c r="CDC93" s="84"/>
      <c r="CDD93" s="84"/>
      <c r="CDE93" s="84"/>
      <c r="CDF93" s="84"/>
      <c r="CDG93" s="84"/>
      <c r="CDH93" s="84"/>
      <c r="CDI93" s="84"/>
      <c r="CDJ93" s="84"/>
      <c r="CDK93" s="84"/>
      <c r="CDL93" s="84"/>
      <c r="CDM93" s="84"/>
      <c r="CDN93" s="84"/>
      <c r="CDO93" s="84"/>
      <c r="CDP93" s="84"/>
      <c r="CDQ93" s="84"/>
      <c r="CDR93" s="84"/>
      <c r="CDS93" s="84"/>
      <c r="CDT93" s="84"/>
      <c r="CDU93" s="84"/>
      <c r="CDV93" s="84"/>
      <c r="CDW93" s="84"/>
      <c r="CDX93" s="84"/>
      <c r="CDY93" s="84"/>
      <c r="CDZ93" s="84"/>
      <c r="CEA93" s="84"/>
      <c r="CEB93" s="84"/>
      <c r="CEC93" s="84"/>
      <c r="CED93" s="84"/>
      <c r="CEE93" s="84"/>
      <c r="CEF93" s="84"/>
      <c r="CEG93" s="84"/>
      <c r="CEH93" s="84"/>
      <c r="CEI93" s="84"/>
      <c r="CEJ93" s="84"/>
      <c r="CEK93" s="84"/>
      <c r="CEL93" s="84"/>
      <c r="CEM93" s="84"/>
      <c r="CEN93" s="84"/>
      <c r="CEO93" s="84"/>
      <c r="CEP93" s="84"/>
      <c r="CEQ93" s="84"/>
      <c r="CER93" s="84"/>
      <c r="CES93" s="84"/>
      <c r="CET93" s="84"/>
      <c r="CEU93" s="84"/>
      <c r="CEV93" s="84"/>
      <c r="CEW93" s="84"/>
      <c r="CEX93" s="84"/>
      <c r="CEY93" s="84"/>
      <c r="CEZ93" s="84"/>
      <c r="CFA93" s="84"/>
      <c r="CFB93" s="84"/>
      <c r="CFC93" s="84"/>
      <c r="CFD93" s="84"/>
      <c r="CFE93" s="84"/>
      <c r="CFF93" s="84"/>
      <c r="CFG93" s="84"/>
      <c r="CFH93" s="84"/>
      <c r="CFI93" s="84"/>
      <c r="CFJ93" s="84"/>
      <c r="CFK93" s="84"/>
      <c r="CFL93" s="84"/>
      <c r="CFM93" s="84"/>
      <c r="CFN93" s="84"/>
      <c r="CFO93" s="84"/>
      <c r="CFP93" s="84"/>
      <c r="CFQ93" s="84"/>
      <c r="CFR93" s="84"/>
      <c r="CFS93" s="84"/>
      <c r="CFT93" s="84"/>
      <c r="CFU93" s="84"/>
      <c r="CFV93" s="84"/>
      <c r="CFW93" s="84"/>
      <c r="CFX93" s="84"/>
      <c r="CFY93" s="84"/>
      <c r="CFZ93" s="84"/>
      <c r="CGA93" s="84"/>
      <c r="CGB93" s="84"/>
      <c r="CGC93" s="84"/>
      <c r="CGD93" s="84"/>
      <c r="CGE93" s="84"/>
      <c r="CGF93" s="84"/>
      <c r="CGG93" s="84"/>
      <c r="CGH93" s="84"/>
      <c r="CGI93" s="84"/>
      <c r="CGJ93" s="84"/>
      <c r="CGK93" s="84"/>
      <c r="CGL93" s="84"/>
      <c r="CGM93" s="84"/>
      <c r="CGN93" s="84"/>
      <c r="CGO93" s="84"/>
      <c r="CGP93" s="84"/>
      <c r="CGQ93" s="84"/>
      <c r="CGR93" s="84"/>
      <c r="CGS93" s="84"/>
      <c r="CGT93" s="84"/>
      <c r="CGU93" s="84"/>
      <c r="CGV93" s="84"/>
      <c r="CGW93" s="84"/>
      <c r="CGX93" s="84"/>
      <c r="CGY93" s="84"/>
      <c r="CGZ93" s="84"/>
      <c r="CHA93" s="84"/>
      <c r="CHB93" s="84"/>
      <c r="CHC93" s="84"/>
      <c r="CHD93" s="84"/>
      <c r="CHE93" s="84"/>
      <c r="CHF93" s="84"/>
      <c r="CHG93" s="84"/>
      <c r="CHH93" s="84"/>
      <c r="CHI93" s="84"/>
      <c r="CHJ93" s="84"/>
      <c r="CHK93" s="84"/>
      <c r="CHL93" s="84"/>
      <c r="CHM93" s="84"/>
      <c r="CHN93" s="84"/>
      <c r="CHO93" s="84"/>
      <c r="CHP93" s="84"/>
      <c r="CHQ93" s="84"/>
      <c r="CHR93" s="84"/>
      <c r="CHS93" s="84"/>
      <c r="CHT93" s="84"/>
      <c r="CHU93" s="84"/>
      <c r="CHV93" s="84"/>
      <c r="CHW93" s="84"/>
      <c r="CHX93" s="84"/>
      <c r="CHY93" s="84"/>
      <c r="CHZ93" s="84"/>
      <c r="CIA93" s="84"/>
      <c r="CIB93" s="84"/>
      <c r="CIC93" s="84"/>
      <c r="CID93" s="84"/>
      <c r="CIE93" s="84"/>
      <c r="CIF93" s="84"/>
      <c r="CIG93" s="84"/>
      <c r="CIH93" s="84"/>
      <c r="CII93" s="84"/>
      <c r="CIJ93" s="84"/>
      <c r="CIK93" s="84"/>
      <c r="CIL93" s="84"/>
      <c r="CIM93" s="84"/>
      <c r="CIN93" s="84"/>
      <c r="CIO93" s="84"/>
      <c r="CIP93" s="84"/>
      <c r="CIQ93" s="84"/>
      <c r="CIR93" s="84"/>
      <c r="CIS93" s="84"/>
      <c r="CIT93" s="84"/>
      <c r="CIU93" s="84"/>
      <c r="CIV93" s="84"/>
      <c r="CIW93" s="84"/>
      <c r="CIX93" s="84"/>
      <c r="CIY93" s="84"/>
      <c r="CIZ93" s="84"/>
      <c r="CJA93" s="84"/>
      <c r="CJB93" s="84"/>
      <c r="CJC93" s="84"/>
      <c r="CJD93" s="84"/>
      <c r="CJE93" s="84"/>
      <c r="CJF93" s="84"/>
      <c r="CJG93" s="84"/>
      <c r="CJH93" s="84"/>
      <c r="CJI93" s="84"/>
      <c r="CJJ93" s="84"/>
      <c r="CJK93" s="84"/>
      <c r="CJL93" s="84"/>
      <c r="CJM93" s="84"/>
      <c r="CJN93" s="84"/>
      <c r="CJO93" s="84"/>
      <c r="CJP93" s="84"/>
      <c r="CJQ93" s="84"/>
      <c r="CJR93" s="84"/>
      <c r="CJS93" s="84"/>
      <c r="CJT93" s="84"/>
      <c r="CJU93" s="84"/>
      <c r="CJV93" s="84"/>
      <c r="CJW93" s="84"/>
      <c r="CJX93" s="84"/>
      <c r="CJY93" s="84"/>
      <c r="CJZ93" s="84"/>
      <c r="CKA93" s="84"/>
      <c r="CKB93" s="84"/>
      <c r="CKC93" s="84"/>
      <c r="CKD93" s="84"/>
      <c r="CKE93" s="84"/>
      <c r="CKF93" s="84"/>
      <c r="CKG93" s="84"/>
      <c r="CKH93" s="84"/>
      <c r="CKI93" s="84"/>
      <c r="CKJ93" s="84"/>
      <c r="CKK93" s="84"/>
      <c r="CKL93" s="84"/>
      <c r="CKM93" s="84"/>
      <c r="CKN93" s="84"/>
      <c r="CKO93" s="84"/>
      <c r="CKP93" s="84"/>
      <c r="CKQ93" s="84"/>
      <c r="CKR93" s="84"/>
      <c r="CKS93" s="84"/>
      <c r="CKT93" s="84"/>
      <c r="CKU93" s="84"/>
      <c r="CKV93" s="84"/>
      <c r="CKW93" s="84"/>
      <c r="CKX93" s="84"/>
      <c r="CKY93" s="84"/>
      <c r="CKZ93" s="84"/>
      <c r="CLA93" s="84"/>
      <c r="CLB93" s="84"/>
      <c r="CLC93" s="84"/>
      <c r="CLD93" s="84"/>
      <c r="CLE93" s="84"/>
      <c r="CLF93" s="84"/>
      <c r="CLG93" s="84"/>
      <c r="CLH93" s="84"/>
      <c r="CLI93" s="84"/>
      <c r="CLJ93" s="84"/>
      <c r="CLK93" s="84"/>
      <c r="CLL93" s="84"/>
      <c r="CLM93" s="84"/>
      <c r="CLN93" s="84"/>
      <c r="CLO93" s="84"/>
      <c r="CLP93" s="84"/>
      <c r="CLQ93" s="84"/>
      <c r="CLR93" s="84"/>
      <c r="CLS93" s="84"/>
      <c r="CLT93" s="84"/>
      <c r="CLU93" s="84"/>
      <c r="CLV93" s="84"/>
      <c r="CLW93" s="84"/>
      <c r="CLX93" s="84"/>
      <c r="CLY93" s="84"/>
      <c r="CLZ93" s="84"/>
      <c r="CMA93" s="84"/>
      <c r="CMB93" s="84"/>
      <c r="CMC93" s="84"/>
      <c r="CMD93" s="84"/>
      <c r="CME93" s="84"/>
      <c r="CMF93" s="84"/>
      <c r="CMG93" s="84"/>
      <c r="CMH93" s="84"/>
      <c r="CMI93" s="84"/>
      <c r="CMJ93" s="84"/>
      <c r="CMK93" s="84"/>
      <c r="CML93" s="84"/>
      <c r="CMM93" s="84"/>
      <c r="CMN93" s="84"/>
      <c r="CMO93" s="84"/>
      <c r="CMP93" s="84"/>
      <c r="CMQ93" s="84"/>
      <c r="CMR93" s="84"/>
      <c r="CMS93" s="84"/>
      <c r="CMT93" s="84"/>
      <c r="CMU93" s="84"/>
      <c r="CMV93" s="84"/>
      <c r="CMW93" s="84"/>
      <c r="CMX93" s="84"/>
      <c r="CMY93" s="84"/>
      <c r="CMZ93" s="84"/>
      <c r="CNA93" s="84"/>
      <c r="CNB93" s="84"/>
      <c r="CNC93" s="84"/>
      <c r="CND93" s="84"/>
      <c r="CNE93" s="84"/>
      <c r="CNF93" s="84"/>
      <c r="CNG93" s="84"/>
      <c r="CNH93" s="84"/>
      <c r="CNI93" s="84"/>
      <c r="CNJ93" s="84"/>
      <c r="CNK93" s="84"/>
      <c r="CNL93" s="84"/>
      <c r="CNM93" s="84"/>
      <c r="CNN93" s="84"/>
      <c r="CNO93" s="84"/>
      <c r="CNP93" s="84"/>
      <c r="CNQ93" s="84"/>
      <c r="CNR93" s="84"/>
      <c r="CNS93" s="84"/>
      <c r="CNT93" s="84"/>
      <c r="CNU93" s="84"/>
      <c r="CNV93" s="84"/>
      <c r="CNW93" s="84"/>
      <c r="CNX93" s="84"/>
      <c r="CNY93" s="84"/>
      <c r="CNZ93" s="84"/>
      <c r="COA93" s="84"/>
      <c r="COB93" s="84"/>
      <c r="COC93" s="84"/>
      <c r="COD93" s="84"/>
      <c r="COE93" s="84"/>
      <c r="COF93" s="84"/>
      <c r="COG93" s="84"/>
      <c r="COH93" s="84"/>
      <c r="COI93" s="84"/>
      <c r="COJ93" s="84"/>
      <c r="COK93" s="84"/>
      <c r="COL93" s="84"/>
      <c r="COM93" s="84"/>
      <c r="CON93" s="84"/>
      <c r="COO93" s="84"/>
      <c r="COP93" s="84"/>
      <c r="COQ93" s="84"/>
      <c r="COR93" s="84"/>
      <c r="COS93" s="84"/>
      <c r="COT93" s="84"/>
      <c r="COU93" s="84"/>
      <c r="COV93" s="84"/>
      <c r="COW93" s="84"/>
      <c r="COX93" s="84"/>
      <c r="COY93" s="84"/>
      <c r="COZ93" s="84"/>
      <c r="CPA93" s="84"/>
      <c r="CPB93" s="84"/>
      <c r="CPC93" s="84"/>
      <c r="CPD93" s="84"/>
      <c r="CPE93" s="84"/>
      <c r="CPF93" s="84"/>
      <c r="CPG93" s="84"/>
      <c r="CPH93" s="84"/>
      <c r="CPI93" s="84"/>
      <c r="CPJ93" s="84"/>
      <c r="CPK93" s="84"/>
      <c r="CPL93" s="84"/>
      <c r="CPM93" s="84"/>
      <c r="CPN93" s="84"/>
      <c r="CPO93" s="84"/>
      <c r="CPP93" s="84"/>
      <c r="CPQ93" s="84"/>
      <c r="CPR93" s="84"/>
      <c r="CPS93" s="84"/>
      <c r="CPT93" s="84"/>
      <c r="CPU93" s="84"/>
      <c r="CPV93" s="84"/>
      <c r="CPW93" s="84"/>
      <c r="CPX93" s="84"/>
      <c r="CPY93" s="84"/>
      <c r="CPZ93" s="84"/>
      <c r="CQA93" s="84"/>
      <c r="CQB93" s="84"/>
      <c r="CQC93" s="84"/>
      <c r="CQD93" s="84"/>
      <c r="CQE93" s="84"/>
      <c r="CQF93" s="84"/>
      <c r="CQG93" s="84"/>
      <c r="CQH93" s="84"/>
      <c r="CQI93" s="84"/>
      <c r="CQJ93" s="84"/>
      <c r="CQK93" s="84"/>
      <c r="CQL93" s="84"/>
      <c r="CQM93" s="84"/>
      <c r="CQN93" s="84"/>
      <c r="CQO93" s="84"/>
      <c r="CQP93" s="84"/>
      <c r="CQQ93" s="84"/>
      <c r="CQR93" s="84"/>
      <c r="CQS93" s="84"/>
      <c r="CQT93" s="84"/>
      <c r="CQU93" s="84"/>
      <c r="CQV93" s="84"/>
      <c r="CQW93" s="84"/>
      <c r="CQX93" s="84"/>
      <c r="CQY93" s="84"/>
      <c r="CQZ93" s="84"/>
      <c r="CRA93" s="84"/>
      <c r="CRB93" s="84"/>
      <c r="CRC93" s="84"/>
      <c r="CRD93" s="84"/>
      <c r="CRE93" s="84"/>
      <c r="CRF93" s="84"/>
      <c r="CRG93" s="84"/>
      <c r="CRH93" s="84"/>
      <c r="CRI93" s="84"/>
      <c r="CRJ93" s="84"/>
      <c r="CRK93" s="84"/>
      <c r="CRL93" s="84"/>
      <c r="CRM93" s="84"/>
      <c r="CRN93" s="84"/>
      <c r="CRO93" s="84"/>
      <c r="CRP93" s="84"/>
      <c r="CRQ93" s="84"/>
      <c r="CRR93" s="84"/>
      <c r="CRS93" s="84"/>
      <c r="CRT93" s="84"/>
      <c r="CRU93" s="84"/>
      <c r="CRV93" s="84"/>
      <c r="CRW93" s="84"/>
      <c r="CRX93" s="84"/>
      <c r="CRY93" s="84"/>
      <c r="CRZ93" s="84"/>
      <c r="CSA93" s="84"/>
      <c r="CSB93" s="84"/>
      <c r="CSC93" s="84"/>
      <c r="CSD93" s="84"/>
      <c r="CSE93" s="84"/>
      <c r="CSF93" s="84"/>
      <c r="CSG93" s="84"/>
      <c r="CSH93" s="84"/>
      <c r="CSI93" s="84"/>
      <c r="CSJ93" s="84"/>
      <c r="CSK93" s="84"/>
      <c r="CSL93" s="84"/>
      <c r="CSM93" s="84"/>
      <c r="CSN93" s="84"/>
      <c r="CSO93" s="84"/>
      <c r="CSP93" s="84"/>
      <c r="CSQ93" s="84"/>
      <c r="CSR93" s="84"/>
      <c r="CSS93" s="84"/>
      <c r="CST93" s="84"/>
      <c r="CSU93" s="84"/>
      <c r="CSV93" s="84"/>
      <c r="CSW93" s="84"/>
      <c r="CSX93" s="84"/>
      <c r="CSY93" s="84"/>
      <c r="CSZ93" s="84"/>
      <c r="CTA93" s="84"/>
      <c r="CTB93" s="84"/>
      <c r="CTC93" s="84"/>
      <c r="CTD93" s="84"/>
      <c r="CTE93" s="84"/>
      <c r="CTF93" s="84"/>
      <c r="CTG93" s="84"/>
      <c r="CTH93" s="84"/>
      <c r="CTI93" s="84"/>
      <c r="CTJ93" s="84"/>
      <c r="CTK93" s="84"/>
      <c r="CTL93" s="84"/>
      <c r="CTM93" s="84"/>
      <c r="CTN93" s="84"/>
      <c r="CTO93" s="84"/>
      <c r="CTP93" s="84"/>
      <c r="CTQ93" s="84"/>
      <c r="CTR93" s="84"/>
      <c r="CTS93" s="84"/>
      <c r="CTT93" s="84"/>
      <c r="CTU93" s="84"/>
      <c r="CTV93" s="84"/>
      <c r="CTW93" s="84"/>
      <c r="CTX93" s="84"/>
      <c r="CTY93" s="84"/>
      <c r="CTZ93" s="84"/>
      <c r="CUA93" s="84"/>
      <c r="CUB93" s="84"/>
      <c r="CUC93" s="84"/>
      <c r="CUD93" s="84"/>
      <c r="CUE93" s="84"/>
      <c r="CUF93" s="84"/>
      <c r="CUG93" s="84"/>
      <c r="CUH93" s="84"/>
      <c r="CUI93" s="84"/>
      <c r="CUJ93" s="84"/>
      <c r="CUK93" s="84"/>
      <c r="CUL93" s="84"/>
      <c r="CUM93" s="84"/>
      <c r="CUN93" s="84"/>
      <c r="CUO93" s="84"/>
      <c r="CUP93" s="84"/>
      <c r="CUQ93" s="84"/>
      <c r="CUR93" s="84"/>
      <c r="CUS93" s="84"/>
      <c r="CUT93" s="84"/>
      <c r="CUU93" s="84"/>
      <c r="CUV93" s="84"/>
      <c r="CUW93" s="84"/>
      <c r="CUX93" s="84"/>
      <c r="CUY93" s="84"/>
      <c r="CUZ93" s="84"/>
      <c r="CVA93" s="84"/>
      <c r="CVB93" s="84"/>
      <c r="CVC93" s="84"/>
      <c r="CVD93" s="84"/>
      <c r="CVE93" s="84"/>
      <c r="CVF93" s="84"/>
      <c r="CVG93" s="84"/>
      <c r="CVH93" s="84"/>
      <c r="CVI93" s="84"/>
      <c r="CVJ93" s="84"/>
      <c r="CVK93" s="84"/>
      <c r="CVL93" s="84"/>
      <c r="CVM93" s="84"/>
      <c r="CVN93" s="84"/>
      <c r="CVO93" s="84"/>
      <c r="CVP93" s="84"/>
      <c r="CVQ93" s="84"/>
      <c r="CVR93" s="84"/>
      <c r="CVS93" s="84"/>
      <c r="CVT93" s="84"/>
      <c r="CVU93" s="84"/>
      <c r="CVV93" s="84"/>
      <c r="CVW93" s="84"/>
      <c r="CVX93" s="84"/>
      <c r="CVY93" s="84"/>
      <c r="CVZ93" s="84"/>
      <c r="CWA93" s="84"/>
      <c r="CWB93" s="84"/>
      <c r="CWC93" s="84"/>
      <c r="CWD93" s="84"/>
      <c r="CWE93" s="84"/>
      <c r="CWF93" s="84"/>
      <c r="CWG93" s="84"/>
      <c r="CWH93" s="84"/>
      <c r="CWI93" s="84"/>
      <c r="CWJ93" s="84"/>
      <c r="CWK93" s="84"/>
      <c r="CWL93" s="84"/>
      <c r="CWM93" s="84"/>
      <c r="CWN93" s="84"/>
      <c r="CWO93" s="84"/>
      <c r="CWP93" s="84"/>
      <c r="CWQ93" s="84"/>
      <c r="CWR93" s="84"/>
      <c r="CWS93" s="84"/>
      <c r="CWT93" s="84"/>
      <c r="CWU93" s="84"/>
      <c r="CWV93" s="84"/>
      <c r="CWW93" s="84"/>
      <c r="CWX93" s="84"/>
      <c r="CWY93" s="84"/>
      <c r="CWZ93" s="84"/>
      <c r="CXA93" s="84"/>
      <c r="CXB93" s="84"/>
      <c r="CXC93" s="84"/>
      <c r="CXD93" s="84"/>
      <c r="CXE93" s="84"/>
      <c r="CXF93" s="84"/>
      <c r="CXG93" s="84"/>
      <c r="CXH93" s="84"/>
      <c r="CXI93" s="84"/>
      <c r="CXJ93" s="84"/>
      <c r="CXK93" s="84"/>
      <c r="CXL93" s="84"/>
      <c r="CXM93" s="84"/>
      <c r="CXN93" s="84"/>
      <c r="CXO93" s="84"/>
      <c r="CXP93" s="84"/>
      <c r="CXQ93" s="84"/>
      <c r="CXR93" s="84"/>
      <c r="CXS93" s="84"/>
      <c r="CXT93" s="84"/>
      <c r="CXU93" s="84"/>
      <c r="CXV93" s="84"/>
      <c r="CXW93" s="84"/>
      <c r="CXX93" s="84"/>
      <c r="CXY93" s="84"/>
      <c r="CXZ93" s="84"/>
      <c r="CYA93" s="84"/>
      <c r="CYB93" s="84"/>
      <c r="CYC93" s="84"/>
      <c r="CYD93" s="84"/>
      <c r="CYE93" s="84"/>
      <c r="CYF93" s="84"/>
      <c r="CYG93" s="84"/>
      <c r="CYH93" s="84"/>
      <c r="CYI93" s="84"/>
      <c r="CYJ93" s="84"/>
      <c r="CYK93" s="84"/>
      <c r="CYL93" s="84"/>
      <c r="CYM93" s="84"/>
      <c r="CYN93" s="84"/>
      <c r="CYO93" s="84"/>
      <c r="CYP93" s="84"/>
      <c r="CYQ93" s="84"/>
      <c r="CYR93" s="84"/>
      <c r="CYS93" s="84"/>
      <c r="CYT93" s="84"/>
      <c r="CYU93" s="84"/>
      <c r="CYV93" s="84"/>
      <c r="CYW93" s="84"/>
      <c r="CYX93" s="84"/>
      <c r="CYY93" s="84"/>
      <c r="CYZ93" s="84"/>
      <c r="CZA93" s="84"/>
      <c r="CZB93" s="84"/>
      <c r="CZC93" s="84"/>
      <c r="CZD93" s="84"/>
      <c r="CZE93" s="84"/>
      <c r="CZF93" s="84"/>
      <c r="CZG93" s="84"/>
      <c r="CZH93" s="84"/>
      <c r="CZI93" s="84"/>
      <c r="CZJ93" s="84"/>
      <c r="CZK93" s="84"/>
      <c r="CZL93" s="84"/>
      <c r="CZM93" s="84"/>
      <c r="CZN93" s="84"/>
      <c r="CZO93" s="84"/>
      <c r="CZP93" s="84"/>
      <c r="CZQ93" s="84"/>
      <c r="CZR93" s="84"/>
      <c r="CZS93" s="84"/>
      <c r="CZT93" s="84"/>
      <c r="CZU93" s="84"/>
      <c r="CZV93" s="84"/>
      <c r="CZW93" s="84"/>
      <c r="CZX93" s="84"/>
      <c r="CZY93" s="84"/>
      <c r="CZZ93" s="84"/>
      <c r="DAA93" s="84"/>
      <c r="DAB93" s="84"/>
      <c r="DAC93" s="84"/>
      <c r="DAD93" s="84"/>
      <c r="DAE93" s="84"/>
      <c r="DAF93" s="84"/>
      <c r="DAG93" s="84"/>
      <c r="DAH93" s="84"/>
      <c r="DAI93" s="84"/>
      <c r="DAJ93" s="84"/>
      <c r="DAK93" s="84"/>
      <c r="DAL93" s="84"/>
      <c r="DAM93" s="84"/>
      <c r="DAN93" s="84"/>
      <c r="DAO93" s="84"/>
      <c r="DAP93" s="84"/>
      <c r="DAQ93" s="84"/>
      <c r="DAR93" s="84"/>
      <c r="DAS93" s="84"/>
      <c r="DAT93" s="84"/>
      <c r="DAU93" s="84"/>
      <c r="DAV93" s="84"/>
      <c r="DAW93" s="84"/>
      <c r="DAX93" s="84"/>
      <c r="DAY93" s="84"/>
      <c r="DAZ93" s="84"/>
      <c r="DBA93" s="84"/>
      <c r="DBB93" s="84"/>
      <c r="DBC93" s="84"/>
      <c r="DBD93" s="84"/>
      <c r="DBE93" s="84"/>
      <c r="DBF93" s="84"/>
      <c r="DBG93" s="84"/>
      <c r="DBH93" s="84"/>
      <c r="DBI93" s="84"/>
      <c r="DBJ93" s="84"/>
      <c r="DBK93" s="84"/>
      <c r="DBL93" s="84"/>
      <c r="DBM93" s="84"/>
      <c r="DBN93" s="84"/>
      <c r="DBO93" s="84"/>
      <c r="DBP93" s="84"/>
      <c r="DBQ93" s="84"/>
      <c r="DBR93" s="84"/>
      <c r="DBS93" s="84"/>
      <c r="DBT93" s="84"/>
      <c r="DBU93" s="84"/>
      <c r="DBV93" s="84"/>
      <c r="DBW93" s="84"/>
      <c r="DBX93" s="84"/>
      <c r="DBY93" s="84"/>
      <c r="DBZ93" s="84"/>
      <c r="DCA93" s="84"/>
      <c r="DCB93" s="84"/>
      <c r="DCC93" s="84"/>
      <c r="DCD93" s="84"/>
      <c r="DCE93" s="84"/>
      <c r="DCF93" s="84"/>
      <c r="DCG93" s="84"/>
      <c r="DCH93" s="84"/>
      <c r="DCI93" s="84"/>
      <c r="DCJ93" s="84"/>
      <c r="DCK93" s="84"/>
      <c r="DCL93" s="84"/>
      <c r="DCM93" s="84"/>
      <c r="DCN93" s="84"/>
      <c r="DCO93" s="84"/>
      <c r="DCP93" s="84"/>
      <c r="DCQ93" s="84"/>
      <c r="DCR93" s="84"/>
      <c r="DCS93" s="84"/>
      <c r="DCT93" s="84"/>
      <c r="DCU93" s="84"/>
      <c r="DCV93" s="84"/>
      <c r="DCW93" s="84"/>
      <c r="DCX93" s="84"/>
      <c r="DCY93" s="84"/>
      <c r="DCZ93" s="84"/>
      <c r="DDA93" s="84"/>
      <c r="DDB93" s="84"/>
      <c r="DDC93" s="84"/>
      <c r="DDD93" s="84"/>
      <c r="DDE93" s="84"/>
      <c r="DDF93" s="84"/>
      <c r="DDG93" s="84"/>
      <c r="DDH93" s="84"/>
      <c r="DDI93" s="84"/>
      <c r="DDJ93" s="84"/>
      <c r="DDK93" s="84"/>
      <c r="DDL93" s="84"/>
      <c r="DDM93" s="84"/>
      <c r="DDN93" s="84"/>
      <c r="DDO93" s="84"/>
      <c r="DDP93" s="84"/>
      <c r="DDQ93" s="84"/>
      <c r="DDR93" s="84"/>
      <c r="DDS93" s="84"/>
      <c r="DDT93" s="84"/>
      <c r="DDU93" s="84"/>
      <c r="DDV93" s="84"/>
      <c r="DDW93" s="84"/>
      <c r="DDX93" s="84"/>
      <c r="DDY93" s="84"/>
      <c r="DDZ93" s="84"/>
      <c r="DEA93" s="84"/>
      <c r="DEB93" s="84"/>
      <c r="DEC93" s="84"/>
      <c r="DED93" s="84"/>
      <c r="DEE93" s="84"/>
      <c r="DEF93" s="84"/>
      <c r="DEG93" s="84"/>
      <c r="DEH93" s="84"/>
      <c r="DEI93" s="84"/>
      <c r="DEJ93" s="84"/>
      <c r="DEK93" s="84"/>
      <c r="DEL93" s="84"/>
      <c r="DEM93" s="84"/>
      <c r="DEN93" s="84"/>
      <c r="DEO93" s="84"/>
      <c r="DEP93" s="84"/>
      <c r="DEQ93" s="84"/>
      <c r="DER93" s="84"/>
      <c r="DES93" s="84"/>
      <c r="DET93" s="84"/>
      <c r="DEU93" s="84"/>
      <c r="DEV93" s="84"/>
      <c r="DEW93" s="84"/>
      <c r="DEX93" s="84"/>
      <c r="DEY93" s="84"/>
      <c r="DEZ93" s="84"/>
      <c r="DFA93" s="84"/>
      <c r="DFB93" s="84"/>
      <c r="DFC93" s="84"/>
      <c r="DFD93" s="84"/>
      <c r="DFE93" s="84"/>
      <c r="DFF93" s="84"/>
      <c r="DFG93" s="84"/>
      <c r="DFH93" s="84"/>
      <c r="DFI93" s="84"/>
      <c r="DFJ93" s="84"/>
      <c r="DFK93" s="84"/>
      <c r="DFL93" s="84"/>
      <c r="DFM93" s="84"/>
      <c r="DFN93" s="84"/>
      <c r="DFO93" s="84"/>
      <c r="DFP93" s="84"/>
      <c r="DFQ93" s="84"/>
      <c r="DFR93" s="84"/>
      <c r="DFS93" s="84"/>
      <c r="DFT93" s="84"/>
      <c r="DFU93" s="84"/>
      <c r="DFV93" s="84"/>
      <c r="DFW93" s="84"/>
      <c r="DFX93" s="84"/>
      <c r="DFY93" s="84"/>
      <c r="DFZ93" s="84"/>
      <c r="DGA93" s="84"/>
      <c r="DGB93" s="84"/>
      <c r="DGC93" s="84"/>
      <c r="DGD93" s="84"/>
      <c r="DGE93" s="84"/>
      <c r="DGF93" s="84"/>
      <c r="DGG93" s="84"/>
      <c r="DGH93" s="84"/>
      <c r="DGI93" s="84"/>
      <c r="DGJ93" s="84"/>
      <c r="DGK93" s="84"/>
      <c r="DGL93" s="84"/>
      <c r="DGM93" s="84"/>
      <c r="DGN93" s="84"/>
      <c r="DGO93" s="84"/>
      <c r="DGP93" s="84"/>
      <c r="DGQ93" s="84"/>
      <c r="DGR93" s="84"/>
      <c r="DGS93" s="84"/>
      <c r="DGT93" s="84"/>
      <c r="DGU93" s="84"/>
      <c r="DGV93" s="84"/>
      <c r="DGW93" s="84"/>
      <c r="DGX93" s="84"/>
      <c r="DGY93" s="84"/>
      <c r="DGZ93" s="84"/>
      <c r="DHA93" s="84"/>
      <c r="DHB93" s="84"/>
      <c r="DHC93" s="84"/>
      <c r="DHD93" s="84"/>
      <c r="DHE93" s="84"/>
      <c r="DHF93" s="84"/>
      <c r="DHG93" s="84"/>
      <c r="DHH93" s="84"/>
      <c r="DHI93" s="84"/>
      <c r="DHJ93" s="84"/>
      <c r="DHK93" s="84"/>
      <c r="DHL93" s="84"/>
      <c r="DHM93" s="84"/>
      <c r="DHN93" s="84"/>
      <c r="DHO93" s="84"/>
      <c r="DHP93" s="84"/>
      <c r="DHQ93" s="84"/>
      <c r="DHR93" s="84"/>
      <c r="DHS93" s="84"/>
      <c r="DHT93" s="84"/>
      <c r="DHU93" s="84"/>
      <c r="DHV93" s="84"/>
      <c r="DHW93" s="84"/>
      <c r="DHX93" s="84"/>
      <c r="DHY93" s="84"/>
      <c r="DHZ93" s="84"/>
      <c r="DIA93" s="84"/>
      <c r="DIB93" s="84"/>
      <c r="DIC93" s="84"/>
      <c r="DID93" s="84"/>
      <c r="DIE93" s="84"/>
      <c r="DIF93" s="84"/>
      <c r="DIG93" s="84"/>
      <c r="DIH93" s="84"/>
      <c r="DII93" s="84"/>
      <c r="DIJ93" s="84"/>
      <c r="DIK93" s="84"/>
      <c r="DIL93" s="84"/>
      <c r="DIM93" s="84"/>
      <c r="DIN93" s="84"/>
      <c r="DIO93" s="84"/>
      <c r="DIP93" s="84"/>
      <c r="DIQ93" s="84"/>
      <c r="DIR93" s="84"/>
      <c r="DIS93" s="84"/>
      <c r="DIT93" s="84"/>
      <c r="DIU93" s="84"/>
      <c r="DIV93" s="84"/>
      <c r="DIW93" s="84"/>
      <c r="DIX93" s="84"/>
      <c r="DIY93" s="84"/>
      <c r="DIZ93" s="84"/>
      <c r="DJA93" s="84"/>
      <c r="DJB93" s="84"/>
      <c r="DJC93" s="84"/>
      <c r="DJD93" s="84"/>
      <c r="DJE93" s="84"/>
      <c r="DJF93" s="84"/>
      <c r="DJG93" s="84"/>
      <c r="DJH93" s="84"/>
      <c r="DJI93" s="84"/>
      <c r="DJJ93" s="84"/>
      <c r="DJK93" s="84"/>
      <c r="DJL93" s="84"/>
      <c r="DJM93" s="84"/>
      <c r="DJN93" s="84"/>
      <c r="DJO93" s="84"/>
      <c r="DJP93" s="84"/>
      <c r="DJQ93" s="84"/>
      <c r="DJR93" s="84"/>
      <c r="DJS93" s="84"/>
      <c r="DJT93" s="84"/>
      <c r="DJU93" s="84"/>
      <c r="DJV93" s="84"/>
      <c r="DJW93" s="84"/>
      <c r="DJX93" s="84"/>
      <c r="DJY93" s="84"/>
      <c r="DJZ93" s="84"/>
      <c r="DKA93" s="84"/>
      <c r="DKB93" s="84"/>
      <c r="DKC93" s="84"/>
      <c r="DKD93" s="84"/>
      <c r="DKE93" s="84"/>
      <c r="DKF93" s="84"/>
      <c r="DKG93" s="84"/>
      <c r="DKH93" s="84"/>
      <c r="DKI93" s="84"/>
      <c r="DKJ93" s="84"/>
      <c r="DKK93" s="84"/>
      <c r="DKL93" s="84"/>
      <c r="DKM93" s="84"/>
      <c r="DKN93" s="84"/>
      <c r="DKO93" s="84"/>
      <c r="DKP93" s="84"/>
      <c r="DKQ93" s="84"/>
      <c r="DKR93" s="84"/>
      <c r="DKS93" s="84"/>
      <c r="DKT93" s="84"/>
      <c r="DKU93" s="84"/>
      <c r="DKV93" s="84"/>
      <c r="DKW93" s="84"/>
      <c r="DKX93" s="84"/>
      <c r="DKY93" s="84"/>
      <c r="DKZ93" s="84"/>
      <c r="DLA93" s="84"/>
      <c r="DLB93" s="84"/>
      <c r="DLC93" s="84"/>
      <c r="DLD93" s="84"/>
      <c r="DLE93" s="84"/>
      <c r="DLF93" s="84"/>
      <c r="DLG93" s="84"/>
      <c r="DLH93" s="84"/>
      <c r="DLI93" s="84"/>
      <c r="DLJ93" s="84"/>
      <c r="DLK93" s="84"/>
      <c r="DLL93" s="84"/>
      <c r="DLM93" s="84"/>
      <c r="DLN93" s="84"/>
      <c r="DLO93" s="84"/>
      <c r="DLP93" s="84"/>
      <c r="DLQ93" s="84"/>
      <c r="DLR93" s="84"/>
      <c r="DLS93" s="84"/>
      <c r="DLT93" s="84"/>
      <c r="DLU93" s="84"/>
      <c r="DLV93" s="84"/>
      <c r="DLW93" s="84"/>
      <c r="DLX93" s="84"/>
      <c r="DLY93" s="84"/>
      <c r="DLZ93" s="84"/>
      <c r="DMA93" s="84"/>
      <c r="DMB93" s="84"/>
      <c r="DMC93" s="84"/>
      <c r="DMD93" s="84"/>
      <c r="DME93" s="84"/>
      <c r="DMF93" s="84"/>
      <c r="DMG93" s="84"/>
      <c r="DMH93" s="84"/>
      <c r="DMI93" s="84"/>
      <c r="DMJ93" s="84"/>
      <c r="DMK93" s="84"/>
      <c r="DML93" s="84"/>
      <c r="DMM93" s="84"/>
      <c r="DMN93" s="84"/>
      <c r="DMO93" s="84"/>
      <c r="DMP93" s="84"/>
      <c r="DMQ93" s="84"/>
      <c r="DMR93" s="84"/>
      <c r="DMS93" s="84"/>
      <c r="DMT93" s="84"/>
      <c r="DMU93" s="84"/>
      <c r="DMV93" s="84"/>
      <c r="DMW93" s="84"/>
      <c r="DMX93" s="84"/>
      <c r="DMY93" s="84"/>
      <c r="DMZ93" s="84"/>
      <c r="DNA93" s="84"/>
      <c r="DNB93" s="84"/>
      <c r="DNC93" s="84"/>
      <c r="DND93" s="84"/>
      <c r="DNE93" s="84"/>
      <c r="DNF93" s="84"/>
      <c r="DNG93" s="84"/>
      <c r="DNH93" s="84"/>
      <c r="DNI93" s="84"/>
      <c r="DNJ93" s="84"/>
      <c r="DNK93" s="84"/>
      <c r="DNL93" s="84"/>
      <c r="DNM93" s="84"/>
      <c r="DNN93" s="84"/>
      <c r="DNO93" s="84"/>
      <c r="DNP93" s="84"/>
      <c r="DNQ93" s="84"/>
      <c r="DNR93" s="84"/>
      <c r="DNS93" s="84"/>
      <c r="DNT93" s="84"/>
      <c r="DNU93" s="84"/>
      <c r="DNV93" s="84"/>
      <c r="DNW93" s="84"/>
      <c r="DNX93" s="84"/>
      <c r="DNY93" s="84"/>
      <c r="DNZ93" s="84"/>
      <c r="DOA93" s="84"/>
      <c r="DOB93" s="84"/>
      <c r="DOC93" s="84"/>
      <c r="DOD93" s="84"/>
      <c r="DOE93" s="84"/>
      <c r="DOF93" s="84"/>
      <c r="DOG93" s="84"/>
      <c r="DOH93" s="84"/>
      <c r="DOI93" s="84"/>
      <c r="DOJ93" s="84"/>
      <c r="DOK93" s="84"/>
      <c r="DOL93" s="84"/>
      <c r="DOM93" s="84"/>
      <c r="DON93" s="84"/>
      <c r="DOO93" s="84"/>
      <c r="DOP93" s="84"/>
      <c r="DOQ93" s="84"/>
      <c r="DOR93" s="84"/>
      <c r="DOS93" s="84"/>
      <c r="DOT93" s="84"/>
      <c r="DOU93" s="84"/>
      <c r="DOV93" s="84"/>
      <c r="DOW93" s="84"/>
      <c r="DOX93" s="84"/>
      <c r="DOY93" s="84"/>
      <c r="DOZ93" s="84"/>
      <c r="DPA93" s="84"/>
      <c r="DPB93" s="84"/>
      <c r="DPC93" s="84"/>
      <c r="DPD93" s="84"/>
      <c r="DPE93" s="84"/>
      <c r="DPF93" s="84"/>
      <c r="DPG93" s="84"/>
      <c r="DPH93" s="84"/>
      <c r="DPI93" s="84"/>
      <c r="DPJ93" s="84"/>
      <c r="DPK93" s="84"/>
      <c r="DPL93" s="84"/>
      <c r="DPM93" s="84"/>
      <c r="DPN93" s="84"/>
      <c r="DPO93" s="84"/>
      <c r="DPP93" s="84"/>
      <c r="DPQ93" s="84"/>
      <c r="DPR93" s="84"/>
      <c r="DPS93" s="84"/>
      <c r="DPT93" s="84"/>
      <c r="DPU93" s="84"/>
      <c r="DPV93" s="84"/>
      <c r="DPW93" s="84"/>
      <c r="DPX93" s="84"/>
      <c r="DPY93" s="84"/>
      <c r="DPZ93" s="84"/>
      <c r="DQA93" s="84"/>
      <c r="DQB93" s="84"/>
      <c r="DQC93" s="84"/>
      <c r="DQD93" s="84"/>
      <c r="DQE93" s="84"/>
      <c r="DQF93" s="84"/>
      <c r="DQG93" s="84"/>
      <c r="DQH93" s="84"/>
      <c r="DQI93" s="84"/>
      <c r="DQJ93" s="84"/>
      <c r="DQK93" s="84"/>
      <c r="DQL93" s="84"/>
      <c r="DQM93" s="84"/>
      <c r="DQN93" s="84"/>
      <c r="DQO93" s="84"/>
      <c r="DQP93" s="84"/>
      <c r="DQQ93" s="84"/>
      <c r="DQR93" s="84"/>
      <c r="DQS93" s="84"/>
      <c r="DQT93" s="84"/>
      <c r="DQU93" s="84"/>
      <c r="DQV93" s="84"/>
      <c r="DQW93" s="84"/>
      <c r="DQX93" s="84"/>
      <c r="DQY93" s="84"/>
      <c r="DQZ93" s="84"/>
      <c r="DRA93" s="84"/>
      <c r="DRB93" s="84"/>
      <c r="DRC93" s="84"/>
      <c r="DRD93" s="84"/>
      <c r="DRE93" s="84"/>
      <c r="DRF93" s="84"/>
      <c r="DRG93" s="84"/>
      <c r="DRH93" s="84"/>
      <c r="DRI93" s="84"/>
      <c r="DRJ93" s="84"/>
      <c r="DRK93" s="84"/>
      <c r="DRL93" s="84"/>
      <c r="DRM93" s="84"/>
      <c r="DRN93" s="84"/>
      <c r="DRO93" s="84"/>
      <c r="DRP93" s="84"/>
      <c r="DRQ93" s="84"/>
      <c r="DRR93" s="84"/>
      <c r="DRS93" s="84"/>
      <c r="DRT93" s="84"/>
      <c r="DRU93" s="84"/>
      <c r="DRV93" s="84"/>
      <c r="DRW93" s="84"/>
      <c r="DRX93" s="84"/>
      <c r="DRY93" s="84"/>
      <c r="DRZ93" s="84"/>
      <c r="DSA93" s="84"/>
      <c r="DSB93" s="84"/>
      <c r="DSC93" s="84"/>
      <c r="DSD93" s="84"/>
      <c r="DSE93" s="84"/>
      <c r="DSF93" s="84"/>
      <c r="DSG93" s="84"/>
      <c r="DSH93" s="84"/>
      <c r="DSI93" s="84"/>
      <c r="DSJ93" s="84"/>
      <c r="DSK93" s="84"/>
      <c r="DSL93" s="84"/>
      <c r="DSM93" s="84"/>
      <c r="DSN93" s="84"/>
      <c r="DSO93" s="84"/>
      <c r="DSP93" s="84"/>
      <c r="DSQ93" s="84"/>
      <c r="DSR93" s="84"/>
      <c r="DSS93" s="84"/>
      <c r="DST93" s="84"/>
      <c r="DSU93" s="84"/>
      <c r="DSV93" s="84"/>
      <c r="DSW93" s="84"/>
      <c r="DSX93" s="84"/>
      <c r="DSY93" s="84"/>
      <c r="DSZ93" s="84"/>
      <c r="DTA93" s="84"/>
      <c r="DTB93" s="84"/>
      <c r="DTC93" s="84"/>
      <c r="DTD93" s="84"/>
      <c r="DTE93" s="84"/>
      <c r="DTF93" s="84"/>
      <c r="DTG93" s="84"/>
      <c r="DTH93" s="84"/>
      <c r="DTI93" s="84"/>
      <c r="DTJ93" s="84"/>
      <c r="DTK93" s="84"/>
      <c r="DTL93" s="84"/>
      <c r="DTM93" s="84"/>
      <c r="DTN93" s="84"/>
      <c r="DTO93" s="84"/>
      <c r="DTP93" s="84"/>
      <c r="DTQ93" s="84"/>
      <c r="DTR93" s="84"/>
      <c r="DTS93" s="84"/>
      <c r="DTT93" s="84"/>
      <c r="DTU93" s="84"/>
      <c r="DTV93" s="84"/>
      <c r="DTW93" s="84"/>
      <c r="DTX93" s="84"/>
      <c r="DTY93" s="84"/>
      <c r="DTZ93" s="84"/>
      <c r="DUA93" s="84"/>
      <c r="DUB93" s="84"/>
      <c r="DUC93" s="84"/>
      <c r="DUD93" s="84"/>
      <c r="DUE93" s="84"/>
      <c r="DUF93" s="84"/>
      <c r="DUG93" s="84"/>
      <c r="DUH93" s="84"/>
      <c r="DUI93" s="84"/>
      <c r="DUJ93" s="84"/>
      <c r="DUK93" s="84"/>
      <c r="DUL93" s="84"/>
      <c r="DUM93" s="84"/>
      <c r="DUN93" s="84"/>
      <c r="DUO93" s="84"/>
      <c r="DUP93" s="84"/>
      <c r="DUQ93" s="84"/>
      <c r="DUR93" s="84"/>
      <c r="DUS93" s="84"/>
      <c r="DUT93" s="84"/>
      <c r="DUU93" s="84"/>
      <c r="DUV93" s="84"/>
      <c r="DUW93" s="84"/>
      <c r="DUX93" s="84"/>
      <c r="DUY93" s="84"/>
      <c r="DUZ93" s="84"/>
      <c r="DVA93" s="84"/>
      <c r="DVB93" s="84"/>
      <c r="DVC93" s="84"/>
      <c r="DVD93" s="84"/>
      <c r="DVE93" s="84"/>
      <c r="DVF93" s="84"/>
      <c r="DVG93" s="84"/>
      <c r="DVH93" s="84"/>
      <c r="DVI93" s="84"/>
      <c r="DVJ93" s="84"/>
      <c r="DVK93" s="84"/>
      <c r="DVL93" s="84"/>
      <c r="DVM93" s="84"/>
      <c r="DVN93" s="84"/>
      <c r="DVO93" s="84"/>
      <c r="DVP93" s="84"/>
      <c r="DVQ93" s="84"/>
      <c r="DVR93" s="84"/>
      <c r="DVS93" s="84"/>
      <c r="DVT93" s="84"/>
      <c r="DVU93" s="84"/>
      <c r="DVV93" s="84"/>
      <c r="DVW93" s="84"/>
      <c r="DVX93" s="84"/>
      <c r="DVY93" s="84"/>
      <c r="DVZ93" s="84"/>
      <c r="DWA93" s="84"/>
      <c r="DWB93" s="84"/>
      <c r="DWC93" s="84"/>
      <c r="DWD93" s="84"/>
      <c r="DWE93" s="84"/>
      <c r="DWF93" s="84"/>
      <c r="DWG93" s="84"/>
      <c r="DWH93" s="84"/>
      <c r="DWI93" s="84"/>
      <c r="DWJ93" s="84"/>
      <c r="DWK93" s="84"/>
      <c r="DWL93" s="84"/>
      <c r="DWM93" s="84"/>
      <c r="DWN93" s="84"/>
      <c r="DWO93" s="84"/>
      <c r="DWP93" s="84"/>
      <c r="DWQ93" s="84"/>
      <c r="DWR93" s="84"/>
      <c r="DWS93" s="84"/>
      <c r="DWT93" s="84"/>
      <c r="DWU93" s="84"/>
      <c r="DWV93" s="84"/>
      <c r="DWW93" s="84"/>
      <c r="DWX93" s="84"/>
      <c r="DWY93" s="84"/>
      <c r="DWZ93" s="84"/>
      <c r="DXA93" s="84"/>
      <c r="DXB93" s="84"/>
      <c r="DXC93" s="84"/>
      <c r="DXD93" s="84"/>
      <c r="DXE93" s="84"/>
      <c r="DXF93" s="84"/>
      <c r="DXG93" s="84"/>
      <c r="DXH93" s="84"/>
      <c r="DXI93" s="84"/>
      <c r="DXJ93" s="84"/>
      <c r="DXK93" s="84"/>
      <c r="DXL93" s="84"/>
      <c r="DXM93" s="84"/>
      <c r="DXN93" s="84"/>
      <c r="DXO93" s="84"/>
      <c r="DXP93" s="84"/>
      <c r="DXQ93" s="84"/>
      <c r="DXR93" s="84"/>
      <c r="DXS93" s="84"/>
      <c r="DXT93" s="84"/>
      <c r="DXU93" s="84"/>
      <c r="DXV93" s="84"/>
      <c r="DXW93" s="84"/>
      <c r="DXX93" s="84"/>
      <c r="DXY93" s="84"/>
      <c r="DXZ93" s="84"/>
      <c r="DYA93" s="84"/>
      <c r="DYB93" s="84"/>
      <c r="DYC93" s="84"/>
      <c r="DYD93" s="84"/>
      <c r="DYE93" s="84"/>
      <c r="DYF93" s="84"/>
      <c r="DYG93" s="84"/>
      <c r="DYH93" s="84"/>
      <c r="DYI93" s="84"/>
      <c r="DYJ93" s="84"/>
      <c r="DYK93" s="84"/>
      <c r="DYL93" s="84"/>
      <c r="DYM93" s="84"/>
      <c r="DYN93" s="84"/>
      <c r="DYO93" s="84"/>
      <c r="DYP93" s="84"/>
      <c r="DYQ93" s="84"/>
      <c r="DYR93" s="84"/>
      <c r="DYS93" s="84"/>
      <c r="DYT93" s="84"/>
      <c r="DYU93" s="84"/>
      <c r="DYV93" s="84"/>
      <c r="DYW93" s="84"/>
      <c r="DYX93" s="84"/>
      <c r="DYY93" s="84"/>
      <c r="DYZ93" s="84"/>
      <c r="DZA93" s="84"/>
      <c r="DZB93" s="84"/>
      <c r="DZC93" s="84"/>
      <c r="DZD93" s="84"/>
      <c r="DZE93" s="84"/>
      <c r="DZF93" s="84"/>
      <c r="DZG93" s="84"/>
      <c r="DZH93" s="84"/>
      <c r="DZI93" s="84"/>
      <c r="DZJ93" s="84"/>
      <c r="DZK93" s="84"/>
      <c r="DZL93" s="84"/>
      <c r="DZM93" s="84"/>
      <c r="DZN93" s="84"/>
      <c r="DZO93" s="84"/>
      <c r="DZP93" s="84"/>
      <c r="DZQ93" s="84"/>
      <c r="DZR93" s="84"/>
      <c r="DZS93" s="84"/>
      <c r="DZT93" s="84"/>
      <c r="DZU93" s="84"/>
      <c r="DZV93" s="84"/>
      <c r="DZW93" s="84"/>
      <c r="DZX93" s="84"/>
      <c r="DZY93" s="84"/>
      <c r="DZZ93" s="84"/>
      <c r="EAA93" s="84"/>
      <c r="EAB93" s="84"/>
      <c r="EAC93" s="84"/>
      <c r="EAD93" s="84"/>
      <c r="EAE93" s="84"/>
      <c r="EAF93" s="84"/>
      <c r="EAG93" s="84"/>
      <c r="EAH93" s="84"/>
      <c r="EAI93" s="84"/>
      <c r="EAJ93" s="84"/>
      <c r="EAK93" s="84"/>
      <c r="EAL93" s="84"/>
      <c r="EAM93" s="84"/>
      <c r="EAN93" s="84"/>
      <c r="EAO93" s="84"/>
      <c r="EAP93" s="84"/>
      <c r="EAQ93" s="84"/>
      <c r="EAR93" s="84"/>
      <c r="EAS93" s="84"/>
      <c r="EAT93" s="84"/>
      <c r="EAU93" s="84"/>
      <c r="EAV93" s="84"/>
      <c r="EAW93" s="84"/>
      <c r="EAX93" s="84"/>
      <c r="EAY93" s="84"/>
      <c r="EAZ93" s="84"/>
      <c r="EBA93" s="84"/>
      <c r="EBB93" s="84"/>
      <c r="EBC93" s="84"/>
      <c r="EBD93" s="84"/>
      <c r="EBE93" s="84"/>
      <c r="EBF93" s="84"/>
      <c r="EBG93" s="84"/>
      <c r="EBH93" s="84"/>
      <c r="EBI93" s="84"/>
      <c r="EBJ93" s="84"/>
      <c r="EBK93" s="84"/>
      <c r="EBL93" s="84"/>
      <c r="EBM93" s="84"/>
      <c r="EBN93" s="84"/>
      <c r="EBO93" s="84"/>
      <c r="EBP93" s="84"/>
      <c r="EBQ93" s="84"/>
      <c r="EBR93" s="84"/>
      <c r="EBS93" s="84"/>
      <c r="EBT93" s="84"/>
      <c r="EBU93" s="84"/>
      <c r="EBV93" s="84"/>
      <c r="EBW93" s="84"/>
      <c r="EBX93" s="84"/>
      <c r="EBY93" s="84"/>
      <c r="EBZ93" s="84"/>
      <c r="ECA93" s="84"/>
      <c r="ECB93" s="84"/>
      <c r="ECC93" s="84"/>
      <c r="ECD93" s="84"/>
      <c r="ECE93" s="84"/>
      <c r="ECF93" s="84"/>
      <c r="ECG93" s="84"/>
      <c r="ECH93" s="84"/>
      <c r="ECI93" s="84"/>
      <c r="ECJ93" s="84"/>
      <c r="ECK93" s="84"/>
      <c r="ECL93" s="84"/>
      <c r="ECM93" s="84"/>
      <c r="ECN93" s="84"/>
      <c r="ECO93" s="84"/>
      <c r="ECP93" s="84"/>
      <c r="ECQ93" s="84"/>
      <c r="ECR93" s="84"/>
      <c r="ECS93" s="84"/>
      <c r="ECT93" s="84"/>
      <c r="ECU93" s="84"/>
      <c r="ECV93" s="84"/>
      <c r="ECW93" s="84"/>
      <c r="ECX93" s="84"/>
      <c r="ECY93" s="84"/>
      <c r="ECZ93" s="84"/>
      <c r="EDA93" s="84"/>
      <c r="EDB93" s="84"/>
      <c r="EDC93" s="84"/>
      <c r="EDD93" s="84"/>
      <c r="EDE93" s="84"/>
      <c r="EDF93" s="84"/>
      <c r="EDG93" s="84"/>
      <c r="EDH93" s="84"/>
      <c r="EDI93" s="84"/>
      <c r="EDJ93" s="84"/>
      <c r="EDK93" s="84"/>
      <c r="EDL93" s="84"/>
      <c r="EDM93" s="84"/>
      <c r="EDN93" s="84"/>
      <c r="EDO93" s="84"/>
      <c r="EDP93" s="84"/>
      <c r="EDQ93" s="84"/>
      <c r="EDR93" s="84"/>
      <c r="EDS93" s="84"/>
      <c r="EDT93" s="84"/>
      <c r="EDU93" s="84"/>
      <c r="EDV93" s="84"/>
      <c r="EDW93" s="84"/>
      <c r="EDX93" s="84"/>
      <c r="EDY93" s="84"/>
      <c r="EDZ93" s="84"/>
      <c r="EEA93" s="84"/>
      <c r="EEB93" s="84"/>
      <c r="EEC93" s="84"/>
      <c r="EED93" s="84"/>
      <c r="EEE93" s="84"/>
      <c r="EEF93" s="84"/>
      <c r="EEG93" s="84"/>
      <c r="EEH93" s="84"/>
      <c r="EEI93" s="84"/>
      <c r="EEJ93" s="84"/>
      <c r="EEK93" s="84"/>
      <c r="EEL93" s="84"/>
      <c r="EEM93" s="84"/>
      <c r="EEN93" s="84"/>
      <c r="EEO93" s="84"/>
      <c r="EEP93" s="84"/>
      <c r="EEQ93" s="84"/>
      <c r="EER93" s="84"/>
      <c r="EES93" s="84"/>
      <c r="EET93" s="84"/>
      <c r="EEU93" s="84"/>
      <c r="EEV93" s="84"/>
      <c r="EEW93" s="84"/>
      <c r="EEX93" s="84"/>
      <c r="EEY93" s="84"/>
      <c r="EEZ93" s="84"/>
      <c r="EFA93" s="84"/>
      <c r="EFB93" s="84"/>
      <c r="EFC93" s="84"/>
      <c r="EFD93" s="84"/>
      <c r="EFE93" s="84"/>
      <c r="EFF93" s="84"/>
      <c r="EFG93" s="84"/>
      <c r="EFH93" s="84"/>
      <c r="EFI93" s="84"/>
      <c r="EFJ93" s="84"/>
      <c r="EFK93" s="84"/>
      <c r="EFL93" s="84"/>
      <c r="EFM93" s="84"/>
      <c r="EFN93" s="84"/>
      <c r="EFO93" s="84"/>
      <c r="EFP93" s="84"/>
      <c r="EFQ93" s="84"/>
      <c r="EFR93" s="84"/>
      <c r="EFS93" s="84"/>
      <c r="EFT93" s="84"/>
      <c r="EFU93" s="84"/>
      <c r="EFV93" s="84"/>
      <c r="EFW93" s="84"/>
      <c r="EFX93" s="84"/>
      <c r="EFY93" s="84"/>
      <c r="EFZ93" s="84"/>
      <c r="EGA93" s="84"/>
      <c r="EGB93" s="84"/>
      <c r="EGC93" s="84"/>
      <c r="EGD93" s="84"/>
      <c r="EGE93" s="84"/>
      <c r="EGF93" s="84"/>
      <c r="EGG93" s="84"/>
      <c r="EGH93" s="84"/>
      <c r="EGI93" s="84"/>
      <c r="EGJ93" s="84"/>
      <c r="EGK93" s="84"/>
      <c r="EGL93" s="84"/>
      <c r="EGM93" s="84"/>
      <c r="EGN93" s="84"/>
      <c r="EGO93" s="84"/>
      <c r="EGP93" s="84"/>
      <c r="EGQ93" s="84"/>
      <c r="EGR93" s="84"/>
      <c r="EGS93" s="84"/>
      <c r="EGT93" s="84"/>
      <c r="EGU93" s="84"/>
      <c r="EGV93" s="84"/>
      <c r="EGW93" s="84"/>
      <c r="EGX93" s="84"/>
      <c r="EGY93" s="84"/>
      <c r="EGZ93" s="84"/>
      <c r="EHA93" s="84"/>
      <c r="EHB93" s="84"/>
      <c r="EHC93" s="84"/>
      <c r="EHD93" s="84"/>
      <c r="EHE93" s="84"/>
      <c r="EHF93" s="84"/>
      <c r="EHG93" s="84"/>
      <c r="EHH93" s="84"/>
      <c r="EHI93" s="84"/>
      <c r="EHJ93" s="84"/>
      <c r="EHK93" s="84"/>
      <c r="EHL93" s="84"/>
      <c r="EHM93" s="84"/>
      <c r="EHN93" s="84"/>
      <c r="EHO93" s="84"/>
      <c r="EHP93" s="84"/>
      <c r="EHQ93" s="84"/>
      <c r="EHR93" s="84"/>
      <c r="EHS93" s="84"/>
      <c r="EHT93" s="84"/>
      <c r="EHU93" s="84"/>
      <c r="EHV93" s="84"/>
      <c r="EHW93" s="84"/>
      <c r="EHX93" s="84"/>
      <c r="EHY93" s="84"/>
      <c r="EHZ93" s="84"/>
      <c r="EIA93" s="84"/>
      <c r="EIB93" s="84"/>
      <c r="EIC93" s="84"/>
      <c r="EID93" s="84"/>
      <c r="EIE93" s="84"/>
      <c r="EIF93" s="84"/>
      <c r="EIG93" s="84"/>
      <c r="EIH93" s="84"/>
      <c r="EII93" s="84"/>
      <c r="EIJ93" s="84"/>
      <c r="EIK93" s="84"/>
      <c r="EIL93" s="84"/>
      <c r="EIM93" s="84"/>
      <c r="EIN93" s="84"/>
      <c r="EIO93" s="84"/>
      <c r="EIP93" s="84"/>
      <c r="EIQ93" s="84"/>
      <c r="EIR93" s="84"/>
      <c r="EIS93" s="84"/>
      <c r="EIT93" s="84"/>
      <c r="EIU93" s="84"/>
      <c r="EIV93" s="84"/>
      <c r="EIW93" s="84"/>
      <c r="EIX93" s="84"/>
      <c r="EIY93" s="84"/>
      <c r="EIZ93" s="84"/>
      <c r="EJA93" s="84"/>
      <c r="EJB93" s="84"/>
      <c r="EJC93" s="84"/>
      <c r="EJD93" s="84"/>
      <c r="EJE93" s="84"/>
      <c r="EJF93" s="84"/>
      <c r="EJG93" s="84"/>
      <c r="EJH93" s="84"/>
      <c r="EJI93" s="84"/>
      <c r="EJJ93" s="84"/>
      <c r="EJK93" s="84"/>
      <c r="EJL93" s="84"/>
      <c r="EJM93" s="84"/>
      <c r="EJN93" s="84"/>
      <c r="EJO93" s="84"/>
      <c r="EJP93" s="84"/>
      <c r="EJQ93" s="84"/>
      <c r="EJR93" s="84"/>
      <c r="EJS93" s="84"/>
      <c r="EJT93" s="84"/>
      <c r="EJU93" s="84"/>
      <c r="EJV93" s="84"/>
      <c r="EJW93" s="84"/>
      <c r="EJX93" s="84"/>
      <c r="EJY93" s="84"/>
      <c r="EJZ93" s="84"/>
      <c r="EKA93" s="84"/>
      <c r="EKB93" s="84"/>
      <c r="EKC93" s="84"/>
      <c r="EKD93" s="84"/>
      <c r="EKE93" s="84"/>
      <c r="EKF93" s="84"/>
      <c r="EKG93" s="84"/>
      <c r="EKH93" s="84"/>
      <c r="EKI93" s="84"/>
      <c r="EKJ93" s="84"/>
      <c r="EKK93" s="84"/>
      <c r="EKL93" s="84"/>
      <c r="EKM93" s="84"/>
      <c r="EKN93" s="84"/>
      <c r="EKO93" s="84"/>
      <c r="EKP93" s="84"/>
      <c r="EKQ93" s="84"/>
      <c r="EKR93" s="84"/>
      <c r="EKS93" s="84"/>
      <c r="EKT93" s="84"/>
      <c r="EKU93" s="84"/>
      <c r="EKV93" s="84"/>
      <c r="EKW93" s="84"/>
      <c r="EKX93" s="84"/>
      <c r="EKY93" s="84"/>
      <c r="EKZ93" s="84"/>
      <c r="ELA93" s="84"/>
      <c r="ELB93" s="84"/>
      <c r="ELC93" s="84"/>
      <c r="ELD93" s="84"/>
      <c r="ELE93" s="84"/>
      <c r="ELF93" s="84"/>
      <c r="ELG93" s="84"/>
      <c r="ELH93" s="84"/>
      <c r="ELI93" s="84"/>
      <c r="ELJ93" s="84"/>
      <c r="ELK93" s="84"/>
      <c r="ELL93" s="84"/>
      <c r="ELM93" s="84"/>
      <c r="ELN93" s="84"/>
      <c r="ELO93" s="84"/>
      <c r="ELP93" s="84"/>
      <c r="ELQ93" s="84"/>
      <c r="ELR93" s="84"/>
      <c r="ELS93" s="84"/>
      <c r="ELT93" s="84"/>
      <c r="ELU93" s="84"/>
      <c r="ELV93" s="84"/>
      <c r="ELW93" s="84"/>
      <c r="ELX93" s="84"/>
      <c r="ELY93" s="84"/>
      <c r="ELZ93" s="84"/>
      <c r="EMA93" s="84"/>
      <c r="EMB93" s="84"/>
      <c r="EMC93" s="84"/>
      <c r="EMD93" s="84"/>
      <c r="EME93" s="84"/>
      <c r="EMF93" s="84"/>
      <c r="EMG93" s="84"/>
      <c r="EMH93" s="84"/>
      <c r="EMI93" s="84"/>
      <c r="EMJ93" s="84"/>
      <c r="EMK93" s="84"/>
      <c r="EML93" s="84"/>
      <c r="EMM93" s="84"/>
      <c r="EMN93" s="84"/>
      <c r="EMO93" s="84"/>
      <c r="EMP93" s="84"/>
      <c r="EMQ93" s="84"/>
      <c r="EMR93" s="84"/>
      <c r="EMS93" s="84"/>
      <c r="EMT93" s="84"/>
      <c r="EMU93" s="84"/>
      <c r="EMV93" s="84"/>
      <c r="EMW93" s="84"/>
      <c r="EMX93" s="84"/>
      <c r="EMY93" s="84"/>
      <c r="EMZ93" s="84"/>
      <c r="ENA93" s="84"/>
      <c r="ENB93" s="84"/>
      <c r="ENC93" s="84"/>
      <c r="END93" s="84"/>
      <c r="ENE93" s="84"/>
      <c r="ENF93" s="84"/>
      <c r="ENG93" s="84"/>
      <c r="ENH93" s="84"/>
      <c r="ENI93" s="84"/>
      <c r="ENJ93" s="84"/>
      <c r="ENK93" s="84"/>
      <c r="ENL93" s="84"/>
      <c r="ENM93" s="84"/>
      <c r="ENN93" s="84"/>
      <c r="ENO93" s="84"/>
      <c r="ENP93" s="84"/>
      <c r="ENQ93" s="84"/>
      <c r="ENR93" s="84"/>
      <c r="ENS93" s="84"/>
      <c r="ENT93" s="84"/>
      <c r="ENU93" s="84"/>
      <c r="ENV93" s="84"/>
      <c r="ENW93" s="84"/>
      <c r="ENX93" s="84"/>
      <c r="ENY93" s="84"/>
      <c r="ENZ93" s="84"/>
      <c r="EOA93" s="84"/>
      <c r="EOB93" s="84"/>
      <c r="EOC93" s="84"/>
      <c r="EOD93" s="84"/>
      <c r="EOE93" s="84"/>
      <c r="EOF93" s="84"/>
      <c r="EOG93" s="84"/>
      <c r="EOH93" s="84"/>
      <c r="EOI93" s="84"/>
      <c r="EOJ93" s="84"/>
      <c r="EOK93" s="84"/>
      <c r="EOL93" s="84"/>
      <c r="EOM93" s="84"/>
      <c r="EON93" s="84"/>
      <c r="EOO93" s="84"/>
      <c r="EOP93" s="84"/>
      <c r="EOQ93" s="84"/>
      <c r="EOR93" s="84"/>
      <c r="EOS93" s="84"/>
      <c r="EOT93" s="84"/>
      <c r="EOU93" s="84"/>
      <c r="EOV93" s="84"/>
      <c r="EOW93" s="84"/>
      <c r="EOX93" s="84"/>
      <c r="EOY93" s="84"/>
      <c r="EOZ93" s="84"/>
      <c r="EPA93" s="84"/>
      <c r="EPB93" s="84"/>
      <c r="EPC93" s="84"/>
      <c r="EPD93" s="84"/>
      <c r="EPE93" s="84"/>
      <c r="EPF93" s="84"/>
      <c r="EPG93" s="84"/>
      <c r="EPH93" s="84"/>
      <c r="EPI93" s="84"/>
      <c r="EPJ93" s="84"/>
      <c r="EPK93" s="84"/>
      <c r="EPL93" s="84"/>
      <c r="EPM93" s="84"/>
      <c r="EPN93" s="84"/>
      <c r="EPO93" s="84"/>
      <c r="EPP93" s="84"/>
      <c r="EPQ93" s="84"/>
      <c r="EPR93" s="84"/>
      <c r="EPS93" s="84"/>
      <c r="EPT93" s="84"/>
      <c r="EPU93" s="84"/>
      <c r="EPV93" s="84"/>
      <c r="EPW93" s="84"/>
      <c r="EPX93" s="84"/>
      <c r="EPY93" s="84"/>
      <c r="EPZ93" s="84"/>
      <c r="EQA93" s="84"/>
      <c r="EQB93" s="84"/>
      <c r="EQC93" s="84"/>
      <c r="EQD93" s="84"/>
      <c r="EQE93" s="84"/>
      <c r="EQF93" s="84"/>
      <c r="EQG93" s="84"/>
      <c r="EQH93" s="84"/>
      <c r="EQI93" s="84"/>
      <c r="EQJ93" s="84"/>
      <c r="EQK93" s="84"/>
      <c r="EQL93" s="84"/>
      <c r="EQM93" s="84"/>
      <c r="EQN93" s="84"/>
      <c r="EQO93" s="84"/>
      <c r="EQP93" s="84"/>
      <c r="EQQ93" s="84"/>
      <c r="EQR93" s="84"/>
      <c r="EQS93" s="84"/>
      <c r="EQT93" s="84"/>
      <c r="EQU93" s="84"/>
      <c r="EQV93" s="84"/>
      <c r="EQW93" s="84"/>
      <c r="EQX93" s="84"/>
      <c r="EQY93" s="84"/>
      <c r="EQZ93" s="84"/>
      <c r="ERA93" s="84"/>
      <c r="ERB93" s="84"/>
      <c r="ERC93" s="84"/>
      <c r="ERD93" s="84"/>
      <c r="ERE93" s="84"/>
      <c r="ERF93" s="84"/>
      <c r="ERG93" s="84"/>
      <c r="ERH93" s="84"/>
      <c r="ERI93" s="84"/>
      <c r="ERJ93" s="84"/>
      <c r="ERK93" s="84"/>
      <c r="ERL93" s="84"/>
      <c r="ERM93" s="84"/>
      <c r="ERN93" s="84"/>
      <c r="ERO93" s="84"/>
      <c r="ERP93" s="84"/>
      <c r="ERQ93" s="84"/>
      <c r="ERR93" s="84"/>
      <c r="ERS93" s="84"/>
      <c r="ERT93" s="84"/>
      <c r="ERU93" s="84"/>
      <c r="ERV93" s="84"/>
      <c r="ERW93" s="84"/>
      <c r="ERX93" s="84"/>
      <c r="ERY93" s="84"/>
      <c r="ERZ93" s="84"/>
      <c r="ESA93" s="84"/>
      <c r="ESB93" s="84"/>
      <c r="ESC93" s="84"/>
      <c r="ESD93" s="84"/>
      <c r="ESE93" s="84"/>
      <c r="ESF93" s="84"/>
      <c r="ESG93" s="84"/>
      <c r="ESH93" s="84"/>
      <c r="ESI93" s="84"/>
      <c r="ESJ93" s="84"/>
      <c r="ESK93" s="84"/>
      <c r="ESL93" s="84"/>
      <c r="ESM93" s="84"/>
      <c r="ESN93" s="84"/>
      <c r="ESO93" s="84"/>
      <c r="ESP93" s="84"/>
      <c r="ESQ93" s="84"/>
      <c r="ESR93" s="84"/>
      <c r="ESS93" s="84"/>
      <c r="EST93" s="84"/>
      <c r="ESU93" s="84"/>
      <c r="ESV93" s="84"/>
      <c r="ESW93" s="84"/>
      <c r="ESX93" s="84"/>
      <c r="ESY93" s="84"/>
      <c r="ESZ93" s="84"/>
      <c r="ETA93" s="84"/>
      <c r="ETB93" s="84"/>
      <c r="ETC93" s="84"/>
      <c r="ETD93" s="84"/>
      <c r="ETE93" s="84"/>
      <c r="ETF93" s="84"/>
      <c r="ETG93" s="84"/>
      <c r="ETH93" s="84"/>
      <c r="ETI93" s="84"/>
      <c r="ETJ93" s="84"/>
      <c r="ETK93" s="84"/>
      <c r="ETL93" s="84"/>
      <c r="ETM93" s="84"/>
      <c r="ETN93" s="84"/>
      <c r="ETO93" s="84"/>
      <c r="ETP93" s="84"/>
      <c r="ETQ93" s="84"/>
      <c r="ETR93" s="84"/>
      <c r="ETS93" s="84"/>
      <c r="ETT93" s="84"/>
      <c r="ETU93" s="84"/>
      <c r="ETV93" s="84"/>
      <c r="ETW93" s="84"/>
      <c r="ETX93" s="84"/>
      <c r="ETY93" s="84"/>
      <c r="ETZ93" s="84"/>
      <c r="EUA93" s="84"/>
      <c r="EUB93" s="84"/>
      <c r="EUC93" s="84"/>
      <c r="EUD93" s="84"/>
      <c r="EUE93" s="84"/>
      <c r="EUF93" s="84"/>
      <c r="EUG93" s="84"/>
      <c r="EUH93" s="84"/>
      <c r="EUI93" s="84"/>
      <c r="EUJ93" s="84"/>
      <c r="EUK93" s="84"/>
      <c r="EUL93" s="84"/>
      <c r="EUM93" s="84"/>
      <c r="EUN93" s="84"/>
      <c r="EUO93" s="84"/>
      <c r="EUP93" s="84"/>
      <c r="EUQ93" s="84"/>
      <c r="EUR93" s="84"/>
      <c r="EUS93" s="84"/>
      <c r="EUT93" s="84"/>
      <c r="EUU93" s="84"/>
      <c r="EUV93" s="84"/>
      <c r="EUW93" s="84"/>
      <c r="EUX93" s="84"/>
      <c r="EUY93" s="84"/>
      <c r="EUZ93" s="84"/>
      <c r="EVA93" s="84"/>
      <c r="EVB93" s="84"/>
      <c r="EVC93" s="84"/>
      <c r="EVD93" s="84"/>
      <c r="EVE93" s="84"/>
      <c r="EVF93" s="84"/>
      <c r="EVG93" s="84"/>
      <c r="EVH93" s="84"/>
      <c r="EVI93" s="84"/>
      <c r="EVJ93" s="84"/>
      <c r="EVK93" s="84"/>
      <c r="EVL93" s="84"/>
      <c r="EVM93" s="84"/>
      <c r="EVN93" s="84"/>
      <c r="EVO93" s="84"/>
      <c r="EVP93" s="84"/>
      <c r="EVQ93" s="84"/>
      <c r="EVR93" s="84"/>
      <c r="EVS93" s="84"/>
      <c r="EVT93" s="84"/>
      <c r="EVU93" s="84"/>
      <c r="EVV93" s="84"/>
      <c r="EVW93" s="84"/>
      <c r="EVX93" s="84"/>
      <c r="EVY93" s="84"/>
      <c r="EVZ93" s="84"/>
      <c r="EWA93" s="84"/>
      <c r="EWB93" s="84"/>
      <c r="EWC93" s="84"/>
      <c r="EWD93" s="84"/>
      <c r="EWE93" s="84"/>
      <c r="EWF93" s="84"/>
      <c r="EWG93" s="84"/>
      <c r="EWH93" s="84"/>
      <c r="EWI93" s="84"/>
      <c r="EWJ93" s="84"/>
      <c r="EWK93" s="84"/>
      <c r="EWL93" s="84"/>
      <c r="EWM93" s="84"/>
      <c r="EWN93" s="84"/>
      <c r="EWO93" s="84"/>
      <c r="EWP93" s="84"/>
      <c r="EWQ93" s="84"/>
      <c r="EWR93" s="84"/>
      <c r="EWS93" s="84"/>
      <c r="EWT93" s="84"/>
      <c r="EWU93" s="84"/>
      <c r="EWV93" s="84"/>
      <c r="EWW93" s="84"/>
      <c r="EWX93" s="84"/>
      <c r="EWY93" s="84"/>
      <c r="EWZ93" s="84"/>
      <c r="EXA93" s="84"/>
      <c r="EXB93" s="84"/>
      <c r="EXC93" s="84"/>
      <c r="EXD93" s="84"/>
      <c r="EXE93" s="84"/>
      <c r="EXF93" s="84"/>
      <c r="EXG93" s="84"/>
      <c r="EXH93" s="84"/>
      <c r="EXI93" s="84"/>
      <c r="EXJ93" s="84"/>
      <c r="EXK93" s="84"/>
      <c r="EXL93" s="84"/>
      <c r="EXM93" s="84"/>
      <c r="EXN93" s="84"/>
      <c r="EXO93" s="84"/>
      <c r="EXP93" s="84"/>
      <c r="EXQ93" s="84"/>
      <c r="EXR93" s="84"/>
      <c r="EXS93" s="84"/>
      <c r="EXT93" s="84"/>
      <c r="EXU93" s="84"/>
      <c r="EXV93" s="84"/>
      <c r="EXW93" s="84"/>
      <c r="EXX93" s="84"/>
      <c r="EXY93" s="84"/>
      <c r="EXZ93" s="84"/>
      <c r="EYA93" s="84"/>
      <c r="EYB93" s="84"/>
      <c r="EYC93" s="84"/>
      <c r="EYD93" s="84"/>
      <c r="EYE93" s="84"/>
      <c r="EYF93" s="84"/>
      <c r="EYG93" s="84"/>
      <c r="EYH93" s="84"/>
      <c r="EYI93" s="84"/>
      <c r="EYJ93" s="84"/>
      <c r="EYK93" s="84"/>
      <c r="EYL93" s="84"/>
      <c r="EYM93" s="84"/>
      <c r="EYN93" s="84"/>
      <c r="EYO93" s="84"/>
      <c r="EYP93" s="84"/>
      <c r="EYQ93" s="84"/>
      <c r="EYR93" s="84"/>
      <c r="EYS93" s="84"/>
      <c r="EYT93" s="84"/>
      <c r="EYU93" s="84"/>
      <c r="EYV93" s="84"/>
      <c r="EYW93" s="84"/>
      <c r="EYX93" s="84"/>
      <c r="EYY93" s="84"/>
      <c r="EYZ93" s="84"/>
      <c r="EZA93" s="84"/>
      <c r="EZB93" s="84"/>
      <c r="EZC93" s="84"/>
      <c r="EZD93" s="84"/>
      <c r="EZE93" s="84"/>
      <c r="EZF93" s="84"/>
      <c r="EZG93" s="84"/>
      <c r="EZH93" s="84"/>
      <c r="EZI93" s="84"/>
      <c r="EZJ93" s="84"/>
      <c r="EZK93" s="84"/>
      <c r="EZL93" s="84"/>
      <c r="EZM93" s="84"/>
      <c r="EZN93" s="84"/>
      <c r="EZO93" s="84"/>
      <c r="EZP93" s="84"/>
      <c r="EZQ93" s="84"/>
      <c r="EZR93" s="84"/>
      <c r="EZS93" s="84"/>
      <c r="EZT93" s="84"/>
      <c r="EZU93" s="84"/>
      <c r="EZV93" s="84"/>
      <c r="EZW93" s="84"/>
      <c r="EZX93" s="84"/>
      <c r="EZY93" s="84"/>
      <c r="EZZ93" s="84"/>
      <c r="FAA93" s="84"/>
      <c r="FAB93" s="84"/>
      <c r="FAC93" s="84"/>
      <c r="FAD93" s="84"/>
      <c r="FAE93" s="84"/>
      <c r="FAF93" s="84"/>
      <c r="FAG93" s="84"/>
      <c r="FAH93" s="84"/>
      <c r="FAI93" s="84"/>
      <c r="FAJ93" s="84"/>
      <c r="FAK93" s="84"/>
      <c r="FAL93" s="84"/>
      <c r="FAM93" s="84"/>
      <c r="FAN93" s="84"/>
      <c r="FAO93" s="84"/>
      <c r="FAP93" s="84"/>
      <c r="FAQ93" s="84"/>
      <c r="FAR93" s="84"/>
      <c r="FAS93" s="84"/>
      <c r="FAT93" s="84"/>
      <c r="FAU93" s="84"/>
      <c r="FAV93" s="84"/>
      <c r="FAW93" s="84"/>
      <c r="FAX93" s="84"/>
      <c r="FAY93" s="84"/>
      <c r="FAZ93" s="84"/>
      <c r="FBA93" s="84"/>
      <c r="FBB93" s="84"/>
      <c r="FBC93" s="84"/>
      <c r="FBD93" s="84"/>
      <c r="FBE93" s="84"/>
      <c r="FBF93" s="84"/>
      <c r="FBG93" s="84"/>
      <c r="FBH93" s="84"/>
      <c r="FBI93" s="84"/>
      <c r="FBJ93" s="84"/>
      <c r="FBK93" s="84"/>
      <c r="FBL93" s="84"/>
      <c r="FBM93" s="84"/>
      <c r="FBN93" s="84"/>
      <c r="FBO93" s="84"/>
      <c r="FBP93" s="84"/>
      <c r="FBQ93" s="84"/>
      <c r="FBR93" s="84"/>
      <c r="FBS93" s="84"/>
      <c r="FBT93" s="84"/>
      <c r="FBU93" s="84"/>
      <c r="FBV93" s="84"/>
      <c r="FBW93" s="84"/>
      <c r="FBX93" s="84"/>
      <c r="FBY93" s="84"/>
      <c r="FBZ93" s="84"/>
      <c r="FCA93" s="84"/>
      <c r="FCB93" s="84"/>
      <c r="FCC93" s="84"/>
      <c r="FCD93" s="84"/>
      <c r="FCE93" s="84"/>
      <c r="FCF93" s="84"/>
      <c r="FCG93" s="84"/>
      <c r="FCH93" s="84"/>
      <c r="FCI93" s="84"/>
      <c r="FCJ93" s="84"/>
      <c r="FCK93" s="84"/>
      <c r="FCL93" s="84"/>
      <c r="FCM93" s="84"/>
      <c r="FCN93" s="84"/>
      <c r="FCO93" s="84"/>
      <c r="FCP93" s="84"/>
      <c r="FCQ93" s="84"/>
      <c r="FCR93" s="84"/>
      <c r="FCS93" s="84"/>
      <c r="FCT93" s="84"/>
      <c r="FCU93" s="84"/>
      <c r="FCV93" s="84"/>
      <c r="FCW93" s="84"/>
      <c r="FCX93" s="84"/>
      <c r="FCY93" s="84"/>
      <c r="FCZ93" s="84"/>
      <c r="FDA93" s="84"/>
      <c r="FDB93" s="84"/>
      <c r="FDC93" s="84"/>
      <c r="FDD93" s="84"/>
      <c r="FDE93" s="84"/>
      <c r="FDF93" s="84"/>
      <c r="FDG93" s="84"/>
      <c r="FDH93" s="84"/>
      <c r="FDI93" s="84"/>
      <c r="FDJ93" s="84"/>
      <c r="FDK93" s="84"/>
      <c r="FDL93" s="84"/>
      <c r="FDM93" s="84"/>
      <c r="FDN93" s="84"/>
      <c r="FDO93" s="84"/>
      <c r="FDP93" s="84"/>
      <c r="FDQ93" s="84"/>
      <c r="FDR93" s="84"/>
      <c r="FDS93" s="84"/>
      <c r="FDT93" s="84"/>
      <c r="FDU93" s="84"/>
      <c r="FDV93" s="84"/>
      <c r="FDW93" s="84"/>
      <c r="FDX93" s="84"/>
      <c r="FDY93" s="84"/>
      <c r="FDZ93" s="84"/>
      <c r="FEA93" s="84"/>
      <c r="FEB93" s="84"/>
      <c r="FEC93" s="84"/>
      <c r="FED93" s="84"/>
      <c r="FEE93" s="84"/>
      <c r="FEF93" s="84"/>
      <c r="FEG93" s="84"/>
      <c r="FEH93" s="84"/>
      <c r="FEI93" s="84"/>
      <c r="FEJ93" s="84"/>
      <c r="FEK93" s="84"/>
      <c r="FEL93" s="84"/>
      <c r="FEM93" s="84"/>
      <c r="FEN93" s="84"/>
      <c r="FEO93" s="84"/>
      <c r="FEP93" s="84"/>
      <c r="FEQ93" s="84"/>
      <c r="FER93" s="84"/>
      <c r="FES93" s="84"/>
      <c r="FET93" s="84"/>
      <c r="FEU93" s="84"/>
      <c r="FEV93" s="84"/>
      <c r="FEW93" s="84"/>
      <c r="FEX93" s="84"/>
      <c r="FEY93" s="84"/>
      <c r="FEZ93" s="84"/>
      <c r="FFA93" s="84"/>
      <c r="FFB93" s="84"/>
      <c r="FFC93" s="84"/>
      <c r="FFD93" s="84"/>
      <c r="FFE93" s="84"/>
      <c r="FFF93" s="84"/>
      <c r="FFG93" s="84"/>
      <c r="FFH93" s="84"/>
      <c r="FFI93" s="84"/>
      <c r="FFJ93" s="84"/>
      <c r="FFK93" s="84"/>
      <c r="FFL93" s="84"/>
      <c r="FFM93" s="84"/>
      <c r="FFN93" s="84"/>
      <c r="FFO93" s="84"/>
      <c r="FFP93" s="84"/>
      <c r="FFQ93" s="84"/>
      <c r="FFR93" s="84"/>
      <c r="FFS93" s="84"/>
      <c r="FFT93" s="84"/>
      <c r="FFU93" s="84"/>
      <c r="FFV93" s="84"/>
      <c r="FFW93" s="84"/>
      <c r="FFX93" s="84"/>
      <c r="FFY93" s="84"/>
      <c r="FFZ93" s="84"/>
      <c r="FGA93" s="84"/>
      <c r="FGB93" s="84"/>
      <c r="FGC93" s="84"/>
      <c r="FGD93" s="84"/>
      <c r="FGE93" s="84"/>
      <c r="FGF93" s="84"/>
      <c r="FGG93" s="84"/>
      <c r="FGH93" s="84"/>
      <c r="FGI93" s="84"/>
      <c r="FGJ93" s="84"/>
      <c r="FGK93" s="84"/>
      <c r="FGL93" s="84"/>
      <c r="FGM93" s="84"/>
      <c r="FGN93" s="84"/>
      <c r="FGO93" s="84"/>
      <c r="FGP93" s="84"/>
      <c r="FGQ93" s="84"/>
      <c r="FGR93" s="84"/>
      <c r="FGS93" s="84"/>
      <c r="FGT93" s="84"/>
      <c r="FGU93" s="84"/>
      <c r="FGV93" s="84"/>
      <c r="FGW93" s="84"/>
      <c r="FGX93" s="84"/>
      <c r="FGY93" s="84"/>
      <c r="FGZ93" s="84"/>
      <c r="FHA93" s="84"/>
      <c r="FHB93" s="84"/>
      <c r="FHC93" s="84"/>
      <c r="FHD93" s="84"/>
      <c r="FHE93" s="84"/>
      <c r="FHF93" s="84"/>
      <c r="FHG93" s="84"/>
      <c r="FHH93" s="84"/>
      <c r="FHI93" s="84"/>
      <c r="FHJ93" s="84"/>
      <c r="FHK93" s="84"/>
      <c r="FHL93" s="84"/>
      <c r="FHM93" s="84"/>
      <c r="FHN93" s="84"/>
      <c r="FHO93" s="84"/>
      <c r="FHP93" s="84"/>
      <c r="FHQ93" s="84"/>
      <c r="FHR93" s="84"/>
      <c r="FHS93" s="84"/>
      <c r="FHT93" s="84"/>
      <c r="FHU93" s="84"/>
      <c r="FHV93" s="84"/>
      <c r="FHW93" s="84"/>
      <c r="FHX93" s="84"/>
      <c r="FHY93" s="84"/>
      <c r="FHZ93" s="84"/>
      <c r="FIA93" s="84"/>
      <c r="FIB93" s="84"/>
      <c r="FIC93" s="84"/>
      <c r="FID93" s="84"/>
      <c r="FIE93" s="84"/>
      <c r="FIF93" s="84"/>
      <c r="FIG93" s="84"/>
      <c r="FIH93" s="84"/>
      <c r="FII93" s="84"/>
      <c r="FIJ93" s="84"/>
      <c r="FIK93" s="84"/>
      <c r="FIL93" s="84"/>
      <c r="FIM93" s="84"/>
      <c r="FIN93" s="84"/>
      <c r="FIO93" s="84"/>
      <c r="FIP93" s="84"/>
      <c r="FIQ93" s="84"/>
      <c r="FIR93" s="84"/>
      <c r="FIS93" s="84"/>
      <c r="FIT93" s="84"/>
      <c r="FIU93" s="84"/>
      <c r="FIV93" s="84"/>
      <c r="FIW93" s="84"/>
      <c r="FIX93" s="84"/>
      <c r="FIY93" s="84"/>
      <c r="FIZ93" s="84"/>
      <c r="FJA93" s="84"/>
      <c r="FJB93" s="84"/>
      <c r="FJC93" s="84"/>
      <c r="FJD93" s="84"/>
      <c r="FJE93" s="84"/>
      <c r="FJF93" s="84"/>
      <c r="FJG93" s="84"/>
      <c r="FJH93" s="84"/>
      <c r="FJI93" s="84"/>
      <c r="FJJ93" s="84"/>
      <c r="FJK93" s="84"/>
      <c r="FJL93" s="84"/>
      <c r="FJM93" s="84"/>
      <c r="FJN93" s="84"/>
      <c r="FJO93" s="84"/>
      <c r="FJP93" s="84"/>
      <c r="FJQ93" s="84"/>
      <c r="FJR93" s="84"/>
      <c r="FJS93" s="84"/>
      <c r="FJT93" s="84"/>
      <c r="FJU93" s="84"/>
      <c r="FJV93" s="84"/>
      <c r="FJW93" s="84"/>
      <c r="FJX93" s="84"/>
      <c r="FJY93" s="84"/>
      <c r="FJZ93" s="84"/>
      <c r="FKA93" s="84"/>
      <c r="FKB93" s="84"/>
      <c r="FKC93" s="84"/>
      <c r="FKD93" s="84"/>
      <c r="FKE93" s="84"/>
      <c r="FKF93" s="84"/>
      <c r="FKG93" s="84"/>
      <c r="FKH93" s="84"/>
      <c r="FKI93" s="84"/>
      <c r="FKJ93" s="84"/>
      <c r="FKK93" s="84"/>
      <c r="FKL93" s="84"/>
      <c r="FKM93" s="84"/>
      <c r="FKN93" s="84"/>
      <c r="FKO93" s="84"/>
      <c r="FKP93" s="84"/>
      <c r="FKQ93" s="84"/>
      <c r="FKR93" s="84"/>
      <c r="FKS93" s="84"/>
      <c r="FKT93" s="84"/>
      <c r="FKU93" s="84"/>
      <c r="FKV93" s="84"/>
      <c r="FKW93" s="84"/>
      <c r="FKX93" s="84"/>
      <c r="FKY93" s="84"/>
      <c r="FKZ93" s="84"/>
      <c r="FLA93" s="84"/>
      <c r="FLB93" s="84"/>
      <c r="FLC93" s="84"/>
      <c r="FLD93" s="84"/>
      <c r="FLE93" s="84"/>
      <c r="FLF93" s="84"/>
      <c r="FLG93" s="84"/>
      <c r="FLH93" s="84"/>
      <c r="FLI93" s="84"/>
      <c r="FLJ93" s="84"/>
      <c r="FLK93" s="84"/>
      <c r="FLL93" s="84"/>
      <c r="FLM93" s="84"/>
      <c r="FLN93" s="84"/>
      <c r="FLO93" s="84"/>
      <c r="FLP93" s="84"/>
      <c r="FLQ93" s="84"/>
      <c r="FLR93" s="84"/>
      <c r="FLS93" s="84"/>
      <c r="FLT93" s="84"/>
      <c r="FLU93" s="84"/>
      <c r="FLV93" s="84"/>
      <c r="FLW93" s="84"/>
      <c r="FLX93" s="84"/>
      <c r="FLY93" s="84"/>
      <c r="FLZ93" s="84"/>
      <c r="FMA93" s="84"/>
      <c r="FMB93" s="84"/>
      <c r="FMC93" s="84"/>
      <c r="FMD93" s="84"/>
      <c r="FME93" s="84"/>
      <c r="FMF93" s="84"/>
      <c r="FMG93" s="84"/>
      <c r="FMH93" s="84"/>
      <c r="FMI93" s="84"/>
      <c r="FMJ93" s="84"/>
      <c r="FMK93" s="84"/>
      <c r="FML93" s="84"/>
      <c r="FMM93" s="84"/>
      <c r="FMN93" s="84"/>
      <c r="FMO93" s="84"/>
      <c r="FMP93" s="84"/>
      <c r="FMQ93" s="84"/>
      <c r="FMR93" s="84"/>
      <c r="FMS93" s="84"/>
      <c r="FMT93" s="84"/>
      <c r="FMU93" s="84"/>
      <c r="FMV93" s="84"/>
      <c r="FMW93" s="84"/>
      <c r="FMX93" s="84"/>
      <c r="FMY93" s="84"/>
      <c r="FMZ93" s="84"/>
      <c r="FNA93" s="84"/>
      <c r="FNB93" s="84"/>
      <c r="FNC93" s="84"/>
      <c r="FND93" s="84"/>
      <c r="FNE93" s="84"/>
      <c r="FNF93" s="84"/>
      <c r="FNG93" s="84"/>
      <c r="FNH93" s="84"/>
      <c r="FNI93" s="84"/>
      <c r="FNJ93" s="84"/>
      <c r="FNK93" s="84"/>
      <c r="FNL93" s="84"/>
      <c r="FNM93" s="84"/>
      <c r="FNN93" s="84"/>
      <c r="FNO93" s="84"/>
      <c r="FNP93" s="84"/>
      <c r="FNQ93" s="84"/>
      <c r="FNR93" s="84"/>
      <c r="FNS93" s="84"/>
      <c r="FNT93" s="84"/>
      <c r="FNU93" s="84"/>
      <c r="FNV93" s="84"/>
      <c r="FNW93" s="84"/>
      <c r="FNX93" s="84"/>
      <c r="FNY93" s="84"/>
      <c r="FNZ93" s="84"/>
      <c r="FOA93" s="84"/>
      <c r="FOB93" s="84"/>
      <c r="FOC93" s="84"/>
      <c r="FOD93" s="84"/>
      <c r="FOE93" s="84"/>
      <c r="FOF93" s="84"/>
      <c r="FOG93" s="84"/>
      <c r="FOH93" s="84"/>
      <c r="FOI93" s="84"/>
      <c r="FOJ93" s="84"/>
      <c r="FOK93" s="84"/>
      <c r="FOL93" s="84"/>
      <c r="FOM93" s="84"/>
      <c r="FON93" s="84"/>
      <c r="FOO93" s="84"/>
      <c r="FOP93" s="84"/>
      <c r="FOQ93" s="84"/>
      <c r="FOR93" s="84"/>
      <c r="FOS93" s="84"/>
      <c r="FOT93" s="84"/>
      <c r="FOU93" s="84"/>
      <c r="FOV93" s="84"/>
      <c r="FOW93" s="84"/>
      <c r="FOX93" s="84"/>
      <c r="FOY93" s="84"/>
      <c r="FOZ93" s="84"/>
      <c r="FPA93" s="84"/>
      <c r="FPB93" s="84"/>
      <c r="FPC93" s="84"/>
      <c r="FPD93" s="84"/>
      <c r="FPE93" s="84"/>
      <c r="FPF93" s="84"/>
      <c r="FPG93" s="84"/>
      <c r="FPH93" s="84"/>
      <c r="FPI93" s="84"/>
      <c r="FPJ93" s="84"/>
      <c r="FPK93" s="84"/>
      <c r="FPL93" s="84"/>
      <c r="FPM93" s="84"/>
      <c r="FPN93" s="84"/>
      <c r="FPO93" s="84"/>
      <c r="FPP93" s="84"/>
      <c r="FPQ93" s="84"/>
      <c r="FPR93" s="84"/>
      <c r="FPS93" s="84"/>
      <c r="FPT93" s="84"/>
      <c r="FPU93" s="84"/>
      <c r="FPV93" s="84"/>
      <c r="FPW93" s="84"/>
      <c r="FPX93" s="84"/>
      <c r="FPY93" s="84"/>
      <c r="FPZ93" s="84"/>
      <c r="FQA93" s="84"/>
      <c r="FQB93" s="84"/>
      <c r="FQC93" s="84"/>
      <c r="FQD93" s="84"/>
      <c r="FQE93" s="84"/>
      <c r="FQF93" s="84"/>
      <c r="FQG93" s="84"/>
      <c r="FQH93" s="84"/>
      <c r="FQI93" s="84"/>
      <c r="FQJ93" s="84"/>
      <c r="FQK93" s="84"/>
      <c r="FQL93" s="84"/>
      <c r="FQM93" s="84"/>
      <c r="FQN93" s="84"/>
      <c r="FQO93" s="84"/>
      <c r="FQP93" s="84"/>
      <c r="FQQ93" s="84"/>
      <c r="FQR93" s="84"/>
      <c r="FQS93" s="84"/>
      <c r="FQT93" s="84"/>
      <c r="FQU93" s="84"/>
      <c r="FQV93" s="84"/>
      <c r="FQW93" s="84"/>
      <c r="FQX93" s="84"/>
      <c r="FQY93" s="84"/>
      <c r="FQZ93" s="84"/>
      <c r="FRA93" s="84"/>
      <c r="FRB93" s="84"/>
      <c r="FRC93" s="84"/>
      <c r="FRD93" s="84"/>
      <c r="FRE93" s="84"/>
      <c r="FRF93" s="84"/>
      <c r="FRG93" s="84"/>
      <c r="FRH93" s="84"/>
      <c r="FRI93" s="84"/>
      <c r="FRJ93" s="84"/>
      <c r="FRK93" s="84"/>
      <c r="FRL93" s="84"/>
      <c r="FRM93" s="84"/>
      <c r="FRN93" s="84"/>
      <c r="FRO93" s="84"/>
      <c r="FRP93" s="84"/>
      <c r="FRQ93" s="84"/>
      <c r="FRR93" s="84"/>
      <c r="FRS93" s="84"/>
      <c r="FRT93" s="84"/>
      <c r="FRU93" s="84"/>
      <c r="FRV93" s="84"/>
      <c r="FRW93" s="84"/>
      <c r="FRX93" s="84"/>
      <c r="FRY93" s="84"/>
      <c r="FRZ93" s="84"/>
      <c r="FSA93" s="84"/>
      <c r="FSB93" s="84"/>
      <c r="FSC93" s="84"/>
      <c r="FSD93" s="84"/>
      <c r="FSE93" s="84"/>
      <c r="FSF93" s="84"/>
      <c r="FSG93" s="84"/>
      <c r="FSH93" s="84"/>
      <c r="FSI93" s="84"/>
      <c r="FSJ93" s="84"/>
      <c r="FSK93" s="84"/>
      <c r="FSL93" s="84"/>
      <c r="FSM93" s="84"/>
      <c r="FSN93" s="84"/>
      <c r="FSO93" s="84"/>
      <c r="FSP93" s="84"/>
      <c r="FSQ93" s="84"/>
      <c r="FSR93" s="84"/>
      <c r="FSS93" s="84"/>
      <c r="FST93" s="84"/>
      <c r="FSU93" s="84"/>
      <c r="FSV93" s="84"/>
      <c r="FSW93" s="84"/>
      <c r="FSX93" s="84"/>
      <c r="FSY93" s="84"/>
      <c r="FSZ93" s="84"/>
      <c r="FTA93" s="84"/>
      <c r="FTB93" s="84"/>
      <c r="FTC93" s="84"/>
      <c r="FTD93" s="84"/>
      <c r="FTE93" s="84"/>
      <c r="FTF93" s="84"/>
      <c r="FTG93" s="84"/>
      <c r="FTH93" s="84"/>
      <c r="FTI93" s="84"/>
      <c r="FTJ93" s="84"/>
      <c r="FTK93" s="84"/>
      <c r="FTL93" s="84"/>
      <c r="FTM93" s="84"/>
      <c r="FTN93" s="84"/>
      <c r="FTO93" s="84"/>
      <c r="FTP93" s="84"/>
      <c r="FTQ93" s="84"/>
      <c r="FTR93" s="84"/>
      <c r="FTS93" s="84"/>
      <c r="FTT93" s="84"/>
      <c r="FTU93" s="84"/>
      <c r="FTV93" s="84"/>
      <c r="FTW93" s="84"/>
      <c r="FTX93" s="84"/>
      <c r="FTY93" s="84"/>
      <c r="FTZ93" s="84"/>
      <c r="FUA93" s="84"/>
      <c r="FUB93" s="84"/>
      <c r="FUC93" s="84"/>
      <c r="FUD93" s="84"/>
      <c r="FUE93" s="84"/>
      <c r="FUF93" s="84"/>
      <c r="FUG93" s="84"/>
      <c r="FUH93" s="84"/>
      <c r="FUI93" s="84"/>
      <c r="FUJ93" s="84"/>
      <c r="FUK93" s="84"/>
      <c r="FUL93" s="84"/>
      <c r="FUM93" s="84"/>
      <c r="FUN93" s="84"/>
      <c r="FUO93" s="84"/>
      <c r="FUP93" s="84"/>
      <c r="FUQ93" s="84"/>
      <c r="FUR93" s="84"/>
      <c r="FUS93" s="84"/>
      <c r="FUT93" s="84"/>
      <c r="FUU93" s="84"/>
      <c r="FUV93" s="84"/>
      <c r="FUW93" s="84"/>
      <c r="FUX93" s="84"/>
      <c r="FUY93" s="84"/>
      <c r="FUZ93" s="84"/>
      <c r="FVA93" s="84"/>
      <c r="FVB93" s="84"/>
      <c r="FVC93" s="84"/>
      <c r="FVD93" s="84"/>
      <c r="FVE93" s="84"/>
      <c r="FVF93" s="84"/>
      <c r="FVG93" s="84"/>
      <c r="FVH93" s="84"/>
      <c r="FVI93" s="84"/>
      <c r="FVJ93" s="84"/>
      <c r="FVK93" s="84"/>
      <c r="FVL93" s="84"/>
      <c r="FVM93" s="84"/>
      <c r="FVN93" s="84"/>
      <c r="FVO93" s="84"/>
      <c r="FVP93" s="84"/>
      <c r="FVQ93" s="84"/>
      <c r="FVR93" s="84"/>
      <c r="FVS93" s="84"/>
      <c r="FVT93" s="84"/>
      <c r="FVU93" s="84"/>
      <c r="FVV93" s="84"/>
      <c r="FVW93" s="84"/>
      <c r="FVX93" s="84"/>
      <c r="FVY93" s="84"/>
      <c r="FVZ93" s="84"/>
      <c r="FWA93" s="84"/>
      <c r="FWB93" s="84"/>
      <c r="FWC93" s="84"/>
      <c r="FWD93" s="84"/>
      <c r="FWE93" s="84"/>
      <c r="FWF93" s="84"/>
      <c r="FWG93" s="84"/>
      <c r="FWH93" s="84"/>
      <c r="FWI93" s="84"/>
      <c r="FWJ93" s="84"/>
      <c r="FWK93" s="84"/>
      <c r="FWL93" s="84"/>
      <c r="FWM93" s="84"/>
      <c r="FWN93" s="84"/>
      <c r="FWO93" s="84"/>
      <c r="FWP93" s="84"/>
      <c r="FWQ93" s="84"/>
      <c r="FWR93" s="84"/>
      <c r="FWS93" s="84"/>
      <c r="FWT93" s="84"/>
      <c r="FWU93" s="84"/>
      <c r="FWV93" s="84"/>
      <c r="FWW93" s="84"/>
      <c r="FWX93" s="84"/>
      <c r="FWY93" s="84"/>
      <c r="FWZ93" s="84"/>
      <c r="FXA93" s="84"/>
      <c r="FXB93" s="84"/>
      <c r="FXC93" s="84"/>
      <c r="FXD93" s="84"/>
      <c r="FXE93" s="84"/>
      <c r="FXF93" s="84"/>
      <c r="FXG93" s="84"/>
      <c r="FXH93" s="84"/>
      <c r="FXI93" s="84"/>
      <c r="FXJ93" s="84"/>
      <c r="FXK93" s="84"/>
      <c r="FXL93" s="84"/>
      <c r="FXM93" s="84"/>
      <c r="FXN93" s="84"/>
      <c r="FXO93" s="84"/>
      <c r="FXP93" s="84"/>
      <c r="FXQ93" s="84"/>
      <c r="FXR93" s="84"/>
      <c r="FXS93" s="84"/>
      <c r="FXT93" s="84"/>
      <c r="FXU93" s="84"/>
      <c r="FXV93" s="84"/>
      <c r="FXW93" s="84"/>
      <c r="FXX93" s="84"/>
      <c r="FXY93" s="84"/>
      <c r="FXZ93" s="84"/>
      <c r="FYA93" s="84"/>
      <c r="FYB93" s="84"/>
      <c r="FYC93" s="84"/>
      <c r="FYD93" s="84"/>
      <c r="FYE93" s="84"/>
      <c r="FYF93" s="84"/>
      <c r="FYG93" s="84"/>
      <c r="FYH93" s="84"/>
      <c r="FYI93" s="84"/>
      <c r="FYJ93" s="84"/>
      <c r="FYK93" s="84"/>
      <c r="FYL93" s="84"/>
      <c r="FYM93" s="84"/>
      <c r="FYN93" s="84"/>
      <c r="FYO93" s="84"/>
      <c r="FYP93" s="84"/>
      <c r="FYQ93" s="84"/>
      <c r="FYR93" s="84"/>
      <c r="FYS93" s="84"/>
      <c r="FYT93" s="84"/>
      <c r="FYU93" s="84"/>
      <c r="FYV93" s="84"/>
      <c r="FYW93" s="84"/>
      <c r="FYX93" s="84"/>
      <c r="FYY93" s="84"/>
      <c r="FYZ93" s="84"/>
      <c r="FZA93" s="84"/>
      <c r="FZB93" s="84"/>
      <c r="FZC93" s="84"/>
      <c r="FZD93" s="84"/>
      <c r="FZE93" s="84"/>
      <c r="FZF93" s="84"/>
      <c r="FZG93" s="84"/>
      <c r="FZH93" s="84"/>
      <c r="FZI93" s="84"/>
      <c r="FZJ93" s="84"/>
      <c r="FZK93" s="84"/>
      <c r="FZL93" s="84"/>
      <c r="FZM93" s="84"/>
      <c r="FZN93" s="84"/>
      <c r="FZO93" s="84"/>
      <c r="FZP93" s="84"/>
      <c r="FZQ93" s="84"/>
      <c r="FZR93" s="84"/>
      <c r="FZS93" s="84"/>
      <c r="FZT93" s="84"/>
      <c r="FZU93" s="84"/>
      <c r="FZV93" s="84"/>
      <c r="FZW93" s="84"/>
      <c r="FZX93" s="84"/>
      <c r="FZY93" s="84"/>
      <c r="FZZ93" s="84"/>
      <c r="GAA93" s="84"/>
      <c r="GAB93" s="84"/>
      <c r="GAC93" s="84"/>
      <c r="GAD93" s="84"/>
      <c r="GAE93" s="84"/>
      <c r="GAF93" s="84"/>
      <c r="GAG93" s="84"/>
      <c r="GAH93" s="84"/>
      <c r="GAI93" s="84"/>
      <c r="GAJ93" s="84"/>
      <c r="GAK93" s="84"/>
      <c r="GAL93" s="84"/>
      <c r="GAM93" s="84"/>
      <c r="GAN93" s="84"/>
      <c r="GAO93" s="84"/>
      <c r="GAP93" s="84"/>
      <c r="GAQ93" s="84"/>
      <c r="GAR93" s="84"/>
      <c r="GAS93" s="84"/>
      <c r="GAT93" s="84"/>
      <c r="GAU93" s="84"/>
      <c r="GAV93" s="84"/>
      <c r="GAW93" s="84"/>
      <c r="GAX93" s="84"/>
      <c r="GAY93" s="84"/>
      <c r="GAZ93" s="84"/>
      <c r="GBA93" s="84"/>
      <c r="GBB93" s="84"/>
      <c r="GBC93" s="84"/>
      <c r="GBD93" s="84"/>
      <c r="GBE93" s="84"/>
      <c r="GBF93" s="84"/>
      <c r="GBG93" s="84"/>
      <c r="GBH93" s="84"/>
      <c r="GBI93" s="84"/>
      <c r="GBJ93" s="84"/>
      <c r="GBK93" s="84"/>
      <c r="GBL93" s="84"/>
      <c r="GBM93" s="84"/>
      <c r="GBN93" s="84"/>
      <c r="GBO93" s="84"/>
      <c r="GBP93" s="84"/>
      <c r="GBQ93" s="84"/>
      <c r="GBR93" s="84"/>
      <c r="GBS93" s="84"/>
      <c r="GBT93" s="84"/>
      <c r="GBU93" s="84"/>
      <c r="GBV93" s="84"/>
      <c r="GBW93" s="84"/>
      <c r="GBX93" s="84"/>
      <c r="GBY93" s="84"/>
      <c r="GBZ93" s="84"/>
      <c r="GCA93" s="84"/>
      <c r="GCB93" s="84"/>
      <c r="GCC93" s="84"/>
      <c r="GCD93" s="84"/>
      <c r="GCE93" s="84"/>
      <c r="GCF93" s="84"/>
      <c r="GCG93" s="84"/>
      <c r="GCH93" s="84"/>
      <c r="GCI93" s="84"/>
      <c r="GCJ93" s="84"/>
      <c r="GCK93" s="84"/>
      <c r="GCL93" s="84"/>
      <c r="GCM93" s="84"/>
      <c r="GCN93" s="84"/>
      <c r="GCO93" s="84"/>
      <c r="GCP93" s="84"/>
      <c r="GCQ93" s="84"/>
      <c r="GCR93" s="84"/>
      <c r="GCS93" s="84"/>
      <c r="GCT93" s="84"/>
      <c r="GCU93" s="84"/>
      <c r="GCV93" s="84"/>
      <c r="GCW93" s="84"/>
      <c r="GCX93" s="84"/>
      <c r="GCY93" s="84"/>
      <c r="GCZ93" s="84"/>
      <c r="GDA93" s="84"/>
      <c r="GDB93" s="84"/>
      <c r="GDC93" s="84"/>
      <c r="GDD93" s="84"/>
      <c r="GDE93" s="84"/>
      <c r="GDF93" s="84"/>
      <c r="GDG93" s="84"/>
      <c r="GDH93" s="84"/>
      <c r="GDI93" s="84"/>
      <c r="GDJ93" s="84"/>
      <c r="GDK93" s="84"/>
      <c r="GDL93" s="84"/>
      <c r="GDM93" s="84"/>
      <c r="GDN93" s="84"/>
      <c r="GDO93" s="84"/>
      <c r="GDP93" s="84"/>
      <c r="GDQ93" s="84"/>
      <c r="GDR93" s="84"/>
      <c r="GDS93" s="84"/>
      <c r="GDT93" s="84"/>
      <c r="GDU93" s="84"/>
      <c r="GDV93" s="84"/>
      <c r="GDW93" s="84"/>
      <c r="GDX93" s="84"/>
      <c r="GDY93" s="84"/>
      <c r="GDZ93" s="84"/>
      <c r="GEA93" s="84"/>
      <c r="GEB93" s="84"/>
      <c r="GEC93" s="84"/>
      <c r="GED93" s="84"/>
      <c r="GEE93" s="84"/>
      <c r="GEF93" s="84"/>
      <c r="GEG93" s="84"/>
      <c r="GEH93" s="84"/>
      <c r="GEI93" s="84"/>
      <c r="GEJ93" s="84"/>
      <c r="GEK93" s="84"/>
      <c r="GEL93" s="84"/>
      <c r="GEM93" s="84"/>
      <c r="GEN93" s="84"/>
      <c r="GEO93" s="84"/>
      <c r="GEP93" s="84"/>
      <c r="GEQ93" s="84"/>
      <c r="GER93" s="84"/>
      <c r="GES93" s="84"/>
      <c r="GET93" s="84"/>
      <c r="GEU93" s="84"/>
      <c r="GEV93" s="84"/>
      <c r="GEW93" s="84"/>
      <c r="GEX93" s="84"/>
      <c r="GEY93" s="84"/>
      <c r="GEZ93" s="84"/>
      <c r="GFA93" s="84"/>
      <c r="GFB93" s="84"/>
      <c r="GFC93" s="84"/>
      <c r="GFD93" s="84"/>
      <c r="GFE93" s="84"/>
      <c r="GFF93" s="84"/>
      <c r="GFG93" s="84"/>
      <c r="GFH93" s="84"/>
      <c r="GFI93" s="84"/>
      <c r="GFJ93" s="84"/>
      <c r="GFK93" s="84"/>
      <c r="GFL93" s="84"/>
      <c r="GFM93" s="84"/>
      <c r="GFN93" s="84"/>
      <c r="GFO93" s="84"/>
      <c r="GFP93" s="84"/>
      <c r="GFQ93" s="84"/>
      <c r="GFR93" s="84"/>
      <c r="GFS93" s="84"/>
      <c r="GFT93" s="84"/>
      <c r="GFU93" s="84"/>
      <c r="GFV93" s="84"/>
      <c r="GFW93" s="84"/>
      <c r="GFX93" s="84"/>
      <c r="GFY93" s="84"/>
      <c r="GFZ93" s="84"/>
      <c r="GGA93" s="84"/>
      <c r="GGB93" s="84"/>
      <c r="GGC93" s="84"/>
      <c r="GGD93" s="84"/>
      <c r="GGE93" s="84"/>
      <c r="GGF93" s="84"/>
      <c r="GGG93" s="84"/>
      <c r="GGH93" s="84"/>
      <c r="GGI93" s="84"/>
      <c r="GGJ93" s="84"/>
      <c r="GGK93" s="84"/>
      <c r="GGL93" s="84"/>
      <c r="GGM93" s="84"/>
      <c r="GGN93" s="84"/>
      <c r="GGO93" s="84"/>
      <c r="GGP93" s="84"/>
      <c r="GGQ93" s="84"/>
      <c r="GGR93" s="84"/>
      <c r="GGS93" s="84"/>
      <c r="GGT93" s="84"/>
      <c r="GGU93" s="84"/>
      <c r="GGV93" s="84"/>
      <c r="GGW93" s="84"/>
      <c r="GGX93" s="84"/>
      <c r="GGY93" s="84"/>
      <c r="GGZ93" s="84"/>
      <c r="GHA93" s="84"/>
      <c r="GHB93" s="84"/>
      <c r="GHC93" s="84"/>
      <c r="GHD93" s="84"/>
      <c r="GHE93" s="84"/>
      <c r="GHF93" s="84"/>
      <c r="GHG93" s="84"/>
      <c r="GHH93" s="84"/>
      <c r="GHI93" s="84"/>
      <c r="GHJ93" s="84"/>
      <c r="GHK93" s="84"/>
      <c r="GHL93" s="84"/>
      <c r="GHM93" s="84"/>
      <c r="GHN93" s="84"/>
      <c r="GHO93" s="84"/>
      <c r="GHP93" s="84"/>
      <c r="GHQ93" s="84"/>
      <c r="GHR93" s="84"/>
      <c r="GHS93" s="84"/>
      <c r="GHT93" s="84"/>
      <c r="GHU93" s="84"/>
      <c r="GHV93" s="84"/>
      <c r="GHW93" s="84"/>
      <c r="GHX93" s="84"/>
      <c r="GHY93" s="84"/>
      <c r="GHZ93" s="84"/>
      <c r="GIA93" s="84"/>
      <c r="GIB93" s="84"/>
      <c r="GIC93" s="84"/>
      <c r="GID93" s="84"/>
      <c r="GIE93" s="84"/>
      <c r="GIF93" s="84"/>
      <c r="GIG93" s="84"/>
      <c r="GIH93" s="84"/>
      <c r="GII93" s="84"/>
      <c r="GIJ93" s="84"/>
      <c r="GIK93" s="84"/>
      <c r="GIL93" s="84"/>
      <c r="GIM93" s="84"/>
      <c r="GIN93" s="84"/>
      <c r="GIO93" s="84"/>
      <c r="GIP93" s="84"/>
      <c r="GIQ93" s="84"/>
      <c r="GIR93" s="84"/>
      <c r="GIS93" s="84"/>
      <c r="GIT93" s="84"/>
      <c r="GIU93" s="84"/>
      <c r="GIV93" s="84"/>
      <c r="GIW93" s="84"/>
      <c r="GIX93" s="84"/>
      <c r="GIY93" s="84"/>
      <c r="GIZ93" s="84"/>
      <c r="GJA93" s="84"/>
      <c r="GJB93" s="84"/>
      <c r="GJC93" s="84"/>
      <c r="GJD93" s="84"/>
      <c r="GJE93" s="84"/>
      <c r="GJF93" s="84"/>
      <c r="GJG93" s="84"/>
      <c r="GJH93" s="84"/>
      <c r="GJI93" s="84"/>
      <c r="GJJ93" s="84"/>
      <c r="GJK93" s="84"/>
      <c r="GJL93" s="84"/>
      <c r="GJM93" s="84"/>
      <c r="GJN93" s="84"/>
      <c r="GJO93" s="84"/>
      <c r="GJP93" s="84"/>
      <c r="GJQ93" s="84"/>
      <c r="GJR93" s="84"/>
      <c r="GJS93" s="84"/>
      <c r="GJT93" s="84"/>
      <c r="GJU93" s="84"/>
      <c r="GJV93" s="84"/>
      <c r="GJW93" s="84"/>
      <c r="GJX93" s="84"/>
      <c r="GJY93" s="84"/>
      <c r="GJZ93" s="84"/>
      <c r="GKA93" s="84"/>
      <c r="GKB93" s="84"/>
      <c r="GKC93" s="84"/>
      <c r="GKD93" s="84"/>
      <c r="GKE93" s="84"/>
      <c r="GKF93" s="84"/>
      <c r="GKG93" s="84"/>
      <c r="GKH93" s="84"/>
      <c r="GKI93" s="84"/>
      <c r="GKJ93" s="84"/>
      <c r="GKK93" s="84"/>
      <c r="GKL93" s="84"/>
      <c r="GKM93" s="84"/>
      <c r="GKN93" s="84"/>
      <c r="GKO93" s="84"/>
      <c r="GKP93" s="84"/>
      <c r="GKQ93" s="84"/>
      <c r="GKR93" s="84"/>
      <c r="GKS93" s="84"/>
      <c r="GKT93" s="84"/>
      <c r="GKU93" s="84"/>
      <c r="GKV93" s="84"/>
      <c r="GKW93" s="84"/>
      <c r="GKX93" s="84"/>
      <c r="GKY93" s="84"/>
      <c r="GKZ93" s="84"/>
      <c r="GLA93" s="84"/>
      <c r="GLB93" s="84"/>
      <c r="GLC93" s="84"/>
      <c r="GLD93" s="84"/>
      <c r="GLE93" s="84"/>
      <c r="GLF93" s="84"/>
      <c r="GLG93" s="84"/>
      <c r="GLH93" s="84"/>
      <c r="GLI93" s="84"/>
      <c r="GLJ93" s="84"/>
      <c r="GLK93" s="84"/>
      <c r="GLL93" s="84"/>
      <c r="GLM93" s="84"/>
      <c r="GLN93" s="84"/>
      <c r="GLO93" s="84"/>
      <c r="GLP93" s="84"/>
      <c r="GLQ93" s="84"/>
      <c r="GLR93" s="84"/>
      <c r="GLS93" s="84"/>
      <c r="GLT93" s="84"/>
      <c r="GLU93" s="84"/>
      <c r="GLV93" s="84"/>
      <c r="GLW93" s="84"/>
      <c r="GLX93" s="84"/>
      <c r="GLY93" s="84"/>
      <c r="GLZ93" s="84"/>
      <c r="GMA93" s="84"/>
      <c r="GMB93" s="84"/>
      <c r="GMC93" s="84"/>
      <c r="GMD93" s="84"/>
      <c r="GME93" s="84"/>
      <c r="GMF93" s="84"/>
      <c r="GMG93" s="84"/>
      <c r="GMH93" s="84"/>
      <c r="GMI93" s="84"/>
      <c r="GMJ93" s="84"/>
      <c r="GMK93" s="84"/>
      <c r="GML93" s="84"/>
      <c r="GMM93" s="84"/>
      <c r="GMN93" s="84"/>
      <c r="GMO93" s="84"/>
      <c r="GMP93" s="84"/>
      <c r="GMQ93" s="84"/>
      <c r="GMR93" s="84"/>
      <c r="GMS93" s="84"/>
      <c r="GMT93" s="84"/>
      <c r="GMU93" s="84"/>
      <c r="GMV93" s="84"/>
      <c r="GMW93" s="84"/>
      <c r="GMX93" s="84"/>
      <c r="GMY93" s="84"/>
      <c r="GMZ93" s="84"/>
      <c r="GNA93" s="84"/>
      <c r="GNB93" s="84"/>
      <c r="GNC93" s="84"/>
      <c r="GND93" s="84"/>
      <c r="GNE93" s="84"/>
      <c r="GNF93" s="84"/>
      <c r="GNG93" s="84"/>
      <c r="GNH93" s="84"/>
      <c r="GNI93" s="84"/>
      <c r="GNJ93" s="84"/>
      <c r="GNK93" s="84"/>
      <c r="GNL93" s="84"/>
      <c r="GNM93" s="84"/>
      <c r="GNN93" s="84"/>
      <c r="GNO93" s="84"/>
      <c r="GNP93" s="84"/>
      <c r="GNQ93" s="84"/>
      <c r="GNR93" s="84"/>
      <c r="GNS93" s="84"/>
      <c r="GNT93" s="84"/>
      <c r="GNU93" s="84"/>
      <c r="GNV93" s="84"/>
      <c r="GNW93" s="84"/>
      <c r="GNX93" s="84"/>
      <c r="GNY93" s="84"/>
      <c r="GNZ93" s="84"/>
      <c r="GOA93" s="84"/>
      <c r="GOB93" s="84"/>
      <c r="GOC93" s="84"/>
      <c r="GOD93" s="84"/>
      <c r="GOE93" s="84"/>
      <c r="GOF93" s="84"/>
      <c r="GOG93" s="84"/>
      <c r="GOH93" s="84"/>
      <c r="GOI93" s="84"/>
      <c r="GOJ93" s="84"/>
      <c r="GOK93" s="84"/>
      <c r="GOL93" s="84"/>
      <c r="GOM93" s="84"/>
      <c r="GON93" s="84"/>
      <c r="GOO93" s="84"/>
      <c r="GOP93" s="84"/>
      <c r="GOQ93" s="84"/>
      <c r="GOR93" s="84"/>
      <c r="GOS93" s="84"/>
      <c r="GOT93" s="84"/>
      <c r="GOU93" s="84"/>
      <c r="GOV93" s="84"/>
      <c r="GOW93" s="84"/>
      <c r="GOX93" s="84"/>
      <c r="GOY93" s="84"/>
      <c r="GOZ93" s="84"/>
      <c r="GPA93" s="84"/>
      <c r="GPB93" s="84"/>
      <c r="GPC93" s="84"/>
      <c r="GPD93" s="84"/>
      <c r="GPE93" s="84"/>
      <c r="GPF93" s="84"/>
      <c r="GPG93" s="84"/>
      <c r="GPH93" s="84"/>
      <c r="GPI93" s="84"/>
      <c r="GPJ93" s="84"/>
      <c r="GPK93" s="84"/>
      <c r="GPL93" s="84"/>
      <c r="GPM93" s="84"/>
      <c r="GPN93" s="84"/>
      <c r="GPO93" s="84"/>
      <c r="GPP93" s="84"/>
      <c r="GPQ93" s="84"/>
      <c r="GPR93" s="84"/>
      <c r="GPS93" s="84"/>
      <c r="GPT93" s="84"/>
      <c r="GPU93" s="84"/>
      <c r="GPV93" s="84"/>
      <c r="GPW93" s="84"/>
      <c r="GPX93" s="84"/>
      <c r="GPY93" s="84"/>
      <c r="GPZ93" s="84"/>
      <c r="GQA93" s="84"/>
      <c r="GQB93" s="84"/>
      <c r="GQC93" s="84"/>
      <c r="GQD93" s="84"/>
      <c r="GQE93" s="84"/>
      <c r="GQF93" s="84"/>
      <c r="GQG93" s="84"/>
      <c r="GQH93" s="84"/>
      <c r="GQI93" s="84"/>
      <c r="GQJ93" s="84"/>
      <c r="GQK93" s="84"/>
      <c r="GQL93" s="84"/>
      <c r="GQM93" s="84"/>
      <c r="GQN93" s="84"/>
      <c r="GQO93" s="84"/>
      <c r="GQP93" s="84"/>
      <c r="GQQ93" s="84"/>
      <c r="GQR93" s="84"/>
      <c r="GQS93" s="84"/>
      <c r="GQT93" s="84"/>
      <c r="GQU93" s="84"/>
      <c r="GQV93" s="84"/>
      <c r="GQW93" s="84"/>
      <c r="GQX93" s="84"/>
      <c r="GQY93" s="84"/>
      <c r="GQZ93" s="84"/>
      <c r="GRA93" s="84"/>
      <c r="GRB93" s="84"/>
      <c r="GRC93" s="84"/>
      <c r="GRD93" s="84"/>
      <c r="GRE93" s="84"/>
      <c r="GRF93" s="84"/>
      <c r="GRG93" s="84"/>
      <c r="GRH93" s="84"/>
      <c r="GRI93" s="84"/>
      <c r="GRJ93" s="84"/>
      <c r="GRK93" s="84"/>
      <c r="GRL93" s="84"/>
      <c r="GRM93" s="84"/>
      <c r="GRN93" s="84"/>
      <c r="GRO93" s="84"/>
      <c r="GRP93" s="84"/>
      <c r="GRQ93" s="84"/>
      <c r="GRR93" s="84"/>
      <c r="GRS93" s="84"/>
      <c r="GRT93" s="84"/>
      <c r="GRU93" s="84"/>
      <c r="GRV93" s="84"/>
      <c r="GRW93" s="84"/>
      <c r="GRX93" s="84"/>
      <c r="GRY93" s="84"/>
      <c r="GRZ93" s="84"/>
      <c r="GSA93" s="84"/>
      <c r="GSB93" s="84"/>
      <c r="GSC93" s="84"/>
      <c r="GSD93" s="84"/>
      <c r="GSE93" s="84"/>
      <c r="GSF93" s="84"/>
      <c r="GSG93" s="84"/>
      <c r="GSH93" s="84"/>
      <c r="GSI93" s="84"/>
      <c r="GSJ93" s="84"/>
      <c r="GSK93" s="84"/>
      <c r="GSL93" s="84"/>
      <c r="GSM93" s="84"/>
      <c r="GSN93" s="84"/>
      <c r="GSO93" s="84"/>
      <c r="GSP93" s="84"/>
      <c r="GSQ93" s="84"/>
      <c r="GSR93" s="84"/>
      <c r="GSS93" s="84"/>
      <c r="GST93" s="84"/>
      <c r="GSU93" s="84"/>
      <c r="GSV93" s="84"/>
      <c r="GSW93" s="84"/>
      <c r="GSX93" s="84"/>
      <c r="GSY93" s="84"/>
      <c r="GSZ93" s="84"/>
      <c r="GTA93" s="84"/>
      <c r="GTB93" s="84"/>
      <c r="GTC93" s="84"/>
      <c r="GTD93" s="84"/>
      <c r="GTE93" s="84"/>
      <c r="GTF93" s="84"/>
      <c r="GTG93" s="84"/>
      <c r="GTH93" s="84"/>
      <c r="GTI93" s="84"/>
      <c r="GTJ93" s="84"/>
      <c r="GTK93" s="84"/>
      <c r="GTL93" s="84"/>
      <c r="GTM93" s="84"/>
      <c r="GTN93" s="84"/>
      <c r="GTO93" s="84"/>
      <c r="GTP93" s="84"/>
      <c r="GTQ93" s="84"/>
      <c r="GTR93" s="84"/>
      <c r="GTS93" s="84"/>
      <c r="GTT93" s="84"/>
      <c r="GTU93" s="84"/>
      <c r="GTV93" s="84"/>
      <c r="GTW93" s="84"/>
      <c r="GTX93" s="84"/>
      <c r="GTY93" s="84"/>
      <c r="GTZ93" s="84"/>
      <c r="GUA93" s="84"/>
      <c r="GUB93" s="84"/>
      <c r="GUC93" s="84"/>
      <c r="GUD93" s="84"/>
      <c r="GUE93" s="84"/>
      <c r="GUF93" s="84"/>
      <c r="GUG93" s="84"/>
      <c r="GUH93" s="84"/>
      <c r="GUI93" s="84"/>
      <c r="GUJ93" s="84"/>
      <c r="GUK93" s="84"/>
      <c r="GUL93" s="84"/>
      <c r="GUM93" s="84"/>
      <c r="GUN93" s="84"/>
      <c r="GUO93" s="84"/>
      <c r="GUP93" s="84"/>
      <c r="GUQ93" s="84"/>
      <c r="GUR93" s="84"/>
      <c r="GUS93" s="84"/>
      <c r="GUT93" s="84"/>
      <c r="GUU93" s="84"/>
      <c r="GUV93" s="84"/>
      <c r="GUW93" s="84"/>
      <c r="GUX93" s="84"/>
      <c r="GUY93" s="84"/>
      <c r="GUZ93" s="84"/>
      <c r="GVA93" s="84"/>
      <c r="GVB93" s="84"/>
      <c r="GVC93" s="84"/>
      <c r="GVD93" s="84"/>
      <c r="GVE93" s="84"/>
      <c r="GVF93" s="84"/>
      <c r="GVG93" s="84"/>
      <c r="GVH93" s="84"/>
      <c r="GVI93" s="84"/>
      <c r="GVJ93" s="84"/>
      <c r="GVK93" s="84"/>
      <c r="GVL93" s="84"/>
      <c r="GVM93" s="84"/>
      <c r="GVN93" s="84"/>
      <c r="GVO93" s="84"/>
      <c r="GVP93" s="84"/>
      <c r="GVQ93" s="84"/>
      <c r="GVR93" s="84"/>
      <c r="GVS93" s="84"/>
      <c r="GVT93" s="84"/>
      <c r="GVU93" s="84"/>
      <c r="GVV93" s="84"/>
      <c r="GVW93" s="84"/>
      <c r="GVX93" s="84"/>
      <c r="GVY93" s="84"/>
      <c r="GVZ93" s="84"/>
      <c r="GWA93" s="84"/>
      <c r="GWB93" s="84"/>
      <c r="GWC93" s="84"/>
      <c r="GWD93" s="84"/>
      <c r="GWE93" s="84"/>
      <c r="GWF93" s="84"/>
      <c r="GWG93" s="84"/>
      <c r="GWH93" s="84"/>
      <c r="GWI93" s="84"/>
      <c r="GWJ93" s="84"/>
      <c r="GWK93" s="84"/>
      <c r="GWL93" s="84"/>
      <c r="GWM93" s="84"/>
      <c r="GWN93" s="84"/>
      <c r="GWO93" s="84"/>
      <c r="GWP93" s="84"/>
      <c r="GWQ93" s="84"/>
      <c r="GWR93" s="84"/>
      <c r="GWS93" s="84"/>
      <c r="GWT93" s="84"/>
      <c r="GWU93" s="84"/>
      <c r="GWV93" s="84"/>
      <c r="GWW93" s="84"/>
      <c r="GWX93" s="84"/>
      <c r="GWY93" s="84"/>
      <c r="GWZ93" s="84"/>
      <c r="GXA93" s="84"/>
      <c r="GXB93" s="84"/>
      <c r="GXC93" s="84"/>
      <c r="GXD93" s="84"/>
      <c r="GXE93" s="84"/>
      <c r="GXF93" s="84"/>
      <c r="GXG93" s="84"/>
      <c r="GXH93" s="84"/>
      <c r="GXI93" s="84"/>
      <c r="GXJ93" s="84"/>
      <c r="GXK93" s="84"/>
      <c r="GXL93" s="84"/>
      <c r="GXM93" s="84"/>
      <c r="GXN93" s="84"/>
      <c r="GXO93" s="84"/>
      <c r="GXP93" s="84"/>
      <c r="GXQ93" s="84"/>
      <c r="GXR93" s="84"/>
      <c r="GXS93" s="84"/>
      <c r="GXT93" s="84"/>
      <c r="GXU93" s="84"/>
      <c r="GXV93" s="84"/>
      <c r="GXW93" s="84"/>
      <c r="GXX93" s="84"/>
      <c r="GXY93" s="84"/>
      <c r="GXZ93" s="84"/>
      <c r="GYA93" s="84"/>
      <c r="GYB93" s="84"/>
      <c r="GYC93" s="84"/>
      <c r="GYD93" s="84"/>
      <c r="GYE93" s="84"/>
      <c r="GYF93" s="84"/>
      <c r="GYG93" s="84"/>
      <c r="GYH93" s="84"/>
      <c r="GYI93" s="84"/>
      <c r="GYJ93" s="84"/>
      <c r="GYK93" s="84"/>
      <c r="GYL93" s="84"/>
      <c r="GYM93" s="84"/>
      <c r="GYN93" s="84"/>
      <c r="GYO93" s="84"/>
      <c r="GYP93" s="84"/>
      <c r="GYQ93" s="84"/>
      <c r="GYR93" s="84"/>
      <c r="GYS93" s="84"/>
      <c r="GYT93" s="84"/>
      <c r="GYU93" s="84"/>
      <c r="GYV93" s="84"/>
      <c r="GYW93" s="84"/>
      <c r="GYX93" s="84"/>
      <c r="GYY93" s="84"/>
      <c r="GYZ93" s="84"/>
      <c r="GZA93" s="84"/>
      <c r="GZB93" s="84"/>
      <c r="GZC93" s="84"/>
      <c r="GZD93" s="84"/>
      <c r="GZE93" s="84"/>
      <c r="GZF93" s="84"/>
      <c r="GZG93" s="84"/>
      <c r="GZH93" s="84"/>
      <c r="GZI93" s="84"/>
      <c r="GZJ93" s="84"/>
      <c r="GZK93" s="84"/>
      <c r="GZL93" s="84"/>
      <c r="GZM93" s="84"/>
      <c r="GZN93" s="84"/>
      <c r="GZO93" s="84"/>
      <c r="GZP93" s="84"/>
      <c r="GZQ93" s="84"/>
      <c r="GZR93" s="84"/>
      <c r="GZS93" s="84"/>
      <c r="GZT93" s="84"/>
      <c r="GZU93" s="84"/>
      <c r="GZV93" s="84"/>
      <c r="GZW93" s="84"/>
      <c r="GZX93" s="84"/>
      <c r="GZY93" s="84"/>
      <c r="GZZ93" s="84"/>
      <c r="HAA93" s="84"/>
      <c r="HAB93" s="84"/>
      <c r="HAC93" s="84"/>
      <c r="HAD93" s="84"/>
      <c r="HAE93" s="84"/>
      <c r="HAF93" s="84"/>
      <c r="HAG93" s="84"/>
      <c r="HAH93" s="84"/>
      <c r="HAI93" s="84"/>
      <c r="HAJ93" s="84"/>
      <c r="HAK93" s="84"/>
      <c r="HAL93" s="84"/>
      <c r="HAM93" s="84"/>
      <c r="HAN93" s="84"/>
      <c r="HAO93" s="84"/>
      <c r="HAP93" s="84"/>
      <c r="HAQ93" s="84"/>
      <c r="HAR93" s="84"/>
      <c r="HAS93" s="84"/>
      <c r="HAT93" s="84"/>
      <c r="HAU93" s="84"/>
      <c r="HAV93" s="84"/>
      <c r="HAW93" s="84"/>
      <c r="HAX93" s="84"/>
      <c r="HAY93" s="84"/>
      <c r="HAZ93" s="84"/>
      <c r="HBA93" s="84"/>
      <c r="HBB93" s="84"/>
      <c r="HBC93" s="84"/>
      <c r="HBD93" s="84"/>
      <c r="HBE93" s="84"/>
      <c r="HBF93" s="84"/>
      <c r="HBG93" s="84"/>
      <c r="HBH93" s="84"/>
      <c r="HBI93" s="84"/>
      <c r="HBJ93" s="84"/>
      <c r="HBK93" s="84"/>
      <c r="HBL93" s="84"/>
      <c r="HBM93" s="84"/>
      <c r="HBN93" s="84"/>
      <c r="HBO93" s="84"/>
      <c r="HBP93" s="84"/>
      <c r="HBQ93" s="84"/>
      <c r="HBR93" s="84"/>
      <c r="HBS93" s="84"/>
      <c r="HBT93" s="84"/>
      <c r="HBU93" s="84"/>
      <c r="HBV93" s="84"/>
      <c r="HBW93" s="84"/>
      <c r="HBX93" s="84"/>
      <c r="HBY93" s="84"/>
      <c r="HBZ93" s="84"/>
      <c r="HCA93" s="84"/>
      <c r="HCB93" s="84"/>
      <c r="HCC93" s="84"/>
      <c r="HCD93" s="84"/>
      <c r="HCE93" s="84"/>
      <c r="HCF93" s="84"/>
      <c r="HCG93" s="84"/>
      <c r="HCH93" s="84"/>
      <c r="HCI93" s="84"/>
      <c r="HCJ93" s="84"/>
      <c r="HCK93" s="84"/>
      <c r="HCL93" s="84"/>
      <c r="HCM93" s="84"/>
      <c r="HCN93" s="84"/>
      <c r="HCO93" s="84"/>
      <c r="HCP93" s="84"/>
      <c r="HCQ93" s="84"/>
      <c r="HCR93" s="84"/>
      <c r="HCS93" s="84"/>
      <c r="HCT93" s="84"/>
      <c r="HCU93" s="84"/>
      <c r="HCV93" s="84"/>
      <c r="HCW93" s="84"/>
      <c r="HCX93" s="84"/>
      <c r="HCY93" s="84"/>
      <c r="HCZ93" s="84"/>
      <c r="HDA93" s="84"/>
      <c r="HDB93" s="84"/>
      <c r="HDC93" s="84"/>
      <c r="HDD93" s="84"/>
      <c r="HDE93" s="84"/>
      <c r="HDF93" s="84"/>
      <c r="HDG93" s="84"/>
      <c r="HDH93" s="84"/>
      <c r="HDI93" s="84"/>
      <c r="HDJ93" s="84"/>
      <c r="HDK93" s="84"/>
      <c r="HDL93" s="84"/>
      <c r="HDM93" s="84"/>
      <c r="HDN93" s="84"/>
      <c r="HDO93" s="84"/>
      <c r="HDP93" s="84"/>
      <c r="HDQ93" s="84"/>
      <c r="HDR93" s="84"/>
      <c r="HDS93" s="84"/>
      <c r="HDT93" s="84"/>
      <c r="HDU93" s="84"/>
      <c r="HDV93" s="84"/>
      <c r="HDW93" s="84"/>
      <c r="HDX93" s="84"/>
      <c r="HDY93" s="84"/>
      <c r="HDZ93" s="84"/>
      <c r="HEA93" s="84"/>
      <c r="HEB93" s="84"/>
      <c r="HEC93" s="84"/>
      <c r="HED93" s="84"/>
      <c r="HEE93" s="84"/>
      <c r="HEF93" s="84"/>
      <c r="HEG93" s="84"/>
      <c r="HEH93" s="84"/>
      <c r="HEI93" s="84"/>
      <c r="HEJ93" s="84"/>
      <c r="HEK93" s="84"/>
      <c r="HEL93" s="84"/>
      <c r="HEM93" s="84"/>
      <c r="HEN93" s="84"/>
      <c r="HEO93" s="84"/>
      <c r="HEP93" s="84"/>
      <c r="HEQ93" s="84"/>
      <c r="HER93" s="84"/>
      <c r="HES93" s="84"/>
      <c r="HET93" s="84"/>
      <c r="HEU93" s="84"/>
      <c r="HEV93" s="84"/>
      <c r="HEW93" s="84"/>
      <c r="HEX93" s="84"/>
      <c r="HEY93" s="84"/>
      <c r="HEZ93" s="84"/>
      <c r="HFA93" s="84"/>
      <c r="HFB93" s="84"/>
      <c r="HFC93" s="84"/>
      <c r="HFD93" s="84"/>
      <c r="HFE93" s="84"/>
      <c r="HFF93" s="84"/>
      <c r="HFG93" s="84"/>
      <c r="HFH93" s="84"/>
      <c r="HFI93" s="84"/>
      <c r="HFJ93" s="84"/>
      <c r="HFK93" s="84"/>
      <c r="HFL93" s="84"/>
      <c r="HFM93" s="84"/>
      <c r="HFN93" s="84"/>
      <c r="HFO93" s="84"/>
      <c r="HFP93" s="84"/>
      <c r="HFQ93" s="84"/>
      <c r="HFR93" s="84"/>
      <c r="HFS93" s="84"/>
      <c r="HFT93" s="84"/>
      <c r="HFU93" s="84"/>
      <c r="HFV93" s="84"/>
      <c r="HFW93" s="84"/>
      <c r="HFX93" s="84"/>
      <c r="HFY93" s="84"/>
      <c r="HFZ93" s="84"/>
      <c r="HGA93" s="84"/>
      <c r="HGB93" s="84"/>
      <c r="HGC93" s="84"/>
      <c r="HGD93" s="84"/>
      <c r="HGE93" s="84"/>
      <c r="HGF93" s="84"/>
      <c r="HGG93" s="84"/>
      <c r="HGH93" s="84"/>
      <c r="HGI93" s="84"/>
      <c r="HGJ93" s="84"/>
      <c r="HGK93" s="84"/>
      <c r="HGL93" s="84"/>
      <c r="HGM93" s="84"/>
      <c r="HGN93" s="84"/>
      <c r="HGO93" s="84"/>
      <c r="HGP93" s="84"/>
      <c r="HGQ93" s="84"/>
      <c r="HGR93" s="84"/>
      <c r="HGS93" s="84"/>
      <c r="HGT93" s="84"/>
      <c r="HGU93" s="84"/>
      <c r="HGV93" s="84"/>
      <c r="HGW93" s="84"/>
      <c r="HGX93" s="84"/>
      <c r="HGY93" s="84"/>
      <c r="HGZ93" s="84"/>
      <c r="HHA93" s="84"/>
      <c r="HHB93" s="84"/>
      <c r="HHC93" s="84"/>
      <c r="HHD93" s="84"/>
      <c r="HHE93" s="84"/>
      <c r="HHF93" s="84"/>
      <c r="HHG93" s="84"/>
      <c r="HHH93" s="84"/>
      <c r="HHI93" s="84"/>
      <c r="HHJ93" s="84"/>
      <c r="HHK93" s="84"/>
      <c r="HHL93" s="84"/>
      <c r="HHM93" s="84"/>
      <c r="HHN93" s="84"/>
      <c r="HHO93" s="84"/>
      <c r="HHP93" s="84"/>
      <c r="HHQ93" s="84"/>
      <c r="HHR93" s="84"/>
      <c r="HHS93" s="84"/>
      <c r="HHT93" s="84"/>
      <c r="HHU93" s="84"/>
      <c r="HHV93" s="84"/>
      <c r="HHW93" s="84"/>
      <c r="HHX93" s="84"/>
      <c r="HHY93" s="84"/>
      <c r="HHZ93" s="84"/>
      <c r="HIA93" s="84"/>
      <c r="HIB93" s="84"/>
      <c r="HIC93" s="84"/>
      <c r="HID93" s="84"/>
      <c r="HIE93" s="84"/>
      <c r="HIF93" s="84"/>
      <c r="HIG93" s="84"/>
      <c r="HIH93" s="84"/>
      <c r="HII93" s="84"/>
      <c r="HIJ93" s="84"/>
      <c r="HIK93" s="84"/>
      <c r="HIL93" s="84"/>
      <c r="HIM93" s="84"/>
      <c r="HIN93" s="84"/>
      <c r="HIO93" s="84"/>
      <c r="HIP93" s="84"/>
      <c r="HIQ93" s="84"/>
      <c r="HIR93" s="84"/>
      <c r="HIS93" s="84"/>
      <c r="HIT93" s="84"/>
      <c r="HIU93" s="84"/>
      <c r="HIV93" s="84"/>
      <c r="HIW93" s="84"/>
      <c r="HIX93" s="84"/>
      <c r="HIY93" s="84"/>
      <c r="HIZ93" s="84"/>
      <c r="HJA93" s="84"/>
      <c r="HJB93" s="84"/>
      <c r="HJC93" s="84"/>
      <c r="HJD93" s="84"/>
      <c r="HJE93" s="84"/>
      <c r="HJF93" s="84"/>
      <c r="HJG93" s="84"/>
      <c r="HJH93" s="84"/>
      <c r="HJI93" s="84"/>
      <c r="HJJ93" s="84"/>
      <c r="HJK93" s="84"/>
      <c r="HJL93" s="84"/>
      <c r="HJM93" s="84"/>
      <c r="HJN93" s="84"/>
      <c r="HJO93" s="84"/>
      <c r="HJP93" s="84"/>
      <c r="HJQ93" s="84"/>
      <c r="HJR93" s="84"/>
      <c r="HJS93" s="84"/>
      <c r="HJT93" s="84"/>
      <c r="HJU93" s="84"/>
      <c r="HJV93" s="84"/>
      <c r="HJW93" s="84"/>
      <c r="HJX93" s="84"/>
      <c r="HJY93" s="84"/>
      <c r="HJZ93" s="84"/>
      <c r="HKA93" s="84"/>
      <c r="HKB93" s="84"/>
      <c r="HKC93" s="84"/>
      <c r="HKD93" s="84"/>
      <c r="HKE93" s="84"/>
      <c r="HKF93" s="84"/>
      <c r="HKG93" s="84"/>
      <c r="HKH93" s="84"/>
      <c r="HKI93" s="84"/>
      <c r="HKJ93" s="84"/>
      <c r="HKK93" s="84"/>
      <c r="HKL93" s="84"/>
      <c r="HKM93" s="84"/>
      <c r="HKN93" s="84"/>
      <c r="HKO93" s="84"/>
      <c r="HKP93" s="84"/>
      <c r="HKQ93" s="84"/>
      <c r="HKR93" s="84"/>
      <c r="HKS93" s="84"/>
      <c r="HKT93" s="84"/>
      <c r="HKU93" s="84"/>
      <c r="HKV93" s="84"/>
      <c r="HKW93" s="84"/>
      <c r="HKX93" s="84"/>
      <c r="HKY93" s="84"/>
      <c r="HKZ93" s="84"/>
      <c r="HLA93" s="84"/>
      <c r="HLB93" s="84"/>
      <c r="HLC93" s="84"/>
      <c r="HLD93" s="84"/>
      <c r="HLE93" s="84"/>
      <c r="HLF93" s="84"/>
      <c r="HLG93" s="84"/>
      <c r="HLH93" s="84"/>
      <c r="HLI93" s="84"/>
      <c r="HLJ93" s="84"/>
      <c r="HLK93" s="84"/>
      <c r="HLL93" s="84"/>
      <c r="HLM93" s="84"/>
      <c r="HLN93" s="84"/>
      <c r="HLO93" s="84"/>
      <c r="HLP93" s="84"/>
      <c r="HLQ93" s="84"/>
      <c r="HLR93" s="84"/>
      <c r="HLS93" s="84"/>
      <c r="HLT93" s="84"/>
      <c r="HLU93" s="84"/>
      <c r="HLV93" s="84"/>
      <c r="HLW93" s="84"/>
      <c r="HLX93" s="84"/>
      <c r="HLY93" s="84"/>
      <c r="HLZ93" s="84"/>
      <c r="HMA93" s="84"/>
      <c r="HMB93" s="84"/>
      <c r="HMC93" s="84"/>
      <c r="HMD93" s="84"/>
      <c r="HME93" s="84"/>
      <c r="HMF93" s="84"/>
      <c r="HMG93" s="84"/>
      <c r="HMH93" s="84"/>
      <c r="HMI93" s="84"/>
      <c r="HMJ93" s="84"/>
      <c r="HMK93" s="84"/>
      <c r="HML93" s="84"/>
      <c r="HMM93" s="84"/>
      <c r="HMN93" s="84"/>
      <c r="HMO93" s="84"/>
      <c r="HMP93" s="84"/>
      <c r="HMQ93" s="84"/>
      <c r="HMR93" s="84"/>
      <c r="HMS93" s="84"/>
      <c r="HMT93" s="84"/>
      <c r="HMU93" s="84"/>
      <c r="HMV93" s="84"/>
      <c r="HMW93" s="84"/>
      <c r="HMX93" s="84"/>
      <c r="HMY93" s="84"/>
      <c r="HMZ93" s="84"/>
      <c r="HNA93" s="84"/>
      <c r="HNB93" s="84"/>
      <c r="HNC93" s="84"/>
      <c r="HND93" s="84"/>
      <c r="HNE93" s="84"/>
      <c r="HNF93" s="84"/>
      <c r="HNG93" s="84"/>
      <c r="HNH93" s="84"/>
      <c r="HNI93" s="84"/>
      <c r="HNJ93" s="84"/>
      <c r="HNK93" s="84"/>
      <c r="HNL93" s="84"/>
      <c r="HNM93" s="84"/>
      <c r="HNN93" s="84"/>
      <c r="HNO93" s="84"/>
      <c r="HNP93" s="84"/>
      <c r="HNQ93" s="84"/>
      <c r="HNR93" s="84"/>
      <c r="HNS93" s="84"/>
      <c r="HNT93" s="84"/>
      <c r="HNU93" s="84"/>
      <c r="HNV93" s="84"/>
      <c r="HNW93" s="84"/>
      <c r="HNX93" s="84"/>
      <c r="HNY93" s="84"/>
      <c r="HNZ93" s="84"/>
      <c r="HOA93" s="84"/>
      <c r="HOB93" s="84"/>
      <c r="HOC93" s="84"/>
      <c r="HOD93" s="84"/>
      <c r="HOE93" s="84"/>
      <c r="HOF93" s="84"/>
      <c r="HOG93" s="84"/>
      <c r="HOH93" s="84"/>
      <c r="HOI93" s="84"/>
      <c r="HOJ93" s="84"/>
      <c r="HOK93" s="84"/>
      <c r="HOL93" s="84"/>
      <c r="HOM93" s="84"/>
      <c r="HON93" s="84"/>
      <c r="HOO93" s="84"/>
      <c r="HOP93" s="84"/>
      <c r="HOQ93" s="84"/>
      <c r="HOR93" s="84"/>
      <c r="HOS93" s="84"/>
      <c r="HOT93" s="84"/>
      <c r="HOU93" s="84"/>
      <c r="HOV93" s="84"/>
      <c r="HOW93" s="84"/>
      <c r="HOX93" s="84"/>
      <c r="HOY93" s="84"/>
      <c r="HOZ93" s="84"/>
      <c r="HPA93" s="84"/>
      <c r="HPB93" s="84"/>
      <c r="HPC93" s="84"/>
      <c r="HPD93" s="84"/>
      <c r="HPE93" s="84"/>
      <c r="HPF93" s="84"/>
      <c r="HPG93" s="84"/>
      <c r="HPH93" s="84"/>
      <c r="HPI93" s="84"/>
      <c r="HPJ93" s="84"/>
      <c r="HPK93" s="84"/>
      <c r="HPL93" s="84"/>
      <c r="HPM93" s="84"/>
      <c r="HPN93" s="84"/>
      <c r="HPO93" s="84"/>
      <c r="HPP93" s="84"/>
      <c r="HPQ93" s="84"/>
      <c r="HPR93" s="84"/>
      <c r="HPS93" s="84"/>
      <c r="HPT93" s="84"/>
      <c r="HPU93" s="84"/>
      <c r="HPV93" s="84"/>
      <c r="HPW93" s="84"/>
      <c r="HPX93" s="84"/>
      <c r="HPY93" s="84"/>
      <c r="HPZ93" s="84"/>
      <c r="HQA93" s="84"/>
      <c r="HQB93" s="84"/>
      <c r="HQC93" s="84"/>
      <c r="HQD93" s="84"/>
      <c r="HQE93" s="84"/>
      <c r="HQF93" s="84"/>
      <c r="HQG93" s="84"/>
      <c r="HQH93" s="84"/>
      <c r="HQI93" s="84"/>
      <c r="HQJ93" s="84"/>
      <c r="HQK93" s="84"/>
      <c r="HQL93" s="84"/>
      <c r="HQM93" s="84"/>
      <c r="HQN93" s="84"/>
      <c r="HQO93" s="84"/>
      <c r="HQP93" s="84"/>
      <c r="HQQ93" s="84"/>
      <c r="HQR93" s="84"/>
      <c r="HQS93" s="84"/>
      <c r="HQT93" s="84"/>
      <c r="HQU93" s="84"/>
      <c r="HQV93" s="84"/>
      <c r="HQW93" s="84"/>
      <c r="HQX93" s="84"/>
      <c r="HQY93" s="84"/>
      <c r="HQZ93" s="84"/>
      <c r="HRA93" s="84"/>
      <c r="HRB93" s="84"/>
      <c r="HRC93" s="84"/>
      <c r="HRD93" s="84"/>
      <c r="HRE93" s="84"/>
      <c r="HRF93" s="84"/>
      <c r="HRG93" s="84"/>
      <c r="HRH93" s="84"/>
      <c r="HRI93" s="84"/>
      <c r="HRJ93" s="84"/>
      <c r="HRK93" s="84"/>
      <c r="HRL93" s="84"/>
      <c r="HRM93" s="84"/>
      <c r="HRN93" s="84"/>
      <c r="HRO93" s="84"/>
      <c r="HRP93" s="84"/>
      <c r="HRQ93" s="84"/>
      <c r="HRR93" s="84"/>
      <c r="HRS93" s="84"/>
      <c r="HRT93" s="84"/>
      <c r="HRU93" s="84"/>
      <c r="HRV93" s="84"/>
      <c r="HRW93" s="84"/>
      <c r="HRX93" s="84"/>
      <c r="HRY93" s="84"/>
      <c r="HRZ93" s="84"/>
      <c r="HSA93" s="84"/>
      <c r="HSB93" s="84"/>
      <c r="HSC93" s="84"/>
      <c r="HSD93" s="84"/>
      <c r="HSE93" s="84"/>
      <c r="HSF93" s="84"/>
      <c r="HSG93" s="84"/>
      <c r="HSH93" s="84"/>
      <c r="HSI93" s="84"/>
      <c r="HSJ93" s="84"/>
      <c r="HSK93" s="84"/>
      <c r="HSL93" s="84"/>
      <c r="HSM93" s="84"/>
      <c r="HSN93" s="84"/>
      <c r="HSO93" s="84"/>
      <c r="HSP93" s="84"/>
      <c r="HSQ93" s="84"/>
      <c r="HSR93" s="84"/>
      <c r="HSS93" s="84"/>
      <c r="HST93" s="84"/>
      <c r="HSU93" s="84"/>
      <c r="HSV93" s="84"/>
      <c r="HSW93" s="84"/>
      <c r="HSX93" s="84"/>
      <c r="HSY93" s="84"/>
      <c r="HSZ93" s="84"/>
      <c r="HTA93" s="84"/>
      <c r="HTB93" s="84"/>
      <c r="HTC93" s="84"/>
      <c r="HTD93" s="84"/>
      <c r="HTE93" s="84"/>
      <c r="HTF93" s="84"/>
      <c r="HTG93" s="84"/>
      <c r="HTH93" s="84"/>
      <c r="HTI93" s="84"/>
      <c r="HTJ93" s="84"/>
      <c r="HTK93" s="84"/>
      <c r="HTL93" s="84"/>
      <c r="HTM93" s="84"/>
      <c r="HTN93" s="84"/>
      <c r="HTO93" s="84"/>
      <c r="HTP93" s="84"/>
      <c r="HTQ93" s="84"/>
      <c r="HTR93" s="84"/>
      <c r="HTS93" s="84"/>
      <c r="HTT93" s="84"/>
      <c r="HTU93" s="84"/>
      <c r="HTV93" s="84"/>
      <c r="HTW93" s="84"/>
      <c r="HTX93" s="84"/>
      <c r="HTY93" s="84"/>
      <c r="HTZ93" s="84"/>
      <c r="HUA93" s="84"/>
      <c r="HUB93" s="84"/>
      <c r="HUC93" s="84"/>
      <c r="HUD93" s="84"/>
      <c r="HUE93" s="84"/>
      <c r="HUF93" s="84"/>
      <c r="HUG93" s="84"/>
      <c r="HUH93" s="84"/>
      <c r="HUI93" s="84"/>
      <c r="HUJ93" s="84"/>
      <c r="HUK93" s="84"/>
      <c r="HUL93" s="84"/>
      <c r="HUM93" s="84"/>
      <c r="HUN93" s="84"/>
      <c r="HUO93" s="84"/>
      <c r="HUP93" s="84"/>
      <c r="HUQ93" s="84"/>
      <c r="HUR93" s="84"/>
      <c r="HUS93" s="84"/>
      <c r="HUT93" s="84"/>
      <c r="HUU93" s="84"/>
      <c r="HUV93" s="84"/>
      <c r="HUW93" s="84"/>
      <c r="HUX93" s="84"/>
      <c r="HUY93" s="84"/>
      <c r="HUZ93" s="84"/>
      <c r="HVA93" s="84"/>
      <c r="HVB93" s="84"/>
      <c r="HVC93" s="84"/>
      <c r="HVD93" s="84"/>
      <c r="HVE93" s="84"/>
      <c r="HVF93" s="84"/>
      <c r="HVG93" s="84"/>
      <c r="HVH93" s="84"/>
      <c r="HVI93" s="84"/>
      <c r="HVJ93" s="84"/>
      <c r="HVK93" s="84"/>
      <c r="HVL93" s="84"/>
      <c r="HVM93" s="84"/>
      <c r="HVN93" s="84"/>
      <c r="HVO93" s="84"/>
      <c r="HVP93" s="84"/>
      <c r="HVQ93" s="84"/>
      <c r="HVR93" s="84"/>
      <c r="HVS93" s="84"/>
      <c r="HVT93" s="84"/>
      <c r="HVU93" s="84"/>
      <c r="HVV93" s="84"/>
      <c r="HVW93" s="84"/>
      <c r="HVX93" s="84"/>
      <c r="HVY93" s="84"/>
      <c r="HVZ93" s="84"/>
      <c r="HWA93" s="84"/>
      <c r="HWB93" s="84"/>
      <c r="HWC93" s="84"/>
      <c r="HWD93" s="84"/>
      <c r="HWE93" s="84"/>
      <c r="HWF93" s="84"/>
      <c r="HWG93" s="84"/>
      <c r="HWH93" s="84"/>
      <c r="HWI93" s="84"/>
      <c r="HWJ93" s="84"/>
      <c r="HWK93" s="84"/>
      <c r="HWL93" s="84"/>
      <c r="HWM93" s="84"/>
      <c r="HWN93" s="84"/>
      <c r="HWO93" s="84"/>
      <c r="HWP93" s="84"/>
      <c r="HWQ93" s="84"/>
      <c r="HWR93" s="84"/>
      <c r="HWS93" s="84"/>
      <c r="HWT93" s="84"/>
      <c r="HWU93" s="84"/>
      <c r="HWV93" s="84"/>
      <c r="HWW93" s="84"/>
      <c r="HWX93" s="84"/>
      <c r="HWY93" s="84"/>
      <c r="HWZ93" s="84"/>
      <c r="HXA93" s="84"/>
      <c r="HXB93" s="84"/>
      <c r="HXC93" s="84"/>
      <c r="HXD93" s="84"/>
      <c r="HXE93" s="84"/>
      <c r="HXF93" s="84"/>
      <c r="HXG93" s="84"/>
      <c r="HXH93" s="84"/>
      <c r="HXI93" s="84"/>
      <c r="HXJ93" s="84"/>
      <c r="HXK93" s="84"/>
      <c r="HXL93" s="84"/>
      <c r="HXM93" s="84"/>
      <c r="HXN93" s="84"/>
      <c r="HXO93" s="84"/>
      <c r="HXP93" s="84"/>
      <c r="HXQ93" s="84"/>
      <c r="HXR93" s="84"/>
      <c r="HXS93" s="84"/>
      <c r="HXT93" s="84"/>
      <c r="HXU93" s="84"/>
      <c r="HXV93" s="84"/>
      <c r="HXW93" s="84"/>
      <c r="HXX93" s="84"/>
      <c r="HXY93" s="84"/>
      <c r="HXZ93" s="84"/>
      <c r="HYA93" s="84"/>
      <c r="HYB93" s="84"/>
      <c r="HYC93" s="84"/>
      <c r="HYD93" s="84"/>
      <c r="HYE93" s="84"/>
      <c r="HYF93" s="84"/>
      <c r="HYG93" s="84"/>
      <c r="HYH93" s="84"/>
      <c r="HYI93" s="84"/>
      <c r="HYJ93" s="84"/>
      <c r="HYK93" s="84"/>
      <c r="HYL93" s="84"/>
      <c r="HYM93" s="84"/>
      <c r="HYN93" s="84"/>
      <c r="HYO93" s="84"/>
      <c r="HYP93" s="84"/>
      <c r="HYQ93" s="84"/>
      <c r="HYR93" s="84"/>
      <c r="HYS93" s="84"/>
      <c r="HYT93" s="84"/>
      <c r="HYU93" s="84"/>
      <c r="HYV93" s="84"/>
      <c r="HYW93" s="84"/>
      <c r="HYX93" s="84"/>
      <c r="HYY93" s="84"/>
      <c r="HYZ93" s="84"/>
      <c r="HZA93" s="84"/>
      <c r="HZB93" s="84"/>
      <c r="HZC93" s="84"/>
      <c r="HZD93" s="84"/>
      <c r="HZE93" s="84"/>
      <c r="HZF93" s="84"/>
      <c r="HZG93" s="84"/>
      <c r="HZH93" s="84"/>
      <c r="HZI93" s="84"/>
      <c r="HZJ93" s="84"/>
      <c r="HZK93" s="84"/>
      <c r="HZL93" s="84"/>
      <c r="HZM93" s="84"/>
      <c r="HZN93" s="84"/>
      <c r="HZO93" s="84"/>
      <c r="HZP93" s="84"/>
      <c r="HZQ93" s="84"/>
      <c r="HZR93" s="84"/>
      <c r="HZS93" s="84"/>
      <c r="HZT93" s="84"/>
      <c r="HZU93" s="84"/>
      <c r="HZV93" s="84"/>
      <c r="HZW93" s="84"/>
      <c r="HZX93" s="84"/>
      <c r="HZY93" s="84"/>
      <c r="HZZ93" s="84"/>
      <c r="IAA93" s="84"/>
      <c r="IAB93" s="84"/>
      <c r="IAC93" s="84"/>
      <c r="IAD93" s="84"/>
      <c r="IAE93" s="84"/>
      <c r="IAF93" s="84"/>
      <c r="IAG93" s="84"/>
      <c r="IAH93" s="84"/>
      <c r="IAI93" s="84"/>
      <c r="IAJ93" s="84"/>
      <c r="IAK93" s="84"/>
      <c r="IAL93" s="84"/>
      <c r="IAM93" s="84"/>
      <c r="IAN93" s="84"/>
      <c r="IAO93" s="84"/>
      <c r="IAP93" s="84"/>
      <c r="IAQ93" s="84"/>
      <c r="IAR93" s="84"/>
      <c r="IAS93" s="84"/>
      <c r="IAT93" s="84"/>
      <c r="IAU93" s="84"/>
      <c r="IAV93" s="84"/>
      <c r="IAW93" s="84"/>
      <c r="IAX93" s="84"/>
      <c r="IAY93" s="84"/>
      <c r="IAZ93" s="84"/>
      <c r="IBA93" s="84"/>
      <c r="IBB93" s="84"/>
      <c r="IBC93" s="84"/>
      <c r="IBD93" s="84"/>
      <c r="IBE93" s="84"/>
      <c r="IBF93" s="84"/>
      <c r="IBG93" s="84"/>
      <c r="IBH93" s="84"/>
      <c r="IBI93" s="84"/>
      <c r="IBJ93" s="84"/>
      <c r="IBK93" s="84"/>
      <c r="IBL93" s="84"/>
      <c r="IBM93" s="84"/>
      <c r="IBN93" s="84"/>
      <c r="IBO93" s="84"/>
      <c r="IBP93" s="84"/>
      <c r="IBQ93" s="84"/>
      <c r="IBR93" s="84"/>
      <c r="IBS93" s="84"/>
      <c r="IBT93" s="84"/>
      <c r="IBU93" s="84"/>
      <c r="IBV93" s="84"/>
      <c r="IBW93" s="84"/>
      <c r="IBX93" s="84"/>
      <c r="IBY93" s="84"/>
      <c r="IBZ93" s="84"/>
      <c r="ICA93" s="84"/>
      <c r="ICB93" s="84"/>
      <c r="ICC93" s="84"/>
      <c r="ICD93" s="84"/>
      <c r="ICE93" s="84"/>
      <c r="ICF93" s="84"/>
      <c r="ICG93" s="84"/>
      <c r="ICH93" s="84"/>
      <c r="ICI93" s="84"/>
      <c r="ICJ93" s="84"/>
      <c r="ICK93" s="84"/>
      <c r="ICL93" s="84"/>
      <c r="ICM93" s="84"/>
      <c r="ICN93" s="84"/>
      <c r="ICO93" s="84"/>
      <c r="ICP93" s="84"/>
      <c r="ICQ93" s="84"/>
      <c r="ICR93" s="84"/>
      <c r="ICS93" s="84"/>
      <c r="ICT93" s="84"/>
      <c r="ICU93" s="84"/>
      <c r="ICV93" s="84"/>
      <c r="ICW93" s="84"/>
      <c r="ICX93" s="84"/>
      <c r="ICY93" s="84"/>
      <c r="ICZ93" s="84"/>
      <c r="IDA93" s="84"/>
      <c r="IDB93" s="84"/>
      <c r="IDC93" s="84"/>
      <c r="IDD93" s="84"/>
      <c r="IDE93" s="84"/>
      <c r="IDF93" s="84"/>
      <c r="IDG93" s="84"/>
      <c r="IDH93" s="84"/>
      <c r="IDI93" s="84"/>
      <c r="IDJ93" s="84"/>
      <c r="IDK93" s="84"/>
      <c r="IDL93" s="84"/>
      <c r="IDM93" s="84"/>
      <c r="IDN93" s="84"/>
      <c r="IDO93" s="84"/>
      <c r="IDP93" s="84"/>
      <c r="IDQ93" s="84"/>
      <c r="IDR93" s="84"/>
      <c r="IDS93" s="84"/>
      <c r="IDT93" s="84"/>
      <c r="IDU93" s="84"/>
      <c r="IDV93" s="84"/>
      <c r="IDW93" s="84"/>
      <c r="IDX93" s="84"/>
      <c r="IDY93" s="84"/>
      <c r="IDZ93" s="84"/>
      <c r="IEA93" s="84"/>
      <c r="IEB93" s="84"/>
      <c r="IEC93" s="84"/>
      <c r="IED93" s="84"/>
      <c r="IEE93" s="84"/>
      <c r="IEF93" s="84"/>
      <c r="IEG93" s="84"/>
      <c r="IEH93" s="84"/>
      <c r="IEI93" s="84"/>
      <c r="IEJ93" s="84"/>
      <c r="IEK93" s="84"/>
      <c r="IEL93" s="84"/>
      <c r="IEM93" s="84"/>
      <c r="IEN93" s="84"/>
      <c r="IEO93" s="84"/>
      <c r="IEP93" s="84"/>
      <c r="IEQ93" s="84"/>
      <c r="IER93" s="84"/>
      <c r="IES93" s="84"/>
      <c r="IET93" s="84"/>
      <c r="IEU93" s="84"/>
      <c r="IEV93" s="84"/>
      <c r="IEW93" s="84"/>
      <c r="IEX93" s="84"/>
      <c r="IEY93" s="84"/>
      <c r="IEZ93" s="84"/>
      <c r="IFA93" s="84"/>
      <c r="IFB93" s="84"/>
      <c r="IFC93" s="84"/>
      <c r="IFD93" s="84"/>
      <c r="IFE93" s="84"/>
      <c r="IFF93" s="84"/>
      <c r="IFG93" s="84"/>
      <c r="IFH93" s="84"/>
      <c r="IFI93" s="84"/>
      <c r="IFJ93" s="84"/>
      <c r="IFK93" s="84"/>
      <c r="IFL93" s="84"/>
      <c r="IFM93" s="84"/>
      <c r="IFN93" s="84"/>
      <c r="IFO93" s="84"/>
      <c r="IFP93" s="84"/>
      <c r="IFQ93" s="84"/>
      <c r="IFR93" s="84"/>
      <c r="IFS93" s="84"/>
      <c r="IFT93" s="84"/>
      <c r="IFU93" s="84"/>
      <c r="IFV93" s="84"/>
      <c r="IFW93" s="84"/>
      <c r="IFX93" s="84"/>
      <c r="IFY93" s="84"/>
      <c r="IFZ93" s="84"/>
      <c r="IGA93" s="84"/>
      <c r="IGB93" s="84"/>
      <c r="IGC93" s="84"/>
      <c r="IGD93" s="84"/>
      <c r="IGE93" s="84"/>
      <c r="IGF93" s="84"/>
      <c r="IGG93" s="84"/>
      <c r="IGH93" s="84"/>
      <c r="IGI93" s="84"/>
      <c r="IGJ93" s="84"/>
      <c r="IGK93" s="84"/>
      <c r="IGL93" s="84"/>
      <c r="IGM93" s="84"/>
      <c r="IGN93" s="84"/>
      <c r="IGO93" s="84"/>
      <c r="IGP93" s="84"/>
      <c r="IGQ93" s="84"/>
      <c r="IGR93" s="84"/>
      <c r="IGS93" s="84"/>
      <c r="IGT93" s="84"/>
      <c r="IGU93" s="84"/>
      <c r="IGV93" s="84"/>
      <c r="IGW93" s="84"/>
      <c r="IGX93" s="84"/>
      <c r="IGY93" s="84"/>
      <c r="IGZ93" s="84"/>
      <c r="IHA93" s="84"/>
      <c r="IHB93" s="84"/>
      <c r="IHC93" s="84"/>
      <c r="IHD93" s="84"/>
      <c r="IHE93" s="84"/>
      <c r="IHF93" s="84"/>
      <c r="IHG93" s="84"/>
      <c r="IHH93" s="84"/>
      <c r="IHI93" s="84"/>
      <c r="IHJ93" s="84"/>
      <c r="IHK93" s="84"/>
      <c r="IHL93" s="84"/>
      <c r="IHM93" s="84"/>
      <c r="IHN93" s="84"/>
      <c r="IHO93" s="84"/>
      <c r="IHP93" s="84"/>
      <c r="IHQ93" s="84"/>
      <c r="IHR93" s="84"/>
      <c r="IHS93" s="84"/>
      <c r="IHT93" s="84"/>
      <c r="IHU93" s="84"/>
      <c r="IHV93" s="84"/>
      <c r="IHW93" s="84"/>
      <c r="IHX93" s="84"/>
      <c r="IHY93" s="84"/>
      <c r="IHZ93" s="84"/>
      <c r="IIA93" s="84"/>
      <c r="IIB93" s="84"/>
      <c r="IIC93" s="84"/>
      <c r="IID93" s="84"/>
      <c r="IIE93" s="84"/>
      <c r="IIF93" s="84"/>
      <c r="IIG93" s="84"/>
      <c r="IIH93" s="84"/>
      <c r="III93" s="84"/>
      <c r="IIJ93" s="84"/>
      <c r="IIK93" s="84"/>
      <c r="IIL93" s="84"/>
      <c r="IIM93" s="84"/>
      <c r="IIN93" s="84"/>
      <c r="IIO93" s="84"/>
      <c r="IIP93" s="84"/>
      <c r="IIQ93" s="84"/>
      <c r="IIR93" s="84"/>
      <c r="IIS93" s="84"/>
      <c r="IIT93" s="84"/>
      <c r="IIU93" s="84"/>
      <c r="IIV93" s="84"/>
      <c r="IIW93" s="84"/>
      <c r="IIX93" s="84"/>
      <c r="IIY93" s="84"/>
      <c r="IIZ93" s="84"/>
      <c r="IJA93" s="84"/>
      <c r="IJB93" s="84"/>
      <c r="IJC93" s="84"/>
      <c r="IJD93" s="84"/>
      <c r="IJE93" s="84"/>
      <c r="IJF93" s="84"/>
      <c r="IJG93" s="84"/>
      <c r="IJH93" s="84"/>
      <c r="IJI93" s="84"/>
      <c r="IJJ93" s="84"/>
      <c r="IJK93" s="84"/>
      <c r="IJL93" s="84"/>
      <c r="IJM93" s="84"/>
      <c r="IJN93" s="84"/>
      <c r="IJO93" s="84"/>
      <c r="IJP93" s="84"/>
      <c r="IJQ93" s="84"/>
      <c r="IJR93" s="84"/>
      <c r="IJS93" s="84"/>
      <c r="IJT93" s="84"/>
      <c r="IJU93" s="84"/>
      <c r="IJV93" s="84"/>
      <c r="IJW93" s="84"/>
      <c r="IJX93" s="84"/>
      <c r="IJY93" s="84"/>
      <c r="IJZ93" s="84"/>
      <c r="IKA93" s="84"/>
      <c r="IKB93" s="84"/>
      <c r="IKC93" s="84"/>
      <c r="IKD93" s="84"/>
      <c r="IKE93" s="84"/>
      <c r="IKF93" s="84"/>
      <c r="IKG93" s="84"/>
      <c r="IKH93" s="84"/>
      <c r="IKI93" s="84"/>
      <c r="IKJ93" s="84"/>
      <c r="IKK93" s="84"/>
      <c r="IKL93" s="84"/>
      <c r="IKM93" s="84"/>
      <c r="IKN93" s="84"/>
      <c r="IKO93" s="84"/>
      <c r="IKP93" s="84"/>
      <c r="IKQ93" s="84"/>
      <c r="IKR93" s="84"/>
      <c r="IKS93" s="84"/>
      <c r="IKT93" s="84"/>
      <c r="IKU93" s="84"/>
      <c r="IKV93" s="84"/>
      <c r="IKW93" s="84"/>
      <c r="IKX93" s="84"/>
      <c r="IKY93" s="84"/>
      <c r="IKZ93" s="84"/>
      <c r="ILA93" s="84"/>
      <c r="ILB93" s="84"/>
      <c r="ILC93" s="84"/>
      <c r="ILD93" s="84"/>
      <c r="ILE93" s="84"/>
      <c r="ILF93" s="84"/>
      <c r="ILG93" s="84"/>
      <c r="ILH93" s="84"/>
      <c r="ILI93" s="84"/>
      <c r="ILJ93" s="84"/>
      <c r="ILK93" s="84"/>
      <c r="ILL93" s="84"/>
      <c r="ILM93" s="84"/>
      <c r="ILN93" s="84"/>
      <c r="ILO93" s="84"/>
      <c r="ILP93" s="84"/>
      <c r="ILQ93" s="84"/>
      <c r="ILR93" s="84"/>
      <c r="ILS93" s="84"/>
      <c r="ILT93" s="84"/>
      <c r="ILU93" s="84"/>
      <c r="ILV93" s="84"/>
      <c r="ILW93" s="84"/>
      <c r="ILX93" s="84"/>
      <c r="ILY93" s="84"/>
      <c r="ILZ93" s="84"/>
      <c r="IMA93" s="84"/>
      <c r="IMB93" s="84"/>
      <c r="IMC93" s="84"/>
      <c r="IMD93" s="84"/>
      <c r="IME93" s="84"/>
      <c r="IMF93" s="84"/>
      <c r="IMG93" s="84"/>
      <c r="IMH93" s="84"/>
      <c r="IMI93" s="84"/>
      <c r="IMJ93" s="84"/>
      <c r="IMK93" s="84"/>
      <c r="IML93" s="84"/>
      <c r="IMM93" s="84"/>
      <c r="IMN93" s="84"/>
      <c r="IMO93" s="84"/>
      <c r="IMP93" s="84"/>
      <c r="IMQ93" s="84"/>
      <c r="IMR93" s="84"/>
      <c r="IMS93" s="84"/>
      <c r="IMT93" s="84"/>
      <c r="IMU93" s="84"/>
      <c r="IMV93" s="84"/>
      <c r="IMW93" s="84"/>
      <c r="IMX93" s="84"/>
      <c r="IMY93" s="84"/>
      <c r="IMZ93" s="84"/>
      <c r="INA93" s="84"/>
      <c r="INB93" s="84"/>
      <c r="INC93" s="84"/>
      <c r="IND93" s="84"/>
      <c r="INE93" s="84"/>
      <c r="INF93" s="84"/>
      <c r="ING93" s="84"/>
      <c r="INH93" s="84"/>
      <c r="INI93" s="84"/>
      <c r="INJ93" s="84"/>
      <c r="INK93" s="84"/>
      <c r="INL93" s="84"/>
      <c r="INM93" s="84"/>
      <c r="INN93" s="84"/>
      <c r="INO93" s="84"/>
      <c r="INP93" s="84"/>
      <c r="INQ93" s="84"/>
      <c r="INR93" s="84"/>
      <c r="INS93" s="84"/>
      <c r="INT93" s="84"/>
      <c r="INU93" s="84"/>
      <c r="INV93" s="84"/>
      <c r="INW93" s="84"/>
      <c r="INX93" s="84"/>
      <c r="INY93" s="84"/>
      <c r="INZ93" s="84"/>
      <c r="IOA93" s="84"/>
      <c r="IOB93" s="84"/>
      <c r="IOC93" s="84"/>
      <c r="IOD93" s="84"/>
      <c r="IOE93" s="84"/>
      <c r="IOF93" s="84"/>
      <c r="IOG93" s="84"/>
      <c r="IOH93" s="84"/>
      <c r="IOI93" s="84"/>
      <c r="IOJ93" s="84"/>
      <c r="IOK93" s="84"/>
      <c r="IOL93" s="84"/>
      <c r="IOM93" s="84"/>
      <c r="ION93" s="84"/>
      <c r="IOO93" s="84"/>
      <c r="IOP93" s="84"/>
      <c r="IOQ93" s="84"/>
      <c r="IOR93" s="84"/>
      <c r="IOS93" s="84"/>
      <c r="IOT93" s="84"/>
      <c r="IOU93" s="84"/>
      <c r="IOV93" s="84"/>
      <c r="IOW93" s="84"/>
      <c r="IOX93" s="84"/>
      <c r="IOY93" s="84"/>
      <c r="IOZ93" s="84"/>
      <c r="IPA93" s="84"/>
      <c r="IPB93" s="84"/>
      <c r="IPC93" s="84"/>
      <c r="IPD93" s="84"/>
      <c r="IPE93" s="84"/>
      <c r="IPF93" s="84"/>
      <c r="IPG93" s="84"/>
      <c r="IPH93" s="84"/>
      <c r="IPI93" s="84"/>
      <c r="IPJ93" s="84"/>
      <c r="IPK93" s="84"/>
      <c r="IPL93" s="84"/>
      <c r="IPM93" s="84"/>
      <c r="IPN93" s="84"/>
      <c r="IPO93" s="84"/>
      <c r="IPP93" s="84"/>
      <c r="IPQ93" s="84"/>
      <c r="IPR93" s="84"/>
      <c r="IPS93" s="84"/>
      <c r="IPT93" s="84"/>
      <c r="IPU93" s="84"/>
      <c r="IPV93" s="84"/>
      <c r="IPW93" s="84"/>
      <c r="IPX93" s="84"/>
      <c r="IPY93" s="84"/>
      <c r="IPZ93" s="84"/>
      <c r="IQA93" s="84"/>
      <c r="IQB93" s="84"/>
      <c r="IQC93" s="84"/>
      <c r="IQD93" s="84"/>
      <c r="IQE93" s="84"/>
      <c r="IQF93" s="84"/>
      <c r="IQG93" s="84"/>
      <c r="IQH93" s="84"/>
      <c r="IQI93" s="84"/>
      <c r="IQJ93" s="84"/>
      <c r="IQK93" s="84"/>
      <c r="IQL93" s="84"/>
      <c r="IQM93" s="84"/>
      <c r="IQN93" s="84"/>
      <c r="IQO93" s="84"/>
      <c r="IQP93" s="84"/>
      <c r="IQQ93" s="84"/>
      <c r="IQR93" s="84"/>
      <c r="IQS93" s="84"/>
      <c r="IQT93" s="84"/>
      <c r="IQU93" s="84"/>
      <c r="IQV93" s="84"/>
      <c r="IQW93" s="84"/>
      <c r="IQX93" s="84"/>
      <c r="IQY93" s="84"/>
      <c r="IQZ93" s="84"/>
      <c r="IRA93" s="84"/>
      <c r="IRB93" s="84"/>
      <c r="IRC93" s="84"/>
      <c r="IRD93" s="84"/>
      <c r="IRE93" s="84"/>
      <c r="IRF93" s="84"/>
      <c r="IRG93" s="84"/>
      <c r="IRH93" s="84"/>
      <c r="IRI93" s="84"/>
      <c r="IRJ93" s="84"/>
      <c r="IRK93" s="84"/>
      <c r="IRL93" s="84"/>
      <c r="IRM93" s="84"/>
      <c r="IRN93" s="84"/>
      <c r="IRO93" s="84"/>
      <c r="IRP93" s="84"/>
      <c r="IRQ93" s="84"/>
      <c r="IRR93" s="84"/>
      <c r="IRS93" s="84"/>
      <c r="IRT93" s="84"/>
      <c r="IRU93" s="84"/>
      <c r="IRV93" s="84"/>
      <c r="IRW93" s="84"/>
      <c r="IRX93" s="84"/>
      <c r="IRY93" s="84"/>
      <c r="IRZ93" s="84"/>
      <c r="ISA93" s="84"/>
      <c r="ISB93" s="84"/>
      <c r="ISC93" s="84"/>
      <c r="ISD93" s="84"/>
      <c r="ISE93" s="84"/>
      <c r="ISF93" s="84"/>
      <c r="ISG93" s="84"/>
      <c r="ISH93" s="84"/>
      <c r="ISI93" s="84"/>
      <c r="ISJ93" s="84"/>
      <c r="ISK93" s="84"/>
      <c r="ISL93" s="84"/>
      <c r="ISM93" s="84"/>
      <c r="ISN93" s="84"/>
      <c r="ISO93" s="84"/>
      <c r="ISP93" s="84"/>
      <c r="ISQ93" s="84"/>
      <c r="ISR93" s="84"/>
      <c r="ISS93" s="84"/>
      <c r="IST93" s="84"/>
      <c r="ISU93" s="84"/>
      <c r="ISV93" s="84"/>
      <c r="ISW93" s="84"/>
      <c r="ISX93" s="84"/>
      <c r="ISY93" s="84"/>
      <c r="ISZ93" s="84"/>
      <c r="ITA93" s="84"/>
      <c r="ITB93" s="84"/>
      <c r="ITC93" s="84"/>
      <c r="ITD93" s="84"/>
      <c r="ITE93" s="84"/>
      <c r="ITF93" s="84"/>
      <c r="ITG93" s="84"/>
      <c r="ITH93" s="84"/>
      <c r="ITI93" s="84"/>
      <c r="ITJ93" s="84"/>
      <c r="ITK93" s="84"/>
      <c r="ITL93" s="84"/>
      <c r="ITM93" s="84"/>
      <c r="ITN93" s="84"/>
      <c r="ITO93" s="84"/>
      <c r="ITP93" s="84"/>
      <c r="ITQ93" s="84"/>
      <c r="ITR93" s="84"/>
      <c r="ITS93" s="84"/>
      <c r="ITT93" s="84"/>
      <c r="ITU93" s="84"/>
      <c r="ITV93" s="84"/>
      <c r="ITW93" s="84"/>
      <c r="ITX93" s="84"/>
      <c r="ITY93" s="84"/>
      <c r="ITZ93" s="84"/>
      <c r="IUA93" s="84"/>
      <c r="IUB93" s="84"/>
      <c r="IUC93" s="84"/>
      <c r="IUD93" s="84"/>
      <c r="IUE93" s="84"/>
      <c r="IUF93" s="84"/>
      <c r="IUG93" s="84"/>
      <c r="IUH93" s="84"/>
      <c r="IUI93" s="84"/>
      <c r="IUJ93" s="84"/>
      <c r="IUK93" s="84"/>
      <c r="IUL93" s="84"/>
      <c r="IUM93" s="84"/>
      <c r="IUN93" s="84"/>
      <c r="IUO93" s="84"/>
      <c r="IUP93" s="84"/>
      <c r="IUQ93" s="84"/>
      <c r="IUR93" s="84"/>
      <c r="IUS93" s="84"/>
      <c r="IUT93" s="84"/>
      <c r="IUU93" s="84"/>
      <c r="IUV93" s="84"/>
      <c r="IUW93" s="84"/>
      <c r="IUX93" s="84"/>
      <c r="IUY93" s="84"/>
      <c r="IUZ93" s="84"/>
      <c r="IVA93" s="84"/>
      <c r="IVB93" s="84"/>
      <c r="IVC93" s="84"/>
      <c r="IVD93" s="84"/>
      <c r="IVE93" s="84"/>
      <c r="IVF93" s="84"/>
      <c r="IVG93" s="84"/>
      <c r="IVH93" s="84"/>
      <c r="IVI93" s="84"/>
      <c r="IVJ93" s="84"/>
      <c r="IVK93" s="84"/>
      <c r="IVL93" s="84"/>
      <c r="IVM93" s="84"/>
      <c r="IVN93" s="84"/>
      <c r="IVO93" s="84"/>
      <c r="IVP93" s="84"/>
      <c r="IVQ93" s="84"/>
      <c r="IVR93" s="84"/>
      <c r="IVS93" s="84"/>
      <c r="IVT93" s="84"/>
      <c r="IVU93" s="84"/>
      <c r="IVV93" s="84"/>
      <c r="IVW93" s="84"/>
      <c r="IVX93" s="84"/>
      <c r="IVY93" s="84"/>
      <c r="IVZ93" s="84"/>
      <c r="IWA93" s="84"/>
      <c r="IWB93" s="84"/>
      <c r="IWC93" s="84"/>
      <c r="IWD93" s="84"/>
      <c r="IWE93" s="84"/>
      <c r="IWF93" s="84"/>
      <c r="IWG93" s="84"/>
      <c r="IWH93" s="84"/>
      <c r="IWI93" s="84"/>
      <c r="IWJ93" s="84"/>
      <c r="IWK93" s="84"/>
      <c r="IWL93" s="84"/>
      <c r="IWM93" s="84"/>
      <c r="IWN93" s="84"/>
      <c r="IWO93" s="84"/>
      <c r="IWP93" s="84"/>
      <c r="IWQ93" s="84"/>
      <c r="IWR93" s="84"/>
      <c r="IWS93" s="84"/>
      <c r="IWT93" s="84"/>
      <c r="IWU93" s="84"/>
      <c r="IWV93" s="84"/>
      <c r="IWW93" s="84"/>
      <c r="IWX93" s="84"/>
      <c r="IWY93" s="84"/>
      <c r="IWZ93" s="84"/>
      <c r="IXA93" s="84"/>
      <c r="IXB93" s="84"/>
      <c r="IXC93" s="84"/>
      <c r="IXD93" s="84"/>
      <c r="IXE93" s="84"/>
      <c r="IXF93" s="84"/>
      <c r="IXG93" s="84"/>
      <c r="IXH93" s="84"/>
      <c r="IXI93" s="84"/>
      <c r="IXJ93" s="84"/>
      <c r="IXK93" s="84"/>
      <c r="IXL93" s="84"/>
      <c r="IXM93" s="84"/>
      <c r="IXN93" s="84"/>
      <c r="IXO93" s="84"/>
      <c r="IXP93" s="84"/>
      <c r="IXQ93" s="84"/>
      <c r="IXR93" s="84"/>
      <c r="IXS93" s="84"/>
      <c r="IXT93" s="84"/>
      <c r="IXU93" s="84"/>
      <c r="IXV93" s="84"/>
      <c r="IXW93" s="84"/>
      <c r="IXX93" s="84"/>
      <c r="IXY93" s="84"/>
      <c r="IXZ93" s="84"/>
      <c r="IYA93" s="84"/>
      <c r="IYB93" s="84"/>
      <c r="IYC93" s="84"/>
      <c r="IYD93" s="84"/>
      <c r="IYE93" s="84"/>
      <c r="IYF93" s="84"/>
      <c r="IYG93" s="84"/>
      <c r="IYH93" s="84"/>
      <c r="IYI93" s="84"/>
      <c r="IYJ93" s="84"/>
      <c r="IYK93" s="84"/>
      <c r="IYL93" s="84"/>
      <c r="IYM93" s="84"/>
      <c r="IYN93" s="84"/>
      <c r="IYO93" s="84"/>
      <c r="IYP93" s="84"/>
      <c r="IYQ93" s="84"/>
      <c r="IYR93" s="84"/>
      <c r="IYS93" s="84"/>
      <c r="IYT93" s="84"/>
      <c r="IYU93" s="84"/>
      <c r="IYV93" s="84"/>
      <c r="IYW93" s="84"/>
      <c r="IYX93" s="84"/>
      <c r="IYY93" s="84"/>
      <c r="IYZ93" s="84"/>
      <c r="IZA93" s="84"/>
      <c r="IZB93" s="84"/>
      <c r="IZC93" s="84"/>
      <c r="IZD93" s="84"/>
      <c r="IZE93" s="84"/>
      <c r="IZF93" s="84"/>
      <c r="IZG93" s="84"/>
      <c r="IZH93" s="84"/>
      <c r="IZI93" s="84"/>
      <c r="IZJ93" s="84"/>
      <c r="IZK93" s="84"/>
      <c r="IZL93" s="84"/>
      <c r="IZM93" s="84"/>
      <c r="IZN93" s="84"/>
      <c r="IZO93" s="84"/>
      <c r="IZP93" s="84"/>
      <c r="IZQ93" s="84"/>
      <c r="IZR93" s="84"/>
      <c r="IZS93" s="84"/>
      <c r="IZT93" s="84"/>
      <c r="IZU93" s="84"/>
      <c r="IZV93" s="84"/>
      <c r="IZW93" s="84"/>
      <c r="IZX93" s="84"/>
      <c r="IZY93" s="84"/>
      <c r="IZZ93" s="84"/>
      <c r="JAA93" s="84"/>
      <c r="JAB93" s="84"/>
      <c r="JAC93" s="84"/>
      <c r="JAD93" s="84"/>
      <c r="JAE93" s="84"/>
      <c r="JAF93" s="84"/>
      <c r="JAG93" s="84"/>
      <c r="JAH93" s="84"/>
      <c r="JAI93" s="84"/>
      <c r="JAJ93" s="84"/>
      <c r="JAK93" s="84"/>
      <c r="JAL93" s="84"/>
      <c r="JAM93" s="84"/>
      <c r="JAN93" s="84"/>
      <c r="JAO93" s="84"/>
      <c r="JAP93" s="84"/>
      <c r="JAQ93" s="84"/>
      <c r="JAR93" s="84"/>
      <c r="JAS93" s="84"/>
      <c r="JAT93" s="84"/>
      <c r="JAU93" s="84"/>
      <c r="JAV93" s="84"/>
      <c r="JAW93" s="84"/>
      <c r="JAX93" s="84"/>
      <c r="JAY93" s="84"/>
      <c r="JAZ93" s="84"/>
      <c r="JBA93" s="84"/>
      <c r="JBB93" s="84"/>
      <c r="JBC93" s="84"/>
      <c r="JBD93" s="84"/>
      <c r="JBE93" s="84"/>
      <c r="JBF93" s="84"/>
      <c r="JBG93" s="84"/>
      <c r="JBH93" s="84"/>
      <c r="JBI93" s="84"/>
      <c r="JBJ93" s="84"/>
      <c r="JBK93" s="84"/>
      <c r="JBL93" s="84"/>
      <c r="JBM93" s="84"/>
      <c r="JBN93" s="84"/>
      <c r="JBO93" s="84"/>
      <c r="JBP93" s="84"/>
      <c r="JBQ93" s="84"/>
      <c r="JBR93" s="84"/>
      <c r="JBS93" s="84"/>
      <c r="JBT93" s="84"/>
      <c r="JBU93" s="84"/>
      <c r="JBV93" s="84"/>
      <c r="JBW93" s="84"/>
      <c r="JBX93" s="84"/>
      <c r="JBY93" s="84"/>
      <c r="JBZ93" s="84"/>
      <c r="JCA93" s="84"/>
      <c r="JCB93" s="84"/>
      <c r="JCC93" s="84"/>
      <c r="JCD93" s="84"/>
      <c r="JCE93" s="84"/>
      <c r="JCF93" s="84"/>
      <c r="JCG93" s="84"/>
      <c r="JCH93" s="84"/>
      <c r="JCI93" s="84"/>
      <c r="JCJ93" s="84"/>
      <c r="JCK93" s="84"/>
      <c r="JCL93" s="84"/>
      <c r="JCM93" s="84"/>
      <c r="JCN93" s="84"/>
      <c r="JCO93" s="84"/>
      <c r="JCP93" s="84"/>
      <c r="JCQ93" s="84"/>
      <c r="JCR93" s="84"/>
      <c r="JCS93" s="84"/>
      <c r="JCT93" s="84"/>
      <c r="JCU93" s="84"/>
      <c r="JCV93" s="84"/>
      <c r="JCW93" s="84"/>
      <c r="JCX93" s="84"/>
      <c r="JCY93" s="84"/>
      <c r="JCZ93" s="84"/>
      <c r="JDA93" s="84"/>
      <c r="JDB93" s="84"/>
      <c r="JDC93" s="84"/>
      <c r="JDD93" s="84"/>
      <c r="JDE93" s="84"/>
      <c r="JDF93" s="84"/>
      <c r="JDG93" s="84"/>
      <c r="JDH93" s="84"/>
      <c r="JDI93" s="84"/>
      <c r="JDJ93" s="84"/>
      <c r="JDK93" s="84"/>
      <c r="JDL93" s="84"/>
      <c r="JDM93" s="84"/>
      <c r="JDN93" s="84"/>
      <c r="JDO93" s="84"/>
      <c r="JDP93" s="84"/>
      <c r="JDQ93" s="84"/>
      <c r="JDR93" s="84"/>
      <c r="JDS93" s="84"/>
      <c r="JDT93" s="84"/>
      <c r="JDU93" s="84"/>
      <c r="JDV93" s="84"/>
      <c r="JDW93" s="84"/>
      <c r="JDX93" s="84"/>
      <c r="JDY93" s="84"/>
      <c r="JDZ93" s="84"/>
      <c r="JEA93" s="84"/>
      <c r="JEB93" s="84"/>
      <c r="JEC93" s="84"/>
      <c r="JED93" s="84"/>
      <c r="JEE93" s="84"/>
      <c r="JEF93" s="84"/>
      <c r="JEG93" s="84"/>
      <c r="JEH93" s="84"/>
      <c r="JEI93" s="84"/>
      <c r="JEJ93" s="84"/>
      <c r="JEK93" s="84"/>
      <c r="JEL93" s="84"/>
      <c r="JEM93" s="84"/>
      <c r="JEN93" s="84"/>
      <c r="JEO93" s="84"/>
      <c r="JEP93" s="84"/>
      <c r="JEQ93" s="84"/>
      <c r="JER93" s="84"/>
      <c r="JES93" s="84"/>
      <c r="JET93" s="84"/>
      <c r="JEU93" s="84"/>
      <c r="JEV93" s="84"/>
      <c r="JEW93" s="84"/>
      <c r="JEX93" s="84"/>
      <c r="JEY93" s="84"/>
      <c r="JEZ93" s="84"/>
      <c r="JFA93" s="84"/>
      <c r="JFB93" s="84"/>
      <c r="JFC93" s="84"/>
      <c r="JFD93" s="84"/>
      <c r="JFE93" s="84"/>
      <c r="JFF93" s="84"/>
      <c r="JFG93" s="84"/>
      <c r="JFH93" s="84"/>
      <c r="JFI93" s="84"/>
      <c r="JFJ93" s="84"/>
      <c r="JFK93" s="84"/>
      <c r="JFL93" s="84"/>
      <c r="JFM93" s="84"/>
      <c r="JFN93" s="84"/>
      <c r="JFO93" s="84"/>
      <c r="JFP93" s="84"/>
      <c r="JFQ93" s="84"/>
      <c r="JFR93" s="84"/>
      <c r="JFS93" s="84"/>
      <c r="JFT93" s="84"/>
      <c r="JFU93" s="84"/>
      <c r="JFV93" s="84"/>
      <c r="JFW93" s="84"/>
      <c r="JFX93" s="84"/>
      <c r="JFY93" s="84"/>
      <c r="JFZ93" s="84"/>
      <c r="JGA93" s="84"/>
      <c r="JGB93" s="84"/>
      <c r="JGC93" s="84"/>
      <c r="JGD93" s="84"/>
      <c r="JGE93" s="84"/>
      <c r="JGF93" s="84"/>
      <c r="JGG93" s="84"/>
      <c r="JGH93" s="84"/>
      <c r="JGI93" s="84"/>
      <c r="JGJ93" s="84"/>
      <c r="JGK93" s="84"/>
      <c r="JGL93" s="84"/>
      <c r="JGM93" s="84"/>
      <c r="JGN93" s="84"/>
      <c r="JGO93" s="84"/>
      <c r="JGP93" s="84"/>
      <c r="JGQ93" s="84"/>
      <c r="JGR93" s="84"/>
      <c r="JGS93" s="84"/>
      <c r="JGT93" s="84"/>
      <c r="JGU93" s="84"/>
      <c r="JGV93" s="84"/>
      <c r="JGW93" s="84"/>
      <c r="JGX93" s="84"/>
      <c r="JGY93" s="84"/>
      <c r="JGZ93" s="84"/>
      <c r="JHA93" s="84"/>
      <c r="JHB93" s="84"/>
      <c r="JHC93" s="84"/>
      <c r="JHD93" s="84"/>
      <c r="JHE93" s="84"/>
      <c r="JHF93" s="84"/>
      <c r="JHG93" s="84"/>
      <c r="JHH93" s="84"/>
      <c r="JHI93" s="84"/>
      <c r="JHJ93" s="84"/>
      <c r="JHK93" s="84"/>
      <c r="JHL93" s="84"/>
      <c r="JHM93" s="84"/>
      <c r="JHN93" s="84"/>
      <c r="JHO93" s="84"/>
      <c r="JHP93" s="84"/>
      <c r="JHQ93" s="84"/>
      <c r="JHR93" s="84"/>
      <c r="JHS93" s="84"/>
      <c r="JHT93" s="84"/>
      <c r="JHU93" s="84"/>
      <c r="JHV93" s="84"/>
      <c r="JHW93" s="84"/>
      <c r="JHX93" s="84"/>
      <c r="JHY93" s="84"/>
      <c r="JHZ93" s="84"/>
      <c r="JIA93" s="84"/>
      <c r="JIB93" s="84"/>
      <c r="JIC93" s="84"/>
      <c r="JID93" s="84"/>
      <c r="JIE93" s="84"/>
      <c r="JIF93" s="84"/>
      <c r="JIG93" s="84"/>
      <c r="JIH93" s="84"/>
      <c r="JII93" s="84"/>
      <c r="JIJ93" s="84"/>
      <c r="JIK93" s="84"/>
      <c r="JIL93" s="84"/>
      <c r="JIM93" s="84"/>
      <c r="JIN93" s="84"/>
      <c r="JIO93" s="84"/>
      <c r="JIP93" s="84"/>
      <c r="JIQ93" s="84"/>
      <c r="JIR93" s="84"/>
      <c r="JIS93" s="84"/>
      <c r="JIT93" s="84"/>
      <c r="JIU93" s="84"/>
      <c r="JIV93" s="84"/>
      <c r="JIW93" s="84"/>
      <c r="JIX93" s="84"/>
      <c r="JIY93" s="84"/>
      <c r="JIZ93" s="84"/>
      <c r="JJA93" s="84"/>
      <c r="JJB93" s="84"/>
      <c r="JJC93" s="84"/>
      <c r="JJD93" s="84"/>
      <c r="JJE93" s="84"/>
      <c r="JJF93" s="84"/>
      <c r="JJG93" s="84"/>
      <c r="JJH93" s="84"/>
      <c r="JJI93" s="84"/>
      <c r="JJJ93" s="84"/>
      <c r="JJK93" s="84"/>
      <c r="JJL93" s="84"/>
      <c r="JJM93" s="84"/>
      <c r="JJN93" s="84"/>
      <c r="JJO93" s="84"/>
      <c r="JJP93" s="84"/>
      <c r="JJQ93" s="84"/>
      <c r="JJR93" s="84"/>
      <c r="JJS93" s="84"/>
      <c r="JJT93" s="84"/>
      <c r="JJU93" s="84"/>
      <c r="JJV93" s="84"/>
      <c r="JJW93" s="84"/>
      <c r="JJX93" s="84"/>
      <c r="JJY93" s="84"/>
      <c r="JJZ93" s="84"/>
      <c r="JKA93" s="84"/>
      <c r="JKB93" s="84"/>
      <c r="JKC93" s="84"/>
      <c r="JKD93" s="84"/>
      <c r="JKE93" s="84"/>
      <c r="JKF93" s="84"/>
      <c r="JKG93" s="84"/>
      <c r="JKH93" s="84"/>
      <c r="JKI93" s="84"/>
      <c r="JKJ93" s="84"/>
      <c r="JKK93" s="84"/>
      <c r="JKL93" s="84"/>
      <c r="JKM93" s="84"/>
      <c r="JKN93" s="84"/>
      <c r="JKO93" s="84"/>
      <c r="JKP93" s="84"/>
      <c r="JKQ93" s="84"/>
      <c r="JKR93" s="84"/>
      <c r="JKS93" s="84"/>
      <c r="JKT93" s="84"/>
      <c r="JKU93" s="84"/>
      <c r="JKV93" s="84"/>
      <c r="JKW93" s="84"/>
      <c r="JKX93" s="84"/>
      <c r="JKY93" s="84"/>
      <c r="JKZ93" s="84"/>
      <c r="JLA93" s="84"/>
      <c r="JLB93" s="84"/>
      <c r="JLC93" s="84"/>
      <c r="JLD93" s="84"/>
      <c r="JLE93" s="84"/>
      <c r="JLF93" s="84"/>
      <c r="JLG93" s="84"/>
      <c r="JLH93" s="84"/>
      <c r="JLI93" s="84"/>
      <c r="JLJ93" s="84"/>
      <c r="JLK93" s="84"/>
      <c r="JLL93" s="84"/>
      <c r="JLM93" s="84"/>
      <c r="JLN93" s="84"/>
      <c r="JLO93" s="84"/>
      <c r="JLP93" s="84"/>
      <c r="JLQ93" s="84"/>
      <c r="JLR93" s="84"/>
      <c r="JLS93" s="84"/>
      <c r="JLT93" s="84"/>
      <c r="JLU93" s="84"/>
      <c r="JLV93" s="84"/>
      <c r="JLW93" s="84"/>
      <c r="JLX93" s="84"/>
      <c r="JLY93" s="84"/>
      <c r="JLZ93" s="84"/>
      <c r="JMA93" s="84"/>
      <c r="JMB93" s="84"/>
      <c r="JMC93" s="84"/>
      <c r="JMD93" s="84"/>
      <c r="JME93" s="84"/>
      <c r="JMF93" s="84"/>
      <c r="JMG93" s="84"/>
      <c r="JMH93" s="84"/>
      <c r="JMI93" s="84"/>
      <c r="JMJ93" s="84"/>
      <c r="JMK93" s="84"/>
      <c r="JML93" s="84"/>
      <c r="JMM93" s="84"/>
      <c r="JMN93" s="84"/>
      <c r="JMO93" s="84"/>
      <c r="JMP93" s="84"/>
      <c r="JMQ93" s="84"/>
      <c r="JMR93" s="84"/>
      <c r="JMS93" s="84"/>
      <c r="JMT93" s="84"/>
      <c r="JMU93" s="84"/>
      <c r="JMV93" s="84"/>
      <c r="JMW93" s="84"/>
      <c r="JMX93" s="84"/>
      <c r="JMY93" s="84"/>
      <c r="JMZ93" s="84"/>
      <c r="JNA93" s="84"/>
      <c r="JNB93" s="84"/>
      <c r="JNC93" s="84"/>
      <c r="JND93" s="84"/>
      <c r="JNE93" s="84"/>
      <c r="JNF93" s="84"/>
      <c r="JNG93" s="84"/>
      <c r="JNH93" s="84"/>
      <c r="JNI93" s="84"/>
      <c r="JNJ93" s="84"/>
      <c r="JNK93" s="84"/>
      <c r="JNL93" s="84"/>
      <c r="JNM93" s="84"/>
      <c r="JNN93" s="84"/>
      <c r="JNO93" s="84"/>
      <c r="JNP93" s="84"/>
      <c r="JNQ93" s="84"/>
      <c r="JNR93" s="84"/>
      <c r="JNS93" s="84"/>
      <c r="JNT93" s="84"/>
      <c r="JNU93" s="84"/>
      <c r="JNV93" s="84"/>
      <c r="JNW93" s="84"/>
      <c r="JNX93" s="84"/>
      <c r="JNY93" s="84"/>
      <c r="JNZ93" s="84"/>
      <c r="JOA93" s="84"/>
      <c r="JOB93" s="84"/>
      <c r="JOC93" s="84"/>
      <c r="JOD93" s="84"/>
      <c r="JOE93" s="84"/>
      <c r="JOF93" s="84"/>
      <c r="JOG93" s="84"/>
      <c r="JOH93" s="84"/>
      <c r="JOI93" s="84"/>
      <c r="JOJ93" s="84"/>
      <c r="JOK93" s="84"/>
      <c r="JOL93" s="84"/>
      <c r="JOM93" s="84"/>
      <c r="JON93" s="84"/>
      <c r="JOO93" s="84"/>
      <c r="JOP93" s="84"/>
      <c r="JOQ93" s="84"/>
      <c r="JOR93" s="84"/>
      <c r="JOS93" s="84"/>
      <c r="JOT93" s="84"/>
      <c r="JOU93" s="84"/>
      <c r="JOV93" s="84"/>
      <c r="JOW93" s="84"/>
      <c r="JOX93" s="84"/>
      <c r="JOY93" s="84"/>
      <c r="JOZ93" s="84"/>
      <c r="JPA93" s="84"/>
      <c r="JPB93" s="84"/>
      <c r="JPC93" s="84"/>
      <c r="JPD93" s="84"/>
      <c r="JPE93" s="84"/>
      <c r="JPF93" s="84"/>
      <c r="JPG93" s="84"/>
      <c r="JPH93" s="84"/>
      <c r="JPI93" s="84"/>
      <c r="JPJ93" s="84"/>
      <c r="JPK93" s="84"/>
      <c r="JPL93" s="84"/>
      <c r="JPM93" s="84"/>
      <c r="JPN93" s="84"/>
      <c r="JPO93" s="84"/>
      <c r="JPP93" s="84"/>
      <c r="JPQ93" s="84"/>
      <c r="JPR93" s="84"/>
      <c r="JPS93" s="84"/>
      <c r="JPT93" s="84"/>
      <c r="JPU93" s="84"/>
      <c r="JPV93" s="84"/>
      <c r="JPW93" s="84"/>
      <c r="JPX93" s="84"/>
      <c r="JPY93" s="84"/>
      <c r="JPZ93" s="84"/>
      <c r="JQA93" s="84"/>
      <c r="JQB93" s="84"/>
      <c r="JQC93" s="84"/>
      <c r="JQD93" s="84"/>
      <c r="JQE93" s="84"/>
      <c r="JQF93" s="84"/>
      <c r="JQG93" s="84"/>
      <c r="JQH93" s="84"/>
      <c r="JQI93" s="84"/>
      <c r="JQJ93" s="84"/>
      <c r="JQK93" s="84"/>
      <c r="JQL93" s="84"/>
      <c r="JQM93" s="84"/>
      <c r="JQN93" s="84"/>
      <c r="JQO93" s="84"/>
      <c r="JQP93" s="84"/>
      <c r="JQQ93" s="84"/>
      <c r="JQR93" s="84"/>
      <c r="JQS93" s="84"/>
      <c r="JQT93" s="84"/>
      <c r="JQU93" s="84"/>
      <c r="JQV93" s="84"/>
      <c r="JQW93" s="84"/>
      <c r="JQX93" s="84"/>
      <c r="JQY93" s="84"/>
      <c r="JQZ93" s="84"/>
      <c r="JRA93" s="84"/>
      <c r="JRB93" s="84"/>
      <c r="JRC93" s="84"/>
      <c r="JRD93" s="84"/>
      <c r="JRE93" s="84"/>
      <c r="JRF93" s="84"/>
      <c r="JRG93" s="84"/>
      <c r="JRH93" s="84"/>
      <c r="JRI93" s="84"/>
      <c r="JRJ93" s="84"/>
      <c r="JRK93" s="84"/>
      <c r="JRL93" s="84"/>
      <c r="JRM93" s="84"/>
      <c r="JRN93" s="84"/>
      <c r="JRO93" s="84"/>
      <c r="JRP93" s="84"/>
      <c r="JRQ93" s="84"/>
      <c r="JRR93" s="84"/>
      <c r="JRS93" s="84"/>
      <c r="JRT93" s="84"/>
      <c r="JRU93" s="84"/>
      <c r="JRV93" s="84"/>
      <c r="JRW93" s="84"/>
      <c r="JRX93" s="84"/>
      <c r="JRY93" s="84"/>
      <c r="JRZ93" s="84"/>
      <c r="JSA93" s="84"/>
      <c r="JSB93" s="84"/>
      <c r="JSC93" s="84"/>
      <c r="JSD93" s="84"/>
      <c r="JSE93" s="84"/>
      <c r="JSF93" s="84"/>
      <c r="JSG93" s="84"/>
      <c r="JSH93" s="84"/>
      <c r="JSI93" s="84"/>
      <c r="JSJ93" s="84"/>
      <c r="JSK93" s="84"/>
      <c r="JSL93" s="84"/>
      <c r="JSM93" s="84"/>
      <c r="JSN93" s="84"/>
      <c r="JSO93" s="84"/>
      <c r="JSP93" s="84"/>
      <c r="JSQ93" s="84"/>
      <c r="JSR93" s="84"/>
      <c r="JSS93" s="84"/>
      <c r="JST93" s="84"/>
      <c r="JSU93" s="84"/>
      <c r="JSV93" s="84"/>
      <c r="JSW93" s="84"/>
      <c r="JSX93" s="84"/>
      <c r="JSY93" s="84"/>
      <c r="JSZ93" s="84"/>
      <c r="JTA93" s="84"/>
      <c r="JTB93" s="84"/>
      <c r="JTC93" s="84"/>
      <c r="JTD93" s="84"/>
      <c r="JTE93" s="84"/>
      <c r="JTF93" s="84"/>
      <c r="JTG93" s="84"/>
      <c r="JTH93" s="84"/>
      <c r="JTI93" s="84"/>
      <c r="JTJ93" s="84"/>
      <c r="JTK93" s="84"/>
      <c r="JTL93" s="84"/>
      <c r="JTM93" s="84"/>
      <c r="JTN93" s="84"/>
      <c r="JTO93" s="84"/>
      <c r="JTP93" s="84"/>
      <c r="JTQ93" s="84"/>
      <c r="JTR93" s="84"/>
      <c r="JTS93" s="84"/>
      <c r="JTT93" s="84"/>
      <c r="JTU93" s="84"/>
      <c r="JTV93" s="84"/>
      <c r="JTW93" s="84"/>
      <c r="JTX93" s="84"/>
      <c r="JTY93" s="84"/>
      <c r="JTZ93" s="84"/>
      <c r="JUA93" s="84"/>
      <c r="JUB93" s="84"/>
      <c r="JUC93" s="84"/>
      <c r="JUD93" s="84"/>
      <c r="JUE93" s="84"/>
      <c r="JUF93" s="84"/>
      <c r="JUG93" s="84"/>
      <c r="JUH93" s="84"/>
      <c r="JUI93" s="84"/>
      <c r="JUJ93" s="84"/>
      <c r="JUK93" s="84"/>
      <c r="JUL93" s="84"/>
      <c r="JUM93" s="84"/>
      <c r="JUN93" s="84"/>
      <c r="JUO93" s="84"/>
      <c r="JUP93" s="84"/>
      <c r="JUQ93" s="84"/>
      <c r="JUR93" s="84"/>
      <c r="JUS93" s="84"/>
      <c r="JUT93" s="84"/>
      <c r="JUU93" s="84"/>
      <c r="JUV93" s="84"/>
      <c r="JUW93" s="84"/>
      <c r="JUX93" s="84"/>
      <c r="JUY93" s="84"/>
      <c r="JUZ93" s="84"/>
      <c r="JVA93" s="84"/>
      <c r="JVB93" s="84"/>
      <c r="JVC93" s="84"/>
      <c r="JVD93" s="84"/>
      <c r="JVE93" s="84"/>
      <c r="JVF93" s="84"/>
      <c r="JVG93" s="84"/>
      <c r="JVH93" s="84"/>
      <c r="JVI93" s="84"/>
      <c r="JVJ93" s="84"/>
      <c r="JVK93" s="84"/>
      <c r="JVL93" s="84"/>
      <c r="JVM93" s="84"/>
      <c r="JVN93" s="84"/>
      <c r="JVO93" s="84"/>
      <c r="JVP93" s="84"/>
      <c r="JVQ93" s="84"/>
      <c r="JVR93" s="84"/>
      <c r="JVS93" s="84"/>
      <c r="JVT93" s="84"/>
      <c r="JVU93" s="84"/>
      <c r="JVV93" s="84"/>
      <c r="JVW93" s="84"/>
      <c r="JVX93" s="84"/>
      <c r="JVY93" s="84"/>
      <c r="JVZ93" s="84"/>
      <c r="JWA93" s="84"/>
      <c r="JWB93" s="84"/>
      <c r="JWC93" s="84"/>
      <c r="JWD93" s="84"/>
      <c r="JWE93" s="84"/>
      <c r="JWF93" s="84"/>
      <c r="JWG93" s="84"/>
      <c r="JWH93" s="84"/>
      <c r="JWI93" s="84"/>
      <c r="JWJ93" s="84"/>
      <c r="JWK93" s="84"/>
      <c r="JWL93" s="84"/>
      <c r="JWM93" s="84"/>
      <c r="JWN93" s="84"/>
      <c r="JWO93" s="84"/>
      <c r="JWP93" s="84"/>
      <c r="JWQ93" s="84"/>
      <c r="JWR93" s="84"/>
      <c r="JWS93" s="84"/>
      <c r="JWT93" s="84"/>
      <c r="JWU93" s="84"/>
      <c r="JWV93" s="84"/>
      <c r="JWW93" s="84"/>
      <c r="JWX93" s="84"/>
      <c r="JWY93" s="84"/>
      <c r="JWZ93" s="84"/>
      <c r="JXA93" s="84"/>
      <c r="JXB93" s="84"/>
      <c r="JXC93" s="84"/>
      <c r="JXD93" s="84"/>
      <c r="JXE93" s="84"/>
      <c r="JXF93" s="84"/>
      <c r="JXG93" s="84"/>
      <c r="JXH93" s="84"/>
      <c r="JXI93" s="84"/>
      <c r="JXJ93" s="84"/>
      <c r="JXK93" s="84"/>
      <c r="JXL93" s="84"/>
      <c r="JXM93" s="84"/>
      <c r="JXN93" s="84"/>
      <c r="JXO93" s="84"/>
      <c r="JXP93" s="84"/>
      <c r="JXQ93" s="84"/>
      <c r="JXR93" s="84"/>
      <c r="JXS93" s="84"/>
      <c r="JXT93" s="84"/>
      <c r="JXU93" s="84"/>
      <c r="JXV93" s="84"/>
      <c r="JXW93" s="84"/>
      <c r="JXX93" s="84"/>
      <c r="JXY93" s="84"/>
      <c r="JXZ93" s="84"/>
      <c r="JYA93" s="84"/>
      <c r="JYB93" s="84"/>
      <c r="JYC93" s="84"/>
      <c r="JYD93" s="84"/>
      <c r="JYE93" s="84"/>
      <c r="JYF93" s="84"/>
      <c r="JYG93" s="84"/>
      <c r="JYH93" s="84"/>
      <c r="JYI93" s="84"/>
      <c r="JYJ93" s="84"/>
      <c r="JYK93" s="84"/>
      <c r="JYL93" s="84"/>
      <c r="JYM93" s="84"/>
      <c r="JYN93" s="84"/>
      <c r="JYO93" s="84"/>
      <c r="JYP93" s="84"/>
      <c r="JYQ93" s="84"/>
      <c r="JYR93" s="84"/>
      <c r="JYS93" s="84"/>
      <c r="JYT93" s="84"/>
      <c r="JYU93" s="84"/>
      <c r="JYV93" s="84"/>
      <c r="JYW93" s="84"/>
      <c r="JYX93" s="84"/>
      <c r="JYY93" s="84"/>
      <c r="JYZ93" s="84"/>
      <c r="JZA93" s="84"/>
      <c r="JZB93" s="84"/>
      <c r="JZC93" s="84"/>
      <c r="JZD93" s="84"/>
      <c r="JZE93" s="84"/>
      <c r="JZF93" s="84"/>
      <c r="JZG93" s="84"/>
      <c r="JZH93" s="84"/>
      <c r="JZI93" s="84"/>
      <c r="JZJ93" s="84"/>
      <c r="JZK93" s="84"/>
      <c r="JZL93" s="84"/>
      <c r="JZM93" s="84"/>
      <c r="JZN93" s="84"/>
      <c r="JZO93" s="84"/>
      <c r="JZP93" s="84"/>
      <c r="JZQ93" s="84"/>
      <c r="JZR93" s="84"/>
      <c r="JZS93" s="84"/>
      <c r="JZT93" s="84"/>
      <c r="JZU93" s="84"/>
      <c r="JZV93" s="84"/>
      <c r="JZW93" s="84"/>
      <c r="JZX93" s="84"/>
      <c r="JZY93" s="84"/>
      <c r="JZZ93" s="84"/>
      <c r="KAA93" s="84"/>
      <c r="KAB93" s="84"/>
      <c r="KAC93" s="84"/>
      <c r="KAD93" s="84"/>
      <c r="KAE93" s="84"/>
      <c r="KAF93" s="84"/>
      <c r="KAG93" s="84"/>
      <c r="KAH93" s="84"/>
      <c r="KAI93" s="84"/>
      <c r="KAJ93" s="84"/>
      <c r="KAK93" s="84"/>
      <c r="KAL93" s="84"/>
      <c r="KAM93" s="84"/>
      <c r="KAN93" s="84"/>
      <c r="KAO93" s="84"/>
      <c r="KAP93" s="84"/>
      <c r="KAQ93" s="84"/>
      <c r="KAR93" s="84"/>
      <c r="KAS93" s="84"/>
      <c r="KAT93" s="84"/>
      <c r="KAU93" s="84"/>
      <c r="KAV93" s="84"/>
      <c r="KAW93" s="84"/>
      <c r="KAX93" s="84"/>
      <c r="KAY93" s="84"/>
      <c r="KAZ93" s="84"/>
      <c r="KBA93" s="84"/>
      <c r="KBB93" s="84"/>
      <c r="KBC93" s="84"/>
      <c r="KBD93" s="84"/>
      <c r="KBE93" s="84"/>
      <c r="KBF93" s="84"/>
      <c r="KBG93" s="84"/>
      <c r="KBH93" s="84"/>
      <c r="KBI93" s="84"/>
      <c r="KBJ93" s="84"/>
      <c r="KBK93" s="84"/>
      <c r="KBL93" s="84"/>
      <c r="KBM93" s="84"/>
      <c r="KBN93" s="84"/>
      <c r="KBO93" s="84"/>
      <c r="KBP93" s="84"/>
      <c r="KBQ93" s="84"/>
      <c r="KBR93" s="84"/>
      <c r="KBS93" s="84"/>
      <c r="KBT93" s="84"/>
      <c r="KBU93" s="84"/>
      <c r="KBV93" s="84"/>
      <c r="KBW93" s="84"/>
      <c r="KBX93" s="84"/>
      <c r="KBY93" s="84"/>
      <c r="KBZ93" s="84"/>
      <c r="KCA93" s="84"/>
      <c r="KCB93" s="84"/>
      <c r="KCC93" s="84"/>
      <c r="KCD93" s="84"/>
      <c r="KCE93" s="84"/>
      <c r="KCF93" s="84"/>
      <c r="KCG93" s="84"/>
      <c r="KCH93" s="84"/>
      <c r="KCI93" s="84"/>
      <c r="KCJ93" s="84"/>
      <c r="KCK93" s="84"/>
      <c r="KCL93" s="84"/>
      <c r="KCM93" s="84"/>
      <c r="KCN93" s="84"/>
      <c r="KCO93" s="84"/>
      <c r="KCP93" s="84"/>
      <c r="KCQ93" s="84"/>
      <c r="KCR93" s="84"/>
      <c r="KCS93" s="84"/>
      <c r="KCT93" s="84"/>
      <c r="KCU93" s="84"/>
      <c r="KCV93" s="84"/>
      <c r="KCW93" s="84"/>
      <c r="KCX93" s="84"/>
      <c r="KCY93" s="84"/>
      <c r="KCZ93" s="84"/>
      <c r="KDA93" s="84"/>
      <c r="KDB93" s="84"/>
      <c r="KDC93" s="84"/>
      <c r="KDD93" s="84"/>
      <c r="KDE93" s="84"/>
      <c r="KDF93" s="84"/>
      <c r="KDG93" s="84"/>
      <c r="KDH93" s="84"/>
      <c r="KDI93" s="84"/>
      <c r="KDJ93" s="84"/>
      <c r="KDK93" s="84"/>
      <c r="KDL93" s="84"/>
      <c r="KDM93" s="84"/>
      <c r="KDN93" s="84"/>
      <c r="KDO93" s="84"/>
      <c r="KDP93" s="84"/>
      <c r="KDQ93" s="84"/>
      <c r="KDR93" s="84"/>
      <c r="KDS93" s="84"/>
      <c r="KDT93" s="84"/>
      <c r="KDU93" s="84"/>
      <c r="KDV93" s="84"/>
      <c r="KDW93" s="84"/>
      <c r="KDX93" s="84"/>
      <c r="KDY93" s="84"/>
      <c r="KDZ93" s="84"/>
      <c r="KEA93" s="84"/>
      <c r="KEB93" s="84"/>
      <c r="KEC93" s="84"/>
      <c r="KED93" s="84"/>
      <c r="KEE93" s="84"/>
      <c r="KEF93" s="84"/>
      <c r="KEG93" s="84"/>
      <c r="KEH93" s="84"/>
      <c r="KEI93" s="84"/>
      <c r="KEJ93" s="84"/>
      <c r="KEK93" s="84"/>
      <c r="KEL93" s="84"/>
      <c r="KEM93" s="84"/>
      <c r="KEN93" s="84"/>
      <c r="KEO93" s="84"/>
      <c r="KEP93" s="84"/>
      <c r="KEQ93" s="84"/>
      <c r="KER93" s="84"/>
      <c r="KES93" s="84"/>
      <c r="KET93" s="84"/>
      <c r="KEU93" s="84"/>
      <c r="KEV93" s="84"/>
      <c r="KEW93" s="84"/>
      <c r="KEX93" s="84"/>
      <c r="KEY93" s="84"/>
      <c r="KEZ93" s="84"/>
      <c r="KFA93" s="84"/>
      <c r="KFB93" s="84"/>
      <c r="KFC93" s="84"/>
      <c r="KFD93" s="84"/>
      <c r="KFE93" s="84"/>
      <c r="KFF93" s="84"/>
      <c r="KFG93" s="84"/>
      <c r="KFH93" s="84"/>
      <c r="KFI93" s="84"/>
      <c r="KFJ93" s="84"/>
      <c r="KFK93" s="84"/>
      <c r="KFL93" s="84"/>
      <c r="KFM93" s="84"/>
      <c r="KFN93" s="84"/>
      <c r="KFO93" s="84"/>
      <c r="KFP93" s="84"/>
      <c r="KFQ93" s="84"/>
      <c r="KFR93" s="84"/>
      <c r="KFS93" s="84"/>
      <c r="KFT93" s="84"/>
      <c r="KFU93" s="84"/>
      <c r="KFV93" s="84"/>
      <c r="KFW93" s="84"/>
      <c r="KFX93" s="84"/>
      <c r="KFY93" s="84"/>
      <c r="KFZ93" s="84"/>
      <c r="KGA93" s="84"/>
      <c r="KGB93" s="84"/>
      <c r="KGC93" s="84"/>
      <c r="KGD93" s="84"/>
      <c r="KGE93" s="84"/>
      <c r="KGF93" s="84"/>
      <c r="KGG93" s="84"/>
      <c r="KGH93" s="84"/>
      <c r="KGI93" s="84"/>
      <c r="KGJ93" s="84"/>
      <c r="KGK93" s="84"/>
      <c r="KGL93" s="84"/>
      <c r="KGM93" s="84"/>
      <c r="KGN93" s="84"/>
      <c r="KGO93" s="84"/>
      <c r="KGP93" s="84"/>
      <c r="KGQ93" s="84"/>
      <c r="KGR93" s="84"/>
      <c r="KGS93" s="84"/>
      <c r="KGT93" s="84"/>
      <c r="KGU93" s="84"/>
      <c r="KGV93" s="84"/>
      <c r="KGW93" s="84"/>
      <c r="KGX93" s="84"/>
      <c r="KGY93" s="84"/>
      <c r="KGZ93" s="84"/>
      <c r="KHA93" s="84"/>
      <c r="KHB93" s="84"/>
      <c r="KHC93" s="84"/>
      <c r="KHD93" s="84"/>
      <c r="KHE93" s="84"/>
      <c r="KHF93" s="84"/>
      <c r="KHG93" s="84"/>
      <c r="KHH93" s="84"/>
      <c r="KHI93" s="84"/>
      <c r="KHJ93" s="84"/>
      <c r="KHK93" s="84"/>
      <c r="KHL93" s="84"/>
      <c r="KHM93" s="84"/>
      <c r="KHN93" s="84"/>
      <c r="KHO93" s="84"/>
      <c r="KHP93" s="84"/>
      <c r="KHQ93" s="84"/>
      <c r="KHR93" s="84"/>
      <c r="KHS93" s="84"/>
      <c r="KHT93" s="84"/>
      <c r="KHU93" s="84"/>
      <c r="KHV93" s="84"/>
      <c r="KHW93" s="84"/>
      <c r="KHX93" s="84"/>
      <c r="KHY93" s="84"/>
      <c r="KHZ93" s="84"/>
      <c r="KIA93" s="84"/>
      <c r="KIB93" s="84"/>
      <c r="KIC93" s="84"/>
      <c r="KID93" s="84"/>
      <c r="KIE93" s="84"/>
      <c r="KIF93" s="84"/>
      <c r="KIG93" s="84"/>
      <c r="KIH93" s="84"/>
      <c r="KII93" s="84"/>
      <c r="KIJ93" s="84"/>
      <c r="KIK93" s="84"/>
      <c r="KIL93" s="84"/>
      <c r="KIM93" s="84"/>
      <c r="KIN93" s="84"/>
      <c r="KIO93" s="84"/>
      <c r="KIP93" s="84"/>
      <c r="KIQ93" s="84"/>
      <c r="KIR93" s="84"/>
      <c r="KIS93" s="84"/>
      <c r="KIT93" s="84"/>
      <c r="KIU93" s="84"/>
      <c r="KIV93" s="84"/>
      <c r="KIW93" s="84"/>
      <c r="KIX93" s="84"/>
      <c r="KIY93" s="84"/>
      <c r="KIZ93" s="84"/>
      <c r="KJA93" s="84"/>
      <c r="KJB93" s="84"/>
      <c r="KJC93" s="84"/>
      <c r="KJD93" s="84"/>
      <c r="KJE93" s="84"/>
      <c r="KJF93" s="84"/>
      <c r="KJG93" s="84"/>
      <c r="KJH93" s="84"/>
      <c r="KJI93" s="84"/>
      <c r="KJJ93" s="84"/>
      <c r="KJK93" s="84"/>
      <c r="KJL93" s="84"/>
      <c r="KJM93" s="84"/>
      <c r="KJN93" s="84"/>
      <c r="KJO93" s="84"/>
      <c r="KJP93" s="84"/>
      <c r="KJQ93" s="84"/>
      <c r="KJR93" s="84"/>
      <c r="KJS93" s="84"/>
      <c r="KJT93" s="84"/>
      <c r="KJU93" s="84"/>
      <c r="KJV93" s="84"/>
      <c r="KJW93" s="84"/>
      <c r="KJX93" s="84"/>
      <c r="KJY93" s="84"/>
      <c r="KJZ93" s="84"/>
      <c r="KKA93" s="84"/>
      <c r="KKB93" s="84"/>
      <c r="KKC93" s="84"/>
      <c r="KKD93" s="84"/>
      <c r="KKE93" s="84"/>
      <c r="KKF93" s="84"/>
      <c r="KKG93" s="84"/>
      <c r="KKH93" s="84"/>
      <c r="KKI93" s="84"/>
      <c r="KKJ93" s="84"/>
      <c r="KKK93" s="84"/>
      <c r="KKL93" s="84"/>
      <c r="KKM93" s="84"/>
      <c r="KKN93" s="84"/>
      <c r="KKO93" s="84"/>
      <c r="KKP93" s="84"/>
      <c r="KKQ93" s="84"/>
      <c r="KKR93" s="84"/>
      <c r="KKS93" s="84"/>
      <c r="KKT93" s="84"/>
      <c r="KKU93" s="84"/>
      <c r="KKV93" s="84"/>
      <c r="KKW93" s="84"/>
      <c r="KKX93" s="84"/>
      <c r="KKY93" s="84"/>
      <c r="KKZ93" s="84"/>
      <c r="KLA93" s="84"/>
      <c r="KLB93" s="84"/>
      <c r="KLC93" s="84"/>
      <c r="KLD93" s="84"/>
      <c r="KLE93" s="84"/>
      <c r="KLF93" s="84"/>
      <c r="KLG93" s="84"/>
      <c r="KLH93" s="84"/>
      <c r="KLI93" s="84"/>
      <c r="KLJ93" s="84"/>
      <c r="KLK93" s="84"/>
      <c r="KLL93" s="84"/>
      <c r="KLM93" s="84"/>
      <c r="KLN93" s="84"/>
      <c r="KLO93" s="84"/>
      <c r="KLP93" s="84"/>
      <c r="KLQ93" s="84"/>
      <c r="KLR93" s="84"/>
      <c r="KLS93" s="84"/>
      <c r="KLT93" s="84"/>
      <c r="KLU93" s="84"/>
      <c r="KLV93" s="84"/>
      <c r="KLW93" s="84"/>
      <c r="KLX93" s="84"/>
      <c r="KLY93" s="84"/>
      <c r="KLZ93" s="84"/>
      <c r="KMA93" s="84"/>
      <c r="KMB93" s="84"/>
      <c r="KMC93" s="84"/>
      <c r="KMD93" s="84"/>
      <c r="KME93" s="84"/>
      <c r="KMF93" s="84"/>
      <c r="KMG93" s="84"/>
      <c r="KMH93" s="84"/>
      <c r="KMI93" s="84"/>
      <c r="KMJ93" s="84"/>
      <c r="KMK93" s="84"/>
      <c r="KML93" s="84"/>
      <c r="KMM93" s="84"/>
      <c r="KMN93" s="84"/>
      <c r="KMO93" s="84"/>
      <c r="KMP93" s="84"/>
      <c r="KMQ93" s="84"/>
      <c r="KMR93" s="84"/>
      <c r="KMS93" s="84"/>
      <c r="KMT93" s="84"/>
      <c r="KMU93" s="84"/>
      <c r="KMV93" s="84"/>
      <c r="KMW93" s="84"/>
      <c r="KMX93" s="84"/>
      <c r="KMY93" s="84"/>
      <c r="KMZ93" s="84"/>
      <c r="KNA93" s="84"/>
      <c r="KNB93" s="84"/>
      <c r="KNC93" s="84"/>
      <c r="KND93" s="84"/>
      <c r="KNE93" s="84"/>
      <c r="KNF93" s="84"/>
      <c r="KNG93" s="84"/>
      <c r="KNH93" s="84"/>
      <c r="KNI93" s="84"/>
      <c r="KNJ93" s="84"/>
      <c r="KNK93" s="84"/>
      <c r="KNL93" s="84"/>
      <c r="KNM93" s="84"/>
      <c r="KNN93" s="84"/>
      <c r="KNO93" s="84"/>
      <c r="KNP93" s="84"/>
      <c r="KNQ93" s="84"/>
      <c r="KNR93" s="84"/>
      <c r="KNS93" s="84"/>
      <c r="KNT93" s="84"/>
      <c r="KNU93" s="84"/>
      <c r="KNV93" s="84"/>
      <c r="KNW93" s="84"/>
      <c r="KNX93" s="84"/>
      <c r="KNY93" s="84"/>
      <c r="KNZ93" s="84"/>
      <c r="KOA93" s="84"/>
      <c r="KOB93" s="84"/>
      <c r="KOC93" s="84"/>
      <c r="KOD93" s="84"/>
      <c r="KOE93" s="84"/>
      <c r="KOF93" s="84"/>
      <c r="KOG93" s="84"/>
      <c r="KOH93" s="84"/>
      <c r="KOI93" s="84"/>
      <c r="KOJ93" s="84"/>
      <c r="KOK93" s="84"/>
      <c r="KOL93" s="84"/>
      <c r="KOM93" s="84"/>
      <c r="KON93" s="84"/>
      <c r="KOO93" s="84"/>
      <c r="KOP93" s="84"/>
      <c r="KOQ93" s="84"/>
      <c r="KOR93" s="84"/>
      <c r="KOS93" s="84"/>
      <c r="KOT93" s="84"/>
      <c r="KOU93" s="84"/>
      <c r="KOV93" s="84"/>
      <c r="KOW93" s="84"/>
      <c r="KOX93" s="84"/>
      <c r="KOY93" s="84"/>
      <c r="KOZ93" s="84"/>
      <c r="KPA93" s="84"/>
      <c r="KPB93" s="84"/>
      <c r="KPC93" s="84"/>
      <c r="KPD93" s="84"/>
      <c r="KPE93" s="84"/>
      <c r="KPF93" s="84"/>
      <c r="KPG93" s="84"/>
      <c r="KPH93" s="84"/>
      <c r="KPI93" s="84"/>
      <c r="KPJ93" s="84"/>
      <c r="KPK93" s="84"/>
      <c r="KPL93" s="84"/>
      <c r="KPM93" s="84"/>
      <c r="KPN93" s="84"/>
      <c r="KPO93" s="84"/>
      <c r="KPP93" s="84"/>
      <c r="KPQ93" s="84"/>
      <c r="KPR93" s="84"/>
      <c r="KPS93" s="84"/>
      <c r="KPT93" s="84"/>
      <c r="KPU93" s="84"/>
      <c r="KPV93" s="84"/>
      <c r="KPW93" s="84"/>
      <c r="KPX93" s="84"/>
      <c r="KPY93" s="84"/>
      <c r="KPZ93" s="84"/>
      <c r="KQA93" s="84"/>
      <c r="KQB93" s="84"/>
      <c r="KQC93" s="84"/>
      <c r="KQD93" s="84"/>
      <c r="KQE93" s="84"/>
      <c r="KQF93" s="84"/>
      <c r="KQG93" s="84"/>
      <c r="KQH93" s="84"/>
      <c r="KQI93" s="84"/>
      <c r="KQJ93" s="84"/>
      <c r="KQK93" s="84"/>
      <c r="KQL93" s="84"/>
      <c r="KQM93" s="84"/>
      <c r="KQN93" s="84"/>
      <c r="KQO93" s="84"/>
      <c r="KQP93" s="84"/>
      <c r="KQQ93" s="84"/>
      <c r="KQR93" s="84"/>
      <c r="KQS93" s="84"/>
      <c r="KQT93" s="84"/>
      <c r="KQU93" s="84"/>
      <c r="KQV93" s="84"/>
      <c r="KQW93" s="84"/>
      <c r="KQX93" s="84"/>
      <c r="KQY93" s="84"/>
      <c r="KQZ93" s="84"/>
      <c r="KRA93" s="84"/>
      <c r="KRB93" s="84"/>
      <c r="KRC93" s="84"/>
      <c r="KRD93" s="84"/>
      <c r="KRE93" s="84"/>
      <c r="KRF93" s="84"/>
      <c r="KRG93" s="84"/>
      <c r="KRH93" s="84"/>
      <c r="KRI93" s="84"/>
      <c r="KRJ93" s="84"/>
      <c r="KRK93" s="84"/>
      <c r="KRL93" s="84"/>
      <c r="KRM93" s="84"/>
      <c r="KRN93" s="84"/>
      <c r="KRO93" s="84"/>
      <c r="KRP93" s="84"/>
      <c r="KRQ93" s="84"/>
      <c r="KRR93" s="84"/>
      <c r="KRS93" s="84"/>
      <c r="KRT93" s="84"/>
      <c r="KRU93" s="84"/>
      <c r="KRV93" s="84"/>
      <c r="KRW93" s="84"/>
      <c r="KRX93" s="84"/>
      <c r="KRY93" s="84"/>
      <c r="KRZ93" s="84"/>
      <c r="KSA93" s="84"/>
      <c r="KSB93" s="84"/>
      <c r="KSC93" s="84"/>
      <c r="KSD93" s="84"/>
      <c r="KSE93" s="84"/>
      <c r="KSF93" s="84"/>
      <c r="KSG93" s="84"/>
      <c r="KSH93" s="84"/>
      <c r="KSI93" s="84"/>
      <c r="KSJ93" s="84"/>
      <c r="KSK93" s="84"/>
      <c r="KSL93" s="84"/>
      <c r="KSM93" s="84"/>
      <c r="KSN93" s="84"/>
      <c r="KSO93" s="84"/>
      <c r="KSP93" s="84"/>
      <c r="KSQ93" s="84"/>
      <c r="KSR93" s="84"/>
      <c r="KSS93" s="84"/>
      <c r="KST93" s="84"/>
      <c r="KSU93" s="84"/>
      <c r="KSV93" s="84"/>
      <c r="KSW93" s="84"/>
      <c r="KSX93" s="84"/>
      <c r="KSY93" s="84"/>
      <c r="KSZ93" s="84"/>
      <c r="KTA93" s="84"/>
      <c r="KTB93" s="84"/>
      <c r="KTC93" s="84"/>
      <c r="KTD93" s="84"/>
      <c r="KTE93" s="84"/>
      <c r="KTF93" s="84"/>
      <c r="KTG93" s="84"/>
      <c r="KTH93" s="84"/>
      <c r="KTI93" s="84"/>
      <c r="KTJ93" s="84"/>
      <c r="KTK93" s="84"/>
      <c r="KTL93" s="84"/>
      <c r="KTM93" s="84"/>
      <c r="KTN93" s="84"/>
      <c r="KTO93" s="84"/>
      <c r="KTP93" s="84"/>
      <c r="KTQ93" s="84"/>
      <c r="KTR93" s="84"/>
      <c r="KTS93" s="84"/>
      <c r="KTT93" s="84"/>
      <c r="KTU93" s="84"/>
      <c r="KTV93" s="84"/>
      <c r="KTW93" s="84"/>
      <c r="KTX93" s="84"/>
      <c r="KTY93" s="84"/>
      <c r="KTZ93" s="84"/>
      <c r="KUA93" s="84"/>
      <c r="KUB93" s="84"/>
      <c r="KUC93" s="84"/>
      <c r="KUD93" s="84"/>
      <c r="KUE93" s="84"/>
      <c r="KUF93" s="84"/>
      <c r="KUG93" s="84"/>
      <c r="KUH93" s="84"/>
      <c r="KUI93" s="84"/>
      <c r="KUJ93" s="84"/>
      <c r="KUK93" s="84"/>
      <c r="KUL93" s="84"/>
      <c r="KUM93" s="84"/>
      <c r="KUN93" s="84"/>
      <c r="KUO93" s="84"/>
      <c r="KUP93" s="84"/>
      <c r="KUQ93" s="84"/>
      <c r="KUR93" s="84"/>
      <c r="KUS93" s="84"/>
      <c r="KUT93" s="84"/>
      <c r="KUU93" s="84"/>
      <c r="KUV93" s="84"/>
      <c r="KUW93" s="84"/>
      <c r="KUX93" s="84"/>
      <c r="KUY93" s="84"/>
      <c r="KUZ93" s="84"/>
      <c r="KVA93" s="84"/>
      <c r="KVB93" s="84"/>
      <c r="KVC93" s="84"/>
      <c r="KVD93" s="84"/>
      <c r="KVE93" s="84"/>
      <c r="KVF93" s="84"/>
      <c r="KVG93" s="84"/>
      <c r="KVH93" s="84"/>
      <c r="KVI93" s="84"/>
      <c r="KVJ93" s="84"/>
      <c r="KVK93" s="84"/>
      <c r="KVL93" s="84"/>
      <c r="KVM93" s="84"/>
      <c r="KVN93" s="84"/>
      <c r="KVO93" s="84"/>
      <c r="KVP93" s="84"/>
      <c r="KVQ93" s="84"/>
      <c r="KVR93" s="84"/>
      <c r="KVS93" s="84"/>
      <c r="KVT93" s="84"/>
      <c r="KVU93" s="84"/>
      <c r="KVV93" s="84"/>
      <c r="KVW93" s="84"/>
      <c r="KVX93" s="84"/>
      <c r="KVY93" s="84"/>
      <c r="KVZ93" s="84"/>
      <c r="KWA93" s="84"/>
      <c r="KWB93" s="84"/>
      <c r="KWC93" s="84"/>
      <c r="KWD93" s="84"/>
      <c r="KWE93" s="84"/>
      <c r="KWF93" s="84"/>
      <c r="KWG93" s="84"/>
      <c r="KWH93" s="84"/>
      <c r="KWI93" s="84"/>
      <c r="KWJ93" s="84"/>
      <c r="KWK93" s="84"/>
      <c r="KWL93" s="84"/>
      <c r="KWM93" s="84"/>
      <c r="KWN93" s="84"/>
      <c r="KWO93" s="84"/>
      <c r="KWP93" s="84"/>
      <c r="KWQ93" s="84"/>
      <c r="KWR93" s="84"/>
      <c r="KWS93" s="84"/>
      <c r="KWT93" s="84"/>
      <c r="KWU93" s="84"/>
      <c r="KWV93" s="84"/>
      <c r="KWW93" s="84"/>
      <c r="KWX93" s="84"/>
      <c r="KWY93" s="84"/>
      <c r="KWZ93" s="84"/>
      <c r="KXA93" s="84"/>
      <c r="KXB93" s="84"/>
      <c r="KXC93" s="84"/>
      <c r="KXD93" s="84"/>
      <c r="KXE93" s="84"/>
      <c r="KXF93" s="84"/>
      <c r="KXG93" s="84"/>
      <c r="KXH93" s="84"/>
      <c r="KXI93" s="84"/>
      <c r="KXJ93" s="84"/>
      <c r="KXK93" s="84"/>
      <c r="KXL93" s="84"/>
      <c r="KXM93" s="84"/>
      <c r="KXN93" s="84"/>
      <c r="KXO93" s="84"/>
      <c r="KXP93" s="84"/>
      <c r="KXQ93" s="84"/>
      <c r="KXR93" s="84"/>
      <c r="KXS93" s="84"/>
      <c r="KXT93" s="84"/>
      <c r="KXU93" s="84"/>
      <c r="KXV93" s="84"/>
      <c r="KXW93" s="84"/>
      <c r="KXX93" s="84"/>
      <c r="KXY93" s="84"/>
      <c r="KXZ93" s="84"/>
      <c r="KYA93" s="84"/>
      <c r="KYB93" s="84"/>
      <c r="KYC93" s="84"/>
      <c r="KYD93" s="84"/>
      <c r="KYE93" s="84"/>
      <c r="KYF93" s="84"/>
      <c r="KYG93" s="84"/>
      <c r="KYH93" s="84"/>
      <c r="KYI93" s="84"/>
      <c r="KYJ93" s="84"/>
      <c r="KYK93" s="84"/>
      <c r="KYL93" s="84"/>
      <c r="KYM93" s="84"/>
      <c r="KYN93" s="84"/>
      <c r="KYO93" s="84"/>
      <c r="KYP93" s="84"/>
      <c r="KYQ93" s="84"/>
      <c r="KYR93" s="84"/>
      <c r="KYS93" s="84"/>
      <c r="KYT93" s="84"/>
      <c r="KYU93" s="84"/>
      <c r="KYV93" s="84"/>
      <c r="KYW93" s="84"/>
      <c r="KYX93" s="84"/>
      <c r="KYY93" s="84"/>
      <c r="KYZ93" s="84"/>
      <c r="KZA93" s="84"/>
      <c r="KZB93" s="84"/>
      <c r="KZC93" s="84"/>
      <c r="KZD93" s="84"/>
      <c r="KZE93" s="84"/>
      <c r="KZF93" s="84"/>
      <c r="KZG93" s="84"/>
      <c r="KZH93" s="84"/>
      <c r="KZI93" s="84"/>
      <c r="KZJ93" s="84"/>
      <c r="KZK93" s="84"/>
      <c r="KZL93" s="84"/>
      <c r="KZM93" s="84"/>
      <c r="KZN93" s="84"/>
      <c r="KZO93" s="84"/>
      <c r="KZP93" s="84"/>
      <c r="KZQ93" s="84"/>
      <c r="KZR93" s="84"/>
      <c r="KZS93" s="84"/>
      <c r="KZT93" s="84"/>
      <c r="KZU93" s="84"/>
      <c r="KZV93" s="84"/>
      <c r="KZW93" s="84"/>
      <c r="KZX93" s="84"/>
      <c r="KZY93" s="84"/>
      <c r="KZZ93" s="84"/>
      <c r="LAA93" s="84"/>
      <c r="LAB93" s="84"/>
      <c r="LAC93" s="84"/>
      <c r="LAD93" s="84"/>
      <c r="LAE93" s="84"/>
      <c r="LAF93" s="84"/>
      <c r="LAG93" s="84"/>
      <c r="LAH93" s="84"/>
      <c r="LAI93" s="84"/>
      <c r="LAJ93" s="84"/>
      <c r="LAK93" s="84"/>
      <c r="LAL93" s="84"/>
      <c r="LAM93" s="84"/>
      <c r="LAN93" s="84"/>
      <c r="LAO93" s="84"/>
      <c r="LAP93" s="84"/>
      <c r="LAQ93" s="84"/>
      <c r="LAR93" s="84"/>
      <c r="LAS93" s="84"/>
      <c r="LAT93" s="84"/>
      <c r="LAU93" s="84"/>
      <c r="LAV93" s="84"/>
      <c r="LAW93" s="84"/>
      <c r="LAX93" s="84"/>
      <c r="LAY93" s="84"/>
      <c r="LAZ93" s="84"/>
      <c r="LBA93" s="84"/>
      <c r="LBB93" s="84"/>
      <c r="LBC93" s="84"/>
      <c r="LBD93" s="84"/>
      <c r="LBE93" s="84"/>
      <c r="LBF93" s="84"/>
      <c r="LBG93" s="84"/>
      <c r="LBH93" s="84"/>
      <c r="LBI93" s="84"/>
      <c r="LBJ93" s="84"/>
      <c r="LBK93" s="84"/>
      <c r="LBL93" s="84"/>
      <c r="LBM93" s="84"/>
      <c r="LBN93" s="84"/>
      <c r="LBO93" s="84"/>
      <c r="LBP93" s="84"/>
      <c r="LBQ93" s="84"/>
      <c r="LBR93" s="84"/>
      <c r="LBS93" s="84"/>
      <c r="LBT93" s="84"/>
      <c r="LBU93" s="84"/>
      <c r="LBV93" s="84"/>
      <c r="LBW93" s="84"/>
      <c r="LBX93" s="84"/>
      <c r="LBY93" s="84"/>
      <c r="LBZ93" s="84"/>
      <c r="LCA93" s="84"/>
      <c r="LCB93" s="84"/>
      <c r="LCC93" s="84"/>
      <c r="LCD93" s="84"/>
      <c r="LCE93" s="84"/>
      <c r="LCF93" s="84"/>
      <c r="LCG93" s="84"/>
      <c r="LCH93" s="84"/>
      <c r="LCI93" s="84"/>
      <c r="LCJ93" s="84"/>
      <c r="LCK93" s="84"/>
      <c r="LCL93" s="84"/>
      <c r="LCM93" s="84"/>
      <c r="LCN93" s="84"/>
      <c r="LCO93" s="84"/>
      <c r="LCP93" s="84"/>
      <c r="LCQ93" s="84"/>
      <c r="LCR93" s="84"/>
      <c r="LCS93" s="84"/>
      <c r="LCT93" s="84"/>
      <c r="LCU93" s="84"/>
      <c r="LCV93" s="84"/>
      <c r="LCW93" s="84"/>
      <c r="LCX93" s="84"/>
      <c r="LCY93" s="84"/>
      <c r="LCZ93" s="84"/>
      <c r="LDA93" s="84"/>
      <c r="LDB93" s="84"/>
      <c r="LDC93" s="84"/>
      <c r="LDD93" s="84"/>
      <c r="LDE93" s="84"/>
      <c r="LDF93" s="84"/>
      <c r="LDG93" s="84"/>
      <c r="LDH93" s="84"/>
      <c r="LDI93" s="84"/>
      <c r="LDJ93" s="84"/>
      <c r="LDK93" s="84"/>
      <c r="LDL93" s="84"/>
      <c r="LDM93" s="84"/>
      <c r="LDN93" s="84"/>
      <c r="LDO93" s="84"/>
      <c r="LDP93" s="84"/>
      <c r="LDQ93" s="84"/>
      <c r="LDR93" s="84"/>
      <c r="LDS93" s="84"/>
      <c r="LDT93" s="84"/>
      <c r="LDU93" s="84"/>
      <c r="LDV93" s="84"/>
      <c r="LDW93" s="84"/>
      <c r="LDX93" s="84"/>
      <c r="LDY93" s="84"/>
      <c r="LDZ93" s="84"/>
      <c r="LEA93" s="84"/>
      <c r="LEB93" s="84"/>
      <c r="LEC93" s="84"/>
      <c r="LED93" s="84"/>
      <c r="LEE93" s="84"/>
      <c r="LEF93" s="84"/>
      <c r="LEG93" s="84"/>
      <c r="LEH93" s="84"/>
      <c r="LEI93" s="84"/>
      <c r="LEJ93" s="84"/>
      <c r="LEK93" s="84"/>
      <c r="LEL93" s="84"/>
      <c r="LEM93" s="84"/>
      <c r="LEN93" s="84"/>
      <c r="LEO93" s="84"/>
      <c r="LEP93" s="84"/>
      <c r="LEQ93" s="84"/>
      <c r="LER93" s="84"/>
      <c r="LES93" s="84"/>
      <c r="LET93" s="84"/>
      <c r="LEU93" s="84"/>
      <c r="LEV93" s="84"/>
      <c r="LEW93" s="84"/>
      <c r="LEX93" s="84"/>
      <c r="LEY93" s="84"/>
      <c r="LEZ93" s="84"/>
      <c r="LFA93" s="84"/>
      <c r="LFB93" s="84"/>
      <c r="LFC93" s="84"/>
      <c r="LFD93" s="84"/>
      <c r="LFE93" s="84"/>
      <c r="LFF93" s="84"/>
      <c r="LFG93" s="84"/>
      <c r="LFH93" s="84"/>
      <c r="LFI93" s="84"/>
      <c r="LFJ93" s="84"/>
      <c r="LFK93" s="84"/>
      <c r="LFL93" s="84"/>
      <c r="LFM93" s="84"/>
      <c r="LFN93" s="84"/>
      <c r="LFO93" s="84"/>
      <c r="LFP93" s="84"/>
      <c r="LFQ93" s="84"/>
      <c r="LFR93" s="84"/>
      <c r="LFS93" s="84"/>
      <c r="LFT93" s="84"/>
      <c r="LFU93" s="84"/>
      <c r="LFV93" s="84"/>
      <c r="LFW93" s="84"/>
      <c r="LFX93" s="84"/>
      <c r="LFY93" s="84"/>
      <c r="LFZ93" s="84"/>
      <c r="LGA93" s="84"/>
      <c r="LGB93" s="84"/>
      <c r="LGC93" s="84"/>
      <c r="LGD93" s="84"/>
      <c r="LGE93" s="84"/>
      <c r="LGF93" s="84"/>
      <c r="LGG93" s="84"/>
      <c r="LGH93" s="84"/>
      <c r="LGI93" s="84"/>
      <c r="LGJ93" s="84"/>
      <c r="LGK93" s="84"/>
      <c r="LGL93" s="84"/>
      <c r="LGM93" s="84"/>
      <c r="LGN93" s="84"/>
      <c r="LGO93" s="84"/>
      <c r="LGP93" s="84"/>
      <c r="LGQ93" s="84"/>
      <c r="LGR93" s="84"/>
      <c r="LGS93" s="84"/>
      <c r="LGT93" s="84"/>
      <c r="LGU93" s="84"/>
      <c r="LGV93" s="84"/>
      <c r="LGW93" s="84"/>
      <c r="LGX93" s="84"/>
      <c r="LGY93" s="84"/>
      <c r="LGZ93" s="84"/>
      <c r="LHA93" s="84"/>
      <c r="LHB93" s="84"/>
      <c r="LHC93" s="84"/>
      <c r="LHD93" s="84"/>
      <c r="LHE93" s="84"/>
      <c r="LHF93" s="84"/>
      <c r="LHG93" s="84"/>
      <c r="LHH93" s="84"/>
      <c r="LHI93" s="84"/>
      <c r="LHJ93" s="84"/>
      <c r="LHK93" s="84"/>
      <c r="LHL93" s="84"/>
      <c r="LHM93" s="84"/>
      <c r="LHN93" s="84"/>
      <c r="LHO93" s="84"/>
      <c r="LHP93" s="84"/>
      <c r="LHQ93" s="84"/>
      <c r="LHR93" s="84"/>
      <c r="LHS93" s="84"/>
      <c r="LHT93" s="84"/>
      <c r="LHU93" s="84"/>
      <c r="LHV93" s="84"/>
      <c r="LHW93" s="84"/>
      <c r="LHX93" s="84"/>
      <c r="LHY93" s="84"/>
      <c r="LHZ93" s="84"/>
      <c r="LIA93" s="84"/>
      <c r="LIB93" s="84"/>
      <c r="LIC93" s="84"/>
      <c r="LID93" s="84"/>
      <c r="LIE93" s="84"/>
      <c r="LIF93" s="84"/>
      <c r="LIG93" s="84"/>
      <c r="LIH93" s="84"/>
      <c r="LII93" s="84"/>
      <c r="LIJ93" s="84"/>
      <c r="LIK93" s="84"/>
      <c r="LIL93" s="84"/>
      <c r="LIM93" s="84"/>
      <c r="LIN93" s="84"/>
      <c r="LIO93" s="84"/>
      <c r="LIP93" s="84"/>
      <c r="LIQ93" s="84"/>
      <c r="LIR93" s="84"/>
      <c r="LIS93" s="84"/>
      <c r="LIT93" s="84"/>
      <c r="LIU93" s="84"/>
      <c r="LIV93" s="84"/>
      <c r="LIW93" s="84"/>
      <c r="LIX93" s="84"/>
      <c r="LIY93" s="84"/>
      <c r="LIZ93" s="84"/>
      <c r="LJA93" s="84"/>
      <c r="LJB93" s="84"/>
      <c r="LJC93" s="84"/>
      <c r="LJD93" s="84"/>
      <c r="LJE93" s="84"/>
      <c r="LJF93" s="84"/>
      <c r="LJG93" s="84"/>
      <c r="LJH93" s="84"/>
      <c r="LJI93" s="84"/>
      <c r="LJJ93" s="84"/>
      <c r="LJK93" s="84"/>
      <c r="LJL93" s="84"/>
      <c r="LJM93" s="84"/>
      <c r="LJN93" s="84"/>
      <c r="LJO93" s="84"/>
      <c r="LJP93" s="84"/>
      <c r="LJQ93" s="84"/>
      <c r="LJR93" s="84"/>
      <c r="LJS93" s="84"/>
      <c r="LJT93" s="84"/>
      <c r="LJU93" s="84"/>
      <c r="LJV93" s="84"/>
      <c r="LJW93" s="84"/>
      <c r="LJX93" s="84"/>
      <c r="LJY93" s="84"/>
      <c r="LJZ93" s="84"/>
      <c r="LKA93" s="84"/>
      <c r="LKB93" s="84"/>
      <c r="LKC93" s="84"/>
      <c r="LKD93" s="84"/>
      <c r="LKE93" s="84"/>
      <c r="LKF93" s="84"/>
      <c r="LKG93" s="84"/>
      <c r="LKH93" s="84"/>
      <c r="LKI93" s="84"/>
      <c r="LKJ93" s="84"/>
      <c r="LKK93" s="84"/>
      <c r="LKL93" s="84"/>
      <c r="LKM93" s="84"/>
      <c r="LKN93" s="84"/>
      <c r="LKO93" s="84"/>
      <c r="LKP93" s="84"/>
      <c r="LKQ93" s="84"/>
      <c r="LKR93" s="84"/>
      <c r="LKS93" s="84"/>
      <c r="LKT93" s="84"/>
      <c r="LKU93" s="84"/>
      <c r="LKV93" s="84"/>
      <c r="LKW93" s="84"/>
      <c r="LKX93" s="84"/>
      <c r="LKY93" s="84"/>
      <c r="LKZ93" s="84"/>
      <c r="LLA93" s="84"/>
      <c r="LLB93" s="84"/>
      <c r="LLC93" s="84"/>
      <c r="LLD93" s="84"/>
      <c r="LLE93" s="84"/>
      <c r="LLF93" s="84"/>
      <c r="LLG93" s="84"/>
      <c r="LLH93" s="84"/>
      <c r="LLI93" s="84"/>
      <c r="LLJ93" s="84"/>
      <c r="LLK93" s="84"/>
      <c r="LLL93" s="84"/>
      <c r="LLM93" s="84"/>
      <c r="LLN93" s="84"/>
      <c r="LLO93" s="84"/>
      <c r="LLP93" s="84"/>
      <c r="LLQ93" s="84"/>
      <c r="LLR93" s="84"/>
      <c r="LLS93" s="84"/>
      <c r="LLT93" s="84"/>
      <c r="LLU93" s="84"/>
      <c r="LLV93" s="84"/>
      <c r="LLW93" s="84"/>
      <c r="LLX93" s="84"/>
      <c r="LLY93" s="84"/>
      <c r="LLZ93" s="84"/>
      <c r="LMA93" s="84"/>
      <c r="LMB93" s="84"/>
      <c r="LMC93" s="84"/>
      <c r="LMD93" s="84"/>
      <c r="LME93" s="84"/>
      <c r="LMF93" s="84"/>
      <c r="LMG93" s="84"/>
      <c r="LMH93" s="84"/>
      <c r="LMI93" s="84"/>
      <c r="LMJ93" s="84"/>
      <c r="LMK93" s="84"/>
      <c r="LML93" s="84"/>
      <c r="LMM93" s="84"/>
      <c r="LMN93" s="84"/>
      <c r="LMO93" s="84"/>
      <c r="LMP93" s="84"/>
      <c r="LMQ93" s="84"/>
      <c r="LMR93" s="84"/>
      <c r="LMS93" s="84"/>
      <c r="LMT93" s="84"/>
      <c r="LMU93" s="84"/>
      <c r="LMV93" s="84"/>
      <c r="LMW93" s="84"/>
      <c r="LMX93" s="84"/>
      <c r="LMY93" s="84"/>
      <c r="LMZ93" s="84"/>
      <c r="LNA93" s="84"/>
      <c r="LNB93" s="84"/>
      <c r="LNC93" s="84"/>
      <c r="LND93" s="84"/>
      <c r="LNE93" s="84"/>
      <c r="LNF93" s="84"/>
      <c r="LNG93" s="84"/>
      <c r="LNH93" s="84"/>
      <c r="LNI93" s="84"/>
      <c r="LNJ93" s="84"/>
      <c r="LNK93" s="84"/>
      <c r="LNL93" s="84"/>
      <c r="LNM93" s="84"/>
      <c r="LNN93" s="84"/>
      <c r="LNO93" s="84"/>
      <c r="LNP93" s="84"/>
      <c r="LNQ93" s="84"/>
      <c r="LNR93" s="84"/>
      <c r="LNS93" s="84"/>
      <c r="LNT93" s="84"/>
      <c r="LNU93" s="84"/>
      <c r="LNV93" s="84"/>
      <c r="LNW93" s="84"/>
      <c r="LNX93" s="84"/>
      <c r="LNY93" s="84"/>
      <c r="LNZ93" s="84"/>
      <c r="LOA93" s="84"/>
      <c r="LOB93" s="84"/>
      <c r="LOC93" s="84"/>
      <c r="LOD93" s="84"/>
      <c r="LOE93" s="84"/>
      <c r="LOF93" s="84"/>
      <c r="LOG93" s="84"/>
      <c r="LOH93" s="84"/>
      <c r="LOI93" s="84"/>
      <c r="LOJ93" s="84"/>
      <c r="LOK93" s="84"/>
      <c r="LOL93" s="84"/>
      <c r="LOM93" s="84"/>
      <c r="LON93" s="84"/>
      <c r="LOO93" s="84"/>
      <c r="LOP93" s="84"/>
      <c r="LOQ93" s="84"/>
      <c r="LOR93" s="84"/>
      <c r="LOS93" s="84"/>
      <c r="LOT93" s="84"/>
      <c r="LOU93" s="84"/>
      <c r="LOV93" s="84"/>
      <c r="LOW93" s="84"/>
      <c r="LOX93" s="84"/>
      <c r="LOY93" s="84"/>
      <c r="LOZ93" s="84"/>
      <c r="LPA93" s="84"/>
      <c r="LPB93" s="84"/>
      <c r="LPC93" s="84"/>
      <c r="LPD93" s="84"/>
      <c r="LPE93" s="84"/>
      <c r="LPF93" s="84"/>
      <c r="LPG93" s="84"/>
      <c r="LPH93" s="84"/>
      <c r="LPI93" s="84"/>
      <c r="LPJ93" s="84"/>
      <c r="LPK93" s="84"/>
      <c r="LPL93" s="84"/>
      <c r="LPM93" s="84"/>
      <c r="LPN93" s="84"/>
      <c r="LPO93" s="84"/>
      <c r="LPP93" s="84"/>
      <c r="LPQ93" s="84"/>
      <c r="LPR93" s="84"/>
      <c r="LPS93" s="84"/>
      <c r="LPT93" s="84"/>
      <c r="LPU93" s="84"/>
      <c r="LPV93" s="84"/>
      <c r="LPW93" s="84"/>
      <c r="LPX93" s="84"/>
      <c r="LPY93" s="84"/>
      <c r="LPZ93" s="84"/>
      <c r="LQA93" s="84"/>
      <c r="LQB93" s="84"/>
      <c r="LQC93" s="84"/>
      <c r="LQD93" s="84"/>
      <c r="LQE93" s="84"/>
      <c r="LQF93" s="84"/>
      <c r="LQG93" s="84"/>
      <c r="LQH93" s="84"/>
      <c r="LQI93" s="84"/>
      <c r="LQJ93" s="84"/>
      <c r="LQK93" s="84"/>
      <c r="LQL93" s="84"/>
      <c r="LQM93" s="84"/>
      <c r="LQN93" s="84"/>
      <c r="LQO93" s="84"/>
      <c r="LQP93" s="84"/>
      <c r="LQQ93" s="84"/>
      <c r="LQR93" s="84"/>
      <c r="LQS93" s="84"/>
      <c r="LQT93" s="84"/>
      <c r="LQU93" s="84"/>
      <c r="LQV93" s="84"/>
      <c r="LQW93" s="84"/>
      <c r="LQX93" s="84"/>
      <c r="LQY93" s="84"/>
      <c r="LQZ93" s="84"/>
      <c r="LRA93" s="84"/>
      <c r="LRB93" s="84"/>
      <c r="LRC93" s="84"/>
      <c r="LRD93" s="84"/>
      <c r="LRE93" s="84"/>
      <c r="LRF93" s="84"/>
      <c r="LRG93" s="84"/>
      <c r="LRH93" s="84"/>
      <c r="LRI93" s="84"/>
      <c r="LRJ93" s="84"/>
      <c r="LRK93" s="84"/>
      <c r="LRL93" s="84"/>
      <c r="LRM93" s="84"/>
      <c r="LRN93" s="84"/>
      <c r="LRO93" s="84"/>
      <c r="LRP93" s="84"/>
      <c r="LRQ93" s="84"/>
      <c r="LRR93" s="84"/>
      <c r="LRS93" s="84"/>
      <c r="LRT93" s="84"/>
      <c r="LRU93" s="84"/>
      <c r="LRV93" s="84"/>
      <c r="LRW93" s="84"/>
      <c r="LRX93" s="84"/>
      <c r="LRY93" s="84"/>
      <c r="LRZ93" s="84"/>
      <c r="LSA93" s="84"/>
      <c r="LSB93" s="84"/>
      <c r="LSC93" s="84"/>
      <c r="LSD93" s="84"/>
      <c r="LSE93" s="84"/>
      <c r="LSF93" s="84"/>
      <c r="LSG93" s="84"/>
      <c r="LSH93" s="84"/>
      <c r="LSI93" s="84"/>
      <c r="LSJ93" s="84"/>
      <c r="LSK93" s="84"/>
      <c r="LSL93" s="84"/>
      <c r="LSM93" s="84"/>
      <c r="LSN93" s="84"/>
      <c r="LSO93" s="84"/>
      <c r="LSP93" s="84"/>
      <c r="LSQ93" s="84"/>
      <c r="LSR93" s="84"/>
      <c r="LSS93" s="84"/>
      <c r="LST93" s="84"/>
      <c r="LSU93" s="84"/>
      <c r="LSV93" s="84"/>
      <c r="LSW93" s="84"/>
      <c r="LSX93" s="84"/>
      <c r="LSY93" s="84"/>
      <c r="LSZ93" s="84"/>
      <c r="LTA93" s="84"/>
      <c r="LTB93" s="84"/>
      <c r="LTC93" s="84"/>
      <c r="LTD93" s="84"/>
      <c r="LTE93" s="84"/>
      <c r="LTF93" s="84"/>
      <c r="LTG93" s="84"/>
      <c r="LTH93" s="84"/>
      <c r="LTI93" s="84"/>
      <c r="LTJ93" s="84"/>
      <c r="LTK93" s="84"/>
      <c r="LTL93" s="84"/>
      <c r="LTM93" s="84"/>
      <c r="LTN93" s="84"/>
      <c r="LTO93" s="84"/>
      <c r="LTP93" s="84"/>
      <c r="LTQ93" s="84"/>
      <c r="LTR93" s="84"/>
      <c r="LTS93" s="84"/>
      <c r="LTT93" s="84"/>
      <c r="LTU93" s="84"/>
      <c r="LTV93" s="84"/>
      <c r="LTW93" s="84"/>
      <c r="LTX93" s="84"/>
      <c r="LTY93" s="84"/>
      <c r="LTZ93" s="84"/>
      <c r="LUA93" s="84"/>
      <c r="LUB93" s="84"/>
      <c r="LUC93" s="84"/>
      <c r="LUD93" s="84"/>
      <c r="LUE93" s="84"/>
      <c r="LUF93" s="84"/>
      <c r="LUG93" s="84"/>
      <c r="LUH93" s="84"/>
      <c r="LUI93" s="84"/>
      <c r="LUJ93" s="84"/>
      <c r="LUK93" s="84"/>
      <c r="LUL93" s="84"/>
      <c r="LUM93" s="84"/>
      <c r="LUN93" s="84"/>
      <c r="LUO93" s="84"/>
      <c r="LUP93" s="84"/>
      <c r="LUQ93" s="84"/>
      <c r="LUR93" s="84"/>
      <c r="LUS93" s="84"/>
      <c r="LUT93" s="84"/>
      <c r="LUU93" s="84"/>
      <c r="LUV93" s="84"/>
      <c r="LUW93" s="84"/>
      <c r="LUX93" s="84"/>
      <c r="LUY93" s="84"/>
      <c r="LUZ93" s="84"/>
      <c r="LVA93" s="84"/>
      <c r="LVB93" s="84"/>
      <c r="LVC93" s="84"/>
      <c r="LVD93" s="84"/>
      <c r="LVE93" s="84"/>
      <c r="LVF93" s="84"/>
      <c r="LVG93" s="84"/>
      <c r="LVH93" s="84"/>
      <c r="LVI93" s="84"/>
      <c r="LVJ93" s="84"/>
      <c r="LVK93" s="84"/>
      <c r="LVL93" s="84"/>
      <c r="LVM93" s="84"/>
      <c r="LVN93" s="84"/>
      <c r="LVO93" s="84"/>
      <c r="LVP93" s="84"/>
      <c r="LVQ93" s="84"/>
      <c r="LVR93" s="84"/>
      <c r="LVS93" s="84"/>
      <c r="LVT93" s="84"/>
      <c r="LVU93" s="84"/>
      <c r="LVV93" s="84"/>
      <c r="LVW93" s="84"/>
      <c r="LVX93" s="84"/>
      <c r="LVY93" s="84"/>
      <c r="LVZ93" s="84"/>
      <c r="LWA93" s="84"/>
      <c r="LWB93" s="84"/>
      <c r="LWC93" s="84"/>
      <c r="LWD93" s="84"/>
      <c r="LWE93" s="84"/>
      <c r="LWF93" s="84"/>
      <c r="LWG93" s="84"/>
      <c r="LWH93" s="84"/>
      <c r="LWI93" s="84"/>
      <c r="LWJ93" s="84"/>
      <c r="LWK93" s="84"/>
      <c r="LWL93" s="84"/>
      <c r="LWM93" s="84"/>
      <c r="LWN93" s="84"/>
      <c r="LWO93" s="84"/>
      <c r="LWP93" s="84"/>
      <c r="LWQ93" s="84"/>
      <c r="LWR93" s="84"/>
      <c r="LWS93" s="84"/>
      <c r="LWT93" s="84"/>
      <c r="LWU93" s="84"/>
      <c r="LWV93" s="84"/>
      <c r="LWW93" s="84"/>
      <c r="LWX93" s="84"/>
      <c r="LWY93" s="84"/>
      <c r="LWZ93" s="84"/>
      <c r="LXA93" s="84"/>
      <c r="LXB93" s="84"/>
      <c r="LXC93" s="84"/>
      <c r="LXD93" s="84"/>
      <c r="LXE93" s="84"/>
      <c r="LXF93" s="84"/>
      <c r="LXG93" s="84"/>
      <c r="LXH93" s="84"/>
      <c r="LXI93" s="84"/>
      <c r="LXJ93" s="84"/>
      <c r="LXK93" s="84"/>
      <c r="LXL93" s="84"/>
      <c r="LXM93" s="84"/>
      <c r="LXN93" s="84"/>
      <c r="LXO93" s="84"/>
      <c r="LXP93" s="84"/>
      <c r="LXQ93" s="84"/>
      <c r="LXR93" s="84"/>
      <c r="LXS93" s="84"/>
      <c r="LXT93" s="84"/>
      <c r="LXU93" s="84"/>
      <c r="LXV93" s="84"/>
      <c r="LXW93" s="84"/>
      <c r="LXX93" s="84"/>
      <c r="LXY93" s="84"/>
      <c r="LXZ93" s="84"/>
      <c r="LYA93" s="84"/>
      <c r="LYB93" s="84"/>
      <c r="LYC93" s="84"/>
      <c r="LYD93" s="84"/>
      <c r="LYE93" s="84"/>
      <c r="LYF93" s="84"/>
      <c r="LYG93" s="84"/>
      <c r="LYH93" s="84"/>
      <c r="LYI93" s="84"/>
      <c r="LYJ93" s="84"/>
      <c r="LYK93" s="84"/>
      <c r="LYL93" s="84"/>
      <c r="LYM93" s="84"/>
      <c r="LYN93" s="84"/>
      <c r="LYO93" s="84"/>
      <c r="LYP93" s="84"/>
      <c r="LYQ93" s="84"/>
      <c r="LYR93" s="84"/>
      <c r="LYS93" s="84"/>
      <c r="LYT93" s="84"/>
      <c r="LYU93" s="84"/>
      <c r="LYV93" s="84"/>
      <c r="LYW93" s="84"/>
      <c r="LYX93" s="84"/>
      <c r="LYY93" s="84"/>
      <c r="LYZ93" s="84"/>
      <c r="LZA93" s="84"/>
      <c r="LZB93" s="84"/>
      <c r="LZC93" s="84"/>
      <c r="LZD93" s="84"/>
      <c r="LZE93" s="84"/>
      <c r="LZF93" s="84"/>
      <c r="LZG93" s="84"/>
      <c r="LZH93" s="84"/>
      <c r="LZI93" s="84"/>
      <c r="LZJ93" s="84"/>
      <c r="LZK93" s="84"/>
      <c r="LZL93" s="84"/>
      <c r="LZM93" s="84"/>
      <c r="LZN93" s="84"/>
      <c r="LZO93" s="84"/>
      <c r="LZP93" s="84"/>
      <c r="LZQ93" s="84"/>
      <c r="LZR93" s="84"/>
      <c r="LZS93" s="84"/>
      <c r="LZT93" s="84"/>
      <c r="LZU93" s="84"/>
      <c r="LZV93" s="84"/>
      <c r="LZW93" s="84"/>
      <c r="LZX93" s="84"/>
      <c r="LZY93" s="84"/>
      <c r="LZZ93" s="84"/>
      <c r="MAA93" s="84"/>
      <c r="MAB93" s="84"/>
      <c r="MAC93" s="84"/>
      <c r="MAD93" s="84"/>
      <c r="MAE93" s="84"/>
      <c r="MAF93" s="84"/>
      <c r="MAG93" s="84"/>
      <c r="MAH93" s="84"/>
      <c r="MAI93" s="84"/>
      <c r="MAJ93" s="84"/>
      <c r="MAK93" s="84"/>
      <c r="MAL93" s="84"/>
      <c r="MAM93" s="84"/>
      <c r="MAN93" s="84"/>
      <c r="MAO93" s="84"/>
      <c r="MAP93" s="84"/>
      <c r="MAQ93" s="84"/>
      <c r="MAR93" s="84"/>
      <c r="MAS93" s="84"/>
      <c r="MAT93" s="84"/>
      <c r="MAU93" s="84"/>
      <c r="MAV93" s="84"/>
      <c r="MAW93" s="84"/>
      <c r="MAX93" s="84"/>
      <c r="MAY93" s="84"/>
      <c r="MAZ93" s="84"/>
      <c r="MBA93" s="84"/>
      <c r="MBB93" s="84"/>
      <c r="MBC93" s="84"/>
      <c r="MBD93" s="84"/>
      <c r="MBE93" s="84"/>
      <c r="MBF93" s="84"/>
      <c r="MBG93" s="84"/>
      <c r="MBH93" s="84"/>
      <c r="MBI93" s="84"/>
      <c r="MBJ93" s="84"/>
      <c r="MBK93" s="84"/>
      <c r="MBL93" s="84"/>
      <c r="MBM93" s="84"/>
      <c r="MBN93" s="84"/>
      <c r="MBO93" s="84"/>
      <c r="MBP93" s="84"/>
      <c r="MBQ93" s="84"/>
      <c r="MBR93" s="84"/>
      <c r="MBS93" s="84"/>
      <c r="MBT93" s="84"/>
      <c r="MBU93" s="84"/>
      <c r="MBV93" s="84"/>
      <c r="MBW93" s="84"/>
      <c r="MBX93" s="84"/>
      <c r="MBY93" s="84"/>
      <c r="MBZ93" s="84"/>
      <c r="MCA93" s="84"/>
      <c r="MCB93" s="84"/>
      <c r="MCC93" s="84"/>
      <c r="MCD93" s="84"/>
      <c r="MCE93" s="84"/>
      <c r="MCF93" s="84"/>
      <c r="MCG93" s="84"/>
      <c r="MCH93" s="84"/>
      <c r="MCI93" s="84"/>
      <c r="MCJ93" s="84"/>
      <c r="MCK93" s="84"/>
      <c r="MCL93" s="84"/>
      <c r="MCM93" s="84"/>
      <c r="MCN93" s="84"/>
      <c r="MCO93" s="84"/>
      <c r="MCP93" s="84"/>
      <c r="MCQ93" s="84"/>
      <c r="MCR93" s="84"/>
      <c r="MCS93" s="84"/>
      <c r="MCT93" s="84"/>
      <c r="MCU93" s="84"/>
      <c r="MCV93" s="84"/>
      <c r="MCW93" s="84"/>
      <c r="MCX93" s="84"/>
      <c r="MCY93" s="84"/>
      <c r="MCZ93" s="84"/>
      <c r="MDA93" s="84"/>
      <c r="MDB93" s="84"/>
      <c r="MDC93" s="84"/>
      <c r="MDD93" s="84"/>
      <c r="MDE93" s="84"/>
      <c r="MDF93" s="84"/>
      <c r="MDG93" s="84"/>
      <c r="MDH93" s="84"/>
      <c r="MDI93" s="84"/>
      <c r="MDJ93" s="84"/>
      <c r="MDK93" s="84"/>
      <c r="MDL93" s="84"/>
      <c r="MDM93" s="84"/>
      <c r="MDN93" s="84"/>
      <c r="MDO93" s="84"/>
      <c r="MDP93" s="84"/>
      <c r="MDQ93" s="84"/>
      <c r="MDR93" s="84"/>
      <c r="MDS93" s="84"/>
      <c r="MDT93" s="84"/>
      <c r="MDU93" s="84"/>
      <c r="MDV93" s="84"/>
      <c r="MDW93" s="84"/>
      <c r="MDX93" s="84"/>
      <c r="MDY93" s="84"/>
      <c r="MDZ93" s="84"/>
      <c r="MEA93" s="84"/>
      <c r="MEB93" s="84"/>
      <c r="MEC93" s="84"/>
      <c r="MED93" s="84"/>
      <c r="MEE93" s="84"/>
      <c r="MEF93" s="84"/>
      <c r="MEG93" s="84"/>
      <c r="MEH93" s="84"/>
      <c r="MEI93" s="84"/>
      <c r="MEJ93" s="84"/>
      <c r="MEK93" s="84"/>
      <c r="MEL93" s="84"/>
      <c r="MEM93" s="84"/>
      <c r="MEN93" s="84"/>
      <c r="MEO93" s="84"/>
      <c r="MEP93" s="84"/>
      <c r="MEQ93" s="84"/>
      <c r="MER93" s="84"/>
      <c r="MES93" s="84"/>
      <c r="MET93" s="84"/>
      <c r="MEU93" s="84"/>
      <c r="MEV93" s="84"/>
      <c r="MEW93" s="84"/>
      <c r="MEX93" s="84"/>
      <c r="MEY93" s="84"/>
      <c r="MEZ93" s="84"/>
      <c r="MFA93" s="84"/>
      <c r="MFB93" s="84"/>
      <c r="MFC93" s="84"/>
      <c r="MFD93" s="84"/>
      <c r="MFE93" s="84"/>
      <c r="MFF93" s="84"/>
      <c r="MFG93" s="84"/>
      <c r="MFH93" s="84"/>
      <c r="MFI93" s="84"/>
      <c r="MFJ93" s="84"/>
      <c r="MFK93" s="84"/>
      <c r="MFL93" s="84"/>
      <c r="MFM93" s="84"/>
      <c r="MFN93" s="84"/>
      <c r="MFO93" s="84"/>
      <c r="MFP93" s="84"/>
      <c r="MFQ93" s="84"/>
      <c r="MFR93" s="84"/>
      <c r="MFS93" s="84"/>
      <c r="MFT93" s="84"/>
      <c r="MFU93" s="84"/>
      <c r="MFV93" s="84"/>
      <c r="MFW93" s="84"/>
      <c r="MFX93" s="84"/>
      <c r="MFY93" s="84"/>
      <c r="MFZ93" s="84"/>
      <c r="MGA93" s="84"/>
      <c r="MGB93" s="84"/>
      <c r="MGC93" s="84"/>
      <c r="MGD93" s="84"/>
      <c r="MGE93" s="84"/>
      <c r="MGF93" s="84"/>
      <c r="MGG93" s="84"/>
      <c r="MGH93" s="84"/>
      <c r="MGI93" s="84"/>
      <c r="MGJ93" s="84"/>
      <c r="MGK93" s="84"/>
      <c r="MGL93" s="84"/>
      <c r="MGM93" s="84"/>
      <c r="MGN93" s="84"/>
      <c r="MGO93" s="84"/>
      <c r="MGP93" s="84"/>
      <c r="MGQ93" s="84"/>
      <c r="MGR93" s="84"/>
      <c r="MGS93" s="84"/>
      <c r="MGT93" s="84"/>
      <c r="MGU93" s="84"/>
      <c r="MGV93" s="84"/>
      <c r="MGW93" s="84"/>
      <c r="MGX93" s="84"/>
      <c r="MGY93" s="84"/>
      <c r="MGZ93" s="84"/>
      <c r="MHA93" s="84"/>
      <c r="MHB93" s="84"/>
      <c r="MHC93" s="84"/>
      <c r="MHD93" s="84"/>
      <c r="MHE93" s="84"/>
      <c r="MHF93" s="84"/>
      <c r="MHG93" s="84"/>
      <c r="MHH93" s="84"/>
      <c r="MHI93" s="84"/>
      <c r="MHJ93" s="84"/>
      <c r="MHK93" s="84"/>
      <c r="MHL93" s="84"/>
      <c r="MHM93" s="84"/>
      <c r="MHN93" s="84"/>
      <c r="MHO93" s="84"/>
      <c r="MHP93" s="84"/>
      <c r="MHQ93" s="84"/>
      <c r="MHR93" s="84"/>
      <c r="MHS93" s="84"/>
      <c r="MHT93" s="84"/>
      <c r="MHU93" s="84"/>
      <c r="MHV93" s="84"/>
      <c r="MHW93" s="84"/>
      <c r="MHX93" s="84"/>
      <c r="MHY93" s="84"/>
      <c r="MHZ93" s="84"/>
      <c r="MIA93" s="84"/>
      <c r="MIB93" s="84"/>
      <c r="MIC93" s="84"/>
      <c r="MID93" s="84"/>
      <c r="MIE93" s="84"/>
      <c r="MIF93" s="84"/>
      <c r="MIG93" s="84"/>
      <c r="MIH93" s="84"/>
      <c r="MII93" s="84"/>
      <c r="MIJ93" s="84"/>
      <c r="MIK93" s="84"/>
      <c r="MIL93" s="84"/>
      <c r="MIM93" s="84"/>
      <c r="MIN93" s="84"/>
      <c r="MIO93" s="84"/>
      <c r="MIP93" s="84"/>
      <c r="MIQ93" s="84"/>
      <c r="MIR93" s="84"/>
      <c r="MIS93" s="84"/>
      <c r="MIT93" s="84"/>
      <c r="MIU93" s="84"/>
      <c r="MIV93" s="84"/>
      <c r="MIW93" s="84"/>
      <c r="MIX93" s="84"/>
      <c r="MIY93" s="84"/>
      <c r="MIZ93" s="84"/>
      <c r="MJA93" s="84"/>
      <c r="MJB93" s="84"/>
      <c r="MJC93" s="84"/>
      <c r="MJD93" s="84"/>
      <c r="MJE93" s="84"/>
      <c r="MJF93" s="84"/>
      <c r="MJG93" s="84"/>
      <c r="MJH93" s="84"/>
      <c r="MJI93" s="84"/>
      <c r="MJJ93" s="84"/>
      <c r="MJK93" s="84"/>
      <c r="MJL93" s="84"/>
      <c r="MJM93" s="84"/>
      <c r="MJN93" s="84"/>
      <c r="MJO93" s="84"/>
      <c r="MJP93" s="84"/>
      <c r="MJQ93" s="84"/>
      <c r="MJR93" s="84"/>
      <c r="MJS93" s="84"/>
      <c r="MJT93" s="84"/>
      <c r="MJU93" s="84"/>
      <c r="MJV93" s="84"/>
      <c r="MJW93" s="84"/>
      <c r="MJX93" s="84"/>
      <c r="MJY93" s="84"/>
      <c r="MJZ93" s="84"/>
      <c r="MKA93" s="84"/>
      <c r="MKB93" s="84"/>
      <c r="MKC93" s="84"/>
      <c r="MKD93" s="84"/>
      <c r="MKE93" s="84"/>
      <c r="MKF93" s="84"/>
      <c r="MKG93" s="84"/>
      <c r="MKH93" s="84"/>
      <c r="MKI93" s="84"/>
      <c r="MKJ93" s="84"/>
      <c r="MKK93" s="84"/>
      <c r="MKL93" s="84"/>
      <c r="MKM93" s="84"/>
      <c r="MKN93" s="84"/>
      <c r="MKO93" s="84"/>
      <c r="MKP93" s="84"/>
      <c r="MKQ93" s="84"/>
      <c r="MKR93" s="84"/>
      <c r="MKS93" s="84"/>
      <c r="MKT93" s="84"/>
      <c r="MKU93" s="84"/>
      <c r="MKV93" s="84"/>
      <c r="MKW93" s="84"/>
      <c r="MKX93" s="84"/>
      <c r="MKY93" s="84"/>
      <c r="MKZ93" s="84"/>
      <c r="MLA93" s="84"/>
      <c r="MLB93" s="84"/>
      <c r="MLC93" s="84"/>
      <c r="MLD93" s="84"/>
      <c r="MLE93" s="84"/>
      <c r="MLF93" s="84"/>
      <c r="MLG93" s="84"/>
      <c r="MLH93" s="84"/>
      <c r="MLI93" s="84"/>
      <c r="MLJ93" s="84"/>
      <c r="MLK93" s="84"/>
      <c r="MLL93" s="84"/>
      <c r="MLM93" s="84"/>
      <c r="MLN93" s="84"/>
      <c r="MLO93" s="84"/>
      <c r="MLP93" s="84"/>
      <c r="MLQ93" s="84"/>
      <c r="MLR93" s="84"/>
      <c r="MLS93" s="84"/>
      <c r="MLT93" s="84"/>
      <c r="MLU93" s="84"/>
      <c r="MLV93" s="84"/>
      <c r="MLW93" s="84"/>
      <c r="MLX93" s="84"/>
      <c r="MLY93" s="84"/>
      <c r="MLZ93" s="84"/>
      <c r="MMA93" s="84"/>
      <c r="MMB93" s="84"/>
      <c r="MMC93" s="84"/>
      <c r="MMD93" s="84"/>
      <c r="MME93" s="84"/>
      <c r="MMF93" s="84"/>
      <c r="MMG93" s="84"/>
      <c r="MMH93" s="84"/>
      <c r="MMI93" s="84"/>
      <c r="MMJ93" s="84"/>
      <c r="MMK93" s="84"/>
      <c r="MML93" s="84"/>
      <c r="MMM93" s="84"/>
      <c r="MMN93" s="84"/>
      <c r="MMO93" s="84"/>
      <c r="MMP93" s="84"/>
      <c r="MMQ93" s="84"/>
      <c r="MMR93" s="84"/>
      <c r="MMS93" s="84"/>
      <c r="MMT93" s="84"/>
      <c r="MMU93" s="84"/>
      <c r="MMV93" s="84"/>
      <c r="MMW93" s="84"/>
      <c r="MMX93" s="84"/>
      <c r="MMY93" s="84"/>
      <c r="MMZ93" s="84"/>
      <c r="MNA93" s="84"/>
      <c r="MNB93" s="84"/>
      <c r="MNC93" s="84"/>
      <c r="MND93" s="84"/>
      <c r="MNE93" s="84"/>
      <c r="MNF93" s="84"/>
      <c r="MNG93" s="84"/>
      <c r="MNH93" s="84"/>
      <c r="MNI93" s="84"/>
      <c r="MNJ93" s="84"/>
      <c r="MNK93" s="84"/>
      <c r="MNL93" s="84"/>
      <c r="MNM93" s="84"/>
      <c r="MNN93" s="84"/>
      <c r="MNO93" s="84"/>
      <c r="MNP93" s="84"/>
      <c r="MNQ93" s="84"/>
      <c r="MNR93" s="84"/>
      <c r="MNS93" s="84"/>
      <c r="MNT93" s="84"/>
      <c r="MNU93" s="84"/>
      <c r="MNV93" s="84"/>
      <c r="MNW93" s="84"/>
      <c r="MNX93" s="84"/>
      <c r="MNY93" s="84"/>
      <c r="MNZ93" s="84"/>
      <c r="MOA93" s="84"/>
      <c r="MOB93" s="84"/>
      <c r="MOC93" s="84"/>
      <c r="MOD93" s="84"/>
      <c r="MOE93" s="84"/>
      <c r="MOF93" s="84"/>
      <c r="MOG93" s="84"/>
      <c r="MOH93" s="84"/>
      <c r="MOI93" s="84"/>
      <c r="MOJ93" s="84"/>
      <c r="MOK93" s="84"/>
      <c r="MOL93" s="84"/>
      <c r="MOM93" s="84"/>
      <c r="MON93" s="84"/>
      <c r="MOO93" s="84"/>
      <c r="MOP93" s="84"/>
      <c r="MOQ93" s="84"/>
      <c r="MOR93" s="84"/>
      <c r="MOS93" s="84"/>
      <c r="MOT93" s="84"/>
      <c r="MOU93" s="84"/>
      <c r="MOV93" s="84"/>
      <c r="MOW93" s="84"/>
      <c r="MOX93" s="84"/>
      <c r="MOY93" s="84"/>
      <c r="MOZ93" s="84"/>
      <c r="MPA93" s="84"/>
      <c r="MPB93" s="84"/>
      <c r="MPC93" s="84"/>
      <c r="MPD93" s="84"/>
      <c r="MPE93" s="84"/>
      <c r="MPF93" s="84"/>
      <c r="MPG93" s="84"/>
      <c r="MPH93" s="84"/>
      <c r="MPI93" s="84"/>
      <c r="MPJ93" s="84"/>
      <c r="MPK93" s="84"/>
      <c r="MPL93" s="84"/>
      <c r="MPM93" s="84"/>
      <c r="MPN93" s="84"/>
      <c r="MPO93" s="84"/>
      <c r="MPP93" s="84"/>
      <c r="MPQ93" s="84"/>
      <c r="MPR93" s="84"/>
      <c r="MPS93" s="84"/>
      <c r="MPT93" s="84"/>
      <c r="MPU93" s="84"/>
      <c r="MPV93" s="84"/>
      <c r="MPW93" s="84"/>
      <c r="MPX93" s="84"/>
      <c r="MPY93" s="84"/>
      <c r="MPZ93" s="84"/>
      <c r="MQA93" s="84"/>
      <c r="MQB93" s="84"/>
      <c r="MQC93" s="84"/>
      <c r="MQD93" s="84"/>
      <c r="MQE93" s="84"/>
      <c r="MQF93" s="84"/>
      <c r="MQG93" s="84"/>
      <c r="MQH93" s="84"/>
      <c r="MQI93" s="84"/>
      <c r="MQJ93" s="84"/>
      <c r="MQK93" s="84"/>
      <c r="MQL93" s="84"/>
      <c r="MQM93" s="84"/>
      <c r="MQN93" s="84"/>
      <c r="MQO93" s="84"/>
      <c r="MQP93" s="84"/>
      <c r="MQQ93" s="84"/>
      <c r="MQR93" s="84"/>
      <c r="MQS93" s="84"/>
      <c r="MQT93" s="84"/>
      <c r="MQU93" s="84"/>
      <c r="MQV93" s="84"/>
      <c r="MQW93" s="84"/>
      <c r="MQX93" s="84"/>
      <c r="MQY93" s="84"/>
      <c r="MQZ93" s="84"/>
      <c r="MRA93" s="84"/>
      <c r="MRB93" s="84"/>
      <c r="MRC93" s="84"/>
      <c r="MRD93" s="84"/>
      <c r="MRE93" s="84"/>
      <c r="MRF93" s="84"/>
      <c r="MRG93" s="84"/>
      <c r="MRH93" s="84"/>
      <c r="MRI93" s="84"/>
      <c r="MRJ93" s="84"/>
      <c r="MRK93" s="84"/>
      <c r="MRL93" s="84"/>
      <c r="MRM93" s="84"/>
      <c r="MRN93" s="84"/>
      <c r="MRO93" s="84"/>
      <c r="MRP93" s="84"/>
      <c r="MRQ93" s="84"/>
      <c r="MRR93" s="84"/>
      <c r="MRS93" s="84"/>
      <c r="MRT93" s="84"/>
      <c r="MRU93" s="84"/>
      <c r="MRV93" s="84"/>
      <c r="MRW93" s="84"/>
      <c r="MRX93" s="84"/>
      <c r="MRY93" s="84"/>
      <c r="MRZ93" s="84"/>
      <c r="MSA93" s="84"/>
      <c r="MSB93" s="84"/>
      <c r="MSC93" s="84"/>
      <c r="MSD93" s="84"/>
      <c r="MSE93" s="84"/>
      <c r="MSF93" s="84"/>
      <c r="MSG93" s="84"/>
      <c r="MSH93" s="84"/>
      <c r="MSI93" s="84"/>
      <c r="MSJ93" s="84"/>
      <c r="MSK93" s="84"/>
      <c r="MSL93" s="84"/>
      <c r="MSM93" s="84"/>
      <c r="MSN93" s="84"/>
      <c r="MSO93" s="84"/>
      <c r="MSP93" s="84"/>
      <c r="MSQ93" s="84"/>
      <c r="MSR93" s="84"/>
      <c r="MSS93" s="84"/>
      <c r="MST93" s="84"/>
      <c r="MSU93" s="84"/>
      <c r="MSV93" s="84"/>
      <c r="MSW93" s="84"/>
      <c r="MSX93" s="84"/>
      <c r="MSY93" s="84"/>
      <c r="MSZ93" s="84"/>
      <c r="MTA93" s="84"/>
      <c r="MTB93" s="84"/>
      <c r="MTC93" s="84"/>
      <c r="MTD93" s="84"/>
      <c r="MTE93" s="84"/>
      <c r="MTF93" s="84"/>
      <c r="MTG93" s="84"/>
      <c r="MTH93" s="84"/>
      <c r="MTI93" s="84"/>
      <c r="MTJ93" s="84"/>
      <c r="MTK93" s="84"/>
      <c r="MTL93" s="84"/>
      <c r="MTM93" s="84"/>
      <c r="MTN93" s="84"/>
      <c r="MTO93" s="84"/>
      <c r="MTP93" s="84"/>
      <c r="MTQ93" s="84"/>
      <c r="MTR93" s="84"/>
      <c r="MTS93" s="84"/>
      <c r="MTT93" s="84"/>
      <c r="MTU93" s="84"/>
      <c r="MTV93" s="84"/>
      <c r="MTW93" s="84"/>
      <c r="MTX93" s="84"/>
      <c r="MTY93" s="84"/>
      <c r="MTZ93" s="84"/>
      <c r="MUA93" s="84"/>
      <c r="MUB93" s="84"/>
      <c r="MUC93" s="84"/>
      <c r="MUD93" s="84"/>
      <c r="MUE93" s="84"/>
      <c r="MUF93" s="84"/>
      <c r="MUG93" s="84"/>
      <c r="MUH93" s="84"/>
      <c r="MUI93" s="84"/>
      <c r="MUJ93" s="84"/>
      <c r="MUK93" s="84"/>
      <c r="MUL93" s="84"/>
      <c r="MUM93" s="84"/>
      <c r="MUN93" s="84"/>
      <c r="MUO93" s="84"/>
      <c r="MUP93" s="84"/>
      <c r="MUQ93" s="84"/>
      <c r="MUR93" s="84"/>
      <c r="MUS93" s="84"/>
      <c r="MUT93" s="84"/>
      <c r="MUU93" s="84"/>
      <c r="MUV93" s="84"/>
      <c r="MUW93" s="84"/>
      <c r="MUX93" s="84"/>
      <c r="MUY93" s="84"/>
      <c r="MUZ93" s="84"/>
      <c r="MVA93" s="84"/>
      <c r="MVB93" s="84"/>
      <c r="MVC93" s="84"/>
      <c r="MVD93" s="84"/>
      <c r="MVE93" s="84"/>
      <c r="MVF93" s="84"/>
      <c r="MVG93" s="84"/>
      <c r="MVH93" s="84"/>
      <c r="MVI93" s="84"/>
      <c r="MVJ93" s="84"/>
      <c r="MVK93" s="84"/>
      <c r="MVL93" s="84"/>
      <c r="MVM93" s="84"/>
      <c r="MVN93" s="84"/>
      <c r="MVO93" s="84"/>
      <c r="MVP93" s="84"/>
      <c r="MVQ93" s="84"/>
      <c r="MVR93" s="84"/>
      <c r="MVS93" s="84"/>
      <c r="MVT93" s="84"/>
      <c r="MVU93" s="84"/>
      <c r="MVV93" s="84"/>
      <c r="MVW93" s="84"/>
      <c r="MVX93" s="84"/>
      <c r="MVY93" s="84"/>
      <c r="MVZ93" s="84"/>
      <c r="MWA93" s="84"/>
      <c r="MWB93" s="84"/>
      <c r="MWC93" s="84"/>
      <c r="MWD93" s="84"/>
      <c r="MWE93" s="84"/>
      <c r="MWF93" s="84"/>
      <c r="MWG93" s="84"/>
      <c r="MWH93" s="84"/>
      <c r="MWI93" s="84"/>
      <c r="MWJ93" s="84"/>
      <c r="MWK93" s="84"/>
      <c r="MWL93" s="84"/>
      <c r="MWM93" s="84"/>
      <c r="MWN93" s="84"/>
      <c r="MWO93" s="84"/>
      <c r="MWP93" s="84"/>
      <c r="MWQ93" s="84"/>
      <c r="MWR93" s="84"/>
      <c r="MWS93" s="84"/>
      <c r="MWT93" s="84"/>
      <c r="MWU93" s="84"/>
      <c r="MWV93" s="84"/>
      <c r="MWW93" s="84"/>
      <c r="MWX93" s="84"/>
      <c r="MWY93" s="84"/>
      <c r="MWZ93" s="84"/>
      <c r="MXA93" s="84"/>
      <c r="MXB93" s="84"/>
      <c r="MXC93" s="84"/>
      <c r="MXD93" s="84"/>
      <c r="MXE93" s="84"/>
      <c r="MXF93" s="84"/>
      <c r="MXG93" s="84"/>
      <c r="MXH93" s="84"/>
      <c r="MXI93" s="84"/>
      <c r="MXJ93" s="84"/>
      <c r="MXK93" s="84"/>
      <c r="MXL93" s="84"/>
      <c r="MXM93" s="84"/>
      <c r="MXN93" s="84"/>
      <c r="MXO93" s="84"/>
      <c r="MXP93" s="84"/>
      <c r="MXQ93" s="84"/>
      <c r="MXR93" s="84"/>
      <c r="MXS93" s="84"/>
      <c r="MXT93" s="84"/>
      <c r="MXU93" s="84"/>
      <c r="MXV93" s="84"/>
      <c r="MXW93" s="84"/>
      <c r="MXX93" s="84"/>
      <c r="MXY93" s="84"/>
      <c r="MXZ93" s="84"/>
      <c r="MYA93" s="84"/>
      <c r="MYB93" s="84"/>
      <c r="MYC93" s="84"/>
      <c r="MYD93" s="84"/>
      <c r="MYE93" s="84"/>
      <c r="MYF93" s="84"/>
      <c r="MYG93" s="84"/>
      <c r="MYH93" s="84"/>
      <c r="MYI93" s="84"/>
      <c r="MYJ93" s="84"/>
      <c r="MYK93" s="84"/>
      <c r="MYL93" s="84"/>
      <c r="MYM93" s="84"/>
      <c r="MYN93" s="84"/>
      <c r="MYO93" s="84"/>
      <c r="MYP93" s="84"/>
      <c r="MYQ93" s="84"/>
      <c r="MYR93" s="84"/>
      <c r="MYS93" s="84"/>
      <c r="MYT93" s="84"/>
      <c r="MYU93" s="84"/>
      <c r="MYV93" s="84"/>
      <c r="MYW93" s="84"/>
      <c r="MYX93" s="84"/>
      <c r="MYY93" s="84"/>
      <c r="MYZ93" s="84"/>
      <c r="MZA93" s="84"/>
      <c r="MZB93" s="84"/>
      <c r="MZC93" s="84"/>
      <c r="MZD93" s="84"/>
      <c r="MZE93" s="84"/>
      <c r="MZF93" s="84"/>
      <c r="MZG93" s="84"/>
      <c r="MZH93" s="84"/>
      <c r="MZI93" s="84"/>
      <c r="MZJ93" s="84"/>
      <c r="MZK93" s="84"/>
      <c r="MZL93" s="84"/>
      <c r="MZM93" s="84"/>
      <c r="MZN93" s="84"/>
      <c r="MZO93" s="84"/>
      <c r="MZP93" s="84"/>
      <c r="MZQ93" s="84"/>
      <c r="MZR93" s="84"/>
      <c r="MZS93" s="84"/>
      <c r="MZT93" s="84"/>
      <c r="MZU93" s="84"/>
      <c r="MZV93" s="84"/>
      <c r="MZW93" s="84"/>
      <c r="MZX93" s="84"/>
      <c r="MZY93" s="84"/>
      <c r="MZZ93" s="84"/>
      <c r="NAA93" s="84"/>
      <c r="NAB93" s="84"/>
      <c r="NAC93" s="84"/>
      <c r="NAD93" s="84"/>
      <c r="NAE93" s="84"/>
      <c r="NAF93" s="84"/>
      <c r="NAG93" s="84"/>
      <c r="NAH93" s="84"/>
      <c r="NAI93" s="84"/>
      <c r="NAJ93" s="84"/>
      <c r="NAK93" s="84"/>
      <c r="NAL93" s="84"/>
      <c r="NAM93" s="84"/>
      <c r="NAN93" s="84"/>
      <c r="NAO93" s="84"/>
      <c r="NAP93" s="84"/>
      <c r="NAQ93" s="84"/>
      <c r="NAR93" s="84"/>
      <c r="NAS93" s="84"/>
      <c r="NAT93" s="84"/>
      <c r="NAU93" s="84"/>
      <c r="NAV93" s="84"/>
      <c r="NAW93" s="84"/>
      <c r="NAX93" s="84"/>
      <c r="NAY93" s="84"/>
      <c r="NAZ93" s="84"/>
      <c r="NBA93" s="84"/>
      <c r="NBB93" s="84"/>
      <c r="NBC93" s="84"/>
      <c r="NBD93" s="84"/>
      <c r="NBE93" s="84"/>
      <c r="NBF93" s="84"/>
      <c r="NBG93" s="84"/>
      <c r="NBH93" s="84"/>
      <c r="NBI93" s="84"/>
      <c r="NBJ93" s="84"/>
      <c r="NBK93" s="84"/>
      <c r="NBL93" s="84"/>
      <c r="NBM93" s="84"/>
      <c r="NBN93" s="84"/>
      <c r="NBO93" s="84"/>
      <c r="NBP93" s="84"/>
      <c r="NBQ93" s="84"/>
      <c r="NBR93" s="84"/>
      <c r="NBS93" s="84"/>
      <c r="NBT93" s="84"/>
      <c r="NBU93" s="84"/>
      <c r="NBV93" s="84"/>
      <c r="NBW93" s="84"/>
      <c r="NBX93" s="84"/>
      <c r="NBY93" s="84"/>
      <c r="NBZ93" s="84"/>
      <c r="NCA93" s="84"/>
      <c r="NCB93" s="84"/>
      <c r="NCC93" s="84"/>
      <c r="NCD93" s="84"/>
      <c r="NCE93" s="84"/>
      <c r="NCF93" s="84"/>
      <c r="NCG93" s="84"/>
      <c r="NCH93" s="84"/>
      <c r="NCI93" s="84"/>
      <c r="NCJ93" s="84"/>
      <c r="NCK93" s="84"/>
      <c r="NCL93" s="84"/>
      <c r="NCM93" s="84"/>
      <c r="NCN93" s="84"/>
      <c r="NCO93" s="84"/>
      <c r="NCP93" s="84"/>
      <c r="NCQ93" s="84"/>
      <c r="NCR93" s="84"/>
      <c r="NCS93" s="84"/>
      <c r="NCT93" s="84"/>
      <c r="NCU93" s="84"/>
      <c r="NCV93" s="84"/>
      <c r="NCW93" s="84"/>
      <c r="NCX93" s="84"/>
      <c r="NCY93" s="84"/>
      <c r="NCZ93" s="84"/>
      <c r="NDA93" s="84"/>
      <c r="NDB93" s="84"/>
      <c r="NDC93" s="84"/>
      <c r="NDD93" s="84"/>
      <c r="NDE93" s="84"/>
      <c r="NDF93" s="84"/>
      <c r="NDG93" s="84"/>
      <c r="NDH93" s="84"/>
      <c r="NDI93" s="84"/>
      <c r="NDJ93" s="84"/>
      <c r="NDK93" s="84"/>
      <c r="NDL93" s="84"/>
      <c r="NDM93" s="84"/>
      <c r="NDN93" s="84"/>
      <c r="NDO93" s="84"/>
      <c r="NDP93" s="84"/>
      <c r="NDQ93" s="84"/>
      <c r="NDR93" s="84"/>
      <c r="NDS93" s="84"/>
      <c r="NDT93" s="84"/>
      <c r="NDU93" s="84"/>
      <c r="NDV93" s="84"/>
      <c r="NDW93" s="84"/>
      <c r="NDX93" s="84"/>
      <c r="NDY93" s="84"/>
      <c r="NDZ93" s="84"/>
      <c r="NEA93" s="84"/>
      <c r="NEB93" s="84"/>
      <c r="NEC93" s="84"/>
      <c r="NED93" s="84"/>
      <c r="NEE93" s="84"/>
      <c r="NEF93" s="84"/>
      <c r="NEG93" s="84"/>
      <c r="NEH93" s="84"/>
      <c r="NEI93" s="84"/>
      <c r="NEJ93" s="84"/>
      <c r="NEK93" s="84"/>
      <c r="NEL93" s="84"/>
      <c r="NEM93" s="84"/>
      <c r="NEN93" s="84"/>
      <c r="NEO93" s="84"/>
      <c r="NEP93" s="84"/>
      <c r="NEQ93" s="84"/>
      <c r="NER93" s="84"/>
      <c r="NES93" s="84"/>
      <c r="NET93" s="84"/>
      <c r="NEU93" s="84"/>
      <c r="NEV93" s="84"/>
      <c r="NEW93" s="84"/>
      <c r="NEX93" s="84"/>
      <c r="NEY93" s="84"/>
      <c r="NEZ93" s="84"/>
      <c r="NFA93" s="84"/>
      <c r="NFB93" s="84"/>
      <c r="NFC93" s="84"/>
      <c r="NFD93" s="84"/>
      <c r="NFE93" s="84"/>
      <c r="NFF93" s="84"/>
      <c r="NFG93" s="84"/>
      <c r="NFH93" s="84"/>
      <c r="NFI93" s="84"/>
      <c r="NFJ93" s="84"/>
      <c r="NFK93" s="84"/>
      <c r="NFL93" s="84"/>
      <c r="NFM93" s="84"/>
      <c r="NFN93" s="84"/>
      <c r="NFO93" s="84"/>
      <c r="NFP93" s="84"/>
      <c r="NFQ93" s="84"/>
      <c r="NFR93" s="84"/>
      <c r="NFS93" s="84"/>
      <c r="NFT93" s="84"/>
      <c r="NFU93" s="84"/>
      <c r="NFV93" s="84"/>
      <c r="NFW93" s="84"/>
      <c r="NFX93" s="84"/>
      <c r="NFY93" s="84"/>
      <c r="NFZ93" s="84"/>
      <c r="NGA93" s="84"/>
      <c r="NGB93" s="84"/>
      <c r="NGC93" s="84"/>
      <c r="NGD93" s="84"/>
      <c r="NGE93" s="84"/>
      <c r="NGF93" s="84"/>
      <c r="NGG93" s="84"/>
      <c r="NGH93" s="84"/>
      <c r="NGI93" s="84"/>
      <c r="NGJ93" s="84"/>
      <c r="NGK93" s="84"/>
      <c r="NGL93" s="84"/>
      <c r="NGM93" s="84"/>
      <c r="NGN93" s="84"/>
      <c r="NGO93" s="84"/>
      <c r="NGP93" s="84"/>
      <c r="NGQ93" s="84"/>
      <c r="NGR93" s="84"/>
      <c r="NGS93" s="84"/>
      <c r="NGT93" s="84"/>
      <c r="NGU93" s="84"/>
      <c r="NGV93" s="84"/>
      <c r="NGW93" s="84"/>
      <c r="NGX93" s="84"/>
      <c r="NGY93" s="84"/>
      <c r="NGZ93" s="84"/>
      <c r="NHA93" s="84"/>
      <c r="NHB93" s="84"/>
      <c r="NHC93" s="84"/>
      <c r="NHD93" s="84"/>
      <c r="NHE93" s="84"/>
      <c r="NHF93" s="84"/>
      <c r="NHG93" s="84"/>
      <c r="NHH93" s="84"/>
      <c r="NHI93" s="84"/>
      <c r="NHJ93" s="84"/>
      <c r="NHK93" s="84"/>
      <c r="NHL93" s="84"/>
      <c r="NHM93" s="84"/>
      <c r="NHN93" s="84"/>
      <c r="NHO93" s="84"/>
      <c r="NHP93" s="84"/>
      <c r="NHQ93" s="84"/>
      <c r="NHR93" s="84"/>
      <c r="NHS93" s="84"/>
      <c r="NHT93" s="84"/>
      <c r="NHU93" s="84"/>
      <c r="NHV93" s="84"/>
      <c r="NHW93" s="84"/>
      <c r="NHX93" s="84"/>
      <c r="NHY93" s="84"/>
      <c r="NHZ93" s="84"/>
      <c r="NIA93" s="84"/>
      <c r="NIB93" s="84"/>
      <c r="NIC93" s="84"/>
      <c r="NID93" s="84"/>
      <c r="NIE93" s="84"/>
      <c r="NIF93" s="84"/>
      <c r="NIG93" s="84"/>
      <c r="NIH93" s="84"/>
      <c r="NII93" s="84"/>
      <c r="NIJ93" s="84"/>
      <c r="NIK93" s="84"/>
      <c r="NIL93" s="84"/>
      <c r="NIM93" s="84"/>
      <c r="NIN93" s="84"/>
      <c r="NIO93" s="84"/>
      <c r="NIP93" s="84"/>
      <c r="NIQ93" s="84"/>
      <c r="NIR93" s="84"/>
      <c r="NIS93" s="84"/>
      <c r="NIT93" s="84"/>
      <c r="NIU93" s="84"/>
      <c r="NIV93" s="84"/>
      <c r="NIW93" s="84"/>
      <c r="NIX93" s="84"/>
      <c r="NIY93" s="84"/>
      <c r="NIZ93" s="84"/>
      <c r="NJA93" s="84"/>
      <c r="NJB93" s="84"/>
      <c r="NJC93" s="84"/>
      <c r="NJD93" s="84"/>
      <c r="NJE93" s="84"/>
      <c r="NJF93" s="84"/>
      <c r="NJG93" s="84"/>
      <c r="NJH93" s="84"/>
      <c r="NJI93" s="84"/>
      <c r="NJJ93" s="84"/>
      <c r="NJK93" s="84"/>
      <c r="NJL93" s="84"/>
      <c r="NJM93" s="84"/>
      <c r="NJN93" s="84"/>
      <c r="NJO93" s="84"/>
      <c r="NJP93" s="84"/>
      <c r="NJQ93" s="84"/>
      <c r="NJR93" s="84"/>
      <c r="NJS93" s="84"/>
      <c r="NJT93" s="84"/>
      <c r="NJU93" s="84"/>
      <c r="NJV93" s="84"/>
      <c r="NJW93" s="84"/>
      <c r="NJX93" s="84"/>
      <c r="NJY93" s="84"/>
      <c r="NJZ93" s="84"/>
      <c r="NKA93" s="84"/>
      <c r="NKB93" s="84"/>
      <c r="NKC93" s="84"/>
      <c r="NKD93" s="84"/>
      <c r="NKE93" s="84"/>
      <c r="NKF93" s="84"/>
      <c r="NKG93" s="84"/>
      <c r="NKH93" s="84"/>
      <c r="NKI93" s="84"/>
      <c r="NKJ93" s="84"/>
      <c r="NKK93" s="84"/>
      <c r="NKL93" s="84"/>
      <c r="NKM93" s="84"/>
      <c r="NKN93" s="84"/>
      <c r="NKO93" s="84"/>
      <c r="NKP93" s="84"/>
      <c r="NKQ93" s="84"/>
      <c r="NKR93" s="84"/>
      <c r="NKS93" s="84"/>
      <c r="NKT93" s="84"/>
      <c r="NKU93" s="84"/>
      <c r="NKV93" s="84"/>
      <c r="NKW93" s="84"/>
      <c r="NKX93" s="84"/>
      <c r="NKY93" s="84"/>
      <c r="NKZ93" s="84"/>
      <c r="NLA93" s="84"/>
      <c r="NLB93" s="84"/>
      <c r="NLC93" s="84"/>
      <c r="NLD93" s="84"/>
      <c r="NLE93" s="84"/>
      <c r="NLF93" s="84"/>
      <c r="NLG93" s="84"/>
      <c r="NLH93" s="84"/>
      <c r="NLI93" s="84"/>
      <c r="NLJ93" s="84"/>
      <c r="NLK93" s="84"/>
      <c r="NLL93" s="84"/>
      <c r="NLM93" s="84"/>
      <c r="NLN93" s="84"/>
      <c r="NLO93" s="84"/>
      <c r="NLP93" s="84"/>
      <c r="NLQ93" s="84"/>
      <c r="NLR93" s="84"/>
      <c r="NLS93" s="84"/>
      <c r="NLT93" s="84"/>
      <c r="NLU93" s="84"/>
      <c r="NLV93" s="84"/>
      <c r="NLW93" s="84"/>
      <c r="NLX93" s="84"/>
      <c r="NLY93" s="84"/>
      <c r="NLZ93" s="84"/>
      <c r="NMA93" s="84"/>
      <c r="NMB93" s="84"/>
      <c r="NMC93" s="84"/>
      <c r="NMD93" s="84"/>
      <c r="NME93" s="84"/>
      <c r="NMF93" s="84"/>
      <c r="NMG93" s="84"/>
      <c r="NMH93" s="84"/>
      <c r="NMI93" s="84"/>
      <c r="NMJ93" s="84"/>
      <c r="NMK93" s="84"/>
      <c r="NML93" s="84"/>
      <c r="NMM93" s="84"/>
      <c r="NMN93" s="84"/>
      <c r="NMO93" s="84"/>
      <c r="NMP93" s="84"/>
      <c r="NMQ93" s="84"/>
      <c r="NMR93" s="84"/>
      <c r="NMS93" s="84"/>
      <c r="NMT93" s="84"/>
      <c r="NMU93" s="84"/>
      <c r="NMV93" s="84"/>
      <c r="NMW93" s="84"/>
      <c r="NMX93" s="84"/>
      <c r="NMY93" s="84"/>
      <c r="NMZ93" s="84"/>
      <c r="NNA93" s="84"/>
      <c r="NNB93" s="84"/>
      <c r="NNC93" s="84"/>
      <c r="NND93" s="84"/>
      <c r="NNE93" s="84"/>
      <c r="NNF93" s="84"/>
      <c r="NNG93" s="84"/>
      <c r="NNH93" s="84"/>
      <c r="NNI93" s="84"/>
      <c r="NNJ93" s="84"/>
      <c r="NNK93" s="84"/>
      <c r="NNL93" s="84"/>
      <c r="NNM93" s="84"/>
      <c r="NNN93" s="84"/>
      <c r="NNO93" s="84"/>
      <c r="NNP93" s="84"/>
      <c r="NNQ93" s="84"/>
      <c r="NNR93" s="84"/>
      <c r="NNS93" s="84"/>
      <c r="NNT93" s="84"/>
      <c r="NNU93" s="84"/>
      <c r="NNV93" s="84"/>
      <c r="NNW93" s="84"/>
      <c r="NNX93" s="84"/>
      <c r="NNY93" s="84"/>
      <c r="NNZ93" s="84"/>
      <c r="NOA93" s="84"/>
      <c r="NOB93" s="84"/>
      <c r="NOC93" s="84"/>
      <c r="NOD93" s="84"/>
      <c r="NOE93" s="84"/>
      <c r="NOF93" s="84"/>
      <c r="NOG93" s="84"/>
      <c r="NOH93" s="84"/>
      <c r="NOI93" s="84"/>
      <c r="NOJ93" s="84"/>
      <c r="NOK93" s="84"/>
      <c r="NOL93" s="84"/>
      <c r="NOM93" s="84"/>
      <c r="NON93" s="84"/>
      <c r="NOO93" s="84"/>
      <c r="NOP93" s="84"/>
      <c r="NOQ93" s="84"/>
      <c r="NOR93" s="84"/>
      <c r="NOS93" s="84"/>
      <c r="NOT93" s="84"/>
      <c r="NOU93" s="84"/>
      <c r="NOV93" s="84"/>
      <c r="NOW93" s="84"/>
      <c r="NOX93" s="84"/>
      <c r="NOY93" s="84"/>
      <c r="NOZ93" s="84"/>
      <c r="NPA93" s="84"/>
      <c r="NPB93" s="84"/>
      <c r="NPC93" s="84"/>
      <c r="NPD93" s="84"/>
      <c r="NPE93" s="84"/>
      <c r="NPF93" s="84"/>
      <c r="NPG93" s="84"/>
      <c r="NPH93" s="84"/>
      <c r="NPI93" s="84"/>
      <c r="NPJ93" s="84"/>
      <c r="NPK93" s="84"/>
      <c r="NPL93" s="84"/>
      <c r="NPM93" s="84"/>
      <c r="NPN93" s="84"/>
      <c r="NPO93" s="84"/>
      <c r="NPP93" s="84"/>
      <c r="NPQ93" s="84"/>
      <c r="NPR93" s="84"/>
      <c r="NPS93" s="84"/>
      <c r="NPT93" s="84"/>
      <c r="NPU93" s="84"/>
      <c r="NPV93" s="84"/>
      <c r="NPW93" s="84"/>
      <c r="NPX93" s="84"/>
      <c r="NPY93" s="84"/>
      <c r="NPZ93" s="84"/>
      <c r="NQA93" s="84"/>
      <c r="NQB93" s="84"/>
      <c r="NQC93" s="84"/>
      <c r="NQD93" s="84"/>
      <c r="NQE93" s="84"/>
      <c r="NQF93" s="84"/>
      <c r="NQG93" s="84"/>
      <c r="NQH93" s="84"/>
      <c r="NQI93" s="84"/>
      <c r="NQJ93" s="84"/>
      <c r="NQK93" s="84"/>
      <c r="NQL93" s="84"/>
      <c r="NQM93" s="84"/>
      <c r="NQN93" s="84"/>
      <c r="NQO93" s="84"/>
      <c r="NQP93" s="84"/>
      <c r="NQQ93" s="84"/>
      <c r="NQR93" s="84"/>
      <c r="NQS93" s="84"/>
      <c r="NQT93" s="84"/>
      <c r="NQU93" s="84"/>
      <c r="NQV93" s="84"/>
      <c r="NQW93" s="84"/>
      <c r="NQX93" s="84"/>
      <c r="NQY93" s="84"/>
      <c r="NQZ93" s="84"/>
      <c r="NRA93" s="84"/>
      <c r="NRB93" s="84"/>
      <c r="NRC93" s="84"/>
      <c r="NRD93" s="84"/>
      <c r="NRE93" s="84"/>
      <c r="NRF93" s="84"/>
      <c r="NRG93" s="84"/>
      <c r="NRH93" s="84"/>
      <c r="NRI93" s="84"/>
      <c r="NRJ93" s="84"/>
      <c r="NRK93" s="84"/>
      <c r="NRL93" s="84"/>
      <c r="NRM93" s="84"/>
      <c r="NRN93" s="84"/>
      <c r="NRO93" s="84"/>
      <c r="NRP93" s="84"/>
      <c r="NRQ93" s="84"/>
      <c r="NRR93" s="84"/>
      <c r="NRS93" s="84"/>
      <c r="NRT93" s="84"/>
      <c r="NRU93" s="84"/>
      <c r="NRV93" s="84"/>
      <c r="NRW93" s="84"/>
      <c r="NRX93" s="84"/>
      <c r="NRY93" s="84"/>
      <c r="NRZ93" s="84"/>
      <c r="NSA93" s="84"/>
      <c r="NSB93" s="84"/>
      <c r="NSC93" s="84"/>
      <c r="NSD93" s="84"/>
      <c r="NSE93" s="84"/>
      <c r="NSF93" s="84"/>
      <c r="NSG93" s="84"/>
      <c r="NSH93" s="84"/>
      <c r="NSI93" s="84"/>
      <c r="NSJ93" s="84"/>
      <c r="NSK93" s="84"/>
      <c r="NSL93" s="84"/>
      <c r="NSM93" s="84"/>
      <c r="NSN93" s="84"/>
      <c r="NSO93" s="84"/>
      <c r="NSP93" s="84"/>
      <c r="NSQ93" s="84"/>
      <c r="NSR93" s="84"/>
      <c r="NSS93" s="84"/>
      <c r="NST93" s="84"/>
      <c r="NSU93" s="84"/>
      <c r="NSV93" s="84"/>
      <c r="NSW93" s="84"/>
      <c r="NSX93" s="84"/>
      <c r="NSY93" s="84"/>
      <c r="NSZ93" s="84"/>
      <c r="NTA93" s="84"/>
      <c r="NTB93" s="84"/>
      <c r="NTC93" s="84"/>
      <c r="NTD93" s="84"/>
      <c r="NTE93" s="84"/>
      <c r="NTF93" s="84"/>
      <c r="NTG93" s="84"/>
      <c r="NTH93" s="84"/>
      <c r="NTI93" s="84"/>
      <c r="NTJ93" s="84"/>
      <c r="NTK93" s="84"/>
      <c r="NTL93" s="84"/>
      <c r="NTM93" s="84"/>
      <c r="NTN93" s="84"/>
      <c r="NTO93" s="84"/>
      <c r="NTP93" s="84"/>
      <c r="NTQ93" s="84"/>
      <c r="NTR93" s="84"/>
      <c r="NTS93" s="84"/>
      <c r="NTT93" s="84"/>
      <c r="NTU93" s="84"/>
      <c r="NTV93" s="84"/>
      <c r="NTW93" s="84"/>
      <c r="NTX93" s="84"/>
      <c r="NTY93" s="84"/>
      <c r="NTZ93" s="84"/>
      <c r="NUA93" s="84"/>
      <c r="NUB93" s="84"/>
      <c r="NUC93" s="84"/>
      <c r="NUD93" s="84"/>
      <c r="NUE93" s="84"/>
      <c r="NUF93" s="84"/>
      <c r="NUG93" s="84"/>
      <c r="NUH93" s="84"/>
      <c r="NUI93" s="84"/>
      <c r="NUJ93" s="84"/>
      <c r="NUK93" s="84"/>
      <c r="NUL93" s="84"/>
      <c r="NUM93" s="84"/>
      <c r="NUN93" s="84"/>
      <c r="NUO93" s="84"/>
      <c r="NUP93" s="84"/>
      <c r="NUQ93" s="84"/>
      <c r="NUR93" s="84"/>
      <c r="NUS93" s="84"/>
      <c r="NUT93" s="84"/>
      <c r="NUU93" s="84"/>
      <c r="NUV93" s="84"/>
      <c r="NUW93" s="84"/>
      <c r="NUX93" s="84"/>
      <c r="NUY93" s="84"/>
      <c r="NUZ93" s="84"/>
      <c r="NVA93" s="84"/>
      <c r="NVB93" s="84"/>
      <c r="NVC93" s="84"/>
      <c r="NVD93" s="84"/>
      <c r="NVE93" s="84"/>
      <c r="NVF93" s="84"/>
      <c r="NVG93" s="84"/>
      <c r="NVH93" s="84"/>
      <c r="NVI93" s="84"/>
      <c r="NVJ93" s="84"/>
      <c r="NVK93" s="84"/>
      <c r="NVL93" s="84"/>
      <c r="NVM93" s="84"/>
      <c r="NVN93" s="84"/>
      <c r="NVO93" s="84"/>
      <c r="NVP93" s="84"/>
      <c r="NVQ93" s="84"/>
      <c r="NVR93" s="84"/>
      <c r="NVS93" s="84"/>
      <c r="NVT93" s="84"/>
      <c r="NVU93" s="84"/>
      <c r="NVV93" s="84"/>
      <c r="NVW93" s="84"/>
      <c r="NVX93" s="84"/>
      <c r="NVY93" s="84"/>
      <c r="NVZ93" s="84"/>
      <c r="NWA93" s="84"/>
      <c r="NWB93" s="84"/>
      <c r="NWC93" s="84"/>
      <c r="NWD93" s="84"/>
      <c r="NWE93" s="84"/>
      <c r="NWF93" s="84"/>
      <c r="NWG93" s="84"/>
      <c r="NWH93" s="84"/>
      <c r="NWI93" s="84"/>
      <c r="NWJ93" s="84"/>
      <c r="NWK93" s="84"/>
      <c r="NWL93" s="84"/>
      <c r="NWM93" s="84"/>
      <c r="NWN93" s="84"/>
      <c r="NWO93" s="84"/>
      <c r="NWP93" s="84"/>
      <c r="NWQ93" s="84"/>
      <c r="NWR93" s="84"/>
      <c r="NWS93" s="84"/>
      <c r="NWT93" s="84"/>
      <c r="NWU93" s="84"/>
      <c r="NWV93" s="84"/>
      <c r="NWW93" s="84"/>
      <c r="NWX93" s="84"/>
      <c r="NWY93" s="84"/>
      <c r="NWZ93" s="84"/>
      <c r="NXA93" s="84"/>
      <c r="NXB93" s="84"/>
      <c r="NXC93" s="84"/>
      <c r="NXD93" s="84"/>
      <c r="NXE93" s="84"/>
      <c r="NXF93" s="84"/>
      <c r="NXG93" s="84"/>
      <c r="NXH93" s="84"/>
      <c r="NXI93" s="84"/>
      <c r="NXJ93" s="84"/>
      <c r="NXK93" s="84"/>
      <c r="NXL93" s="84"/>
      <c r="NXM93" s="84"/>
      <c r="NXN93" s="84"/>
      <c r="NXO93" s="84"/>
      <c r="NXP93" s="84"/>
      <c r="NXQ93" s="84"/>
      <c r="NXR93" s="84"/>
      <c r="NXS93" s="84"/>
      <c r="NXT93" s="84"/>
      <c r="NXU93" s="84"/>
      <c r="NXV93" s="84"/>
      <c r="NXW93" s="84"/>
      <c r="NXX93" s="84"/>
      <c r="NXY93" s="84"/>
      <c r="NXZ93" s="84"/>
      <c r="NYA93" s="84"/>
      <c r="NYB93" s="84"/>
      <c r="NYC93" s="84"/>
      <c r="NYD93" s="84"/>
      <c r="NYE93" s="84"/>
      <c r="NYF93" s="84"/>
      <c r="NYG93" s="84"/>
      <c r="NYH93" s="84"/>
      <c r="NYI93" s="84"/>
      <c r="NYJ93" s="84"/>
      <c r="NYK93" s="84"/>
      <c r="NYL93" s="84"/>
      <c r="NYM93" s="84"/>
      <c r="NYN93" s="84"/>
      <c r="NYO93" s="84"/>
      <c r="NYP93" s="84"/>
      <c r="NYQ93" s="84"/>
      <c r="NYR93" s="84"/>
      <c r="NYS93" s="84"/>
      <c r="NYT93" s="84"/>
      <c r="NYU93" s="84"/>
      <c r="NYV93" s="84"/>
      <c r="NYW93" s="84"/>
      <c r="NYX93" s="84"/>
      <c r="NYY93" s="84"/>
      <c r="NYZ93" s="84"/>
      <c r="NZA93" s="84"/>
      <c r="NZB93" s="84"/>
      <c r="NZC93" s="84"/>
      <c r="NZD93" s="84"/>
      <c r="NZE93" s="84"/>
      <c r="NZF93" s="84"/>
      <c r="NZG93" s="84"/>
      <c r="NZH93" s="84"/>
      <c r="NZI93" s="84"/>
      <c r="NZJ93" s="84"/>
      <c r="NZK93" s="84"/>
      <c r="NZL93" s="84"/>
      <c r="NZM93" s="84"/>
      <c r="NZN93" s="84"/>
      <c r="NZO93" s="84"/>
      <c r="NZP93" s="84"/>
      <c r="NZQ93" s="84"/>
      <c r="NZR93" s="84"/>
      <c r="NZS93" s="84"/>
      <c r="NZT93" s="84"/>
      <c r="NZU93" s="84"/>
      <c r="NZV93" s="84"/>
      <c r="NZW93" s="84"/>
      <c r="NZX93" s="84"/>
      <c r="NZY93" s="84"/>
      <c r="NZZ93" s="84"/>
      <c r="OAA93" s="84"/>
      <c r="OAB93" s="84"/>
      <c r="OAC93" s="84"/>
      <c r="OAD93" s="84"/>
      <c r="OAE93" s="84"/>
      <c r="OAF93" s="84"/>
      <c r="OAG93" s="84"/>
      <c r="OAH93" s="84"/>
      <c r="OAI93" s="84"/>
      <c r="OAJ93" s="84"/>
      <c r="OAK93" s="84"/>
      <c r="OAL93" s="84"/>
      <c r="OAM93" s="84"/>
      <c r="OAN93" s="84"/>
      <c r="OAO93" s="84"/>
      <c r="OAP93" s="84"/>
      <c r="OAQ93" s="84"/>
      <c r="OAR93" s="84"/>
      <c r="OAS93" s="84"/>
      <c r="OAT93" s="84"/>
      <c r="OAU93" s="84"/>
      <c r="OAV93" s="84"/>
      <c r="OAW93" s="84"/>
      <c r="OAX93" s="84"/>
      <c r="OAY93" s="84"/>
      <c r="OAZ93" s="84"/>
      <c r="OBA93" s="84"/>
      <c r="OBB93" s="84"/>
      <c r="OBC93" s="84"/>
      <c r="OBD93" s="84"/>
      <c r="OBE93" s="84"/>
      <c r="OBF93" s="84"/>
      <c r="OBG93" s="84"/>
      <c r="OBH93" s="84"/>
      <c r="OBI93" s="84"/>
      <c r="OBJ93" s="84"/>
      <c r="OBK93" s="84"/>
      <c r="OBL93" s="84"/>
      <c r="OBM93" s="84"/>
      <c r="OBN93" s="84"/>
      <c r="OBO93" s="84"/>
      <c r="OBP93" s="84"/>
      <c r="OBQ93" s="84"/>
      <c r="OBR93" s="84"/>
      <c r="OBS93" s="84"/>
      <c r="OBT93" s="84"/>
      <c r="OBU93" s="84"/>
      <c r="OBV93" s="84"/>
      <c r="OBW93" s="84"/>
      <c r="OBX93" s="84"/>
      <c r="OBY93" s="84"/>
      <c r="OBZ93" s="84"/>
      <c r="OCA93" s="84"/>
      <c r="OCB93" s="84"/>
      <c r="OCC93" s="84"/>
      <c r="OCD93" s="84"/>
      <c r="OCE93" s="84"/>
      <c r="OCF93" s="84"/>
      <c r="OCG93" s="84"/>
      <c r="OCH93" s="84"/>
      <c r="OCI93" s="84"/>
      <c r="OCJ93" s="84"/>
      <c r="OCK93" s="84"/>
      <c r="OCL93" s="84"/>
      <c r="OCM93" s="84"/>
      <c r="OCN93" s="84"/>
      <c r="OCO93" s="84"/>
      <c r="OCP93" s="84"/>
      <c r="OCQ93" s="84"/>
      <c r="OCR93" s="84"/>
      <c r="OCS93" s="84"/>
      <c r="OCT93" s="84"/>
      <c r="OCU93" s="84"/>
      <c r="OCV93" s="84"/>
      <c r="OCW93" s="84"/>
      <c r="OCX93" s="84"/>
      <c r="OCY93" s="84"/>
      <c r="OCZ93" s="84"/>
      <c r="ODA93" s="84"/>
      <c r="ODB93" s="84"/>
      <c r="ODC93" s="84"/>
      <c r="ODD93" s="84"/>
      <c r="ODE93" s="84"/>
      <c r="ODF93" s="84"/>
      <c r="ODG93" s="84"/>
      <c r="ODH93" s="84"/>
      <c r="ODI93" s="84"/>
      <c r="ODJ93" s="84"/>
      <c r="ODK93" s="84"/>
      <c r="ODL93" s="84"/>
      <c r="ODM93" s="84"/>
      <c r="ODN93" s="84"/>
      <c r="ODO93" s="84"/>
      <c r="ODP93" s="84"/>
      <c r="ODQ93" s="84"/>
      <c r="ODR93" s="84"/>
      <c r="ODS93" s="84"/>
      <c r="ODT93" s="84"/>
      <c r="ODU93" s="84"/>
      <c r="ODV93" s="84"/>
      <c r="ODW93" s="84"/>
      <c r="ODX93" s="84"/>
      <c r="ODY93" s="84"/>
      <c r="ODZ93" s="84"/>
      <c r="OEA93" s="84"/>
      <c r="OEB93" s="84"/>
      <c r="OEC93" s="84"/>
      <c r="OED93" s="84"/>
      <c r="OEE93" s="84"/>
      <c r="OEF93" s="84"/>
      <c r="OEG93" s="84"/>
      <c r="OEH93" s="84"/>
      <c r="OEI93" s="84"/>
      <c r="OEJ93" s="84"/>
      <c r="OEK93" s="84"/>
      <c r="OEL93" s="84"/>
      <c r="OEM93" s="84"/>
      <c r="OEN93" s="84"/>
      <c r="OEO93" s="84"/>
      <c r="OEP93" s="84"/>
      <c r="OEQ93" s="84"/>
      <c r="OER93" s="84"/>
      <c r="OES93" s="84"/>
      <c r="OET93" s="84"/>
      <c r="OEU93" s="84"/>
      <c r="OEV93" s="84"/>
      <c r="OEW93" s="84"/>
      <c r="OEX93" s="84"/>
      <c r="OEY93" s="84"/>
      <c r="OEZ93" s="84"/>
      <c r="OFA93" s="84"/>
      <c r="OFB93" s="84"/>
      <c r="OFC93" s="84"/>
      <c r="OFD93" s="84"/>
      <c r="OFE93" s="84"/>
      <c r="OFF93" s="84"/>
      <c r="OFG93" s="84"/>
      <c r="OFH93" s="84"/>
      <c r="OFI93" s="84"/>
      <c r="OFJ93" s="84"/>
      <c r="OFK93" s="84"/>
      <c r="OFL93" s="84"/>
      <c r="OFM93" s="84"/>
      <c r="OFN93" s="84"/>
      <c r="OFO93" s="84"/>
      <c r="OFP93" s="84"/>
      <c r="OFQ93" s="84"/>
      <c r="OFR93" s="84"/>
      <c r="OFS93" s="84"/>
      <c r="OFT93" s="84"/>
      <c r="OFU93" s="84"/>
      <c r="OFV93" s="84"/>
      <c r="OFW93" s="84"/>
      <c r="OFX93" s="84"/>
      <c r="OFY93" s="84"/>
      <c r="OFZ93" s="84"/>
      <c r="OGA93" s="84"/>
      <c r="OGB93" s="84"/>
      <c r="OGC93" s="84"/>
      <c r="OGD93" s="84"/>
      <c r="OGE93" s="84"/>
      <c r="OGF93" s="84"/>
      <c r="OGG93" s="84"/>
      <c r="OGH93" s="84"/>
      <c r="OGI93" s="84"/>
      <c r="OGJ93" s="84"/>
      <c r="OGK93" s="84"/>
      <c r="OGL93" s="84"/>
      <c r="OGM93" s="84"/>
      <c r="OGN93" s="84"/>
      <c r="OGO93" s="84"/>
      <c r="OGP93" s="84"/>
      <c r="OGQ93" s="84"/>
      <c r="OGR93" s="84"/>
      <c r="OGS93" s="84"/>
      <c r="OGT93" s="84"/>
      <c r="OGU93" s="84"/>
      <c r="OGV93" s="84"/>
      <c r="OGW93" s="84"/>
      <c r="OGX93" s="84"/>
      <c r="OGY93" s="84"/>
      <c r="OGZ93" s="84"/>
      <c r="OHA93" s="84"/>
      <c r="OHB93" s="84"/>
      <c r="OHC93" s="84"/>
      <c r="OHD93" s="84"/>
      <c r="OHE93" s="84"/>
      <c r="OHF93" s="84"/>
      <c r="OHG93" s="84"/>
      <c r="OHH93" s="84"/>
      <c r="OHI93" s="84"/>
      <c r="OHJ93" s="84"/>
      <c r="OHK93" s="84"/>
      <c r="OHL93" s="84"/>
      <c r="OHM93" s="84"/>
      <c r="OHN93" s="84"/>
      <c r="OHO93" s="84"/>
      <c r="OHP93" s="84"/>
      <c r="OHQ93" s="84"/>
      <c r="OHR93" s="84"/>
      <c r="OHS93" s="84"/>
      <c r="OHT93" s="84"/>
      <c r="OHU93" s="84"/>
      <c r="OHV93" s="84"/>
      <c r="OHW93" s="84"/>
      <c r="OHX93" s="84"/>
      <c r="OHY93" s="84"/>
      <c r="OHZ93" s="84"/>
      <c r="OIA93" s="84"/>
      <c r="OIB93" s="84"/>
      <c r="OIC93" s="84"/>
      <c r="OID93" s="84"/>
      <c r="OIE93" s="84"/>
      <c r="OIF93" s="84"/>
      <c r="OIG93" s="84"/>
      <c r="OIH93" s="84"/>
      <c r="OII93" s="84"/>
      <c r="OIJ93" s="84"/>
      <c r="OIK93" s="84"/>
      <c r="OIL93" s="84"/>
      <c r="OIM93" s="84"/>
      <c r="OIN93" s="84"/>
      <c r="OIO93" s="84"/>
      <c r="OIP93" s="84"/>
      <c r="OIQ93" s="84"/>
      <c r="OIR93" s="84"/>
      <c r="OIS93" s="84"/>
      <c r="OIT93" s="84"/>
      <c r="OIU93" s="84"/>
      <c r="OIV93" s="84"/>
      <c r="OIW93" s="84"/>
      <c r="OIX93" s="84"/>
      <c r="OIY93" s="84"/>
      <c r="OIZ93" s="84"/>
      <c r="OJA93" s="84"/>
      <c r="OJB93" s="84"/>
      <c r="OJC93" s="84"/>
      <c r="OJD93" s="84"/>
      <c r="OJE93" s="84"/>
      <c r="OJF93" s="84"/>
      <c r="OJG93" s="84"/>
      <c r="OJH93" s="84"/>
      <c r="OJI93" s="84"/>
      <c r="OJJ93" s="84"/>
      <c r="OJK93" s="84"/>
      <c r="OJL93" s="84"/>
      <c r="OJM93" s="84"/>
      <c r="OJN93" s="84"/>
      <c r="OJO93" s="84"/>
      <c r="OJP93" s="84"/>
      <c r="OJQ93" s="84"/>
      <c r="OJR93" s="84"/>
      <c r="OJS93" s="84"/>
      <c r="OJT93" s="84"/>
      <c r="OJU93" s="84"/>
      <c r="OJV93" s="84"/>
      <c r="OJW93" s="84"/>
      <c r="OJX93" s="84"/>
      <c r="OJY93" s="84"/>
      <c r="OJZ93" s="84"/>
      <c r="OKA93" s="84"/>
      <c r="OKB93" s="84"/>
      <c r="OKC93" s="84"/>
      <c r="OKD93" s="84"/>
      <c r="OKE93" s="84"/>
      <c r="OKF93" s="84"/>
      <c r="OKG93" s="84"/>
      <c r="OKH93" s="84"/>
      <c r="OKI93" s="84"/>
      <c r="OKJ93" s="84"/>
      <c r="OKK93" s="84"/>
      <c r="OKL93" s="84"/>
      <c r="OKM93" s="84"/>
      <c r="OKN93" s="84"/>
      <c r="OKO93" s="84"/>
      <c r="OKP93" s="84"/>
      <c r="OKQ93" s="84"/>
      <c r="OKR93" s="84"/>
      <c r="OKS93" s="84"/>
      <c r="OKT93" s="84"/>
      <c r="OKU93" s="84"/>
      <c r="OKV93" s="84"/>
      <c r="OKW93" s="84"/>
      <c r="OKX93" s="84"/>
      <c r="OKY93" s="84"/>
      <c r="OKZ93" s="84"/>
      <c r="OLA93" s="84"/>
      <c r="OLB93" s="84"/>
      <c r="OLC93" s="84"/>
      <c r="OLD93" s="84"/>
      <c r="OLE93" s="84"/>
      <c r="OLF93" s="84"/>
      <c r="OLG93" s="84"/>
      <c r="OLH93" s="84"/>
      <c r="OLI93" s="84"/>
      <c r="OLJ93" s="84"/>
      <c r="OLK93" s="84"/>
      <c r="OLL93" s="84"/>
      <c r="OLM93" s="84"/>
      <c r="OLN93" s="84"/>
      <c r="OLO93" s="84"/>
      <c r="OLP93" s="84"/>
      <c r="OLQ93" s="84"/>
      <c r="OLR93" s="84"/>
      <c r="OLS93" s="84"/>
      <c r="OLT93" s="84"/>
      <c r="OLU93" s="84"/>
      <c r="OLV93" s="84"/>
      <c r="OLW93" s="84"/>
      <c r="OLX93" s="84"/>
      <c r="OLY93" s="84"/>
      <c r="OLZ93" s="84"/>
      <c r="OMA93" s="84"/>
      <c r="OMB93" s="84"/>
      <c r="OMC93" s="84"/>
      <c r="OMD93" s="84"/>
      <c r="OME93" s="84"/>
      <c r="OMF93" s="84"/>
      <c r="OMG93" s="84"/>
      <c r="OMH93" s="84"/>
      <c r="OMI93" s="84"/>
      <c r="OMJ93" s="84"/>
      <c r="OMK93" s="84"/>
      <c r="OML93" s="84"/>
      <c r="OMM93" s="84"/>
      <c r="OMN93" s="84"/>
      <c r="OMO93" s="84"/>
      <c r="OMP93" s="84"/>
      <c r="OMQ93" s="84"/>
      <c r="OMR93" s="84"/>
      <c r="OMS93" s="84"/>
      <c r="OMT93" s="84"/>
      <c r="OMU93" s="84"/>
      <c r="OMV93" s="84"/>
      <c r="OMW93" s="84"/>
      <c r="OMX93" s="84"/>
      <c r="OMY93" s="84"/>
      <c r="OMZ93" s="84"/>
      <c r="ONA93" s="84"/>
      <c r="ONB93" s="84"/>
      <c r="ONC93" s="84"/>
      <c r="OND93" s="84"/>
      <c r="ONE93" s="84"/>
      <c r="ONF93" s="84"/>
      <c r="ONG93" s="84"/>
      <c r="ONH93" s="84"/>
      <c r="ONI93" s="84"/>
      <c r="ONJ93" s="84"/>
      <c r="ONK93" s="84"/>
      <c r="ONL93" s="84"/>
      <c r="ONM93" s="84"/>
      <c r="ONN93" s="84"/>
      <c r="ONO93" s="84"/>
      <c r="ONP93" s="84"/>
      <c r="ONQ93" s="84"/>
      <c r="ONR93" s="84"/>
      <c r="ONS93" s="84"/>
      <c r="ONT93" s="84"/>
      <c r="ONU93" s="84"/>
      <c r="ONV93" s="84"/>
      <c r="ONW93" s="84"/>
      <c r="ONX93" s="84"/>
      <c r="ONY93" s="84"/>
      <c r="ONZ93" s="84"/>
      <c r="OOA93" s="84"/>
      <c r="OOB93" s="84"/>
      <c r="OOC93" s="84"/>
      <c r="OOD93" s="84"/>
      <c r="OOE93" s="84"/>
      <c r="OOF93" s="84"/>
      <c r="OOG93" s="84"/>
      <c r="OOH93" s="84"/>
      <c r="OOI93" s="84"/>
      <c r="OOJ93" s="84"/>
      <c r="OOK93" s="84"/>
      <c r="OOL93" s="84"/>
      <c r="OOM93" s="84"/>
      <c r="OON93" s="84"/>
      <c r="OOO93" s="84"/>
      <c r="OOP93" s="84"/>
      <c r="OOQ93" s="84"/>
      <c r="OOR93" s="84"/>
      <c r="OOS93" s="84"/>
      <c r="OOT93" s="84"/>
      <c r="OOU93" s="84"/>
      <c r="OOV93" s="84"/>
      <c r="OOW93" s="84"/>
      <c r="OOX93" s="84"/>
      <c r="OOY93" s="84"/>
      <c r="OOZ93" s="84"/>
      <c r="OPA93" s="84"/>
      <c r="OPB93" s="84"/>
      <c r="OPC93" s="84"/>
      <c r="OPD93" s="84"/>
      <c r="OPE93" s="84"/>
      <c r="OPF93" s="84"/>
      <c r="OPG93" s="84"/>
      <c r="OPH93" s="84"/>
      <c r="OPI93" s="84"/>
      <c r="OPJ93" s="84"/>
      <c r="OPK93" s="84"/>
      <c r="OPL93" s="84"/>
      <c r="OPM93" s="84"/>
      <c r="OPN93" s="84"/>
      <c r="OPO93" s="84"/>
      <c r="OPP93" s="84"/>
      <c r="OPQ93" s="84"/>
      <c r="OPR93" s="84"/>
      <c r="OPS93" s="84"/>
      <c r="OPT93" s="84"/>
      <c r="OPU93" s="84"/>
      <c r="OPV93" s="84"/>
      <c r="OPW93" s="84"/>
      <c r="OPX93" s="84"/>
      <c r="OPY93" s="84"/>
      <c r="OPZ93" s="84"/>
      <c r="OQA93" s="84"/>
      <c r="OQB93" s="84"/>
      <c r="OQC93" s="84"/>
      <c r="OQD93" s="84"/>
      <c r="OQE93" s="84"/>
      <c r="OQF93" s="84"/>
      <c r="OQG93" s="84"/>
      <c r="OQH93" s="84"/>
      <c r="OQI93" s="84"/>
      <c r="OQJ93" s="84"/>
      <c r="OQK93" s="84"/>
      <c r="OQL93" s="84"/>
      <c r="OQM93" s="84"/>
      <c r="OQN93" s="84"/>
      <c r="OQO93" s="84"/>
      <c r="OQP93" s="84"/>
      <c r="OQQ93" s="84"/>
      <c r="OQR93" s="84"/>
      <c r="OQS93" s="84"/>
      <c r="OQT93" s="84"/>
      <c r="OQU93" s="84"/>
      <c r="OQV93" s="84"/>
      <c r="OQW93" s="84"/>
      <c r="OQX93" s="84"/>
      <c r="OQY93" s="84"/>
      <c r="OQZ93" s="84"/>
      <c r="ORA93" s="84"/>
      <c r="ORB93" s="84"/>
      <c r="ORC93" s="84"/>
      <c r="ORD93" s="84"/>
      <c r="ORE93" s="84"/>
      <c r="ORF93" s="84"/>
      <c r="ORG93" s="84"/>
      <c r="ORH93" s="84"/>
      <c r="ORI93" s="84"/>
      <c r="ORJ93" s="84"/>
      <c r="ORK93" s="84"/>
      <c r="ORL93" s="84"/>
      <c r="ORM93" s="84"/>
      <c r="ORN93" s="84"/>
      <c r="ORO93" s="84"/>
      <c r="ORP93" s="84"/>
      <c r="ORQ93" s="84"/>
      <c r="ORR93" s="84"/>
      <c r="ORS93" s="84"/>
      <c r="ORT93" s="84"/>
      <c r="ORU93" s="84"/>
      <c r="ORV93" s="84"/>
      <c r="ORW93" s="84"/>
      <c r="ORX93" s="84"/>
      <c r="ORY93" s="84"/>
      <c r="ORZ93" s="84"/>
      <c r="OSA93" s="84"/>
      <c r="OSB93" s="84"/>
      <c r="OSC93" s="84"/>
      <c r="OSD93" s="84"/>
      <c r="OSE93" s="84"/>
      <c r="OSF93" s="84"/>
      <c r="OSG93" s="84"/>
      <c r="OSH93" s="84"/>
      <c r="OSI93" s="84"/>
      <c r="OSJ93" s="84"/>
      <c r="OSK93" s="84"/>
      <c r="OSL93" s="84"/>
      <c r="OSM93" s="84"/>
      <c r="OSN93" s="84"/>
      <c r="OSO93" s="84"/>
      <c r="OSP93" s="84"/>
      <c r="OSQ93" s="84"/>
      <c r="OSR93" s="84"/>
      <c r="OSS93" s="84"/>
      <c r="OST93" s="84"/>
      <c r="OSU93" s="84"/>
      <c r="OSV93" s="84"/>
      <c r="OSW93" s="84"/>
      <c r="OSX93" s="84"/>
      <c r="OSY93" s="84"/>
      <c r="OSZ93" s="84"/>
      <c r="OTA93" s="84"/>
      <c r="OTB93" s="84"/>
      <c r="OTC93" s="84"/>
      <c r="OTD93" s="84"/>
      <c r="OTE93" s="84"/>
      <c r="OTF93" s="84"/>
      <c r="OTG93" s="84"/>
      <c r="OTH93" s="84"/>
      <c r="OTI93" s="84"/>
      <c r="OTJ93" s="84"/>
      <c r="OTK93" s="84"/>
      <c r="OTL93" s="84"/>
      <c r="OTM93" s="84"/>
      <c r="OTN93" s="84"/>
      <c r="OTO93" s="84"/>
      <c r="OTP93" s="84"/>
      <c r="OTQ93" s="84"/>
      <c r="OTR93" s="84"/>
      <c r="OTS93" s="84"/>
      <c r="OTT93" s="84"/>
      <c r="OTU93" s="84"/>
      <c r="OTV93" s="84"/>
      <c r="OTW93" s="84"/>
      <c r="OTX93" s="84"/>
      <c r="OTY93" s="84"/>
      <c r="OTZ93" s="84"/>
      <c r="OUA93" s="84"/>
      <c r="OUB93" s="84"/>
      <c r="OUC93" s="84"/>
      <c r="OUD93" s="84"/>
      <c r="OUE93" s="84"/>
      <c r="OUF93" s="84"/>
      <c r="OUG93" s="84"/>
      <c r="OUH93" s="84"/>
      <c r="OUI93" s="84"/>
      <c r="OUJ93" s="84"/>
      <c r="OUK93" s="84"/>
      <c r="OUL93" s="84"/>
      <c r="OUM93" s="84"/>
      <c r="OUN93" s="84"/>
      <c r="OUO93" s="84"/>
      <c r="OUP93" s="84"/>
      <c r="OUQ93" s="84"/>
      <c r="OUR93" s="84"/>
      <c r="OUS93" s="84"/>
      <c r="OUT93" s="84"/>
      <c r="OUU93" s="84"/>
      <c r="OUV93" s="84"/>
      <c r="OUW93" s="84"/>
      <c r="OUX93" s="84"/>
      <c r="OUY93" s="84"/>
      <c r="OUZ93" s="84"/>
      <c r="OVA93" s="84"/>
      <c r="OVB93" s="84"/>
      <c r="OVC93" s="84"/>
      <c r="OVD93" s="84"/>
      <c r="OVE93" s="84"/>
      <c r="OVF93" s="84"/>
      <c r="OVG93" s="84"/>
      <c r="OVH93" s="84"/>
      <c r="OVI93" s="84"/>
      <c r="OVJ93" s="84"/>
      <c r="OVK93" s="84"/>
      <c r="OVL93" s="84"/>
      <c r="OVM93" s="84"/>
      <c r="OVN93" s="84"/>
      <c r="OVO93" s="84"/>
      <c r="OVP93" s="84"/>
      <c r="OVQ93" s="84"/>
      <c r="OVR93" s="84"/>
      <c r="OVS93" s="84"/>
      <c r="OVT93" s="84"/>
      <c r="OVU93" s="84"/>
      <c r="OVV93" s="84"/>
      <c r="OVW93" s="84"/>
      <c r="OVX93" s="84"/>
      <c r="OVY93" s="84"/>
      <c r="OVZ93" s="84"/>
      <c r="OWA93" s="84"/>
      <c r="OWB93" s="84"/>
      <c r="OWC93" s="84"/>
      <c r="OWD93" s="84"/>
      <c r="OWE93" s="84"/>
      <c r="OWF93" s="84"/>
      <c r="OWG93" s="84"/>
      <c r="OWH93" s="84"/>
      <c r="OWI93" s="84"/>
      <c r="OWJ93" s="84"/>
      <c r="OWK93" s="84"/>
      <c r="OWL93" s="84"/>
      <c r="OWM93" s="84"/>
      <c r="OWN93" s="84"/>
      <c r="OWO93" s="84"/>
      <c r="OWP93" s="84"/>
      <c r="OWQ93" s="84"/>
      <c r="OWR93" s="84"/>
      <c r="OWS93" s="84"/>
      <c r="OWT93" s="84"/>
      <c r="OWU93" s="84"/>
      <c r="OWV93" s="84"/>
      <c r="OWW93" s="84"/>
      <c r="OWX93" s="84"/>
      <c r="OWY93" s="84"/>
      <c r="OWZ93" s="84"/>
      <c r="OXA93" s="84"/>
      <c r="OXB93" s="84"/>
      <c r="OXC93" s="84"/>
      <c r="OXD93" s="84"/>
      <c r="OXE93" s="84"/>
      <c r="OXF93" s="84"/>
      <c r="OXG93" s="84"/>
      <c r="OXH93" s="84"/>
      <c r="OXI93" s="84"/>
      <c r="OXJ93" s="84"/>
      <c r="OXK93" s="84"/>
      <c r="OXL93" s="84"/>
      <c r="OXM93" s="84"/>
      <c r="OXN93" s="84"/>
      <c r="OXO93" s="84"/>
      <c r="OXP93" s="84"/>
      <c r="OXQ93" s="84"/>
      <c r="OXR93" s="84"/>
      <c r="OXS93" s="84"/>
      <c r="OXT93" s="84"/>
      <c r="OXU93" s="84"/>
      <c r="OXV93" s="84"/>
      <c r="OXW93" s="84"/>
      <c r="OXX93" s="84"/>
      <c r="OXY93" s="84"/>
      <c r="OXZ93" s="84"/>
      <c r="OYA93" s="84"/>
      <c r="OYB93" s="84"/>
      <c r="OYC93" s="84"/>
      <c r="OYD93" s="84"/>
      <c r="OYE93" s="84"/>
      <c r="OYF93" s="84"/>
      <c r="OYG93" s="84"/>
      <c r="OYH93" s="84"/>
      <c r="OYI93" s="84"/>
      <c r="OYJ93" s="84"/>
      <c r="OYK93" s="84"/>
      <c r="OYL93" s="84"/>
      <c r="OYM93" s="84"/>
      <c r="OYN93" s="84"/>
      <c r="OYO93" s="84"/>
      <c r="OYP93" s="84"/>
      <c r="OYQ93" s="84"/>
      <c r="OYR93" s="84"/>
      <c r="OYS93" s="84"/>
      <c r="OYT93" s="84"/>
      <c r="OYU93" s="84"/>
      <c r="OYV93" s="84"/>
      <c r="OYW93" s="84"/>
      <c r="OYX93" s="84"/>
      <c r="OYY93" s="84"/>
      <c r="OYZ93" s="84"/>
      <c r="OZA93" s="84"/>
      <c r="OZB93" s="84"/>
      <c r="OZC93" s="84"/>
      <c r="OZD93" s="84"/>
      <c r="OZE93" s="84"/>
      <c r="OZF93" s="84"/>
      <c r="OZG93" s="84"/>
      <c r="OZH93" s="84"/>
      <c r="OZI93" s="84"/>
      <c r="OZJ93" s="84"/>
      <c r="OZK93" s="84"/>
      <c r="OZL93" s="84"/>
      <c r="OZM93" s="84"/>
      <c r="OZN93" s="84"/>
      <c r="OZO93" s="84"/>
      <c r="OZP93" s="84"/>
      <c r="OZQ93" s="84"/>
      <c r="OZR93" s="84"/>
      <c r="OZS93" s="84"/>
      <c r="OZT93" s="84"/>
      <c r="OZU93" s="84"/>
      <c r="OZV93" s="84"/>
      <c r="OZW93" s="84"/>
      <c r="OZX93" s="84"/>
      <c r="OZY93" s="84"/>
      <c r="OZZ93" s="84"/>
      <c r="PAA93" s="84"/>
      <c r="PAB93" s="84"/>
      <c r="PAC93" s="84"/>
      <c r="PAD93" s="84"/>
      <c r="PAE93" s="84"/>
      <c r="PAF93" s="84"/>
      <c r="PAG93" s="84"/>
      <c r="PAH93" s="84"/>
      <c r="PAI93" s="84"/>
      <c r="PAJ93" s="84"/>
      <c r="PAK93" s="84"/>
      <c r="PAL93" s="84"/>
      <c r="PAM93" s="84"/>
      <c r="PAN93" s="84"/>
      <c r="PAO93" s="84"/>
      <c r="PAP93" s="84"/>
      <c r="PAQ93" s="84"/>
      <c r="PAR93" s="84"/>
      <c r="PAS93" s="84"/>
      <c r="PAT93" s="84"/>
      <c r="PAU93" s="84"/>
      <c r="PAV93" s="84"/>
      <c r="PAW93" s="84"/>
      <c r="PAX93" s="84"/>
      <c r="PAY93" s="84"/>
      <c r="PAZ93" s="84"/>
      <c r="PBA93" s="84"/>
      <c r="PBB93" s="84"/>
      <c r="PBC93" s="84"/>
      <c r="PBD93" s="84"/>
      <c r="PBE93" s="84"/>
      <c r="PBF93" s="84"/>
      <c r="PBG93" s="84"/>
      <c r="PBH93" s="84"/>
      <c r="PBI93" s="84"/>
      <c r="PBJ93" s="84"/>
      <c r="PBK93" s="84"/>
      <c r="PBL93" s="84"/>
      <c r="PBM93" s="84"/>
      <c r="PBN93" s="84"/>
      <c r="PBO93" s="84"/>
      <c r="PBP93" s="84"/>
      <c r="PBQ93" s="84"/>
      <c r="PBR93" s="84"/>
      <c r="PBS93" s="84"/>
      <c r="PBT93" s="84"/>
      <c r="PBU93" s="84"/>
      <c r="PBV93" s="84"/>
      <c r="PBW93" s="84"/>
      <c r="PBX93" s="84"/>
      <c r="PBY93" s="84"/>
      <c r="PBZ93" s="84"/>
      <c r="PCA93" s="84"/>
      <c r="PCB93" s="84"/>
      <c r="PCC93" s="84"/>
      <c r="PCD93" s="84"/>
      <c r="PCE93" s="84"/>
      <c r="PCF93" s="84"/>
      <c r="PCG93" s="84"/>
      <c r="PCH93" s="84"/>
      <c r="PCI93" s="84"/>
      <c r="PCJ93" s="84"/>
      <c r="PCK93" s="84"/>
      <c r="PCL93" s="84"/>
      <c r="PCM93" s="84"/>
      <c r="PCN93" s="84"/>
      <c r="PCO93" s="84"/>
      <c r="PCP93" s="84"/>
      <c r="PCQ93" s="84"/>
      <c r="PCR93" s="84"/>
      <c r="PCS93" s="84"/>
      <c r="PCT93" s="84"/>
      <c r="PCU93" s="84"/>
      <c r="PCV93" s="84"/>
      <c r="PCW93" s="84"/>
      <c r="PCX93" s="84"/>
      <c r="PCY93" s="84"/>
      <c r="PCZ93" s="84"/>
      <c r="PDA93" s="84"/>
      <c r="PDB93" s="84"/>
      <c r="PDC93" s="84"/>
      <c r="PDD93" s="84"/>
      <c r="PDE93" s="84"/>
      <c r="PDF93" s="84"/>
      <c r="PDG93" s="84"/>
      <c r="PDH93" s="84"/>
      <c r="PDI93" s="84"/>
      <c r="PDJ93" s="84"/>
      <c r="PDK93" s="84"/>
      <c r="PDL93" s="84"/>
      <c r="PDM93" s="84"/>
      <c r="PDN93" s="84"/>
      <c r="PDO93" s="84"/>
      <c r="PDP93" s="84"/>
      <c r="PDQ93" s="84"/>
      <c r="PDR93" s="84"/>
      <c r="PDS93" s="84"/>
      <c r="PDT93" s="84"/>
      <c r="PDU93" s="84"/>
      <c r="PDV93" s="84"/>
      <c r="PDW93" s="84"/>
      <c r="PDX93" s="84"/>
      <c r="PDY93" s="84"/>
      <c r="PDZ93" s="84"/>
      <c r="PEA93" s="84"/>
      <c r="PEB93" s="84"/>
      <c r="PEC93" s="84"/>
      <c r="PED93" s="84"/>
      <c r="PEE93" s="84"/>
      <c r="PEF93" s="84"/>
      <c r="PEG93" s="84"/>
      <c r="PEH93" s="84"/>
      <c r="PEI93" s="84"/>
      <c r="PEJ93" s="84"/>
      <c r="PEK93" s="84"/>
      <c r="PEL93" s="84"/>
      <c r="PEM93" s="84"/>
      <c r="PEN93" s="84"/>
      <c r="PEO93" s="84"/>
      <c r="PEP93" s="84"/>
      <c r="PEQ93" s="84"/>
      <c r="PER93" s="84"/>
      <c r="PES93" s="84"/>
      <c r="PET93" s="84"/>
      <c r="PEU93" s="84"/>
      <c r="PEV93" s="84"/>
      <c r="PEW93" s="84"/>
      <c r="PEX93" s="84"/>
      <c r="PEY93" s="84"/>
      <c r="PEZ93" s="84"/>
      <c r="PFA93" s="84"/>
      <c r="PFB93" s="84"/>
      <c r="PFC93" s="84"/>
      <c r="PFD93" s="84"/>
      <c r="PFE93" s="84"/>
      <c r="PFF93" s="84"/>
      <c r="PFG93" s="84"/>
      <c r="PFH93" s="84"/>
      <c r="PFI93" s="84"/>
      <c r="PFJ93" s="84"/>
      <c r="PFK93" s="84"/>
      <c r="PFL93" s="84"/>
      <c r="PFM93" s="84"/>
      <c r="PFN93" s="84"/>
      <c r="PFO93" s="84"/>
      <c r="PFP93" s="84"/>
      <c r="PFQ93" s="84"/>
      <c r="PFR93" s="84"/>
      <c r="PFS93" s="84"/>
      <c r="PFT93" s="84"/>
      <c r="PFU93" s="84"/>
      <c r="PFV93" s="84"/>
      <c r="PFW93" s="84"/>
      <c r="PFX93" s="84"/>
      <c r="PFY93" s="84"/>
      <c r="PFZ93" s="84"/>
      <c r="PGA93" s="84"/>
      <c r="PGB93" s="84"/>
      <c r="PGC93" s="84"/>
      <c r="PGD93" s="84"/>
      <c r="PGE93" s="84"/>
      <c r="PGF93" s="84"/>
      <c r="PGG93" s="84"/>
      <c r="PGH93" s="84"/>
      <c r="PGI93" s="84"/>
      <c r="PGJ93" s="84"/>
      <c r="PGK93" s="84"/>
      <c r="PGL93" s="84"/>
      <c r="PGM93" s="84"/>
      <c r="PGN93" s="84"/>
      <c r="PGO93" s="84"/>
      <c r="PGP93" s="84"/>
      <c r="PGQ93" s="84"/>
      <c r="PGR93" s="84"/>
      <c r="PGS93" s="84"/>
      <c r="PGT93" s="84"/>
      <c r="PGU93" s="84"/>
      <c r="PGV93" s="84"/>
      <c r="PGW93" s="84"/>
      <c r="PGX93" s="84"/>
      <c r="PGY93" s="84"/>
      <c r="PGZ93" s="84"/>
      <c r="PHA93" s="84"/>
      <c r="PHB93" s="84"/>
      <c r="PHC93" s="84"/>
      <c r="PHD93" s="84"/>
      <c r="PHE93" s="84"/>
      <c r="PHF93" s="84"/>
      <c r="PHG93" s="84"/>
      <c r="PHH93" s="84"/>
      <c r="PHI93" s="84"/>
      <c r="PHJ93" s="84"/>
      <c r="PHK93" s="84"/>
      <c r="PHL93" s="84"/>
      <c r="PHM93" s="84"/>
      <c r="PHN93" s="84"/>
      <c r="PHO93" s="84"/>
      <c r="PHP93" s="84"/>
      <c r="PHQ93" s="84"/>
      <c r="PHR93" s="84"/>
      <c r="PHS93" s="84"/>
      <c r="PHT93" s="84"/>
      <c r="PHU93" s="84"/>
      <c r="PHV93" s="84"/>
      <c r="PHW93" s="84"/>
      <c r="PHX93" s="84"/>
      <c r="PHY93" s="84"/>
      <c r="PHZ93" s="84"/>
      <c r="PIA93" s="84"/>
      <c r="PIB93" s="84"/>
      <c r="PIC93" s="84"/>
      <c r="PID93" s="84"/>
      <c r="PIE93" s="84"/>
      <c r="PIF93" s="84"/>
      <c r="PIG93" s="84"/>
      <c r="PIH93" s="84"/>
      <c r="PII93" s="84"/>
      <c r="PIJ93" s="84"/>
      <c r="PIK93" s="84"/>
      <c r="PIL93" s="84"/>
      <c r="PIM93" s="84"/>
      <c r="PIN93" s="84"/>
      <c r="PIO93" s="84"/>
      <c r="PIP93" s="84"/>
      <c r="PIQ93" s="84"/>
      <c r="PIR93" s="84"/>
      <c r="PIS93" s="84"/>
      <c r="PIT93" s="84"/>
      <c r="PIU93" s="84"/>
      <c r="PIV93" s="84"/>
      <c r="PIW93" s="84"/>
      <c r="PIX93" s="84"/>
      <c r="PIY93" s="84"/>
      <c r="PIZ93" s="84"/>
      <c r="PJA93" s="84"/>
      <c r="PJB93" s="84"/>
      <c r="PJC93" s="84"/>
      <c r="PJD93" s="84"/>
      <c r="PJE93" s="84"/>
      <c r="PJF93" s="84"/>
      <c r="PJG93" s="84"/>
      <c r="PJH93" s="84"/>
      <c r="PJI93" s="84"/>
      <c r="PJJ93" s="84"/>
      <c r="PJK93" s="84"/>
      <c r="PJL93" s="84"/>
      <c r="PJM93" s="84"/>
      <c r="PJN93" s="84"/>
      <c r="PJO93" s="84"/>
      <c r="PJP93" s="84"/>
      <c r="PJQ93" s="84"/>
      <c r="PJR93" s="84"/>
      <c r="PJS93" s="84"/>
      <c r="PJT93" s="84"/>
      <c r="PJU93" s="84"/>
      <c r="PJV93" s="84"/>
      <c r="PJW93" s="84"/>
      <c r="PJX93" s="84"/>
      <c r="PJY93" s="84"/>
      <c r="PJZ93" s="84"/>
      <c r="PKA93" s="84"/>
      <c r="PKB93" s="84"/>
      <c r="PKC93" s="84"/>
      <c r="PKD93" s="84"/>
      <c r="PKE93" s="84"/>
      <c r="PKF93" s="84"/>
      <c r="PKG93" s="84"/>
      <c r="PKH93" s="84"/>
      <c r="PKI93" s="84"/>
      <c r="PKJ93" s="84"/>
      <c r="PKK93" s="84"/>
      <c r="PKL93" s="84"/>
      <c r="PKM93" s="84"/>
      <c r="PKN93" s="84"/>
      <c r="PKO93" s="84"/>
      <c r="PKP93" s="84"/>
      <c r="PKQ93" s="84"/>
      <c r="PKR93" s="84"/>
      <c r="PKS93" s="84"/>
      <c r="PKT93" s="84"/>
      <c r="PKU93" s="84"/>
      <c r="PKV93" s="84"/>
      <c r="PKW93" s="84"/>
      <c r="PKX93" s="84"/>
      <c r="PKY93" s="84"/>
      <c r="PKZ93" s="84"/>
      <c r="PLA93" s="84"/>
      <c r="PLB93" s="84"/>
      <c r="PLC93" s="84"/>
      <c r="PLD93" s="84"/>
      <c r="PLE93" s="84"/>
      <c r="PLF93" s="84"/>
      <c r="PLG93" s="84"/>
      <c r="PLH93" s="84"/>
      <c r="PLI93" s="84"/>
      <c r="PLJ93" s="84"/>
      <c r="PLK93" s="84"/>
      <c r="PLL93" s="84"/>
      <c r="PLM93" s="84"/>
      <c r="PLN93" s="84"/>
      <c r="PLO93" s="84"/>
      <c r="PLP93" s="84"/>
      <c r="PLQ93" s="84"/>
      <c r="PLR93" s="84"/>
      <c r="PLS93" s="84"/>
      <c r="PLT93" s="84"/>
      <c r="PLU93" s="84"/>
      <c r="PLV93" s="84"/>
      <c r="PLW93" s="84"/>
      <c r="PLX93" s="84"/>
      <c r="PLY93" s="84"/>
      <c r="PLZ93" s="84"/>
      <c r="PMA93" s="84"/>
      <c r="PMB93" s="84"/>
      <c r="PMC93" s="84"/>
      <c r="PMD93" s="84"/>
      <c r="PME93" s="84"/>
      <c r="PMF93" s="84"/>
      <c r="PMG93" s="84"/>
      <c r="PMH93" s="84"/>
      <c r="PMI93" s="84"/>
      <c r="PMJ93" s="84"/>
      <c r="PMK93" s="84"/>
      <c r="PML93" s="84"/>
      <c r="PMM93" s="84"/>
      <c r="PMN93" s="84"/>
      <c r="PMO93" s="84"/>
      <c r="PMP93" s="84"/>
      <c r="PMQ93" s="84"/>
      <c r="PMR93" s="84"/>
      <c r="PMS93" s="84"/>
      <c r="PMT93" s="84"/>
      <c r="PMU93" s="84"/>
      <c r="PMV93" s="84"/>
      <c r="PMW93" s="84"/>
      <c r="PMX93" s="84"/>
      <c r="PMY93" s="84"/>
      <c r="PMZ93" s="84"/>
      <c r="PNA93" s="84"/>
      <c r="PNB93" s="84"/>
      <c r="PNC93" s="84"/>
      <c r="PND93" s="84"/>
      <c r="PNE93" s="84"/>
      <c r="PNF93" s="84"/>
      <c r="PNG93" s="84"/>
      <c r="PNH93" s="84"/>
      <c r="PNI93" s="84"/>
      <c r="PNJ93" s="84"/>
      <c r="PNK93" s="84"/>
      <c r="PNL93" s="84"/>
      <c r="PNM93" s="84"/>
      <c r="PNN93" s="84"/>
      <c r="PNO93" s="84"/>
      <c r="PNP93" s="84"/>
      <c r="PNQ93" s="84"/>
      <c r="PNR93" s="84"/>
      <c r="PNS93" s="84"/>
      <c r="PNT93" s="84"/>
      <c r="PNU93" s="84"/>
      <c r="PNV93" s="84"/>
      <c r="PNW93" s="84"/>
      <c r="PNX93" s="84"/>
      <c r="PNY93" s="84"/>
      <c r="PNZ93" s="84"/>
      <c r="POA93" s="84"/>
      <c r="POB93" s="84"/>
      <c r="POC93" s="84"/>
      <c r="POD93" s="84"/>
      <c r="POE93" s="84"/>
      <c r="POF93" s="84"/>
      <c r="POG93" s="84"/>
      <c r="POH93" s="84"/>
      <c r="POI93" s="84"/>
      <c r="POJ93" s="84"/>
      <c r="POK93" s="84"/>
      <c r="POL93" s="84"/>
      <c r="POM93" s="84"/>
      <c r="PON93" s="84"/>
      <c r="POO93" s="84"/>
      <c r="POP93" s="84"/>
      <c r="POQ93" s="84"/>
      <c r="POR93" s="84"/>
      <c r="POS93" s="84"/>
      <c r="POT93" s="84"/>
      <c r="POU93" s="84"/>
      <c r="POV93" s="84"/>
      <c r="POW93" s="84"/>
      <c r="POX93" s="84"/>
      <c r="POY93" s="84"/>
      <c r="POZ93" s="84"/>
      <c r="PPA93" s="84"/>
      <c r="PPB93" s="84"/>
      <c r="PPC93" s="84"/>
      <c r="PPD93" s="84"/>
      <c r="PPE93" s="84"/>
      <c r="PPF93" s="84"/>
      <c r="PPG93" s="84"/>
      <c r="PPH93" s="84"/>
      <c r="PPI93" s="84"/>
      <c r="PPJ93" s="84"/>
      <c r="PPK93" s="84"/>
      <c r="PPL93" s="84"/>
      <c r="PPM93" s="84"/>
      <c r="PPN93" s="84"/>
      <c r="PPO93" s="84"/>
      <c r="PPP93" s="84"/>
      <c r="PPQ93" s="84"/>
      <c r="PPR93" s="84"/>
      <c r="PPS93" s="84"/>
      <c r="PPT93" s="84"/>
      <c r="PPU93" s="84"/>
      <c r="PPV93" s="84"/>
      <c r="PPW93" s="84"/>
      <c r="PPX93" s="84"/>
      <c r="PPY93" s="84"/>
      <c r="PPZ93" s="84"/>
      <c r="PQA93" s="84"/>
      <c r="PQB93" s="84"/>
      <c r="PQC93" s="84"/>
      <c r="PQD93" s="84"/>
      <c r="PQE93" s="84"/>
      <c r="PQF93" s="84"/>
      <c r="PQG93" s="84"/>
      <c r="PQH93" s="84"/>
      <c r="PQI93" s="84"/>
      <c r="PQJ93" s="84"/>
      <c r="PQK93" s="84"/>
      <c r="PQL93" s="84"/>
      <c r="PQM93" s="84"/>
      <c r="PQN93" s="84"/>
      <c r="PQO93" s="84"/>
      <c r="PQP93" s="84"/>
      <c r="PQQ93" s="84"/>
      <c r="PQR93" s="84"/>
      <c r="PQS93" s="84"/>
      <c r="PQT93" s="84"/>
      <c r="PQU93" s="84"/>
      <c r="PQV93" s="84"/>
      <c r="PQW93" s="84"/>
      <c r="PQX93" s="84"/>
      <c r="PQY93" s="84"/>
      <c r="PQZ93" s="84"/>
      <c r="PRA93" s="84"/>
      <c r="PRB93" s="84"/>
      <c r="PRC93" s="84"/>
      <c r="PRD93" s="84"/>
      <c r="PRE93" s="84"/>
      <c r="PRF93" s="84"/>
      <c r="PRG93" s="84"/>
      <c r="PRH93" s="84"/>
      <c r="PRI93" s="84"/>
      <c r="PRJ93" s="84"/>
      <c r="PRK93" s="84"/>
      <c r="PRL93" s="84"/>
      <c r="PRM93" s="84"/>
      <c r="PRN93" s="84"/>
      <c r="PRO93" s="84"/>
      <c r="PRP93" s="84"/>
      <c r="PRQ93" s="84"/>
      <c r="PRR93" s="84"/>
      <c r="PRS93" s="84"/>
      <c r="PRT93" s="84"/>
      <c r="PRU93" s="84"/>
      <c r="PRV93" s="84"/>
      <c r="PRW93" s="84"/>
      <c r="PRX93" s="84"/>
      <c r="PRY93" s="84"/>
      <c r="PRZ93" s="84"/>
      <c r="PSA93" s="84"/>
      <c r="PSB93" s="84"/>
      <c r="PSC93" s="84"/>
      <c r="PSD93" s="84"/>
      <c r="PSE93" s="84"/>
      <c r="PSF93" s="84"/>
      <c r="PSG93" s="84"/>
      <c r="PSH93" s="84"/>
      <c r="PSI93" s="84"/>
      <c r="PSJ93" s="84"/>
      <c r="PSK93" s="84"/>
      <c r="PSL93" s="84"/>
      <c r="PSM93" s="84"/>
      <c r="PSN93" s="84"/>
      <c r="PSO93" s="84"/>
      <c r="PSP93" s="84"/>
      <c r="PSQ93" s="84"/>
      <c r="PSR93" s="84"/>
      <c r="PSS93" s="84"/>
      <c r="PST93" s="84"/>
      <c r="PSU93" s="84"/>
      <c r="PSV93" s="84"/>
      <c r="PSW93" s="84"/>
      <c r="PSX93" s="84"/>
      <c r="PSY93" s="84"/>
      <c r="PSZ93" s="84"/>
      <c r="PTA93" s="84"/>
      <c r="PTB93" s="84"/>
      <c r="PTC93" s="84"/>
      <c r="PTD93" s="84"/>
      <c r="PTE93" s="84"/>
      <c r="PTF93" s="84"/>
      <c r="PTG93" s="84"/>
      <c r="PTH93" s="84"/>
      <c r="PTI93" s="84"/>
      <c r="PTJ93" s="84"/>
      <c r="PTK93" s="84"/>
      <c r="PTL93" s="84"/>
      <c r="PTM93" s="84"/>
      <c r="PTN93" s="84"/>
      <c r="PTO93" s="84"/>
      <c r="PTP93" s="84"/>
      <c r="PTQ93" s="84"/>
      <c r="PTR93" s="84"/>
      <c r="PTS93" s="84"/>
      <c r="PTT93" s="84"/>
      <c r="PTU93" s="84"/>
      <c r="PTV93" s="84"/>
      <c r="PTW93" s="84"/>
      <c r="PTX93" s="84"/>
      <c r="PTY93" s="84"/>
      <c r="PTZ93" s="84"/>
      <c r="PUA93" s="84"/>
      <c r="PUB93" s="84"/>
      <c r="PUC93" s="84"/>
      <c r="PUD93" s="84"/>
      <c r="PUE93" s="84"/>
      <c r="PUF93" s="84"/>
      <c r="PUG93" s="84"/>
      <c r="PUH93" s="84"/>
      <c r="PUI93" s="84"/>
      <c r="PUJ93" s="84"/>
      <c r="PUK93" s="84"/>
      <c r="PUL93" s="84"/>
      <c r="PUM93" s="84"/>
      <c r="PUN93" s="84"/>
      <c r="PUO93" s="84"/>
      <c r="PUP93" s="84"/>
      <c r="PUQ93" s="84"/>
      <c r="PUR93" s="84"/>
      <c r="PUS93" s="84"/>
      <c r="PUT93" s="84"/>
      <c r="PUU93" s="84"/>
      <c r="PUV93" s="84"/>
      <c r="PUW93" s="84"/>
      <c r="PUX93" s="84"/>
      <c r="PUY93" s="84"/>
      <c r="PUZ93" s="84"/>
      <c r="PVA93" s="84"/>
      <c r="PVB93" s="84"/>
      <c r="PVC93" s="84"/>
      <c r="PVD93" s="84"/>
      <c r="PVE93" s="84"/>
      <c r="PVF93" s="84"/>
      <c r="PVG93" s="84"/>
      <c r="PVH93" s="84"/>
      <c r="PVI93" s="84"/>
      <c r="PVJ93" s="84"/>
      <c r="PVK93" s="84"/>
      <c r="PVL93" s="84"/>
      <c r="PVM93" s="84"/>
      <c r="PVN93" s="84"/>
      <c r="PVO93" s="84"/>
      <c r="PVP93" s="84"/>
      <c r="PVQ93" s="84"/>
      <c r="PVR93" s="84"/>
      <c r="PVS93" s="84"/>
      <c r="PVT93" s="84"/>
      <c r="PVU93" s="84"/>
      <c r="PVV93" s="84"/>
      <c r="PVW93" s="84"/>
      <c r="PVX93" s="84"/>
      <c r="PVY93" s="84"/>
      <c r="PVZ93" s="84"/>
      <c r="PWA93" s="84"/>
      <c r="PWB93" s="84"/>
      <c r="PWC93" s="84"/>
      <c r="PWD93" s="84"/>
      <c r="PWE93" s="84"/>
      <c r="PWF93" s="84"/>
      <c r="PWG93" s="84"/>
      <c r="PWH93" s="84"/>
      <c r="PWI93" s="84"/>
      <c r="PWJ93" s="84"/>
      <c r="PWK93" s="84"/>
      <c r="PWL93" s="84"/>
      <c r="PWM93" s="84"/>
      <c r="PWN93" s="84"/>
      <c r="PWO93" s="84"/>
      <c r="PWP93" s="84"/>
      <c r="PWQ93" s="84"/>
      <c r="PWR93" s="84"/>
      <c r="PWS93" s="84"/>
      <c r="PWT93" s="84"/>
      <c r="PWU93" s="84"/>
      <c r="PWV93" s="84"/>
      <c r="PWW93" s="84"/>
      <c r="PWX93" s="84"/>
      <c r="PWY93" s="84"/>
      <c r="PWZ93" s="84"/>
      <c r="PXA93" s="84"/>
      <c r="PXB93" s="84"/>
      <c r="PXC93" s="84"/>
      <c r="PXD93" s="84"/>
      <c r="PXE93" s="84"/>
      <c r="PXF93" s="84"/>
      <c r="PXG93" s="84"/>
      <c r="PXH93" s="84"/>
      <c r="PXI93" s="84"/>
      <c r="PXJ93" s="84"/>
      <c r="PXK93" s="84"/>
      <c r="PXL93" s="84"/>
      <c r="PXM93" s="84"/>
      <c r="PXN93" s="84"/>
      <c r="PXO93" s="84"/>
      <c r="PXP93" s="84"/>
      <c r="PXQ93" s="84"/>
      <c r="PXR93" s="84"/>
      <c r="PXS93" s="84"/>
      <c r="PXT93" s="84"/>
      <c r="PXU93" s="84"/>
      <c r="PXV93" s="84"/>
      <c r="PXW93" s="84"/>
      <c r="PXX93" s="84"/>
      <c r="PXY93" s="84"/>
      <c r="PXZ93" s="84"/>
      <c r="PYA93" s="84"/>
      <c r="PYB93" s="84"/>
      <c r="PYC93" s="84"/>
      <c r="PYD93" s="84"/>
      <c r="PYE93" s="84"/>
      <c r="PYF93" s="84"/>
      <c r="PYG93" s="84"/>
      <c r="PYH93" s="84"/>
      <c r="PYI93" s="84"/>
      <c r="PYJ93" s="84"/>
      <c r="PYK93" s="84"/>
      <c r="PYL93" s="84"/>
      <c r="PYM93" s="84"/>
      <c r="PYN93" s="84"/>
      <c r="PYO93" s="84"/>
      <c r="PYP93" s="84"/>
      <c r="PYQ93" s="84"/>
      <c r="PYR93" s="84"/>
      <c r="PYS93" s="84"/>
      <c r="PYT93" s="84"/>
      <c r="PYU93" s="84"/>
      <c r="PYV93" s="84"/>
      <c r="PYW93" s="84"/>
      <c r="PYX93" s="84"/>
      <c r="PYY93" s="84"/>
      <c r="PYZ93" s="84"/>
      <c r="PZA93" s="84"/>
      <c r="PZB93" s="84"/>
      <c r="PZC93" s="84"/>
      <c r="PZD93" s="84"/>
      <c r="PZE93" s="84"/>
      <c r="PZF93" s="84"/>
      <c r="PZG93" s="84"/>
      <c r="PZH93" s="84"/>
      <c r="PZI93" s="84"/>
      <c r="PZJ93" s="84"/>
      <c r="PZK93" s="84"/>
      <c r="PZL93" s="84"/>
      <c r="PZM93" s="84"/>
      <c r="PZN93" s="84"/>
      <c r="PZO93" s="84"/>
      <c r="PZP93" s="84"/>
      <c r="PZQ93" s="84"/>
      <c r="PZR93" s="84"/>
      <c r="PZS93" s="84"/>
      <c r="PZT93" s="84"/>
      <c r="PZU93" s="84"/>
      <c r="PZV93" s="84"/>
      <c r="PZW93" s="84"/>
      <c r="PZX93" s="84"/>
      <c r="PZY93" s="84"/>
      <c r="PZZ93" s="84"/>
      <c r="QAA93" s="84"/>
      <c r="QAB93" s="84"/>
      <c r="QAC93" s="84"/>
      <c r="QAD93" s="84"/>
      <c r="QAE93" s="84"/>
      <c r="QAF93" s="84"/>
      <c r="QAG93" s="84"/>
      <c r="QAH93" s="84"/>
      <c r="QAI93" s="84"/>
      <c r="QAJ93" s="84"/>
      <c r="QAK93" s="84"/>
      <c r="QAL93" s="84"/>
      <c r="QAM93" s="84"/>
      <c r="QAN93" s="84"/>
      <c r="QAO93" s="84"/>
      <c r="QAP93" s="84"/>
      <c r="QAQ93" s="84"/>
      <c r="QAR93" s="84"/>
      <c r="QAS93" s="84"/>
      <c r="QAT93" s="84"/>
      <c r="QAU93" s="84"/>
      <c r="QAV93" s="84"/>
      <c r="QAW93" s="84"/>
      <c r="QAX93" s="84"/>
      <c r="QAY93" s="84"/>
      <c r="QAZ93" s="84"/>
      <c r="QBA93" s="84"/>
      <c r="QBB93" s="84"/>
      <c r="QBC93" s="84"/>
      <c r="QBD93" s="84"/>
      <c r="QBE93" s="84"/>
      <c r="QBF93" s="84"/>
      <c r="QBG93" s="84"/>
      <c r="QBH93" s="84"/>
      <c r="QBI93" s="84"/>
      <c r="QBJ93" s="84"/>
      <c r="QBK93" s="84"/>
      <c r="QBL93" s="84"/>
      <c r="QBM93" s="84"/>
      <c r="QBN93" s="84"/>
      <c r="QBO93" s="84"/>
      <c r="QBP93" s="84"/>
      <c r="QBQ93" s="84"/>
      <c r="QBR93" s="84"/>
      <c r="QBS93" s="84"/>
      <c r="QBT93" s="84"/>
      <c r="QBU93" s="84"/>
      <c r="QBV93" s="84"/>
      <c r="QBW93" s="84"/>
      <c r="QBX93" s="84"/>
      <c r="QBY93" s="84"/>
      <c r="QBZ93" s="84"/>
      <c r="QCA93" s="84"/>
      <c r="QCB93" s="84"/>
      <c r="QCC93" s="84"/>
      <c r="QCD93" s="84"/>
      <c r="QCE93" s="84"/>
      <c r="QCF93" s="84"/>
      <c r="QCG93" s="84"/>
      <c r="QCH93" s="84"/>
      <c r="QCI93" s="84"/>
      <c r="QCJ93" s="84"/>
      <c r="QCK93" s="84"/>
      <c r="QCL93" s="84"/>
      <c r="QCM93" s="84"/>
      <c r="QCN93" s="84"/>
      <c r="QCO93" s="84"/>
      <c r="QCP93" s="84"/>
      <c r="QCQ93" s="84"/>
      <c r="QCR93" s="84"/>
      <c r="QCS93" s="84"/>
      <c r="QCT93" s="84"/>
      <c r="QCU93" s="84"/>
      <c r="QCV93" s="84"/>
      <c r="QCW93" s="84"/>
      <c r="QCX93" s="84"/>
      <c r="QCY93" s="84"/>
      <c r="QCZ93" s="84"/>
      <c r="QDA93" s="84"/>
      <c r="QDB93" s="84"/>
      <c r="QDC93" s="84"/>
      <c r="QDD93" s="84"/>
      <c r="QDE93" s="84"/>
      <c r="QDF93" s="84"/>
      <c r="QDG93" s="84"/>
      <c r="QDH93" s="84"/>
      <c r="QDI93" s="84"/>
      <c r="QDJ93" s="84"/>
      <c r="QDK93" s="84"/>
      <c r="QDL93" s="84"/>
      <c r="QDM93" s="84"/>
      <c r="QDN93" s="84"/>
      <c r="QDO93" s="84"/>
      <c r="QDP93" s="84"/>
      <c r="QDQ93" s="84"/>
      <c r="QDR93" s="84"/>
      <c r="QDS93" s="84"/>
      <c r="QDT93" s="84"/>
      <c r="QDU93" s="84"/>
      <c r="QDV93" s="84"/>
      <c r="QDW93" s="84"/>
      <c r="QDX93" s="84"/>
      <c r="QDY93" s="84"/>
      <c r="QDZ93" s="84"/>
      <c r="QEA93" s="84"/>
      <c r="QEB93" s="84"/>
      <c r="QEC93" s="84"/>
      <c r="QED93" s="84"/>
      <c r="QEE93" s="84"/>
      <c r="QEF93" s="84"/>
      <c r="QEG93" s="84"/>
      <c r="QEH93" s="84"/>
      <c r="QEI93" s="84"/>
      <c r="QEJ93" s="84"/>
      <c r="QEK93" s="84"/>
      <c r="QEL93" s="84"/>
      <c r="QEM93" s="84"/>
      <c r="QEN93" s="84"/>
      <c r="QEO93" s="84"/>
      <c r="QEP93" s="84"/>
      <c r="QEQ93" s="84"/>
      <c r="QER93" s="84"/>
      <c r="QES93" s="84"/>
      <c r="QET93" s="84"/>
      <c r="QEU93" s="84"/>
      <c r="QEV93" s="84"/>
      <c r="QEW93" s="84"/>
      <c r="QEX93" s="84"/>
      <c r="QEY93" s="84"/>
      <c r="QEZ93" s="84"/>
      <c r="QFA93" s="84"/>
      <c r="QFB93" s="84"/>
      <c r="QFC93" s="84"/>
      <c r="QFD93" s="84"/>
      <c r="QFE93" s="84"/>
      <c r="QFF93" s="84"/>
      <c r="QFG93" s="84"/>
      <c r="QFH93" s="84"/>
      <c r="QFI93" s="84"/>
      <c r="QFJ93" s="84"/>
      <c r="QFK93" s="84"/>
      <c r="QFL93" s="84"/>
      <c r="QFM93" s="84"/>
      <c r="QFN93" s="84"/>
      <c r="QFO93" s="84"/>
      <c r="QFP93" s="84"/>
      <c r="QFQ93" s="84"/>
      <c r="QFR93" s="84"/>
      <c r="QFS93" s="84"/>
      <c r="QFT93" s="84"/>
      <c r="QFU93" s="84"/>
      <c r="QFV93" s="84"/>
      <c r="QFW93" s="84"/>
      <c r="QFX93" s="84"/>
      <c r="QFY93" s="84"/>
      <c r="QFZ93" s="84"/>
      <c r="QGA93" s="84"/>
      <c r="QGB93" s="84"/>
      <c r="QGC93" s="84"/>
      <c r="QGD93" s="84"/>
      <c r="QGE93" s="84"/>
      <c r="QGF93" s="84"/>
      <c r="QGG93" s="84"/>
      <c r="QGH93" s="84"/>
      <c r="QGI93" s="84"/>
      <c r="QGJ93" s="84"/>
      <c r="QGK93" s="84"/>
      <c r="QGL93" s="84"/>
      <c r="QGM93" s="84"/>
      <c r="QGN93" s="84"/>
      <c r="QGO93" s="84"/>
      <c r="QGP93" s="84"/>
      <c r="QGQ93" s="84"/>
      <c r="QGR93" s="84"/>
      <c r="QGS93" s="84"/>
      <c r="QGT93" s="84"/>
      <c r="QGU93" s="84"/>
      <c r="QGV93" s="84"/>
      <c r="QGW93" s="84"/>
      <c r="QGX93" s="84"/>
      <c r="QGY93" s="84"/>
      <c r="QGZ93" s="84"/>
      <c r="QHA93" s="84"/>
      <c r="QHB93" s="84"/>
      <c r="QHC93" s="84"/>
      <c r="QHD93" s="84"/>
      <c r="QHE93" s="84"/>
      <c r="QHF93" s="84"/>
      <c r="QHG93" s="84"/>
      <c r="QHH93" s="84"/>
      <c r="QHI93" s="84"/>
      <c r="QHJ93" s="84"/>
      <c r="QHK93" s="84"/>
      <c r="QHL93" s="84"/>
      <c r="QHM93" s="84"/>
      <c r="QHN93" s="84"/>
      <c r="QHO93" s="84"/>
      <c r="QHP93" s="84"/>
      <c r="QHQ93" s="84"/>
      <c r="QHR93" s="84"/>
      <c r="QHS93" s="84"/>
      <c r="QHT93" s="84"/>
      <c r="QHU93" s="84"/>
      <c r="QHV93" s="84"/>
      <c r="QHW93" s="84"/>
      <c r="QHX93" s="84"/>
      <c r="QHY93" s="84"/>
      <c r="QHZ93" s="84"/>
      <c r="QIA93" s="84"/>
      <c r="QIB93" s="84"/>
      <c r="QIC93" s="84"/>
      <c r="QID93" s="84"/>
      <c r="QIE93" s="84"/>
      <c r="QIF93" s="84"/>
      <c r="QIG93" s="84"/>
      <c r="QIH93" s="84"/>
      <c r="QII93" s="84"/>
      <c r="QIJ93" s="84"/>
      <c r="QIK93" s="84"/>
      <c r="QIL93" s="84"/>
      <c r="QIM93" s="84"/>
      <c r="QIN93" s="84"/>
      <c r="QIO93" s="84"/>
      <c r="QIP93" s="84"/>
      <c r="QIQ93" s="84"/>
      <c r="QIR93" s="84"/>
      <c r="QIS93" s="84"/>
      <c r="QIT93" s="84"/>
      <c r="QIU93" s="84"/>
      <c r="QIV93" s="84"/>
      <c r="QIW93" s="84"/>
      <c r="QIX93" s="84"/>
      <c r="QIY93" s="84"/>
      <c r="QIZ93" s="84"/>
      <c r="QJA93" s="84"/>
      <c r="QJB93" s="84"/>
      <c r="QJC93" s="84"/>
      <c r="QJD93" s="84"/>
      <c r="QJE93" s="84"/>
      <c r="QJF93" s="84"/>
      <c r="QJG93" s="84"/>
      <c r="QJH93" s="84"/>
      <c r="QJI93" s="84"/>
      <c r="QJJ93" s="84"/>
      <c r="QJK93" s="84"/>
      <c r="QJL93" s="84"/>
      <c r="QJM93" s="84"/>
      <c r="QJN93" s="84"/>
      <c r="QJO93" s="84"/>
      <c r="QJP93" s="84"/>
      <c r="QJQ93" s="84"/>
      <c r="QJR93" s="84"/>
      <c r="QJS93" s="84"/>
      <c r="QJT93" s="84"/>
      <c r="QJU93" s="84"/>
      <c r="QJV93" s="84"/>
      <c r="QJW93" s="84"/>
      <c r="QJX93" s="84"/>
      <c r="QJY93" s="84"/>
      <c r="QJZ93" s="84"/>
      <c r="QKA93" s="84"/>
      <c r="QKB93" s="84"/>
      <c r="QKC93" s="84"/>
      <c r="QKD93" s="84"/>
      <c r="QKE93" s="84"/>
      <c r="QKF93" s="84"/>
      <c r="QKG93" s="84"/>
      <c r="QKH93" s="84"/>
      <c r="QKI93" s="84"/>
      <c r="QKJ93" s="84"/>
      <c r="QKK93" s="84"/>
      <c r="QKL93" s="84"/>
      <c r="QKM93" s="84"/>
      <c r="QKN93" s="84"/>
      <c r="QKO93" s="84"/>
      <c r="QKP93" s="84"/>
      <c r="QKQ93" s="84"/>
      <c r="QKR93" s="84"/>
      <c r="QKS93" s="84"/>
      <c r="QKT93" s="84"/>
      <c r="QKU93" s="84"/>
      <c r="QKV93" s="84"/>
      <c r="QKW93" s="84"/>
      <c r="QKX93" s="84"/>
      <c r="QKY93" s="84"/>
      <c r="QKZ93" s="84"/>
      <c r="QLA93" s="84"/>
      <c r="QLB93" s="84"/>
      <c r="QLC93" s="84"/>
      <c r="QLD93" s="84"/>
      <c r="QLE93" s="84"/>
      <c r="QLF93" s="84"/>
      <c r="QLG93" s="84"/>
      <c r="QLH93" s="84"/>
      <c r="QLI93" s="84"/>
      <c r="QLJ93" s="84"/>
      <c r="QLK93" s="84"/>
      <c r="QLL93" s="84"/>
      <c r="QLM93" s="84"/>
      <c r="QLN93" s="84"/>
      <c r="QLO93" s="84"/>
      <c r="QLP93" s="84"/>
      <c r="QLQ93" s="84"/>
      <c r="QLR93" s="84"/>
      <c r="QLS93" s="84"/>
      <c r="QLT93" s="84"/>
      <c r="QLU93" s="84"/>
      <c r="QLV93" s="84"/>
      <c r="QLW93" s="84"/>
      <c r="QLX93" s="84"/>
      <c r="QLY93" s="84"/>
      <c r="QLZ93" s="84"/>
      <c r="QMA93" s="84"/>
      <c r="QMB93" s="84"/>
      <c r="QMC93" s="84"/>
      <c r="QMD93" s="84"/>
      <c r="QME93" s="84"/>
      <c r="QMF93" s="84"/>
      <c r="QMG93" s="84"/>
      <c r="QMH93" s="84"/>
      <c r="QMI93" s="84"/>
      <c r="QMJ93" s="84"/>
      <c r="QMK93" s="84"/>
      <c r="QML93" s="84"/>
      <c r="QMM93" s="84"/>
      <c r="QMN93" s="84"/>
      <c r="QMO93" s="84"/>
      <c r="QMP93" s="84"/>
      <c r="QMQ93" s="84"/>
      <c r="QMR93" s="84"/>
      <c r="QMS93" s="84"/>
      <c r="QMT93" s="84"/>
      <c r="QMU93" s="84"/>
      <c r="QMV93" s="84"/>
      <c r="QMW93" s="84"/>
      <c r="QMX93" s="84"/>
      <c r="QMY93" s="84"/>
      <c r="QMZ93" s="84"/>
      <c r="QNA93" s="84"/>
      <c r="QNB93" s="84"/>
      <c r="QNC93" s="84"/>
      <c r="QND93" s="84"/>
      <c r="QNE93" s="84"/>
      <c r="QNF93" s="84"/>
      <c r="QNG93" s="84"/>
      <c r="QNH93" s="84"/>
      <c r="QNI93" s="84"/>
      <c r="QNJ93" s="84"/>
      <c r="QNK93" s="84"/>
      <c r="QNL93" s="84"/>
      <c r="QNM93" s="84"/>
      <c r="QNN93" s="84"/>
      <c r="QNO93" s="84"/>
      <c r="QNP93" s="84"/>
      <c r="QNQ93" s="84"/>
      <c r="QNR93" s="84"/>
      <c r="QNS93" s="84"/>
      <c r="QNT93" s="84"/>
      <c r="QNU93" s="84"/>
      <c r="QNV93" s="84"/>
      <c r="QNW93" s="84"/>
      <c r="QNX93" s="84"/>
      <c r="QNY93" s="84"/>
      <c r="QNZ93" s="84"/>
      <c r="QOA93" s="84"/>
      <c r="QOB93" s="84"/>
      <c r="QOC93" s="84"/>
      <c r="QOD93" s="84"/>
      <c r="QOE93" s="84"/>
      <c r="QOF93" s="84"/>
      <c r="QOG93" s="84"/>
      <c r="QOH93" s="84"/>
      <c r="QOI93" s="84"/>
      <c r="QOJ93" s="84"/>
      <c r="QOK93" s="84"/>
      <c r="QOL93" s="84"/>
      <c r="QOM93" s="84"/>
      <c r="QON93" s="84"/>
      <c r="QOO93" s="84"/>
      <c r="QOP93" s="84"/>
      <c r="QOQ93" s="84"/>
      <c r="QOR93" s="84"/>
      <c r="QOS93" s="84"/>
      <c r="QOT93" s="84"/>
      <c r="QOU93" s="84"/>
      <c r="QOV93" s="84"/>
      <c r="QOW93" s="84"/>
      <c r="QOX93" s="84"/>
      <c r="QOY93" s="84"/>
      <c r="QOZ93" s="84"/>
      <c r="QPA93" s="84"/>
      <c r="QPB93" s="84"/>
      <c r="QPC93" s="84"/>
      <c r="QPD93" s="84"/>
      <c r="QPE93" s="84"/>
      <c r="QPF93" s="84"/>
      <c r="QPG93" s="84"/>
      <c r="QPH93" s="84"/>
      <c r="QPI93" s="84"/>
      <c r="QPJ93" s="84"/>
      <c r="QPK93" s="84"/>
      <c r="QPL93" s="84"/>
      <c r="QPM93" s="84"/>
      <c r="QPN93" s="84"/>
      <c r="QPO93" s="84"/>
      <c r="QPP93" s="84"/>
      <c r="QPQ93" s="84"/>
      <c r="QPR93" s="84"/>
      <c r="QPS93" s="84"/>
      <c r="QPT93" s="84"/>
      <c r="QPU93" s="84"/>
      <c r="QPV93" s="84"/>
      <c r="QPW93" s="84"/>
      <c r="QPX93" s="84"/>
      <c r="QPY93" s="84"/>
      <c r="QPZ93" s="84"/>
      <c r="QQA93" s="84"/>
      <c r="QQB93" s="84"/>
      <c r="QQC93" s="84"/>
      <c r="QQD93" s="84"/>
      <c r="QQE93" s="84"/>
      <c r="QQF93" s="84"/>
      <c r="QQG93" s="84"/>
      <c r="QQH93" s="84"/>
      <c r="QQI93" s="84"/>
      <c r="QQJ93" s="84"/>
      <c r="QQK93" s="84"/>
      <c r="QQL93" s="84"/>
      <c r="QQM93" s="84"/>
      <c r="QQN93" s="84"/>
      <c r="QQO93" s="84"/>
      <c r="QQP93" s="84"/>
      <c r="QQQ93" s="84"/>
      <c r="QQR93" s="84"/>
      <c r="QQS93" s="84"/>
      <c r="QQT93" s="84"/>
      <c r="QQU93" s="84"/>
      <c r="QQV93" s="84"/>
      <c r="QQW93" s="84"/>
      <c r="QQX93" s="84"/>
      <c r="QQY93" s="84"/>
      <c r="QQZ93" s="84"/>
      <c r="QRA93" s="84"/>
      <c r="QRB93" s="84"/>
      <c r="QRC93" s="84"/>
      <c r="QRD93" s="84"/>
      <c r="QRE93" s="84"/>
      <c r="QRF93" s="84"/>
      <c r="QRG93" s="84"/>
      <c r="QRH93" s="84"/>
      <c r="QRI93" s="84"/>
      <c r="QRJ93" s="84"/>
      <c r="QRK93" s="84"/>
      <c r="QRL93" s="84"/>
      <c r="QRM93" s="84"/>
      <c r="QRN93" s="84"/>
      <c r="QRO93" s="84"/>
      <c r="QRP93" s="84"/>
      <c r="QRQ93" s="84"/>
      <c r="QRR93" s="84"/>
      <c r="QRS93" s="84"/>
      <c r="QRT93" s="84"/>
      <c r="QRU93" s="84"/>
      <c r="QRV93" s="84"/>
      <c r="QRW93" s="84"/>
      <c r="QRX93" s="84"/>
      <c r="QRY93" s="84"/>
      <c r="QRZ93" s="84"/>
      <c r="QSA93" s="84"/>
      <c r="QSB93" s="84"/>
      <c r="QSC93" s="84"/>
      <c r="QSD93" s="84"/>
      <c r="QSE93" s="84"/>
      <c r="QSF93" s="84"/>
      <c r="QSG93" s="84"/>
      <c r="QSH93" s="84"/>
      <c r="QSI93" s="84"/>
      <c r="QSJ93" s="84"/>
      <c r="QSK93" s="84"/>
      <c r="QSL93" s="84"/>
      <c r="QSM93" s="84"/>
      <c r="QSN93" s="84"/>
      <c r="QSO93" s="84"/>
      <c r="QSP93" s="84"/>
      <c r="QSQ93" s="84"/>
      <c r="QSR93" s="84"/>
      <c r="QSS93" s="84"/>
      <c r="QST93" s="84"/>
      <c r="QSU93" s="84"/>
      <c r="QSV93" s="84"/>
      <c r="QSW93" s="84"/>
      <c r="QSX93" s="84"/>
      <c r="QSY93" s="84"/>
      <c r="QSZ93" s="84"/>
      <c r="QTA93" s="84"/>
      <c r="QTB93" s="84"/>
      <c r="QTC93" s="84"/>
      <c r="QTD93" s="84"/>
      <c r="QTE93" s="84"/>
      <c r="QTF93" s="84"/>
      <c r="QTG93" s="84"/>
      <c r="QTH93" s="84"/>
      <c r="QTI93" s="84"/>
      <c r="QTJ93" s="84"/>
      <c r="QTK93" s="84"/>
      <c r="QTL93" s="84"/>
      <c r="QTM93" s="84"/>
      <c r="QTN93" s="84"/>
      <c r="QTO93" s="84"/>
      <c r="QTP93" s="84"/>
      <c r="QTQ93" s="84"/>
      <c r="QTR93" s="84"/>
      <c r="QTS93" s="84"/>
      <c r="QTT93" s="84"/>
      <c r="QTU93" s="84"/>
      <c r="QTV93" s="84"/>
      <c r="QTW93" s="84"/>
      <c r="QTX93" s="84"/>
      <c r="QTY93" s="84"/>
      <c r="QTZ93" s="84"/>
      <c r="QUA93" s="84"/>
      <c r="QUB93" s="84"/>
      <c r="QUC93" s="84"/>
      <c r="QUD93" s="84"/>
      <c r="QUE93" s="84"/>
      <c r="QUF93" s="84"/>
      <c r="QUG93" s="84"/>
      <c r="QUH93" s="84"/>
      <c r="QUI93" s="84"/>
      <c r="QUJ93" s="84"/>
      <c r="QUK93" s="84"/>
      <c r="QUL93" s="84"/>
      <c r="QUM93" s="84"/>
      <c r="QUN93" s="84"/>
      <c r="QUO93" s="84"/>
      <c r="QUP93" s="84"/>
      <c r="QUQ93" s="84"/>
      <c r="QUR93" s="84"/>
      <c r="QUS93" s="84"/>
      <c r="QUT93" s="84"/>
      <c r="QUU93" s="84"/>
      <c r="QUV93" s="84"/>
      <c r="QUW93" s="84"/>
      <c r="QUX93" s="84"/>
      <c r="QUY93" s="84"/>
      <c r="QUZ93" s="84"/>
      <c r="QVA93" s="84"/>
      <c r="QVB93" s="84"/>
      <c r="QVC93" s="84"/>
      <c r="QVD93" s="84"/>
      <c r="QVE93" s="84"/>
      <c r="QVF93" s="84"/>
      <c r="QVG93" s="84"/>
      <c r="QVH93" s="84"/>
      <c r="QVI93" s="84"/>
      <c r="QVJ93" s="84"/>
      <c r="QVK93" s="84"/>
      <c r="QVL93" s="84"/>
      <c r="QVM93" s="84"/>
      <c r="QVN93" s="84"/>
      <c r="QVO93" s="84"/>
      <c r="QVP93" s="84"/>
      <c r="QVQ93" s="84"/>
      <c r="QVR93" s="84"/>
      <c r="QVS93" s="84"/>
      <c r="QVT93" s="84"/>
      <c r="QVU93" s="84"/>
      <c r="QVV93" s="84"/>
      <c r="QVW93" s="84"/>
      <c r="QVX93" s="84"/>
      <c r="QVY93" s="84"/>
      <c r="QVZ93" s="84"/>
      <c r="QWA93" s="84"/>
      <c r="QWB93" s="84"/>
      <c r="QWC93" s="84"/>
      <c r="QWD93" s="84"/>
      <c r="QWE93" s="84"/>
      <c r="QWF93" s="84"/>
      <c r="QWG93" s="84"/>
      <c r="QWH93" s="84"/>
      <c r="QWI93" s="84"/>
      <c r="QWJ93" s="84"/>
      <c r="QWK93" s="84"/>
      <c r="QWL93" s="84"/>
      <c r="QWM93" s="84"/>
      <c r="QWN93" s="84"/>
      <c r="QWO93" s="84"/>
      <c r="QWP93" s="84"/>
      <c r="QWQ93" s="84"/>
      <c r="QWR93" s="84"/>
      <c r="QWS93" s="84"/>
      <c r="QWT93" s="84"/>
      <c r="QWU93" s="84"/>
      <c r="QWV93" s="84"/>
      <c r="QWW93" s="84"/>
      <c r="QWX93" s="84"/>
      <c r="QWY93" s="84"/>
      <c r="QWZ93" s="84"/>
      <c r="QXA93" s="84"/>
      <c r="QXB93" s="84"/>
      <c r="QXC93" s="84"/>
      <c r="QXD93" s="84"/>
      <c r="QXE93" s="84"/>
      <c r="QXF93" s="84"/>
      <c r="QXG93" s="84"/>
      <c r="QXH93" s="84"/>
      <c r="QXI93" s="84"/>
      <c r="QXJ93" s="84"/>
      <c r="QXK93" s="84"/>
      <c r="QXL93" s="84"/>
      <c r="QXM93" s="84"/>
      <c r="QXN93" s="84"/>
      <c r="QXO93" s="84"/>
      <c r="QXP93" s="84"/>
      <c r="QXQ93" s="84"/>
      <c r="QXR93" s="84"/>
      <c r="QXS93" s="84"/>
      <c r="QXT93" s="84"/>
      <c r="QXU93" s="84"/>
      <c r="QXV93" s="84"/>
      <c r="QXW93" s="84"/>
      <c r="QXX93" s="84"/>
      <c r="QXY93" s="84"/>
      <c r="QXZ93" s="84"/>
      <c r="QYA93" s="84"/>
      <c r="QYB93" s="84"/>
      <c r="QYC93" s="84"/>
      <c r="QYD93" s="84"/>
      <c r="QYE93" s="84"/>
      <c r="QYF93" s="84"/>
      <c r="QYG93" s="84"/>
      <c r="QYH93" s="84"/>
      <c r="QYI93" s="84"/>
      <c r="QYJ93" s="84"/>
      <c r="QYK93" s="84"/>
      <c r="QYL93" s="84"/>
      <c r="QYM93" s="84"/>
      <c r="QYN93" s="84"/>
      <c r="QYO93" s="84"/>
      <c r="QYP93" s="84"/>
      <c r="QYQ93" s="84"/>
      <c r="QYR93" s="84"/>
      <c r="QYS93" s="84"/>
      <c r="QYT93" s="84"/>
      <c r="QYU93" s="84"/>
      <c r="QYV93" s="84"/>
      <c r="QYW93" s="84"/>
      <c r="QYX93" s="84"/>
      <c r="QYY93" s="84"/>
      <c r="QYZ93" s="84"/>
      <c r="QZA93" s="84"/>
      <c r="QZB93" s="84"/>
      <c r="QZC93" s="84"/>
      <c r="QZD93" s="84"/>
      <c r="QZE93" s="84"/>
      <c r="QZF93" s="84"/>
      <c r="QZG93" s="84"/>
      <c r="QZH93" s="84"/>
      <c r="QZI93" s="84"/>
      <c r="QZJ93" s="84"/>
      <c r="QZK93" s="84"/>
      <c r="QZL93" s="84"/>
      <c r="QZM93" s="84"/>
      <c r="QZN93" s="84"/>
      <c r="QZO93" s="84"/>
      <c r="QZP93" s="84"/>
      <c r="QZQ93" s="84"/>
      <c r="QZR93" s="84"/>
      <c r="QZS93" s="84"/>
      <c r="QZT93" s="84"/>
      <c r="QZU93" s="84"/>
      <c r="QZV93" s="84"/>
      <c r="QZW93" s="84"/>
      <c r="QZX93" s="84"/>
      <c r="QZY93" s="84"/>
      <c r="QZZ93" s="84"/>
      <c r="RAA93" s="84"/>
      <c r="RAB93" s="84"/>
      <c r="RAC93" s="84"/>
      <c r="RAD93" s="84"/>
      <c r="RAE93" s="84"/>
      <c r="RAF93" s="84"/>
      <c r="RAG93" s="84"/>
      <c r="RAH93" s="84"/>
      <c r="RAI93" s="84"/>
      <c r="RAJ93" s="84"/>
      <c r="RAK93" s="84"/>
      <c r="RAL93" s="84"/>
      <c r="RAM93" s="84"/>
      <c r="RAN93" s="84"/>
      <c r="RAO93" s="84"/>
      <c r="RAP93" s="84"/>
      <c r="RAQ93" s="84"/>
      <c r="RAR93" s="84"/>
      <c r="RAS93" s="84"/>
      <c r="RAT93" s="84"/>
      <c r="RAU93" s="84"/>
      <c r="RAV93" s="84"/>
      <c r="RAW93" s="84"/>
      <c r="RAX93" s="84"/>
      <c r="RAY93" s="84"/>
      <c r="RAZ93" s="84"/>
      <c r="RBA93" s="84"/>
      <c r="RBB93" s="84"/>
      <c r="RBC93" s="84"/>
      <c r="RBD93" s="84"/>
      <c r="RBE93" s="84"/>
      <c r="RBF93" s="84"/>
      <c r="RBG93" s="84"/>
      <c r="RBH93" s="84"/>
      <c r="RBI93" s="84"/>
      <c r="RBJ93" s="84"/>
      <c r="RBK93" s="84"/>
      <c r="RBL93" s="84"/>
      <c r="RBM93" s="84"/>
      <c r="RBN93" s="84"/>
      <c r="RBO93" s="84"/>
      <c r="RBP93" s="84"/>
      <c r="RBQ93" s="84"/>
      <c r="RBR93" s="84"/>
      <c r="RBS93" s="84"/>
      <c r="RBT93" s="84"/>
      <c r="RBU93" s="84"/>
      <c r="RBV93" s="84"/>
      <c r="RBW93" s="84"/>
      <c r="RBX93" s="84"/>
      <c r="RBY93" s="84"/>
      <c r="RBZ93" s="84"/>
      <c r="RCA93" s="84"/>
      <c r="RCB93" s="84"/>
      <c r="RCC93" s="84"/>
      <c r="RCD93" s="84"/>
      <c r="RCE93" s="84"/>
      <c r="RCF93" s="84"/>
      <c r="RCG93" s="84"/>
      <c r="RCH93" s="84"/>
      <c r="RCI93" s="84"/>
      <c r="RCJ93" s="84"/>
      <c r="RCK93" s="84"/>
      <c r="RCL93" s="84"/>
      <c r="RCM93" s="84"/>
      <c r="RCN93" s="84"/>
      <c r="RCO93" s="84"/>
      <c r="RCP93" s="84"/>
      <c r="RCQ93" s="84"/>
      <c r="RCR93" s="84"/>
      <c r="RCS93" s="84"/>
      <c r="RCT93" s="84"/>
      <c r="RCU93" s="84"/>
      <c r="RCV93" s="84"/>
      <c r="RCW93" s="84"/>
      <c r="RCX93" s="84"/>
      <c r="RCY93" s="84"/>
      <c r="RCZ93" s="84"/>
      <c r="RDA93" s="84"/>
      <c r="RDB93" s="84"/>
      <c r="RDC93" s="84"/>
      <c r="RDD93" s="84"/>
      <c r="RDE93" s="84"/>
      <c r="RDF93" s="84"/>
      <c r="RDG93" s="84"/>
      <c r="RDH93" s="84"/>
      <c r="RDI93" s="84"/>
      <c r="RDJ93" s="84"/>
      <c r="RDK93" s="84"/>
      <c r="RDL93" s="84"/>
      <c r="RDM93" s="84"/>
      <c r="RDN93" s="84"/>
      <c r="RDO93" s="84"/>
      <c r="RDP93" s="84"/>
      <c r="RDQ93" s="84"/>
      <c r="RDR93" s="84"/>
      <c r="RDS93" s="84"/>
      <c r="RDT93" s="84"/>
      <c r="RDU93" s="84"/>
      <c r="RDV93" s="84"/>
      <c r="RDW93" s="84"/>
      <c r="RDX93" s="84"/>
      <c r="RDY93" s="84"/>
      <c r="RDZ93" s="84"/>
      <c r="REA93" s="84"/>
      <c r="REB93" s="84"/>
      <c r="REC93" s="84"/>
      <c r="RED93" s="84"/>
      <c r="REE93" s="84"/>
      <c r="REF93" s="84"/>
      <c r="REG93" s="84"/>
      <c r="REH93" s="84"/>
      <c r="REI93" s="84"/>
      <c r="REJ93" s="84"/>
      <c r="REK93" s="84"/>
      <c r="REL93" s="84"/>
      <c r="REM93" s="84"/>
      <c r="REN93" s="84"/>
      <c r="REO93" s="84"/>
      <c r="REP93" s="84"/>
      <c r="REQ93" s="84"/>
      <c r="RER93" s="84"/>
      <c r="RES93" s="84"/>
      <c r="RET93" s="84"/>
      <c r="REU93" s="84"/>
      <c r="REV93" s="84"/>
      <c r="REW93" s="84"/>
      <c r="REX93" s="84"/>
      <c r="REY93" s="84"/>
      <c r="REZ93" s="84"/>
      <c r="RFA93" s="84"/>
      <c r="RFB93" s="84"/>
      <c r="RFC93" s="84"/>
      <c r="RFD93" s="84"/>
      <c r="RFE93" s="84"/>
      <c r="RFF93" s="84"/>
      <c r="RFG93" s="84"/>
      <c r="RFH93" s="84"/>
      <c r="RFI93" s="84"/>
      <c r="RFJ93" s="84"/>
      <c r="RFK93" s="84"/>
      <c r="RFL93" s="84"/>
      <c r="RFM93" s="84"/>
      <c r="RFN93" s="84"/>
      <c r="RFO93" s="84"/>
      <c r="RFP93" s="84"/>
      <c r="RFQ93" s="84"/>
      <c r="RFR93" s="84"/>
      <c r="RFS93" s="84"/>
      <c r="RFT93" s="84"/>
      <c r="RFU93" s="84"/>
      <c r="RFV93" s="84"/>
      <c r="RFW93" s="84"/>
      <c r="RFX93" s="84"/>
      <c r="RFY93" s="84"/>
      <c r="RFZ93" s="84"/>
      <c r="RGA93" s="84"/>
      <c r="RGB93" s="84"/>
      <c r="RGC93" s="84"/>
      <c r="RGD93" s="84"/>
      <c r="RGE93" s="84"/>
      <c r="RGF93" s="84"/>
      <c r="RGG93" s="84"/>
      <c r="RGH93" s="84"/>
      <c r="RGI93" s="84"/>
      <c r="RGJ93" s="84"/>
      <c r="RGK93" s="84"/>
      <c r="RGL93" s="84"/>
      <c r="RGM93" s="84"/>
      <c r="RGN93" s="84"/>
      <c r="RGO93" s="84"/>
      <c r="RGP93" s="84"/>
      <c r="RGQ93" s="84"/>
      <c r="RGR93" s="84"/>
      <c r="RGS93" s="84"/>
      <c r="RGT93" s="84"/>
      <c r="RGU93" s="84"/>
      <c r="RGV93" s="84"/>
      <c r="RGW93" s="84"/>
      <c r="RGX93" s="84"/>
      <c r="RGY93" s="84"/>
      <c r="RGZ93" s="84"/>
      <c r="RHA93" s="84"/>
      <c r="RHB93" s="84"/>
      <c r="RHC93" s="84"/>
      <c r="RHD93" s="84"/>
      <c r="RHE93" s="84"/>
      <c r="RHF93" s="84"/>
      <c r="RHG93" s="84"/>
      <c r="RHH93" s="84"/>
      <c r="RHI93" s="84"/>
      <c r="RHJ93" s="84"/>
      <c r="RHK93" s="84"/>
      <c r="RHL93" s="84"/>
      <c r="RHM93" s="84"/>
      <c r="RHN93" s="84"/>
      <c r="RHO93" s="84"/>
      <c r="RHP93" s="84"/>
      <c r="RHQ93" s="84"/>
      <c r="RHR93" s="84"/>
      <c r="RHS93" s="84"/>
      <c r="RHT93" s="84"/>
      <c r="RHU93" s="84"/>
      <c r="RHV93" s="84"/>
      <c r="RHW93" s="84"/>
      <c r="RHX93" s="84"/>
      <c r="RHY93" s="84"/>
      <c r="RHZ93" s="84"/>
      <c r="RIA93" s="84"/>
      <c r="RIB93" s="84"/>
      <c r="RIC93" s="84"/>
      <c r="RID93" s="84"/>
      <c r="RIE93" s="84"/>
      <c r="RIF93" s="84"/>
      <c r="RIG93" s="84"/>
      <c r="RIH93" s="84"/>
      <c r="RII93" s="84"/>
      <c r="RIJ93" s="84"/>
      <c r="RIK93" s="84"/>
      <c r="RIL93" s="84"/>
      <c r="RIM93" s="84"/>
      <c r="RIN93" s="84"/>
      <c r="RIO93" s="84"/>
      <c r="RIP93" s="84"/>
      <c r="RIQ93" s="84"/>
      <c r="RIR93" s="84"/>
      <c r="RIS93" s="84"/>
      <c r="RIT93" s="84"/>
      <c r="RIU93" s="84"/>
      <c r="RIV93" s="84"/>
      <c r="RIW93" s="84"/>
      <c r="RIX93" s="84"/>
      <c r="RIY93" s="84"/>
      <c r="RIZ93" s="84"/>
      <c r="RJA93" s="84"/>
      <c r="RJB93" s="84"/>
      <c r="RJC93" s="84"/>
      <c r="RJD93" s="84"/>
      <c r="RJE93" s="84"/>
      <c r="RJF93" s="84"/>
      <c r="RJG93" s="84"/>
      <c r="RJH93" s="84"/>
      <c r="RJI93" s="84"/>
      <c r="RJJ93" s="84"/>
      <c r="RJK93" s="84"/>
      <c r="RJL93" s="84"/>
      <c r="RJM93" s="84"/>
      <c r="RJN93" s="84"/>
      <c r="RJO93" s="84"/>
      <c r="RJP93" s="84"/>
      <c r="RJQ93" s="84"/>
      <c r="RJR93" s="84"/>
      <c r="RJS93" s="84"/>
      <c r="RJT93" s="84"/>
      <c r="RJU93" s="84"/>
      <c r="RJV93" s="84"/>
      <c r="RJW93" s="84"/>
      <c r="RJX93" s="84"/>
      <c r="RJY93" s="84"/>
      <c r="RJZ93" s="84"/>
      <c r="RKA93" s="84"/>
      <c r="RKB93" s="84"/>
      <c r="RKC93" s="84"/>
      <c r="RKD93" s="84"/>
      <c r="RKE93" s="84"/>
      <c r="RKF93" s="84"/>
      <c r="RKG93" s="84"/>
      <c r="RKH93" s="84"/>
      <c r="RKI93" s="84"/>
      <c r="RKJ93" s="84"/>
      <c r="RKK93" s="84"/>
      <c r="RKL93" s="84"/>
      <c r="RKM93" s="84"/>
      <c r="RKN93" s="84"/>
      <c r="RKO93" s="84"/>
      <c r="RKP93" s="84"/>
      <c r="RKQ93" s="84"/>
      <c r="RKR93" s="84"/>
      <c r="RKS93" s="84"/>
      <c r="RKT93" s="84"/>
      <c r="RKU93" s="84"/>
      <c r="RKV93" s="84"/>
      <c r="RKW93" s="84"/>
      <c r="RKX93" s="84"/>
      <c r="RKY93" s="84"/>
      <c r="RKZ93" s="84"/>
      <c r="RLA93" s="84"/>
      <c r="RLB93" s="84"/>
      <c r="RLC93" s="84"/>
      <c r="RLD93" s="84"/>
      <c r="RLE93" s="84"/>
      <c r="RLF93" s="84"/>
      <c r="RLG93" s="84"/>
      <c r="RLH93" s="84"/>
      <c r="RLI93" s="84"/>
      <c r="RLJ93" s="84"/>
      <c r="RLK93" s="84"/>
      <c r="RLL93" s="84"/>
      <c r="RLM93" s="84"/>
      <c r="RLN93" s="84"/>
      <c r="RLO93" s="84"/>
      <c r="RLP93" s="84"/>
      <c r="RLQ93" s="84"/>
      <c r="RLR93" s="84"/>
      <c r="RLS93" s="84"/>
      <c r="RLT93" s="84"/>
      <c r="RLU93" s="84"/>
      <c r="RLV93" s="84"/>
      <c r="RLW93" s="84"/>
      <c r="RLX93" s="84"/>
      <c r="RLY93" s="84"/>
      <c r="RLZ93" s="84"/>
      <c r="RMA93" s="84"/>
      <c r="RMB93" s="84"/>
      <c r="RMC93" s="84"/>
      <c r="RMD93" s="84"/>
      <c r="RME93" s="84"/>
      <c r="RMF93" s="84"/>
      <c r="RMG93" s="84"/>
      <c r="RMH93" s="84"/>
      <c r="RMI93" s="84"/>
      <c r="RMJ93" s="84"/>
      <c r="RMK93" s="84"/>
      <c r="RML93" s="84"/>
      <c r="RMM93" s="84"/>
      <c r="RMN93" s="84"/>
      <c r="RMO93" s="84"/>
      <c r="RMP93" s="84"/>
      <c r="RMQ93" s="84"/>
      <c r="RMR93" s="84"/>
      <c r="RMS93" s="84"/>
      <c r="RMT93" s="84"/>
      <c r="RMU93" s="84"/>
      <c r="RMV93" s="84"/>
      <c r="RMW93" s="84"/>
      <c r="RMX93" s="84"/>
      <c r="RMY93" s="84"/>
      <c r="RMZ93" s="84"/>
      <c r="RNA93" s="84"/>
      <c r="RNB93" s="84"/>
      <c r="RNC93" s="84"/>
      <c r="RND93" s="84"/>
      <c r="RNE93" s="84"/>
      <c r="RNF93" s="84"/>
      <c r="RNG93" s="84"/>
      <c r="RNH93" s="84"/>
      <c r="RNI93" s="84"/>
      <c r="RNJ93" s="84"/>
      <c r="RNK93" s="84"/>
      <c r="RNL93" s="84"/>
      <c r="RNM93" s="84"/>
      <c r="RNN93" s="84"/>
      <c r="RNO93" s="84"/>
      <c r="RNP93" s="84"/>
      <c r="RNQ93" s="84"/>
      <c r="RNR93" s="84"/>
      <c r="RNS93" s="84"/>
      <c r="RNT93" s="84"/>
      <c r="RNU93" s="84"/>
      <c r="RNV93" s="84"/>
      <c r="RNW93" s="84"/>
      <c r="RNX93" s="84"/>
      <c r="RNY93" s="84"/>
      <c r="RNZ93" s="84"/>
      <c r="ROA93" s="84"/>
      <c r="ROB93" s="84"/>
      <c r="ROC93" s="84"/>
      <c r="ROD93" s="84"/>
      <c r="ROE93" s="84"/>
      <c r="ROF93" s="84"/>
      <c r="ROG93" s="84"/>
      <c r="ROH93" s="84"/>
      <c r="ROI93" s="84"/>
      <c r="ROJ93" s="84"/>
      <c r="ROK93" s="84"/>
      <c r="ROL93" s="84"/>
      <c r="ROM93" s="84"/>
      <c r="RON93" s="84"/>
      <c r="ROO93" s="84"/>
      <c r="ROP93" s="84"/>
      <c r="ROQ93" s="84"/>
      <c r="ROR93" s="84"/>
      <c r="ROS93" s="84"/>
      <c r="ROT93" s="84"/>
      <c r="ROU93" s="84"/>
      <c r="ROV93" s="84"/>
      <c r="ROW93" s="84"/>
      <c r="ROX93" s="84"/>
      <c r="ROY93" s="84"/>
      <c r="ROZ93" s="84"/>
      <c r="RPA93" s="84"/>
      <c r="RPB93" s="84"/>
      <c r="RPC93" s="84"/>
      <c r="RPD93" s="84"/>
      <c r="RPE93" s="84"/>
      <c r="RPF93" s="84"/>
      <c r="RPG93" s="84"/>
      <c r="RPH93" s="84"/>
      <c r="RPI93" s="84"/>
      <c r="RPJ93" s="84"/>
      <c r="RPK93" s="84"/>
      <c r="RPL93" s="84"/>
      <c r="RPM93" s="84"/>
      <c r="RPN93" s="84"/>
      <c r="RPO93" s="84"/>
      <c r="RPP93" s="84"/>
      <c r="RPQ93" s="84"/>
      <c r="RPR93" s="84"/>
      <c r="RPS93" s="84"/>
      <c r="RPT93" s="84"/>
      <c r="RPU93" s="84"/>
      <c r="RPV93" s="84"/>
      <c r="RPW93" s="84"/>
      <c r="RPX93" s="84"/>
      <c r="RPY93" s="84"/>
      <c r="RPZ93" s="84"/>
      <c r="RQA93" s="84"/>
      <c r="RQB93" s="84"/>
      <c r="RQC93" s="84"/>
      <c r="RQD93" s="84"/>
      <c r="RQE93" s="84"/>
      <c r="RQF93" s="84"/>
      <c r="RQG93" s="84"/>
      <c r="RQH93" s="84"/>
      <c r="RQI93" s="84"/>
      <c r="RQJ93" s="84"/>
      <c r="RQK93" s="84"/>
      <c r="RQL93" s="84"/>
      <c r="RQM93" s="84"/>
      <c r="RQN93" s="84"/>
      <c r="RQO93" s="84"/>
      <c r="RQP93" s="84"/>
      <c r="RQQ93" s="84"/>
      <c r="RQR93" s="84"/>
      <c r="RQS93" s="84"/>
      <c r="RQT93" s="84"/>
      <c r="RQU93" s="84"/>
      <c r="RQV93" s="84"/>
      <c r="RQW93" s="84"/>
      <c r="RQX93" s="84"/>
      <c r="RQY93" s="84"/>
      <c r="RQZ93" s="84"/>
      <c r="RRA93" s="84"/>
      <c r="RRB93" s="84"/>
      <c r="RRC93" s="84"/>
      <c r="RRD93" s="84"/>
      <c r="RRE93" s="84"/>
      <c r="RRF93" s="84"/>
      <c r="RRG93" s="84"/>
      <c r="RRH93" s="84"/>
      <c r="RRI93" s="84"/>
      <c r="RRJ93" s="84"/>
      <c r="RRK93" s="84"/>
      <c r="RRL93" s="84"/>
      <c r="RRM93" s="84"/>
      <c r="RRN93" s="84"/>
      <c r="RRO93" s="84"/>
      <c r="RRP93" s="84"/>
      <c r="RRQ93" s="84"/>
      <c r="RRR93" s="84"/>
      <c r="RRS93" s="84"/>
      <c r="RRT93" s="84"/>
      <c r="RRU93" s="84"/>
      <c r="RRV93" s="84"/>
      <c r="RRW93" s="84"/>
      <c r="RRX93" s="84"/>
      <c r="RRY93" s="84"/>
      <c r="RRZ93" s="84"/>
      <c r="RSA93" s="84"/>
      <c r="RSB93" s="84"/>
      <c r="RSC93" s="84"/>
      <c r="RSD93" s="84"/>
      <c r="RSE93" s="84"/>
      <c r="RSF93" s="84"/>
      <c r="RSG93" s="84"/>
      <c r="RSH93" s="84"/>
      <c r="RSI93" s="84"/>
      <c r="RSJ93" s="84"/>
      <c r="RSK93" s="84"/>
      <c r="RSL93" s="84"/>
      <c r="RSM93" s="84"/>
      <c r="RSN93" s="84"/>
      <c r="RSO93" s="84"/>
      <c r="RSP93" s="84"/>
      <c r="RSQ93" s="84"/>
      <c r="RSR93" s="84"/>
      <c r="RSS93" s="84"/>
      <c r="RST93" s="84"/>
      <c r="RSU93" s="84"/>
      <c r="RSV93" s="84"/>
      <c r="RSW93" s="84"/>
      <c r="RSX93" s="84"/>
      <c r="RSY93" s="84"/>
      <c r="RSZ93" s="84"/>
      <c r="RTA93" s="84"/>
      <c r="RTB93" s="84"/>
      <c r="RTC93" s="84"/>
      <c r="RTD93" s="84"/>
      <c r="RTE93" s="84"/>
      <c r="RTF93" s="84"/>
      <c r="RTG93" s="84"/>
      <c r="RTH93" s="84"/>
      <c r="RTI93" s="84"/>
      <c r="RTJ93" s="84"/>
      <c r="RTK93" s="84"/>
      <c r="RTL93" s="84"/>
      <c r="RTM93" s="84"/>
      <c r="RTN93" s="84"/>
      <c r="RTO93" s="84"/>
      <c r="RTP93" s="84"/>
      <c r="RTQ93" s="84"/>
      <c r="RTR93" s="84"/>
      <c r="RTS93" s="84"/>
      <c r="RTT93" s="84"/>
      <c r="RTU93" s="84"/>
      <c r="RTV93" s="84"/>
      <c r="RTW93" s="84"/>
      <c r="RTX93" s="84"/>
      <c r="RTY93" s="84"/>
      <c r="RTZ93" s="84"/>
      <c r="RUA93" s="84"/>
      <c r="RUB93" s="84"/>
      <c r="RUC93" s="84"/>
      <c r="RUD93" s="84"/>
      <c r="RUE93" s="84"/>
      <c r="RUF93" s="84"/>
      <c r="RUG93" s="84"/>
      <c r="RUH93" s="84"/>
      <c r="RUI93" s="84"/>
      <c r="RUJ93" s="84"/>
      <c r="RUK93" s="84"/>
      <c r="RUL93" s="84"/>
      <c r="RUM93" s="84"/>
      <c r="RUN93" s="84"/>
      <c r="RUO93" s="84"/>
      <c r="RUP93" s="84"/>
      <c r="RUQ93" s="84"/>
      <c r="RUR93" s="84"/>
      <c r="RUS93" s="84"/>
      <c r="RUT93" s="84"/>
      <c r="RUU93" s="84"/>
      <c r="RUV93" s="84"/>
      <c r="RUW93" s="84"/>
      <c r="RUX93" s="84"/>
      <c r="RUY93" s="84"/>
      <c r="RUZ93" s="84"/>
      <c r="RVA93" s="84"/>
      <c r="RVB93" s="84"/>
      <c r="RVC93" s="84"/>
      <c r="RVD93" s="84"/>
      <c r="RVE93" s="84"/>
      <c r="RVF93" s="84"/>
      <c r="RVG93" s="84"/>
      <c r="RVH93" s="84"/>
      <c r="RVI93" s="84"/>
      <c r="RVJ93" s="84"/>
      <c r="RVK93" s="84"/>
      <c r="RVL93" s="84"/>
      <c r="RVM93" s="84"/>
      <c r="RVN93" s="84"/>
      <c r="RVO93" s="84"/>
      <c r="RVP93" s="84"/>
      <c r="RVQ93" s="84"/>
      <c r="RVR93" s="84"/>
      <c r="RVS93" s="84"/>
      <c r="RVT93" s="84"/>
      <c r="RVU93" s="84"/>
      <c r="RVV93" s="84"/>
      <c r="RVW93" s="84"/>
      <c r="RVX93" s="84"/>
      <c r="RVY93" s="84"/>
      <c r="RVZ93" s="84"/>
      <c r="RWA93" s="84"/>
      <c r="RWB93" s="84"/>
      <c r="RWC93" s="84"/>
      <c r="RWD93" s="84"/>
      <c r="RWE93" s="84"/>
      <c r="RWF93" s="84"/>
      <c r="RWG93" s="84"/>
      <c r="RWH93" s="84"/>
      <c r="RWI93" s="84"/>
      <c r="RWJ93" s="84"/>
      <c r="RWK93" s="84"/>
      <c r="RWL93" s="84"/>
      <c r="RWM93" s="84"/>
      <c r="RWN93" s="84"/>
      <c r="RWO93" s="84"/>
      <c r="RWP93" s="84"/>
      <c r="RWQ93" s="84"/>
      <c r="RWR93" s="84"/>
      <c r="RWS93" s="84"/>
      <c r="RWT93" s="84"/>
      <c r="RWU93" s="84"/>
      <c r="RWV93" s="84"/>
      <c r="RWW93" s="84"/>
      <c r="RWX93" s="84"/>
      <c r="RWY93" s="84"/>
      <c r="RWZ93" s="84"/>
      <c r="RXA93" s="84"/>
      <c r="RXB93" s="84"/>
      <c r="RXC93" s="84"/>
      <c r="RXD93" s="84"/>
      <c r="RXE93" s="84"/>
      <c r="RXF93" s="84"/>
      <c r="RXG93" s="84"/>
      <c r="RXH93" s="84"/>
      <c r="RXI93" s="84"/>
      <c r="RXJ93" s="84"/>
      <c r="RXK93" s="84"/>
      <c r="RXL93" s="84"/>
      <c r="RXM93" s="84"/>
      <c r="RXN93" s="84"/>
      <c r="RXO93" s="84"/>
      <c r="RXP93" s="84"/>
      <c r="RXQ93" s="84"/>
      <c r="RXR93" s="84"/>
      <c r="RXS93" s="84"/>
      <c r="RXT93" s="84"/>
      <c r="RXU93" s="84"/>
      <c r="RXV93" s="84"/>
      <c r="RXW93" s="84"/>
      <c r="RXX93" s="84"/>
      <c r="RXY93" s="84"/>
      <c r="RXZ93" s="84"/>
      <c r="RYA93" s="84"/>
      <c r="RYB93" s="84"/>
      <c r="RYC93" s="84"/>
      <c r="RYD93" s="84"/>
      <c r="RYE93" s="84"/>
      <c r="RYF93" s="84"/>
      <c r="RYG93" s="84"/>
      <c r="RYH93" s="84"/>
      <c r="RYI93" s="84"/>
      <c r="RYJ93" s="84"/>
      <c r="RYK93" s="84"/>
      <c r="RYL93" s="84"/>
      <c r="RYM93" s="84"/>
      <c r="RYN93" s="84"/>
      <c r="RYO93" s="84"/>
      <c r="RYP93" s="84"/>
      <c r="RYQ93" s="84"/>
      <c r="RYR93" s="84"/>
      <c r="RYS93" s="84"/>
      <c r="RYT93" s="84"/>
      <c r="RYU93" s="84"/>
      <c r="RYV93" s="84"/>
      <c r="RYW93" s="84"/>
      <c r="RYX93" s="84"/>
      <c r="RYY93" s="84"/>
      <c r="RYZ93" s="84"/>
      <c r="RZA93" s="84"/>
      <c r="RZB93" s="84"/>
      <c r="RZC93" s="84"/>
      <c r="RZD93" s="84"/>
      <c r="RZE93" s="84"/>
      <c r="RZF93" s="84"/>
      <c r="RZG93" s="84"/>
      <c r="RZH93" s="84"/>
      <c r="RZI93" s="84"/>
      <c r="RZJ93" s="84"/>
      <c r="RZK93" s="84"/>
      <c r="RZL93" s="84"/>
      <c r="RZM93" s="84"/>
      <c r="RZN93" s="84"/>
      <c r="RZO93" s="84"/>
      <c r="RZP93" s="84"/>
      <c r="RZQ93" s="84"/>
      <c r="RZR93" s="84"/>
      <c r="RZS93" s="84"/>
      <c r="RZT93" s="84"/>
      <c r="RZU93" s="84"/>
      <c r="RZV93" s="84"/>
      <c r="RZW93" s="84"/>
      <c r="RZX93" s="84"/>
      <c r="RZY93" s="84"/>
      <c r="RZZ93" s="84"/>
      <c r="SAA93" s="84"/>
      <c r="SAB93" s="84"/>
      <c r="SAC93" s="84"/>
      <c r="SAD93" s="84"/>
      <c r="SAE93" s="84"/>
      <c r="SAF93" s="84"/>
      <c r="SAG93" s="84"/>
      <c r="SAH93" s="84"/>
      <c r="SAI93" s="84"/>
      <c r="SAJ93" s="84"/>
      <c r="SAK93" s="84"/>
      <c r="SAL93" s="84"/>
      <c r="SAM93" s="84"/>
      <c r="SAN93" s="84"/>
      <c r="SAO93" s="84"/>
      <c r="SAP93" s="84"/>
      <c r="SAQ93" s="84"/>
      <c r="SAR93" s="84"/>
      <c r="SAS93" s="84"/>
      <c r="SAT93" s="84"/>
      <c r="SAU93" s="84"/>
      <c r="SAV93" s="84"/>
      <c r="SAW93" s="84"/>
      <c r="SAX93" s="84"/>
      <c r="SAY93" s="84"/>
      <c r="SAZ93" s="84"/>
      <c r="SBA93" s="84"/>
      <c r="SBB93" s="84"/>
      <c r="SBC93" s="84"/>
      <c r="SBD93" s="84"/>
      <c r="SBE93" s="84"/>
      <c r="SBF93" s="84"/>
      <c r="SBG93" s="84"/>
      <c r="SBH93" s="84"/>
      <c r="SBI93" s="84"/>
      <c r="SBJ93" s="84"/>
      <c r="SBK93" s="84"/>
      <c r="SBL93" s="84"/>
      <c r="SBM93" s="84"/>
      <c r="SBN93" s="84"/>
      <c r="SBO93" s="84"/>
      <c r="SBP93" s="84"/>
      <c r="SBQ93" s="84"/>
      <c r="SBR93" s="84"/>
      <c r="SBS93" s="84"/>
      <c r="SBT93" s="84"/>
      <c r="SBU93" s="84"/>
      <c r="SBV93" s="84"/>
      <c r="SBW93" s="84"/>
      <c r="SBX93" s="84"/>
      <c r="SBY93" s="84"/>
      <c r="SBZ93" s="84"/>
      <c r="SCA93" s="84"/>
      <c r="SCB93" s="84"/>
      <c r="SCC93" s="84"/>
      <c r="SCD93" s="84"/>
      <c r="SCE93" s="84"/>
      <c r="SCF93" s="84"/>
      <c r="SCG93" s="84"/>
      <c r="SCH93" s="84"/>
      <c r="SCI93" s="84"/>
      <c r="SCJ93" s="84"/>
      <c r="SCK93" s="84"/>
      <c r="SCL93" s="84"/>
      <c r="SCM93" s="84"/>
      <c r="SCN93" s="84"/>
      <c r="SCO93" s="84"/>
      <c r="SCP93" s="84"/>
      <c r="SCQ93" s="84"/>
      <c r="SCR93" s="84"/>
      <c r="SCS93" s="84"/>
      <c r="SCT93" s="84"/>
      <c r="SCU93" s="84"/>
      <c r="SCV93" s="84"/>
      <c r="SCW93" s="84"/>
      <c r="SCX93" s="84"/>
      <c r="SCY93" s="84"/>
      <c r="SCZ93" s="84"/>
      <c r="SDA93" s="84"/>
      <c r="SDB93" s="84"/>
      <c r="SDC93" s="84"/>
      <c r="SDD93" s="84"/>
      <c r="SDE93" s="84"/>
      <c r="SDF93" s="84"/>
      <c r="SDG93" s="84"/>
      <c r="SDH93" s="84"/>
      <c r="SDI93" s="84"/>
      <c r="SDJ93" s="84"/>
      <c r="SDK93" s="84"/>
      <c r="SDL93" s="84"/>
      <c r="SDM93" s="84"/>
      <c r="SDN93" s="84"/>
      <c r="SDO93" s="84"/>
      <c r="SDP93" s="84"/>
      <c r="SDQ93" s="84"/>
      <c r="SDR93" s="84"/>
      <c r="SDS93" s="84"/>
      <c r="SDT93" s="84"/>
      <c r="SDU93" s="84"/>
      <c r="SDV93" s="84"/>
      <c r="SDW93" s="84"/>
      <c r="SDX93" s="84"/>
      <c r="SDY93" s="84"/>
      <c r="SDZ93" s="84"/>
      <c r="SEA93" s="84"/>
      <c r="SEB93" s="84"/>
      <c r="SEC93" s="84"/>
      <c r="SED93" s="84"/>
      <c r="SEE93" s="84"/>
      <c r="SEF93" s="84"/>
      <c r="SEG93" s="84"/>
      <c r="SEH93" s="84"/>
      <c r="SEI93" s="84"/>
      <c r="SEJ93" s="84"/>
      <c r="SEK93" s="84"/>
      <c r="SEL93" s="84"/>
      <c r="SEM93" s="84"/>
      <c r="SEN93" s="84"/>
      <c r="SEO93" s="84"/>
      <c r="SEP93" s="84"/>
      <c r="SEQ93" s="84"/>
      <c r="SER93" s="84"/>
      <c r="SES93" s="84"/>
      <c r="SET93" s="84"/>
      <c r="SEU93" s="84"/>
      <c r="SEV93" s="84"/>
      <c r="SEW93" s="84"/>
      <c r="SEX93" s="84"/>
      <c r="SEY93" s="84"/>
      <c r="SEZ93" s="84"/>
      <c r="SFA93" s="84"/>
      <c r="SFB93" s="84"/>
      <c r="SFC93" s="84"/>
      <c r="SFD93" s="84"/>
      <c r="SFE93" s="84"/>
      <c r="SFF93" s="84"/>
      <c r="SFG93" s="84"/>
      <c r="SFH93" s="84"/>
      <c r="SFI93" s="84"/>
      <c r="SFJ93" s="84"/>
      <c r="SFK93" s="84"/>
      <c r="SFL93" s="84"/>
      <c r="SFM93" s="84"/>
      <c r="SFN93" s="84"/>
      <c r="SFO93" s="84"/>
      <c r="SFP93" s="84"/>
      <c r="SFQ93" s="84"/>
      <c r="SFR93" s="84"/>
      <c r="SFS93" s="84"/>
      <c r="SFT93" s="84"/>
      <c r="SFU93" s="84"/>
      <c r="SFV93" s="84"/>
      <c r="SFW93" s="84"/>
      <c r="SFX93" s="84"/>
      <c r="SFY93" s="84"/>
      <c r="SFZ93" s="84"/>
      <c r="SGA93" s="84"/>
      <c r="SGB93" s="84"/>
      <c r="SGC93" s="84"/>
      <c r="SGD93" s="84"/>
      <c r="SGE93" s="84"/>
      <c r="SGF93" s="84"/>
      <c r="SGG93" s="84"/>
      <c r="SGH93" s="84"/>
      <c r="SGI93" s="84"/>
      <c r="SGJ93" s="84"/>
      <c r="SGK93" s="84"/>
      <c r="SGL93" s="84"/>
      <c r="SGM93" s="84"/>
      <c r="SGN93" s="84"/>
      <c r="SGO93" s="84"/>
      <c r="SGP93" s="84"/>
      <c r="SGQ93" s="84"/>
      <c r="SGR93" s="84"/>
      <c r="SGS93" s="84"/>
      <c r="SGT93" s="84"/>
      <c r="SGU93" s="84"/>
      <c r="SGV93" s="84"/>
      <c r="SGW93" s="84"/>
      <c r="SGX93" s="84"/>
      <c r="SGY93" s="84"/>
      <c r="SGZ93" s="84"/>
      <c r="SHA93" s="84"/>
      <c r="SHB93" s="84"/>
      <c r="SHC93" s="84"/>
      <c r="SHD93" s="84"/>
      <c r="SHE93" s="84"/>
      <c r="SHF93" s="84"/>
      <c r="SHG93" s="84"/>
      <c r="SHH93" s="84"/>
      <c r="SHI93" s="84"/>
      <c r="SHJ93" s="84"/>
      <c r="SHK93" s="84"/>
      <c r="SHL93" s="84"/>
      <c r="SHM93" s="84"/>
      <c r="SHN93" s="84"/>
      <c r="SHO93" s="84"/>
      <c r="SHP93" s="84"/>
      <c r="SHQ93" s="84"/>
      <c r="SHR93" s="84"/>
      <c r="SHS93" s="84"/>
      <c r="SHT93" s="84"/>
      <c r="SHU93" s="84"/>
      <c r="SHV93" s="84"/>
      <c r="SHW93" s="84"/>
      <c r="SHX93" s="84"/>
      <c r="SHY93" s="84"/>
      <c r="SHZ93" s="84"/>
      <c r="SIA93" s="84"/>
      <c r="SIB93" s="84"/>
      <c r="SIC93" s="84"/>
      <c r="SID93" s="84"/>
      <c r="SIE93" s="84"/>
      <c r="SIF93" s="84"/>
      <c r="SIG93" s="84"/>
      <c r="SIH93" s="84"/>
      <c r="SII93" s="84"/>
      <c r="SIJ93" s="84"/>
      <c r="SIK93" s="84"/>
      <c r="SIL93" s="84"/>
      <c r="SIM93" s="84"/>
      <c r="SIN93" s="84"/>
      <c r="SIO93" s="84"/>
      <c r="SIP93" s="84"/>
      <c r="SIQ93" s="84"/>
      <c r="SIR93" s="84"/>
      <c r="SIS93" s="84"/>
      <c r="SIT93" s="84"/>
      <c r="SIU93" s="84"/>
      <c r="SIV93" s="84"/>
      <c r="SIW93" s="84"/>
      <c r="SIX93" s="84"/>
      <c r="SIY93" s="84"/>
      <c r="SIZ93" s="84"/>
      <c r="SJA93" s="84"/>
      <c r="SJB93" s="84"/>
      <c r="SJC93" s="84"/>
      <c r="SJD93" s="84"/>
      <c r="SJE93" s="84"/>
      <c r="SJF93" s="84"/>
      <c r="SJG93" s="84"/>
      <c r="SJH93" s="84"/>
      <c r="SJI93" s="84"/>
      <c r="SJJ93" s="84"/>
      <c r="SJK93" s="84"/>
      <c r="SJL93" s="84"/>
      <c r="SJM93" s="84"/>
      <c r="SJN93" s="84"/>
      <c r="SJO93" s="84"/>
      <c r="SJP93" s="84"/>
      <c r="SJQ93" s="84"/>
      <c r="SJR93" s="84"/>
      <c r="SJS93" s="84"/>
      <c r="SJT93" s="84"/>
      <c r="SJU93" s="84"/>
      <c r="SJV93" s="84"/>
      <c r="SJW93" s="84"/>
      <c r="SJX93" s="84"/>
      <c r="SJY93" s="84"/>
      <c r="SJZ93" s="84"/>
      <c r="SKA93" s="84"/>
      <c r="SKB93" s="84"/>
      <c r="SKC93" s="84"/>
      <c r="SKD93" s="84"/>
      <c r="SKE93" s="84"/>
      <c r="SKF93" s="84"/>
      <c r="SKG93" s="84"/>
      <c r="SKH93" s="84"/>
      <c r="SKI93" s="84"/>
      <c r="SKJ93" s="84"/>
      <c r="SKK93" s="84"/>
      <c r="SKL93" s="84"/>
      <c r="SKM93" s="84"/>
      <c r="SKN93" s="84"/>
      <c r="SKO93" s="84"/>
      <c r="SKP93" s="84"/>
      <c r="SKQ93" s="84"/>
      <c r="SKR93" s="84"/>
      <c r="SKS93" s="84"/>
      <c r="SKT93" s="84"/>
      <c r="SKU93" s="84"/>
      <c r="SKV93" s="84"/>
      <c r="SKW93" s="84"/>
      <c r="SKX93" s="84"/>
      <c r="SKY93" s="84"/>
      <c r="SKZ93" s="84"/>
      <c r="SLA93" s="84"/>
      <c r="SLB93" s="84"/>
      <c r="SLC93" s="84"/>
      <c r="SLD93" s="84"/>
      <c r="SLE93" s="84"/>
      <c r="SLF93" s="84"/>
      <c r="SLG93" s="84"/>
      <c r="SLH93" s="84"/>
      <c r="SLI93" s="84"/>
      <c r="SLJ93" s="84"/>
      <c r="SLK93" s="84"/>
      <c r="SLL93" s="84"/>
      <c r="SLM93" s="84"/>
      <c r="SLN93" s="84"/>
      <c r="SLO93" s="84"/>
      <c r="SLP93" s="84"/>
      <c r="SLQ93" s="84"/>
      <c r="SLR93" s="84"/>
      <c r="SLS93" s="84"/>
      <c r="SLT93" s="84"/>
      <c r="SLU93" s="84"/>
      <c r="SLV93" s="84"/>
      <c r="SLW93" s="84"/>
      <c r="SLX93" s="84"/>
      <c r="SLY93" s="84"/>
      <c r="SLZ93" s="84"/>
      <c r="SMA93" s="84"/>
      <c r="SMB93" s="84"/>
      <c r="SMC93" s="84"/>
      <c r="SMD93" s="84"/>
      <c r="SME93" s="84"/>
      <c r="SMF93" s="84"/>
      <c r="SMG93" s="84"/>
      <c r="SMH93" s="84"/>
      <c r="SMI93" s="84"/>
      <c r="SMJ93" s="84"/>
      <c r="SMK93" s="84"/>
      <c r="SML93" s="84"/>
      <c r="SMM93" s="84"/>
      <c r="SMN93" s="84"/>
      <c r="SMO93" s="84"/>
      <c r="SMP93" s="84"/>
      <c r="SMQ93" s="84"/>
      <c r="SMR93" s="84"/>
      <c r="SMS93" s="84"/>
      <c r="SMT93" s="84"/>
      <c r="SMU93" s="84"/>
      <c r="SMV93" s="84"/>
      <c r="SMW93" s="84"/>
      <c r="SMX93" s="84"/>
      <c r="SMY93" s="84"/>
      <c r="SMZ93" s="84"/>
      <c r="SNA93" s="84"/>
      <c r="SNB93" s="84"/>
      <c r="SNC93" s="84"/>
      <c r="SND93" s="84"/>
      <c r="SNE93" s="84"/>
      <c r="SNF93" s="84"/>
      <c r="SNG93" s="84"/>
      <c r="SNH93" s="84"/>
      <c r="SNI93" s="84"/>
      <c r="SNJ93" s="84"/>
      <c r="SNK93" s="84"/>
      <c r="SNL93" s="84"/>
      <c r="SNM93" s="84"/>
      <c r="SNN93" s="84"/>
      <c r="SNO93" s="84"/>
      <c r="SNP93" s="84"/>
      <c r="SNQ93" s="84"/>
      <c r="SNR93" s="84"/>
      <c r="SNS93" s="84"/>
      <c r="SNT93" s="84"/>
      <c r="SNU93" s="84"/>
      <c r="SNV93" s="84"/>
      <c r="SNW93" s="84"/>
      <c r="SNX93" s="84"/>
      <c r="SNY93" s="84"/>
      <c r="SNZ93" s="84"/>
      <c r="SOA93" s="84"/>
      <c r="SOB93" s="84"/>
      <c r="SOC93" s="84"/>
      <c r="SOD93" s="84"/>
      <c r="SOE93" s="84"/>
      <c r="SOF93" s="84"/>
      <c r="SOG93" s="84"/>
      <c r="SOH93" s="84"/>
      <c r="SOI93" s="84"/>
      <c r="SOJ93" s="84"/>
      <c r="SOK93" s="84"/>
      <c r="SOL93" s="84"/>
      <c r="SOM93" s="84"/>
      <c r="SON93" s="84"/>
      <c r="SOO93" s="84"/>
      <c r="SOP93" s="84"/>
      <c r="SOQ93" s="84"/>
      <c r="SOR93" s="84"/>
      <c r="SOS93" s="84"/>
      <c r="SOT93" s="84"/>
      <c r="SOU93" s="84"/>
      <c r="SOV93" s="84"/>
      <c r="SOW93" s="84"/>
      <c r="SOX93" s="84"/>
      <c r="SOY93" s="84"/>
      <c r="SOZ93" s="84"/>
      <c r="SPA93" s="84"/>
      <c r="SPB93" s="84"/>
      <c r="SPC93" s="84"/>
      <c r="SPD93" s="84"/>
      <c r="SPE93" s="84"/>
      <c r="SPF93" s="84"/>
      <c r="SPG93" s="84"/>
      <c r="SPH93" s="84"/>
      <c r="SPI93" s="84"/>
      <c r="SPJ93" s="84"/>
      <c r="SPK93" s="84"/>
      <c r="SPL93" s="84"/>
      <c r="SPM93" s="84"/>
      <c r="SPN93" s="84"/>
      <c r="SPO93" s="84"/>
      <c r="SPP93" s="84"/>
      <c r="SPQ93" s="84"/>
      <c r="SPR93" s="84"/>
      <c r="SPS93" s="84"/>
      <c r="SPT93" s="84"/>
      <c r="SPU93" s="84"/>
      <c r="SPV93" s="84"/>
      <c r="SPW93" s="84"/>
      <c r="SPX93" s="84"/>
      <c r="SPY93" s="84"/>
      <c r="SPZ93" s="84"/>
      <c r="SQA93" s="84"/>
      <c r="SQB93" s="84"/>
      <c r="SQC93" s="84"/>
      <c r="SQD93" s="84"/>
      <c r="SQE93" s="84"/>
      <c r="SQF93" s="84"/>
      <c r="SQG93" s="84"/>
      <c r="SQH93" s="84"/>
      <c r="SQI93" s="84"/>
      <c r="SQJ93" s="84"/>
      <c r="SQK93" s="84"/>
      <c r="SQL93" s="84"/>
      <c r="SQM93" s="84"/>
      <c r="SQN93" s="84"/>
      <c r="SQO93" s="84"/>
      <c r="SQP93" s="84"/>
      <c r="SQQ93" s="84"/>
      <c r="SQR93" s="84"/>
      <c r="SQS93" s="84"/>
      <c r="SQT93" s="84"/>
      <c r="SQU93" s="84"/>
      <c r="SQV93" s="84"/>
      <c r="SQW93" s="84"/>
      <c r="SQX93" s="84"/>
      <c r="SQY93" s="84"/>
      <c r="SQZ93" s="84"/>
      <c r="SRA93" s="84"/>
      <c r="SRB93" s="84"/>
      <c r="SRC93" s="84"/>
      <c r="SRD93" s="84"/>
      <c r="SRE93" s="84"/>
      <c r="SRF93" s="84"/>
      <c r="SRG93" s="84"/>
      <c r="SRH93" s="84"/>
      <c r="SRI93" s="84"/>
      <c r="SRJ93" s="84"/>
      <c r="SRK93" s="84"/>
      <c r="SRL93" s="84"/>
      <c r="SRM93" s="84"/>
      <c r="SRN93" s="84"/>
      <c r="SRO93" s="84"/>
      <c r="SRP93" s="84"/>
      <c r="SRQ93" s="84"/>
      <c r="SRR93" s="84"/>
      <c r="SRS93" s="84"/>
      <c r="SRT93" s="84"/>
      <c r="SRU93" s="84"/>
      <c r="SRV93" s="84"/>
      <c r="SRW93" s="84"/>
      <c r="SRX93" s="84"/>
      <c r="SRY93" s="84"/>
      <c r="SRZ93" s="84"/>
      <c r="SSA93" s="84"/>
      <c r="SSB93" s="84"/>
      <c r="SSC93" s="84"/>
      <c r="SSD93" s="84"/>
      <c r="SSE93" s="84"/>
      <c r="SSF93" s="84"/>
      <c r="SSG93" s="84"/>
      <c r="SSH93" s="84"/>
      <c r="SSI93" s="84"/>
      <c r="SSJ93" s="84"/>
      <c r="SSK93" s="84"/>
      <c r="SSL93" s="84"/>
      <c r="SSM93" s="84"/>
      <c r="SSN93" s="84"/>
      <c r="SSO93" s="84"/>
      <c r="SSP93" s="84"/>
      <c r="SSQ93" s="84"/>
      <c r="SSR93" s="84"/>
      <c r="SSS93" s="84"/>
      <c r="SST93" s="84"/>
      <c r="SSU93" s="84"/>
      <c r="SSV93" s="84"/>
      <c r="SSW93" s="84"/>
      <c r="SSX93" s="84"/>
      <c r="SSY93" s="84"/>
      <c r="SSZ93" s="84"/>
      <c r="STA93" s="84"/>
      <c r="STB93" s="84"/>
      <c r="STC93" s="84"/>
      <c r="STD93" s="84"/>
      <c r="STE93" s="84"/>
      <c r="STF93" s="84"/>
      <c r="STG93" s="84"/>
      <c r="STH93" s="84"/>
      <c r="STI93" s="84"/>
      <c r="STJ93" s="84"/>
      <c r="STK93" s="84"/>
      <c r="STL93" s="84"/>
      <c r="STM93" s="84"/>
      <c r="STN93" s="84"/>
      <c r="STO93" s="84"/>
      <c r="STP93" s="84"/>
      <c r="STQ93" s="84"/>
      <c r="STR93" s="84"/>
      <c r="STS93" s="84"/>
      <c r="STT93" s="84"/>
      <c r="STU93" s="84"/>
      <c r="STV93" s="84"/>
      <c r="STW93" s="84"/>
      <c r="STX93" s="84"/>
      <c r="STY93" s="84"/>
      <c r="STZ93" s="84"/>
      <c r="SUA93" s="84"/>
      <c r="SUB93" s="84"/>
      <c r="SUC93" s="84"/>
      <c r="SUD93" s="84"/>
      <c r="SUE93" s="84"/>
      <c r="SUF93" s="84"/>
      <c r="SUG93" s="84"/>
      <c r="SUH93" s="84"/>
      <c r="SUI93" s="84"/>
      <c r="SUJ93" s="84"/>
      <c r="SUK93" s="84"/>
      <c r="SUL93" s="84"/>
      <c r="SUM93" s="84"/>
      <c r="SUN93" s="84"/>
      <c r="SUO93" s="84"/>
      <c r="SUP93" s="84"/>
      <c r="SUQ93" s="84"/>
      <c r="SUR93" s="84"/>
      <c r="SUS93" s="84"/>
      <c r="SUT93" s="84"/>
      <c r="SUU93" s="84"/>
      <c r="SUV93" s="84"/>
      <c r="SUW93" s="84"/>
      <c r="SUX93" s="84"/>
      <c r="SUY93" s="84"/>
      <c r="SUZ93" s="84"/>
      <c r="SVA93" s="84"/>
      <c r="SVB93" s="84"/>
      <c r="SVC93" s="84"/>
      <c r="SVD93" s="84"/>
      <c r="SVE93" s="84"/>
      <c r="SVF93" s="84"/>
      <c r="SVG93" s="84"/>
      <c r="SVH93" s="84"/>
      <c r="SVI93" s="84"/>
      <c r="SVJ93" s="84"/>
      <c r="SVK93" s="84"/>
      <c r="SVL93" s="84"/>
      <c r="SVM93" s="84"/>
      <c r="SVN93" s="84"/>
      <c r="SVO93" s="84"/>
      <c r="SVP93" s="84"/>
      <c r="SVQ93" s="84"/>
      <c r="SVR93" s="84"/>
      <c r="SVS93" s="84"/>
      <c r="SVT93" s="84"/>
      <c r="SVU93" s="84"/>
      <c r="SVV93" s="84"/>
      <c r="SVW93" s="84"/>
      <c r="SVX93" s="84"/>
      <c r="SVY93" s="84"/>
      <c r="SVZ93" s="84"/>
      <c r="SWA93" s="84"/>
      <c r="SWB93" s="84"/>
      <c r="SWC93" s="84"/>
      <c r="SWD93" s="84"/>
      <c r="SWE93" s="84"/>
      <c r="SWF93" s="84"/>
      <c r="SWG93" s="84"/>
      <c r="SWH93" s="84"/>
      <c r="SWI93" s="84"/>
      <c r="SWJ93" s="84"/>
      <c r="SWK93" s="84"/>
      <c r="SWL93" s="84"/>
      <c r="SWM93" s="84"/>
      <c r="SWN93" s="84"/>
      <c r="SWO93" s="84"/>
      <c r="SWP93" s="84"/>
      <c r="SWQ93" s="84"/>
      <c r="SWR93" s="84"/>
      <c r="SWS93" s="84"/>
      <c r="SWT93" s="84"/>
      <c r="SWU93" s="84"/>
      <c r="SWV93" s="84"/>
      <c r="SWW93" s="84"/>
      <c r="SWX93" s="84"/>
      <c r="SWY93" s="84"/>
      <c r="SWZ93" s="84"/>
      <c r="SXA93" s="84"/>
      <c r="SXB93" s="84"/>
      <c r="SXC93" s="84"/>
      <c r="SXD93" s="84"/>
      <c r="SXE93" s="84"/>
      <c r="SXF93" s="84"/>
      <c r="SXG93" s="84"/>
      <c r="SXH93" s="84"/>
      <c r="SXI93" s="84"/>
      <c r="SXJ93" s="84"/>
      <c r="SXK93" s="84"/>
      <c r="SXL93" s="84"/>
      <c r="SXM93" s="84"/>
      <c r="SXN93" s="84"/>
      <c r="SXO93" s="84"/>
      <c r="SXP93" s="84"/>
      <c r="SXQ93" s="84"/>
      <c r="SXR93" s="84"/>
      <c r="SXS93" s="84"/>
      <c r="SXT93" s="84"/>
      <c r="SXU93" s="84"/>
      <c r="SXV93" s="84"/>
      <c r="SXW93" s="84"/>
      <c r="SXX93" s="84"/>
      <c r="SXY93" s="84"/>
      <c r="SXZ93" s="84"/>
      <c r="SYA93" s="84"/>
      <c r="SYB93" s="84"/>
      <c r="SYC93" s="84"/>
      <c r="SYD93" s="84"/>
      <c r="SYE93" s="84"/>
      <c r="SYF93" s="84"/>
      <c r="SYG93" s="84"/>
      <c r="SYH93" s="84"/>
      <c r="SYI93" s="84"/>
      <c r="SYJ93" s="84"/>
      <c r="SYK93" s="84"/>
      <c r="SYL93" s="84"/>
      <c r="SYM93" s="84"/>
      <c r="SYN93" s="84"/>
      <c r="SYO93" s="84"/>
      <c r="SYP93" s="84"/>
      <c r="SYQ93" s="84"/>
      <c r="SYR93" s="84"/>
      <c r="SYS93" s="84"/>
      <c r="SYT93" s="84"/>
      <c r="SYU93" s="84"/>
      <c r="SYV93" s="84"/>
      <c r="SYW93" s="84"/>
      <c r="SYX93" s="84"/>
      <c r="SYY93" s="84"/>
      <c r="SYZ93" s="84"/>
      <c r="SZA93" s="84"/>
      <c r="SZB93" s="84"/>
      <c r="SZC93" s="84"/>
      <c r="SZD93" s="84"/>
      <c r="SZE93" s="84"/>
      <c r="SZF93" s="84"/>
      <c r="SZG93" s="84"/>
      <c r="SZH93" s="84"/>
      <c r="SZI93" s="84"/>
      <c r="SZJ93" s="84"/>
      <c r="SZK93" s="84"/>
      <c r="SZL93" s="84"/>
      <c r="SZM93" s="84"/>
      <c r="SZN93" s="84"/>
      <c r="SZO93" s="84"/>
      <c r="SZP93" s="84"/>
      <c r="SZQ93" s="84"/>
      <c r="SZR93" s="84"/>
      <c r="SZS93" s="84"/>
      <c r="SZT93" s="84"/>
      <c r="SZU93" s="84"/>
      <c r="SZV93" s="84"/>
      <c r="SZW93" s="84"/>
      <c r="SZX93" s="84"/>
      <c r="SZY93" s="84"/>
      <c r="SZZ93" s="84"/>
      <c r="TAA93" s="84"/>
      <c r="TAB93" s="84"/>
      <c r="TAC93" s="84"/>
      <c r="TAD93" s="84"/>
      <c r="TAE93" s="84"/>
      <c r="TAF93" s="84"/>
      <c r="TAG93" s="84"/>
      <c r="TAH93" s="84"/>
      <c r="TAI93" s="84"/>
      <c r="TAJ93" s="84"/>
      <c r="TAK93" s="84"/>
      <c r="TAL93" s="84"/>
      <c r="TAM93" s="84"/>
      <c r="TAN93" s="84"/>
      <c r="TAO93" s="84"/>
      <c r="TAP93" s="84"/>
      <c r="TAQ93" s="84"/>
      <c r="TAR93" s="84"/>
      <c r="TAS93" s="84"/>
      <c r="TAT93" s="84"/>
      <c r="TAU93" s="84"/>
      <c r="TAV93" s="84"/>
      <c r="TAW93" s="84"/>
      <c r="TAX93" s="84"/>
      <c r="TAY93" s="84"/>
      <c r="TAZ93" s="84"/>
      <c r="TBA93" s="84"/>
      <c r="TBB93" s="84"/>
      <c r="TBC93" s="84"/>
      <c r="TBD93" s="84"/>
      <c r="TBE93" s="84"/>
      <c r="TBF93" s="84"/>
      <c r="TBG93" s="84"/>
      <c r="TBH93" s="84"/>
      <c r="TBI93" s="84"/>
      <c r="TBJ93" s="84"/>
      <c r="TBK93" s="84"/>
      <c r="TBL93" s="84"/>
      <c r="TBM93" s="84"/>
      <c r="TBN93" s="84"/>
      <c r="TBO93" s="84"/>
      <c r="TBP93" s="84"/>
      <c r="TBQ93" s="84"/>
      <c r="TBR93" s="84"/>
      <c r="TBS93" s="84"/>
      <c r="TBT93" s="84"/>
      <c r="TBU93" s="84"/>
      <c r="TBV93" s="84"/>
      <c r="TBW93" s="84"/>
      <c r="TBX93" s="84"/>
      <c r="TBY93" s="84"/>
      <c r="TBZ93" s="84"/>
      <c r="TCA93" s="84"/>
      <c r="TCB93" s="84"/>
      <c r="TCC93" s="84"/>
      <c r="TCD93" s="84"/>
      <c r="TCE93" s="84"/>
      <c r="TCF93" s="84"/>
      <c r="TCG93" s="84"/>
      <c r="TCH93" s="84"/>
      <c r="TCI93" s="84"/>
      <c r="TCJ93" s="84"/>
      <c r="TCK93" s="84"/>
      <c r="TCL93" s="84"/>
      <c r="TCM93" s="84"/>
      <c r="TCN93" s="84"/>
      <c r="TCO93" s="84"/>
      <c r="TCP93" s="84"/>
      <c r="TCQ93" s="84"/>
      <c r="TCR93" s="84"/>
      <c r="TCS93" s="84"/>
      <c r="TCT93" s="84"/>
      <c r="TCU93" s="84"/>
      <c r="TCV93" s="84"/>
      <c r="TCW93" s="84"/>
      <c r="TCX93" s="84"/>
      <c r="TCY93" s="84"/>
      <c r="TCZ93" s="84"/>
      <c r="TDA93" s="84"/>
      <c r="TDB93" s="84"/>
      <c r="TDC93" s="84"/>
      <c r="TDD93" s="84"/>
      <c r="TDE93" s="84"/>
      <c r="TDF93" s="84"/>
      <c r="TDG93" s="84"/>
      <c r="TDH93" s="84"/>
      <c r="TDI93" s="84"/>
      <c r="TDJ93" s="84"/>
      <c r="TDK93" s="84"/>
      <c r="TDL93" s="84"/>
      <c r="TDM93" s="84"/>
      <c r="TDN93" s="84"/>
      <c r="TDO93" s="84"/>
      <c r="TDP93" s="84"/>
      <c r="TDQ93" s="84"/>
      <c r="TDR93" s="84"/>
      <c r="TDS93" s="84"/>
      <c r="TDT93" s="84"/>
      <c r="TDU93" s="84"/>
      <c r="TDV93" s="84"/>
      <c r="TDW93" s="84"/>
      <c r="TDX93" s="84"/>
      <c r="TDY93" s="84"/>
      <c r="TDZ93" s="84"/>
      <c r="TEA93" s="84"/>
      <c r="TEB93" s="84"/>
      <c r="TEC93" s="84"/>
      <c r="TED93" s="84"/>
      <c r="TEE93" s="84"/>
      <c r="TEF93" s="84"/>
      <c r="TEG93" s="84"/>
      <c r="TEH93" s="84"/>
      <c r="TEI93" s="84"/>
      <c r="TEJ93" s="84"/>
      <c r="TEK93" s="84"/>
      <c r="TEL93" s="84"/>
      <c r="TEM93" s="84"/>
      <c r="TEN93" s="84"/>
      <c r="TEO93" s="84"/>
      <c r="TEP93" s="84"/>
      <c r="TEQ93" s="84"/>
      <c r="TER93" s="84"/>
      <c r="TES93" s="84"/>
      <c r="TET93" s="84"/>
      <c r="TEU93" s="84"/>
      <c r="TEV93" s="84"/>
      <c r="TEW93" s="84"/>
      <c r="TEX93" s="84"/>
      <c r="TEY93" s="84"/>
      <c r="TEZ93" s="84"/>
      <c r="TFA93" s="84"/>
      <c r="TFB93" s="84"/>
      <c r="TFC93" s="84"/>
      <c r="TFD93" s="84"/>
      <c r="TFE93" s="84"/>
      <c r="TFF93" s="84"/>
      <c r="TFG93" s="84"/>
      <c r="TFH93" s="84"/>
      <c r="TFI93" s="84"/>
      <c r="TFJ93" s="84"/>
      <c r="TFK93" s="84"/>
      <c r="TFL93" s="84"/>
      <c r="TFM93" s="84"/>
      <c r="TFN93" s="84"/>
      <c r="TFO93" s="84"/>
      <c r="TFP93" s="84"/>
      <c r="TFQ93" s="84"/>
      <c r="TFR93" s="84"/>
      <c r="TFS93" s="84"/>
      <c r="TFT93" s="84"/>
      <c r="TFU93" s="84"/>
      <c r="TFV93" s="84"/>
      <c r="TFW93" s="84"/>
      <c r="TFX93" s="84"/>
      <c r="TFY93" s="84"/>
      <c r="TFZ93" s="84"/>
      <c r="TGA93" s="84"/>
      <c r="TGB93" s="84"/>
      <c r="TGC93" s="84"/>
      <c r="TGD93" s="84"/>
      <c r="TGE93" s="84"/>
      <c r="TGF93" s="84"/>
      <c r="TGG93" s="84"/>
      <c r="TGH93" s="84"/>
      <c r="TGI93" s="84"/>
      <c r="TGJ93" s="84"/>
      <c r="TGK93" s="84"/>
      <c r="TGL93" s="84"/>
      <c r="TGM93" s="84"/>
      <c r="TGN93" s="84"/>
      <c r="TGO93" s="84"/>
      <c r="TGP93" s="84"/>
      <c r="TGQ93" s="84"/>
      <c r="TGR93" s="84"/>
      <c r="TGS93" s="84"/>
      <c r="TGT93" s="84"/>
      <c r="TGU93" s="84"/>
      <c r="TGV93" s="84"/>
      <c r="TGW93" s="84"/>
      <c r="TGX93" s="84"/>
      <c r="TGY93" s="84"/>
      <c r="TGZ93" s="84"/>
      <c r="THA93" s="84"/>
      <c r="THB93" s="84"/>
      <c r="THC93" s="84"/>
      <c r="THD93" s="84"/>
      <c r="THE93" s="84"/>
      <c r="THF93" s="84"/>
      <c r="THG93" s="84"/>
      <c r="THH93" s="84"/>
      <c r="THI93" s="84"/>
      <c r="THJ93" s="84"/>
      <c r="THK93" s="84"/>
      <c r="THL93" s="84"/>
      <c r="THM93" s="84"/>
      <c r="THN93" s="84"/>
      <c r="THO93" s="84"/>
      <c r="THP93" s="84"/>
      <c r="THQ93" s="84"/>
      <c r="THR93" s="84"/>
      <c r="THS93" s="84"/>
      <c r="THT93" s="84"/>
      <c r="THU93" s="84"/>
      <c r="THV93" s="84"/>
      <c r="THW93" s="84"/>
      <c r="THX93" s="84"/>
      <c r="THY93" s="84"/>
      <c r="THZ93" s="84"/>
      <c r="TIA93" s="84"/>
      <c r="TIB93" s="84"/>
      <c r="TIC93" s="84"/>
      <c r="TID93" s="84"/>
      <c r="TIE93" s="84"/>
      <c r="TIF93" s="84"/>
      <c r="TIG93" s="84"/>
      <c r="TIH93" s="84"/>
      <c r="TII93" s="84"/>
      <c r="TIJ93" s="84"/>
      <c r="TIK93" s="84"/>
      <c r="TIL93" s="84"/>
      <c r="TIM93" s="84"/>
      <c r="TIN93" s="84"/>
      <c r="TIO93" s="84"/>
      <c r="TIP93" s="84"/>
      <c r="TIQ93" s="84"/>
      <c r="TIR93" s="84"/>
      <c r="TIS93" s="84"/>
      <c r="TIT93" s="84"/>
      <c r="TIU93" s="84"/>
      <c r="TIV93" s="84"/>
      <c r="TIW93" s="84"/>
      <c r="TIX93" s="84"/>
      <c r="TIY93" s="84"/>
      <c r="TIZ93" s="84"/>
      <c r="TJA93" s="84"/>
      <c r="TJB93" s="84"/>
      <c r="TJC93" s="84"/>
      <c r="TJD93" s="84"/>
      <c r="TJE93" s="84"/>
      <c r="TJF93" s="84"/>
      <c r="TJG93" s="84"/>
      <c r="TJH93" s="84"/>
      <c r="TJI93" s="84"/>
      <c r="TJJ93" s="84"/>
      <c r="TJK93" s="84"/>
      <c r="TJL93" s="84"/>
      <c r="TJM93" s="84"/>
      <c r="TJN93" s="84"/>
      <c r="TJO93" s="84"/>
      <c r="TJP93" s="84"/>
      <c r="TJQ93" s="84"/>
      <c r="TJR93" s="84"/>
      <c r="TJS93" s="84"/>
      <c r="TJT93" s="84"/>
      <c r="TJU93" s="84"/>
      <c r="TJV93" s="84"/>
      <c r="TJW93" s="84"/>
      <c r="TJX93" s="84"/>
      <c r="TJY93" s="84"/>
      <c r="TJZ93" s="84"/>
      <c r="TKA93" s="84"/>
      <c r="TKB93" s="84"/>
      <c r="TKC93" s="84"/>
      <c r="TKD93" s="84"/>
      <c r="TKE93" s="84"/>
      <c r="TKF93" s="84"/>
      <c r="TKG93" s="84"/>
      <c r="TKH93" s="84"/>
      <c r="TKI93" s="84"/>
      <c r="TKJ93" s="84"/>
      <c r="TKK93" s="84"/>
      <c r="TKL93" s="84"/>
      <c r="TKM93" s="84"/>
      <c r="TKN93" s="84"/>
      <c r="TKO93" s="84"/>
      <c r="TKP93" s="84"/>
      <c r="TKQ93" s="84"/>
      <c r="TKR93" s="84"/>
      <c r="TKS93" s="84"/>
      <c r="TKT93" s="84"/>
      <c r="TKU93" s="84"/>
      <c r="TKV93" s="84"/>
      <c r="TKW93" s="84"/>
      <c r="TKX93" s="84"/>
      <c r="TKY93" s="84"/>
      <c r="TKZ93" s="84"/>
      <c r="TLA93" s="84"/>
      <c r="TLB93" s="84"/>
      <c r="TLC93" s="84"/>
      <c r="TLD93" s="84"/>
      <c r="TLE93" s="84"/>
      <c r="TLF93" s="84"/>
      <c r="TLG93" s="84"/>
      <c r="TLH93" s="84"/>
      <c r="TLI93" s="84"/>
      <c r="TLJ93" s="84"/>
      <c r="TLK93" s="84"/>
      <c r="TLL93" s="84"/>
      <c r="TLM93" s="84"/>
      <c r="TLN93" s="84"/>
      <c r="TLO93" s="84"/>
      <c r="TLP93" s="84"/>
      <c r="TLQ93" s="84"/>
      <c r="TLR93" s="84"/>
      <c r="TLS93" s="84"/>
      <c r="TLT93" s="84"/>
      <c r="TLU93" s="84"/>
      <c r="TLV93" s="84"/>
      <c r="TLW93" s="84"/>
      <c r="TLX93" s="84"/>
      <c r="TLY93" s="84"/>
      <c r="TLZ93" s="84"/>
      <c r="TMA93" s="84"/>
      <c r="TMB93" s="84"/>
      <c r="TMC93" s="84"/>
      <c r="TMD93" s="84"/>
      <c r="TME93" s="84"/>
      <c r="TMF93" s="84"/>
      <c r="TMG93" s="84"/>
      <c r="TMH93" s="84"/>
      <c r="TMI93" s="84"/>
      <c r="TMJ93" s="84"/>
      <c r="TMK93" s="84"/>
      <c r="TML93" s="84"/>
      <c r="TMM93" s="84"/>
      <c r="TMN93" s="84"/>
      <c r="TMO93" s="84"/>
      <c r="TMP93" s="84"/>
      <c r="TMQ93" s="84"/>
      <c r="TMR93" s="84"/>
      <c r="TMS93" s="84"/>
      <c r="TMT93" s="84"/>
      <c r="TMU93" s="84"/>
      <c r="TMV93" s="84"/>
      <c r="TMW93" s="84"/>
      <c r="TMX93" s="84"/>
      <c r="TMY93" s="84"/>
      <c r="TMZ93" s="84"/>
      <c r="TNA93" s="84"/>
      <c r="TNB93" s="84"/>
      <c r="TNC93" s="84"/>
      <c r="TND93" s="84"/>
      <c r="TNE93" s="84"/>
      <c r="TNF93" s="84"/>
      <c r="TNG93" s="84"/>
      <c r="TNH93" s="84"/>
      <c r="TNI93" s="84"/>
      <c r="TNJ93" s="84"/>
      <c r="TNK93" s="84"/>
      <c r="TNL93" s="84"/>
      <c r="TNM93" s="84"/>
      <c r="TNN93" s="84"/>
      <c r="TNO93" s="84"/>
      <c r="TNP93" s="84"/>
      <c r="TNQ93" s="84"/>
      <c r="TNR93" s="84"/>
      <c r="TNS93" s="84"/>
      <c r="TNT93" s="84"/>
      <c r="TNU93" s="84"/>
      <c r="TNV93" s="84"/>
      <c r="TNW93" s="84"/>
      <c r="TNX93" s="84"/>
      <c r="TNY93" s="84"/>
      <c r="TNZ93" s="84"/>
      <c r="TOA93" s="84"/>
      <c r="TOB93" s="84"/>
      <c r="TOC93" s="84"/>
      <c r="TOD93" s="84"/>
      <c r="TOE93" s="84"/>
      <c r="TOF93" s="84"/>
      <c r="TOG93" s="84"/>
      <c r="TOH93" s="84"/>
      <c r="TOI93" s="84"/>
      <c r="TOJ93" s="84"/>
      <c r="TOK93" s="84"/>
      <c r="TOL93" s="84"/>
      <c r="TOM93" s="84"/>
      <c r="TON93" s="84"/>
      <c r="TOO93" s="84"/>
      <c r="TOP93" s="84"/>
      <c r="TOQ93" s="84"/>
      <c r="TOR93" s="84"/>
      <c r="TOS93" s="84"/>
      <c r="TOT93" s="84"/>
      <c r="TOU93" s="84"/>
      <c r="TOV93" s="84"/>
      <c r="TOW93" s="84"/>
      <c r="TOX93" s="84"/>
      <c r="TOY93" s="84"/>
      <c r="TOZ93" s="84"/>
      <c r="TPA93" s="84"/>
      <c r="TPB93" s="84"/>
      <c r="TPC93" s="84"/>
      <c r="TPD93" s="84"/>
      <c r="TPE93" s="84"/>
      <c r="TPF93" s="84"/>
      <c r="TPG93" s="84"/>
      <c r="TPH93" s="84"/>
      <c r="TPI93" s="84"/>
      <c r="TPJ93" s="84"/>
      <c r="TPK93" s="84"/>
      <c r="TPL93" s="84"/>
      <c r="TPM93" s="84"/>
      <c r="TPN93" s="84"/>
      <c r="TPO93" s="84"/>
      <c r="TPP93" s="84"/>
      <c r="TPQ93" s="84"/>
      <c r="TPR93" s="84"/>
      <c r="TPS93" s="84"/>
      <c r="TPT93" s="84"/>
      <c r="TPU93" s="84"/>
      <c r="TPV93" s="84"/>
      <c r="TPW93" s="84"/>
      <c r="TPX93" s="84"/>
      <c r="TPY93" s="84"/>
      <c r="TPZ93" s="84"/>
      <c r="TQA93" s="84"/>
      <c r="TQB93" s="84"/>
      <c r="TQC93" s="84"/>
      <c r="TQD93" s="84"/>
      <c r="TQE93" s="84"/>
      <c r="TQF93" s="84"/>
      <c r="TQG93" s="84"/>
      <c r="TQH93" s="84"/>
      <c r="TQI93" s="84"/>
      <c r="TQJ93" s="84"/>
      <c r="TQK93" s="84"/>
      <c r="TQL93" s="84"/>
      <c r="TQM93" s="84"/>
      <c r="TQN93" s="84"/>
      <c r="TQO93" s="84"/>
      <c r="TQP93" s="84"/>
      <c r="TQQ93" s="84"/>
      <c r="TQR93" s="84"/>
      <c r="TQS93" s="84"/>
      <c r="TQT93" s="84"/>
      <c r="TQU93" s="84"/>
      <c r="TQV93" s="84"/>
      <c r="TQW93" s="84"/>
      <c r="TQX93" s="84"/>
      <c r="TQY93" s="84"/>
      <c r="TQZ93" s="84"/>
      <c r="TRA93" s="84"/>
      <c r="TRB93" s="84"/>
      <c r="TRC93" s="84"/>
      <c r="TRD93" s="84"/>
      <c r="TRE93" s="84"/>
      <c r="TRF93" s="84"/>
      <c r="TRG93" s="84"/>
      <c r="TRH93" s="84"/>
      <c r="TRI93" s="84"/>
      <c r="TRJ93" s="84"/>
      <c r="TRK93" s="84"/>
      <c r="TRL93" s="84"/>
      <c r="TRM93" s="84"/>
      <c r="TRN93" s="84"/>
      <c r="TRO93" s="84"/>
      <c r="TRP93" s="84"/>
      <c r="TRQ93" s="84"/>
      <c r="TRR93" s="84"/>
      <c r="TRS93" s="84"/>
      <c r="TRT93" s="84"/>
      <c r="TRU93" s="84"/>
      <c r="TRV93" s="84"/>
      <c r="TRW93" s="84"/>
      <c r="TRX93" s="84"/>
      <c r="TRY93" s="84"/>
      <c r="TRZ93" s="84"/>
      <c r="TSA93" s="84"/>
      <c r="TSB93" s="84"/>
      <c r="TSC93" s="84"/>
      <c r="TSD93" s="84"/>
      <c r="TSE93" s="84"/>
      <c r="TSF93" s="84"/>
      <c r="TSG93" s="84"/>
      <c r="TSH93" s="84"/>
      <c r="TSI93" s="84"/>
      <c r="TSJ93" s="84"/>
      <c r="TSK93" s="84"/>
      <c r="TSL93" s="84"/>
      <c r="TSM93" s="84"/>
      <c r="TSN93" s="84"/>
      <c r="TSO93" s="84"/>
      <c r="TSP93" s="84"/>
      <c r="TSQ93" s="84"/>
      <c r="TSR93" s="84"/>
      <c r="TSS93" s="84"/>
      <c r="TST93" s="84"/>
      <c r="TSU93" s="84"/>
      <c r="TSV93" s="84"/>
      <c r="TSW93" s="84"/>
      <c r="TSX93" s="84"/>
      <c r="TSY93" s="84"/>
      <c r="TSZ93" s="84"/>
      <c r="TTA93" s="84"/>
      <c r="TTB93" s="84"/>
      <c r="TTC93" s="84"/>
      <c r="TTD93" s="84"/>
      <c r="TTE93" s="84"/>
      <c r="TTF93" s="84"/>
      <c r="TTG93" s="84"/>
      <c r="TTH93" s="84"/>
      <c r="TTI93" s="84"/>
      <c r="TTJ93" s="84"/>
      <c r="TTK93" s="84"/>
      <c r="TTL93" s="84"/>
      <c r="TTM93" s="84"/>
      <c r="TTN93" s="84"/>
      <c r="TTO93" s="84"/>
      <c r="TTP93" s="84"/>
      <c r="TTQ93" s="84"/>
      <c r="TTR93" s="84"/>
      <c r="TTS93" s="84"/>
      <c r="TTT93" s="84"/>
      <c r="TTU93" s="84"/>
      <c r="TTV93" s="84"/>
      <c r="TTW93" s="84"/>
      <c r="TTX93" s="84"/>
      <c r="TTY93" s="84"/>
      <c r="TTZ93" s="84"/>
      <c r="TUA93" s="84"/>
      <c r="TUB93" s="84"/>
      <c r="TUC93" s="84"/>
      <c r="TUD93" s="84"/>
      <c r="TUE93" s="84"/>
      <c r="TUF93" s="84"/>
      <c r="TUG93" s="84"/>
      <c r="TUH93" s="84"/>
      <c r="TUI93" s="84"/>
      <c r="TUJ93" s="84"/>
      <c r="TUK93" s="84"/>
      <c r="TUL93" s="84"/>
      <c r="TUM93" s="84"/>
      <c r="TUN93" s="84"/>
      <c r="TUO93" s="84"/>
      <c r="TUP93" s="84"/>
      <c r="TUQ93" s="84"/>
      <c r="TUR93" s="84"/>
      <c r="TUS93" s="84"/>
      <c r="TUT93" s="84"/>
      <c r="TUU93" s="84"/>
      <c r="TUV93" s="84"/>
      <c r="TUW93" s="84"/>
      <c r="TUX93" s="84"/>
      <c r="TUY93" s="84"/>
      <c r="TUZ93" s="84"/>
      <c r="TVA93" s="84"/>
      <c r="TVB93" s="84"/>
      <c r="TVC93" s="84"/>
      <c r="TVD93" s="84"/>
      <c r="TVE93" s="84"/>
      <c r="TVF93" s="84"/>
      <c r="TVG93" s="84"/>
      <c r="TVH93" s="84"/>
      <c r="TVI93" s="84"/>
      <c r="TVJ93" s="84"/>
      <c r="TVK93" s="84"/>
      <c r="TVL93" s="84"/>
      <c r="TVM93" s="84"/>
      <c r="TVN93" s="84"/>
      <c r="TVO93" s="84"/>
      <c r="TVP93" s="84"/>
      <c r="TVQ93" s="84"/>
      <c r="TVR93" s="84"/>
      <c r="TVS93" s="84"/>
      <c r="TVT93" s="84"/>
      <c r="TVU93" s="84"/>
      <c r="TVV93" s="84"/>
      <c r="TVW93" s="84"/>
      <c r="TVX93" s="84"/>
      <c r="TVY93" s="84"/>
      <c r="TVZ93" s="84"/>
      <c r="TWA93" s="84"/>
      <c r="TWB93" s="84"/>
      <c r="TWC93" s="84"/>
      <c r="TWD93" s="84"/>
      <c r="TWE93" s="84"/>
      <c r="TWF93" s="84"/>
      <c r="TWG93" s="84"/>
      <c r="TWH93" s="84"/>
      <c r="TWI93" s="84"/>
      <c r="TWJ93" s="84"/>
      <c r="TWK93" s="84"/>
      <c r="TWL93" s="84"/>
      <c r="TWM93" s="84"/>
      <c r="TWN93" s="84"/>
      <c r="TWO93" s="84"/>
      <c r="TWP93" s="84"/>
      <c r="TWQ93" s="84"/>
      <c r="TWR93" s="84"/>
      <c r="TWS93" s="84"/>
      <c r="TWT93" s="84"/>
      <c r="TWU93" s="84"/>
      <c r="TWV93" s="84"/>
      <c r="TWW93" s="84"/>
      <c r="TWX93" s="84"/>
      <c r="TWY93" s="84"/>
      <c r="TWZ93" s="84"/>
      <c r="TXA93" s="84"/>
      <c r="TXB93" s="84"/>
      <c r="TXC93" s="84"/>
      <c r="TXD93" s="84"/>
      <c r="TXE93" s="84"/>
      <c r="TXF93" s="84"/>
      <c r="TXG93" s="84"/>
      <c r="TXH93" s="84"/>
      <c r="TXI93" s="84"/>
      <c r="TXJ93" s="84"/>
      <c r="TXK93" s="84"/>
      <c r="TXL93" s="84"/>
      <c r="TXM93" s="84"/>
      <c r="TXN93" s="84"/>
      <c r="TXO93" s="84"/>
      <c r="TXP93" s="84"/>
      <c r="TXQ93" s="84"/>
      <c r="TXR93" s="84"/>
      <c r="TXS93" s="84"/>
      <c r="TXT93" s="84"/>
      <c r="TXU93" s="84"/>
      <c r="TXV93" s="84"/>
      <c r="TXW93" s="84"/>
      <c r="TXX93" s="84"/>
      <c r="TXY93" s="84"/>
      <c r="TXZ93" s="84"/>
      <c r="TYA93" s="84"/>
      <c r="TYB93" s="84"/>
      <c r="TYC93" s="84"/>
      <c r="TYD93" s="84"/>
      <c r="TYE93" s="84"/>
      <c r="TYF93" s="84"/>
      <c r="TYG93" s="84"/>
      <c r="TYH93" s="84"/>
      <c r="TYI93" s="84"/>
      <c r="TYJ93" s="84"/>
      <c r="TYK93" s="84"/>
      <c r="TYL93" s="84"/>
      <c r="TYM93" s="84"/>
      <c r="TYN93" s="84"/>
      <c r="TYO93" s="84"/>
      <c r="TYP93" s="84"/>
      <c r="TYQ93" s="84"/>
      <c r="TYR93" s="84"/>
      <c r="TYS93" s="84"/>
      <c r="TYT93" s="84"/>
      <c r="TYU93" s="84"/>
      <c r="TYV93" s="84"/>
      <c r="TYW93" s="84"/>
      <c r="TYX93" s="84"/>
      <c r="TYY93" s="84"/>
      <c r="TYZ93" s="84"/>
      <c r="TZA93" s="84"/>
      <c r="TZB93" s="84"/>
      <c r="TZC93" s="84"/>
      <c r="TZD93" s="84"/>
      <c r="TZE93" s="84"/>
      <c r="TZF93" s="84"/>
      <c r="TZG93" s="84"/>
      <c r="TZH93" s="84"/>
      <c r="TZI93" s="84"/>
      <c r="TZJ93" s="84"/>
      <c r="TZK93" s="84"/>
      <c r="TZL93" s="84"/>
      <c r="TZM93" s="84"/>
      <c r="TZN93" s="84"/>
      <c r="TZO93" s="84"/>
      <c r="TZP93" s="84"/>
      <c r="TZQ93" s="84"/>
      <c r="TZR93" s="84"/>
      <c r="TZS93" s="84"/>
      <c r="TZT93" s="84"/>
      <c r="TZU93" s="84"/>
      <c r="TZV93" s="84"/>
      <c r="TZW93" s="84"/>
      <c r="TZX93" s="84"/>
      <c r="TZY93" s="84"/>
      <c r="TZZ93" s="84"/>
      <c r="UAA93" s="84"/>
      <c r="UAB93" s="84"/>
      <c r="UAC93" s="84"/>
      <c r="UAD93" s="84"/>
      <c r="UAE93" s="84"/>
      <c r="UAF93" s="84"/>
      <c r="UAG93" s="84"/>
      <c r="UAH93" s="84"/>
      <c r="UAI93" s="84"/>
      <c r="UAJ93" s="84"/>
      <c r="UAK93" s="84"/>
      <c r="UAL93" s="84"/>
      <c r="UAM93" s="84"/>
      <c r="UAN93" s="84"/>
      <c r="UAO93" s="84"/>
      <c r="UAP93" s="84"/>
      <c r="UAQ93" s="84"/>
      <c r="UAR93" s="84"/>
      <c r="UAS93" s="84"/>
      <c r="UAT93" s="84"/>
      <c r="UAU93" s="84"/>
      <c r="UAV93" s="84"/>
      <c r="UAW93" s="84"/>
      <c r="UAX93" s="84"/>
      <c r="UAY93" s="84"/>
      <c r="UAZ93" s="84"/>
      <c r="UBA93" s="84"/>
      <c r="UBB93" s="84"/>
      <c r="UBC93" s="84"/>
      <c r="UBD93" s="84"/>
      <c r="UBE93" s="84"/>
      <c r="UBF93" s="84"/>
      <c r="UBG93" s="84"/>
      <c r="UBH93" s="84"/>
      <c r="UBI93" s="84"/>
      <c r="UBJ93" s="84"/>
      <c r="UBK93" s="84"/>
      <c r="UBL93" s="84"/>
      <c r="UBM93" s="84"/>
      <c r="UBN93" s="84"/>
      <c r="UBO93" s="84"/>
      <c r="UBP93" s="84"/>
      <c r="UBQ93" s="84"/>
      <c r="UBR93" s="84"/>
      <c r="UBS93" s="84"/>
      <c r="UBT93" s="84"/>
      <c r="UBU93" s="84"/>
      <c r="UBV93" s="84"/>
      <c r="UBW93" s="84"/>
      <c r="UBX93" s="84"/>
      <c r="UBY93" s="84"/>
      <c r="UBZ93" s="84"/>
      <c r="UCA93" s="84"/>
      <c r="UCB93" s="84"/>
      <c r="UCC93" s="84"/>
      <c r="UCD93" s="84"/>
      <c r="UCE93" s="84"/>
      <c r="UCF93" s="84"/>
      <c r="UCG93" s="84"/>
      <c r="UCH93" s="84"/>
      <c r="UCI93" s="84"/>
      <c r="UCJ93" s="84"/>
      <c r="UCK93" s="84"/>
      <c r="UCL93" s="84"/>
      <c r="UCM93" s="84"/>
      <c r="UCN93" s="84"/>
      <c r="UCO93" s="84"/>
      <c r="UCP93" s="84"/>
      <c r="UCQ93" s="84"/>
      <c r="UCR93" s="84"/>
      <c r="UCS93" s="84"/>
      <c r="UCT93" s="84"/>
      <c r="UCU93" s="84"/>
      <c r="UCV93" s="84"/>
      <c r="UCW93" s="84"/>
      <c r="UCX93" s="84"/>
      <c r="UCY93" s="84"/>
      <c r="UCZ93" s="84"/>
      <c r="UDA93" s="84"/>
      <c r="UDB93" s="84"/>
      <c r="UDC93" s="84"/>
      <c r="UDD93" s="84"/>
      <c r="UDE93" s="84"/>
      <c r="UDF93" s="84"/>
      <c r="UDG93" s="84"/>
      <c r="UDH93" s="84"/>
      <c r="UDI93" s="84"/>
      <c r="UDJ93" s="84"/>
      <c r="UDK93" s="84"/>
      <c r="UDL93" s="84"/>
      <c r="UDM93" s="84"/>
      <c r="UDN93" s="84"/>
      <c r="UDO93" s="84"/>
      <c r="UDP93" s="84"/>
      <c r="UDQ93" s="84"/>
      <c r="UDR93" s="84"/>
      <c r="UDS93" s="84"/>
      <c r="UDT93" s="84"/>
      <c r="UDU93" s="84"/>
      <c r="UDV93" s="84"/>
      <c r="UDW93" s="84"/>
      <c r="UDX93" s="84"/>
      <c r="UDY93" s="84"/>
      <c r="UDZ93" s="84"/>
      <c r="UEA93" s="84"/>
      <c r="UEB93" s="84"/>
      <c r="UEC93" s="84"/>
      <c r="UED93" s="84"/>
      <c r="UEE93" s="84"/>
      <c r="UEF93" s="84"/>
      <c r="UEG93" s="84"/>
      <c r="UEH93" s="84"/>
      <c r="UEI93" s="84"/>
      <c r="UEJ93" s="84"/>
      <c r="UEK93" s="84"/>
      <c r="UEL93" s="84"/>
      <c r="UEM93" s="84"/>
      <c r="UEN93" s="84"/>
      <c r="UEO93" s="84"/>
      <c r="UEP93" s="84"/>
      <c r="UEQ93" s="84"/>
      <c r="UER93" s="84"/>
      <c r="UES93" s="84"/>
      <c r="UET93" s="84"/>
      <c r="UEU93" s="84"/>
      <c r="UEV93" s="84"/>
      <c r="UEW93" s="84"/>
      <c r="UEX93" s="84"/>
      <c r="UEY93" s="84"/>
      <c r="UEZ93" s="84"/>
      <c r="UFA93" s="84"/>
      <c r="UFB93" s="84"/>
      <c r="UFC93" s="84"/>
      <c r="UFD93" s="84"/>
      <c r="UFE93" s="84"/>
      <c r="UFF93" s="84"/>
      <c r="UFG93" s="84"/>
      <c r="UFH93" s="84"/>
      <c r="UFI93" s="84"/>
      <c r="UFJ93" s="84"/>
      <c r="UFK93" s="84"/>
      <c r="UFL93" s="84"/>
      <c r="UFM93" s="84"/>
      <c r="UFN93" s="84"/>
      <c r="UFO93" s="84"/>
      <c r="UFP93" s="84"/>
      <c r="UFQ93" s="84"/>
      <c r="UFR93" s="84"/>
      <c r="UFS93" s="84"/>
      <c r="UFT93" s="84"/>
      <c r="UFU93" s="84"/>
      <c r="UFV93" s="84"/>
      <c r="UFW93" s="84"/>
      <c r="UFX93" s="84"/>
      <c r="UFY93" s="84"/>
      <c r="UFZ93" s="84"/>
      <c r="UGA93" s="84"/>
      <c r="UGB93" s="84"/>
      <c r="UGC93" s="84"/>
      <c r="UGD93" s="84"/>
      <c r="UGE93" s="84"/>
      <c r="UGF93" s="84"/>
      <c r="UGG93" s="84"/>
      <c r="UGH93" s="84"/>
      <c r="UGI93" s="84"/>
      <c r="UGJ93" s="84"/>
      <c r="UGK93" s="84"/>
      <c r="UGL93" s="84"/>
      <c r="UGM93" s="84"/>
      <c r="UGN93" s="84"/>
      <c r="UGO93" s="84"/>
      <c r="UGP93" s="84"/>
      <c r="UGQ93" s="84"/>
      <c r="UGR93" s="84"/>
      <c r="UGS93" s="84"/>
      <c r="UGT93" s="84"/>
      <c r="UGU93" s="84"/>
      <c r="UGV93" s="84"/>
      <c r="UGW93" s="84"/>
      <c r="UGX93" s="84"/>
      <c r="UGY93" s="84"/>
      <c r="UGZ93" s="84"/>
      <c r="UHA93" s="84"/>
      <c r="UHB93" s="84"/>
      <c r="UHC93" s="84"/>
      <c r="UHD93" s="84"/>
      <c r="UHE93" s="84"/>
      <c r="UHF93" s="84"/>
      <c r="UHG93" s="84"/>
      <c r="UHH93" s="84"/>
      <c r="UHI93" s="84"/>
      <c r="UHJ93" s="84"/>
      <c r="UHK93" s="84"/>
      <c r="UHL93" s="84"/>
      <c r="UHM93" s="84"/>
      <c r="UHN93" s="84"/>
      <c r="UHO93" s="84"/>
      <c r="UHP93" s="84"/>
      <c r="UHQ93" s="84"/>
      <c r="UHR93" s="84"/>
      <c r="UHS93" s="84"/>
      <c r="UHT93" s="84"/>
      <c r="UHU93" s="84"/>
      <c r="UHV93" s="84"/>
      <c r="UHW93" s="84"/>
      <c r="UHX93" s="84"/>
      <c r="UHY93" s="84"/>
      <c r="UHZ93" s="84"/>
      <c r="UIA93" s="84"/>
      <c r="UIB93" s="84"/>
      <c r="UIC93" s="84"/>
      <c r="UID93" s="84"/>
      <c r="UIE93" s="84"/>
      <c r="UIF93" s="84"/>
      <c r="UIG93" s="84"/>
      <c r="UIH93" s="84"/>
      <c r="UII93" s="84"/>
      <c r="UIJ93" s="84"/>
      <c r="UIK93" s="84"/>
      <c r="UIL93" s="84"/>
      <c r="UIM93" s="84"/>
      <c r="UIN93" s="84"/>
      <c r="UIO93" s="84"/>
      <c r="UIP93" s="84"/>
      <c r="UIQ93" s="84"/>
      <c r="UIR93" s="84"/>
      <c r="UIS93" s="84"/>
      <c r="UIT93" s="84"/>
      <c r="UIU93" s="84"/>
      <c r="UIV93" s="84"/>
      <c r="UIW93" s="84"/>
      <c r="UIX93" s="84"/>
      <c r="UIY93" s="84"/>
      <c r="UIZ93" s="84"/>
      <c r="UJA93" s="84"/>
      <c r="UJB93" s="84"/>
      <c r="UJC93" s="84"/>
      <c r="UJD93" s="84"/>
      <c r="UJE93" s="84"/>
      <c r="UJF93" s="84"/>
      <c r="UJG93" s="84"/>
      <c r="UJH93" s="84"/>
      <c r="UJI93" s="84"/>
      <c r="UJJ93" s="84"/>
      <c r="UJK93" s="84"/>
      <c r="UJL93" s="84"/>
      <c r="UJM93" s="84"/>
      <c r="UJN93" s="84"/>
      <c r="UJO93" s="84"/>
      <c r="UJP93" s="84"/>
      <c r="UJQ93" s="84"/>
      <c r="UJR93" s="84"/>
      <c r="UJS93" s="84"/>
      <c r="UJT93" s="84"/>
      <c r="UJU93" s="84"/>
      <c r="UJV93" s="84"/>
      <c r="UJW93" s="84"/>
      <c r="UJX93" s="84"/>
      <c r="UJY93" s="84"/>
      <c r="UJZ93" s="84"/>
      <c r="UKA93" s="84"/>
      <c r="UKB93" s="84"/>
      <c r="UKC93" s="84"/>
      <c r="UKD93" s="84"/>
      <c r="UKE93" s="84"/>
      <c r="UKF93" s="84"/>
      <c r="UKG93" s="84"/>
      <c r="UKH93" s="84"/>
      <c r="UKI93" s="84"/>
      <c r="UKJ93" s="84"/>
      <c r="UKK93" s="84"/>
      <c r="UKL93" s="84"/>
      <c r="UKM93" s="84"/>
      <c r="UKN93" s="84"/>
      <c r="UKO93" s="84"/>
      <c r="UKP93" s="84"/>
      <c r="UKQ93" s="84"/>
      <c r="UKR93" s="84"/>
      <c r="UKS93" s="84"/>
      <c r="UKT93" s="84"/>
      <c r="UKU93" s="84"/>
      <c r="UKV93" s="84"/>
      <c r="UKW93" s="84"/>
      <c r="UKX93" s="84"/>
      <c r="UKY93" s="84"/>
      <c r="UKZ93" s="84"/>
      <c r="ULA93" s="84"/>
      <c r="ULB93" s="84"/>
      <c r="ULC93" s="84"/>
      <c r="ULD93" s="84"/>
      <c r="ULE93" s="84"/>
      <c r="ULF93" s="84"/>
      <c r="ULG93" s="84"/>
      <c r="ULH93" s="84"/>
      <c r="ULI93" s="84"/>
      <c r="ULJ93" s="84"/>
      <c r="ULK93" s="84"/>
      <c r="ULL93" s="84"/>
      <c r="ULM93" s="84"/>
      <c r="ULN93" s="84"/>
      <c r="ULO93" s="84"/>
      <c r="ULP93" s="84"/>
      <c r="ULQ93" s="84"/>
      <c r="ULR93" s="84"/>
      <c r="ULS93" s="84"/>
      <c r="ULT93" s="84"/>
      <c r="ULU93" s="84"/>
      <c r="ULV93" s="84"/>
      <c r="ULW93" s="84"/>
      <c r="ULX93" s="84"/>
      <c r="ULY93" s="84"/>
      <c r="ULZ93" s="84"/>
      <c r="UMA93" s="84"/>
      <c r="UMB93" s="84"/>
      <c r="UMC93" s="84"/>
      <c r="UMD93" s="84"/>
      <c r="UME93" s="84"/>
      <c r="UMF93" s="84"/>
      <c r="UMG93" s="84"/>
      <c r="UMH93" s="84"/>
      <c r="UMI93" s="84"/>
      <c r="UMJ93" s="84"/>
      <c r="UMK93" s="84"/>
      <c r="UML93" s="84"/>
      <c r="UMM93" s="84"/>
      <c r="UMN93" s="84"/>
      <c r="UMO93" s="84"/>
      <c r="UMP93" s="84"/>
      <c r="UMQ93" s="84"/>
      <c r="UMR93" s="84"/>
      <c r="UMS93" s="84"/>
      <c r="UMT93" s="84"/>
      <c r="UMU93" s="84"/>
      <c r="UMV93" s="84"/>
      <c r="UMW93" s="84"/>
      <c r="UMX93" s="84"/>
      <c r="UMY93" s="84"/>
      <c r="UMZ93" s="84"/>
      <c r="UNA93" s="84"/>
      <c r="UNB93" s="84"/>
      <c r="UNC93" s="84"/>
      <c r="UND93" s="84"/>
      <c r="UNE93" s="84"/>
      <c r="UNF93" s="84"/>
      <c r="UNG93" s="84"/>
      <c r="UNH93" s="84"/>
      <c r="UNI93" s="84"/>
      <c r="UNJ93" s="84"/>
      <c r="UNK93" s="84"/>
      <c r="UNL93" s="84"/>
      <c r="UNM93" s="84"/>
      <c r="UNN93" s="84"/>
      <c r="UNO93" s="84"/>
      <c r="UNP93" s="84"/>
      <c r="UNQ93" s="84"/>
      <c r="UNR93" s="84"/>
      <c r="UNS93" s="84"/>
      <c r="UNT93" s="84"/>
      <c r="UNU93" s="84"/>
      <c r="UNV93" s="84"/>
      <c r="UNW93" s="84"/>
      <c r="UNX93" s="84"/>
      <c r="UNY93" s="84"/>
      <c r="UNZ93" s="84"/>
      <c r="UOA93" s="84"/>
      <c r="UOB93" s="84"/>
      <c r="UOC93" s="84"/>
      <c r="UOD93" s="84"/>
      <c r="UOE93" s="84"/>
      <c r="UOF93" s="84"/>
      <c r="UOG93" s="84"/>
      <c r="UOH93" s="84"/>
      <c r="UOI93" s="84"/>
      <c r="UOJ93" s="84"/>
      <c r="UOK93" s="84"/>
      <c r="UOL93" s="84"/>
      <c r="UOM93" s="84"/>
      <c r="UON93" s="84"/>
      <c r="UOO93" s="84"/>
      <c r="UOP93" s="84"/>
      <c r="UOQ93" s="84"/>
      <c r="UOR93" s="84"/>
      <c r="UOS93" s="84"/>
      <c r="UOT93" s="84"/>
      <c r="UOU93" s="84"/>
      <c r="UOV93" s="84"/>
      <c r="UOW93" s="84"/>
      <c r="UOX93" s="84"/>
      <c r="UOY93" s="84"/>
      <c r="UOZ93" s="84"/>
      <c r="UPA93" s="84"/>
      <c r="UPB93" s="84"/>
      <c r="UPC93" s="84"/>
      <c r="UPD93" s="84"/>
      <c r="UPE93" s="84"/>
      <c r="UPF93" s="84"/>
      <c r="UPG93" s="84"/>
      <c r="UPH93" s="84"/>
      <c r="UPI93" s="84"/>
      <c r="UPJ93" s="84"/>
      <c r="UPK93" s="84"/>
      <c r="UPL93" s="84"/>
      <c r="UPM93" s="84"/>
      <c r="UPN93" s="84"/>
      <c r="UPO93" s="84"/>
      <c r="UPP93" s="84"/>
      <c r="UPQ93" s="84"/>
      <c r="UPR93" s="84"/>
      <c r="UPS93" s="84"/>
      <c r="UPT93" s="84"/>
      <c r="UPU93" s="84"/>
      <c r="UPV93" s="84"/>
      <c r="UPW93" s="84"/>
      <c r="UPX93" s="84"/>
      <c r="UPY93" s="84"/>
      <c r="UPZ93" s="84"/>
      <c r="UQA93" s="84"/>
      <c r="UQB93" s="84"/>
      <c r="UQC93" s="84"/>
      <c r="UQD93" s="84"/>
      <c r="UQE93" s="84"/>
      <c r="UQF93" s="84"/>
      <c r="UQG93" s="84"/>
      <c r="UQH93" s="84"/>
      <c r="UQI93" s="84"/>
      <c r="UQJ93" s="84"/>
      <c r="UQK93" s="84"/>
      <c r="UQL93" s="84"/>
      <c r="UQM93" s="84"/>
      <c r="UQN93" s="84"/>
      <c r="UQO93" s="84"/>
      <c r="UQP93" s="84"/>
      <c r="UQQ93" s="84"/>
      <c r="UQR93" s="84"/>
      <c r="UQS93" s="84"/>
      <c r="UQT93" s="84"/>
      <c r="UQU93" s="84"/>
      <c r="UQV93" s="84"/>
      <c r="UQW93" s="84"/>
      <c r="UQX93" s="84"/>
      <c r="UQY93" s="84"/>
      <c r="UQZ93" s="84"/>
      <c r="URA93" s="84"/>
      <c r="URB93" s="84"/>
      <c r="URC93" s="84"/>
      <c r="URD93" s="84"/>
      <c r="URE93" s="84"/>
      <c r="URF93" s="84"/>
      <c r="URG93" s="84"/>
      <c r="URH93" s="84"/>
      <c r="URI93" s="84"/>
      <c r="URJ93" s="84"/>
      <c r="URK93" s="84"/>
      <c r="URL93" s="84"/>
      <c r="URM93" s="84"/>
      <c r="URN93" s="84"/>
      <c r="URO93" s="84"/>
      <c r="URP93" s="84"/>
      <c r="URQ93" s="84"/>
      <c r="URR93" s="84"/>
      <c r="URS93" s="84"/>
      <c r="URT93" s="84"/>
      <c r="URU93" s="84"/>
      <c r="URV93" s="84"/>
      <c r="URW93" s="84"/>
      <c r="URX93" s="84"/>
      <c r="URY93" s="84"/>
      <c r="URZ93" s="84"/>
      <c r="USA93" s="84"/>
      <c r="USB93" s="84"/>
      <c r="USC93" s="84"/>
      <c r="USD93" s="84"/>
      <c r="USE93" s="84"/>
      <c r="USF93" s="84"/>
      <c r="USG93" s="84"/>
      <c r="USH93" s="84"/>
      <c r="USI93" s="84"/>
      <c r="USJ93" s="84"/>
      <c r="USK93" s="84"/>
      <c r="USL93" s="84"/>
      <c r="USM93" s="84"/>
      <c r="USN93" s="84"/>
      <c r="USO93" s="84"/>
      <c r="USP93" s="84"/>
      <c r="USQ93" s="84"/>
      <c r="USR93" s="84"/>
      <c r="USS93" s="84"/>
      <c r="UST93" s="84"/>
      <c r="USU93" s="84"/>
      <c r="USV93" s="84"/>
      <c r="USW93" s="84"/>
      <c r="USX93" s="84"/>
      <c r="USY93" s="84"/>
      <c r="USZ93" s="84"/>
      <c r="UTA93" s="84"/>
      <c r="UTB93" s="84"/>
      <c r="UTC93" s="84"/>
      <c r="UTD93" s="84"/>
      <c r="UTE93" s="84"/>
      <c r="UTF93" s="84"/>
      <c r="UTG93" s="84"/>
      <c r="UTH93" s="84"/>
      <c r="UTI93" s="84"/>
      <c r="UTJ93" s="84"/>
      <c r="UTK93" s="84"/>
      <c r="UTL93" s="84"/>
      <c r="UTM93" s="84"/>
      <c r="UTN93" s="84"/>
      <c r="UTO93" s="84"/>
      <c r="UTP93" s="84"/>
      <c r="UTQ93" s="84"/>
      <c r="UTR93" s="84"/>
      <c r="UTS93" s="84"/>
      <c r="UTT93" s="84"/>
      <c r="UTU93" s="84"/>
      <c r="UTV93" s="84"/>
      <c r="UTW93" s="84"/>
      <c r="UTX93" s="84"/>
      <c r="UTY93" s="84"/>
      <c r="UTZ93" s="84"/>
      <c r="UUA93" s="84"/>
      <c r="UUB93" s="84"/>
      <c r="UUC93" s="84"/>
      <c r="UUD93" s="84"/>
      <c r="UUE93" s="84"/>
      <c r="UUF93" s="84"/>
      <c r="UUG93" s="84"/>
      <c r="UUH93" s="84"/>
      <c r="UUI93" s="84"/>
      <c r="UUJ93" s="84"/>
      <c r="UUK93" s="84"/>
      <c r="UUL93" s="84"/>
      <c r="UUM93" s="84"/>
      <c r="UUN93" s="84"/>
      <c r="UUO93" s="84"/>
      <c r="UUP93" s="84"/>
      <c r="UUQ93" s="84"/>
      <c r="UUR93" s="84"/>
      <c r="UUS93" s="84"/>
      <c r="UUT93" s="84"/>
      <c r="UUU93" s="84"/>
      <c r="UUV93" s="84"/>
      <c r="UUW93" s="84"/>
      <c r="UUX93" s="84"/>
      <c r="UUY93" s="84"/>
      <c r="UUZ93" s="84"/>
      <c r="UVA93" s="84"/>
      <c r="UVB93" s="84"/>
      <c r="UVC93" s="84"/>
      <c r="UVD93" s="84"/>
      <c r="UVE93" s="84"/>
      <c r="UVF93" s="84"/>
      <c r="UVG93" s="84"/>
      <c r="UVH93" s="84"/>
      <c r="UVI93" s="84"/>
      <c r="UVJ93" s="84"/>
      <c r="UVK93" s="84"/>
      <c r="UVL93" s="84"/>
      <c r="UVM93" s="84"/>
      <c r="UVN93" s="84"/>
      <c r="UVO93" s="84"/>
      <c r="UVP93" s="84"/>
      <c r="UVQ93" s="84"/>
      <c r="UVR93" s="84"/>
      <c r="UVS93" s="84"/>
      <c r="UVT93" s="84"/>
      <c r="UVU93" s="84"/>
      <c r="UVV93" s="84"/>
      <c r="UVW93" s="84"/>
      <c r="UVX93" s="84"/>
      <c r="UVY93" s="84"/>
      <c r="UVZ93" s="84"/>
      <c r="UWA93" s="84"/>
      <c r="UWB93" s="84"/>
      <c r="UWC93" s="84"/>
      <c r="UWD93" s="84"/>
      <c r="UWE93" s="84"/>
      <c r="UWF93" s="84"/>
      <c r="UWG93" s="84"/>
      <c r="UWH93" s="84"/>
      <c r="UWI93" s="84"/>
      <c r="UWJ93" s="84"/>
      <c r="UWK93" s="84"/>
      <c r="UWL93" s="84"/>
      <c r="UWM93" s="84"/>
      <c r="UWN93" s="84"/>
      <c r="UWO93" s="84"/>
      <c r="UWP93" s="84"/>
      <c r="UWQ93" s="84"/>
      <c r="UWR93" s="84"/>
      <c r="UWS93" s="84"/>
      <c r="UWT93" s="84"/>
      <c r="UWU93" s="84"/>
      <c r="UWV93" s="84"/>
      <c r="UWW93" s="84"/>
      <c r="UWX93" s="84"/>
      <c r="UWY93" s="84"/>
      <c r="UWZ93" s="84"/>
      <c r="UXA93" s="84"/>
      <c r="UXB93" s="84"/>
      <c r="UXC93" s="84"/>
      <c r="UXD93" s="84"/>
      <c r="UXE93" s="84"/>
      <c r="UXF93" s="84"/>
      <c r="UXG93" s="84"/>
      <c r="UXH93" s="84"/>
      <c r="UXI93" s="84"/>
      <c r="UXJ93" s="84"/>
      <c r="UXK93" s="84"/>
      <c r="UXL93" s="84"/>
      <c r="UXM93" s="84"/>
      <c r="UXN93" s="84"/>
      <c r="UXO93" s="84"/>
      <c r="UXP93" s="84"/>
      <c r="UXQ93" s="84"/>
      <c r="UXR93" s="84"/>
      <c r="UXS93" s="84"/>
      <c r="UXT93" s="84"/>
      <c r="UXU93" s="84"/>
      <c r="UXV93" s="84"/>
      <c r="UXW93" s="84"/>
      <c r="UXX93" s="84"/>
      <c r="UXY93" s="84"/>
      <c r="UXZ93" s="84"/>
      <c r="UYA93" s="84"/>
      <c r="UYB93" s="84"/>
      <c r="UYC93" s="84"/>
      <c r="UYD93" s="84"/>
      <c r="UYE93" s="84"/>
      <c r="UYF93" s="84"/>
      <c r="UYG93" s="84"/>
      <c r="UYH93" s="84"/>
      <c r="UYI93" s="84"/>
      <c r="UYJ93" s="84"/>
      <c r="UYK93" s="84"/>
      <c r="UYL93" s="84"/>
      <c r="UYM93" s="84"/>
      <c r="UYN93" s="84"/>
      <c r="UYO93" s="84"/>
      <c r="UYP93" s="84"/>
      <c r="UYQ93" s="84"/>
      <c r="UYR93" s="84"/>
      <c r="UYS93" s="84"/>
      <c r="UYT93" s="84"/>
      <c r="UYU93" s="84"/>
      <c r="UYV93" s="84"/>
      <c r="UYW93" s="84"/>
      <c r="UYX93" s="84"/>
      <c r="UYY93" s="84"/>
      <c r="UYZ93" s="84"/>
      <c r="UZA93" s="84"/>
      <c r="UZB93" s="84"/>
      <c r="UZC93" s="84"/>
      <c r="UZD93" s="84"/>
      <c r="UZE93" s="84"/>
      <c r="UZF93" s="84"/>
      <c r="UZG93" s="84"/>
      <c r="UZH93" s="84"/>
      <c r="UZI93" s="84"/>
      <c r="UZJ93" s="84"/>
      <c r="UZK93" s="84"/>
      <c r="UZL93" s="84"/>
      <c r="UZM93" s="84"/>
      <c r="UZN93" s="84"/>
      <c r="UZO93" s="84"/>
      <c r="UZP93" s="84"/>
      <c r="UZQ93" s="84"/>
      <c r="UZR93" s="84"/>
      <c r="UZS93" s="84"/>
      <c r="UZT93" s="84"/>
      <c r="UZU93" s="84"/>
      <c r="UZV93" s="84"/>
      <c r="UZW93" s="84"/>
      <c r="UZX93" s="84"/>
      <c r="UZY93" s="84"/>
      <c r="UZZ93" s="84"/>
      <c r="VAA93" s="84"/>
      <c r="VAB93" s="84"/>
      <c r="VAC93" s="84"/>
      <c r="VAD93" s="84"/>
      <c r="VAE93" s="84"/>
      <c r="VAF93" s="84"/>
      <c r="VAG93" s="84"/>
      <c r="VAH93" s="84"/>
      <c r="VAI93" s="84"/>
      <c r="VAJ93" s="84"/>
      <c r="VAK93" s="84"/>
      <c r="VAL93" s="84"/>
      <c r="VAM93" s="84"/>
      <c r="VAN93" s="84"/>
      <c r="VAO93" s="84"/>
      <c r="VAP93" s="84"/>
      <c r="VAQ93" s="84"/>
      <c r="VAR93" s="84"/>
      <c r="VAS93" s="84"/>
      <c r="VAT93" s="84"/>
      <c r="VAU93" s="84"/>
      <c r="VAV93" s="84"/>
      <c r="VAW93" s="84"/>
      <c r="VAX93" s="84"/>
      <c r="VAY93" s="84"/>
      <c r="VAZ93" s="84"/>
      <c r="VBA93" s="84"/>
      <c r="VBB93" s="84"/>
      <c r="VBC93" s="84"/>
      <c r="VBD93" s="84"/>
      <c r="VBE93" s="84"/>
      <c r="VBF93" s="84"/>
      <c r="VBG93" s="84"/>
      <c r="VBH93" s="84"/>
      <c r="VBI93" s="84"/>
      <c r="VBJ93" s="84"/>
      <c r="VBK93" s="84"/>
      <c r="VBL93" s="84"/>
      <c r="VBM93" s="84"/>
      <c r="VBN93" s="84"/>
      <c r="VBO93" s="84"/>
      <c r="VBP93" s="84"/>
      <c r="VBQ93" s="84"/>
      <c r="VBR93" s="84"/>
      <c r="VBS93" s="84"/>
      <c r="VBT93" s="84"/>
      <c r="VBU93" s="84"/>
      <c r="VBV93" s="84"/>
      <c r="VBW93" s="84"/>
      <c r="VBX93" s="84"/>
      <c r="VBY93" s="84"/>
      <c r="VBZ93" s="84"/>
      <c r="VCA93" s="84"/>
      <c r="VCB93" s="84"/>
      <c r="VCC93" s="84"/>
      <c r="VCD93" s="84"/>
      <c r="VCE93" s="84"/>
      <c r="VCF93" s="84"/>
      <c r="VCG93" s="84"/>
      <c r="VCH93" s="84"/>
      <c r="VCI93" s="84"/>
      <c r="VCJ93" s="84"/>
      <c r="VCK93" s="84"/>
      <c r="VCL93" s="84"/>
      <c r="VCM93" s="84"/>
      <c r="VCN93" s="84"/>
      <c r="VCO93" s="84"/>
      <c r="VCP93" s="84"/>
      <c r="VCQ93" s="84"/>
      <c r="VCR93" s="84"/>
      <c r="VCS93" s="84"/>
      <c r="VCT93" s="84"/>
      <c r="VCU93" s="84"/>
      <c r="VCV93" s="84"/>
      <c r="VCW93" s="84"/>
      <c r="VCX93" s="84"/>
      <c r="VCY93" s="84"/>
      <c r="VCZ93" s="84"/>
      <c r="VDA93" s="84"/>
      <c r="VDB93" s="84"/>
      <c r="VDC93" s="84"/>
      <c r="VDD93" s="84"/>
      <c r="VDE93" s="84"/>
      <c r="VDF93" s="84"/>
      <c r="VDG93" s="84"/>
      <c r="VDH93" s="84"/>
      <c r="VDI93" s="84"/>
      <c r="VDJ93" s="84"/>
      <c r="VDK93" s="84"/>
      <c r="VDL93" s="84"/>
      <c r="VDM93" s="84"/>
      <c r="VDN93" s="84"/>
      <c r="VDO93" s="84"/>
      <c r="VDP93" s="84"/>
      <c r="VDQ93" s="84"/>
      <c r="VDR93" s="84"/>
      <c r="VDS93" s="84"/>
      <c r="VDT93" s="84"/>
      <c r="VDU93" s="84"/>
      <c r="VDV93" s="84"/>
      <c r="VDW93" s="84"/>
      <c r="VDX93" s="84"/>
      <c r="VDY93" s="84"/>
      <c r="VDZ93" s="84"/>
      <c r="VEA93" s="84"/>
      <c r="VEB93" s="84"/>
      <c r="VEC93" s="84"/>
      <c r="VED93" s="84"/>
      <c r="VEE93" s="84"/>
      <c r="VEF93" s="84"/>
      <c r="VEG93" s="84"/>
      <c r="VEH93" s="84"/>
      <c r="VEI93" s="84"/>
      <c r="VEJ93" s="84"/>
      <c r="VEK93" s="84"/>
      <c r="VEL93" s="84"/>
      <c r="VEM93" s="84"/>
      <c r="VEN93" s="84"/>
      <c r="VEO93" s="84"/>
      <c r="VEP93" s="84"/>
      <c r="VEQ93" s="84"/>
      <c r="VER93" s="84"/>
      <c r="VES93" s="84"/>
      <c r="VET93" s="84"/>
      <c r="VEU93" s="84"/>
      <c r="VEV93" s="84"/>
      <c r="VEW93" s="84"/>
      <c r="VEX93" s="84"/>
      <c r="VEY93" s="84"/>
      <c r="VEZ93" s="84"/>
      <c r="VFA93" s="84"/>
      <c r="VFB93" s="84"/>
      <c r="VFC93" s="84"/>
      <c r="VFD93" s="84"/>
      <c r="VFE93" s="84"/>
      <c r="VFF93" s="84"/>
      <c r="VFG93" s="84"/>
      <c r="VFH93" s="84"/>
      <c r="VFI93" s="84"/>
      <c r="VFJ93" s="84"/>
      <c r="VFK93" s="84"/>
      <c r="VFL93" s="84"/>
      <c r="VFM93" s="84"/>
      <c r="VFN93" s="84"/>
      <c r="VFO93" s="84"/>
      <c r="VFP93" s="84"/>
      <c r="VFQ93" s="84"/>
      <c r="VFR93" s="84"/>
      <c r="VFS93" s="84"/>
      <c r="VFT93" s="84"/>
      <c r="VFU93" s="84"/>
      <c r="VFV93" s="84"/>
      <c r="VFW93" s="84"/>
      <c r="VFX93" s="84"/>
      <c r="VFY93" s="84"/>
      <c r="VFZ93" s="84"/>
      <c r="VGA93" s="84"/>
      <c r="VGB93" s="84"/>
      <c r="VGC93" s="84"/>
      <c r="VGD93" s="84"/>
      <c r="VGE93" s="84"/>
      <c r="VGF93" s="84"/>
      <c r="VGG93" s="84"/>
      <c r="VGH93" s="84"/>
      <c r="VGI93" s="84"/>
      <c r="VGJ93" s="84"/>
      <c r="VGK93" s="84"/>
      <c r="VGL93" s="84"/>
      <c r="VGM93" s="84"/>
      <c r="VGN93" s="84"/>
      <c r="VGO93" s="84"/>
      <c r="VGP93" s="84"/>
      <c r="VGQ93" s="84"/>
      <c r="VGR93" s="84"/>
      <c r="VGS93" s="84"/>
      <c r="VGT93" s="84"/>
      <c r="VGU93" s="84"/>
      <c r="VGV93" s="84"/>
      <c r="VGW93" s="84"/>
      <c r="VGX93" s="84"/>
      <c r="VGY93" s="84"/>
      <c r="VGZ93" s="84"/>
      <c r="VHA93" s="84"/>
      <c r="VHB93" s="84"/>
      <c r="VHC93" s="84"/>
      <c r="VHD93" s="84"/>
      <c r="VHE93" s="84"/>
      <c r="VHF93" s="84"/>
      <c r="VHG93" s="84"/>
      <c r="VHH93" s="84"/>
      <c r="VHI93" s="84"/>
      <c r="VHJ93" s="84"/>
      <c r="VHK93" s="84"/>
      <c r="VHL93" s="84"/>
      <c r="VHM93" s="84"/>
      <c r="VHN93" s="84"/>
      <c r="VHO93" s="84"/>
      <c r="VHP93" s="84"/>
      <c r="VHQ93" s="84"/>
      <c r="VHR93" s="84"/>
      <c r="VHS93" s="84"/>
      <c r="VHT93" s="84"/>
      <c r="VHU93" s="84"/>
      <c r="VHV93" s="84"/>
      <c r="VHW93" s="84"/>
      <c r="VHX93" s="84"/>
      <c r="VHY93" s="84"/>
      <c r="VHZ93" s="84"/>
      <c r="VIA93" s="84"/>
      <c r="VIB93" s="84"/>
      <c r="VIC93" s="84"/>
      <c r="VID93" s="84"/>
      <c r="VIE93" s="84"/>
      <c r="VIF93" s="84"/>
      <c r="VIG93" s="84"/>
      <c r="VIH93" s="84"/>
      <c r="VII93" s="84"/>
      <c r="VIJ93" s="84"/>
      <c r="VIK93" s="84"/>
      <c r="VIL93" s="84"/>
      <c r="VIM93" s="84"/>
      <c r="VIN93" s="84"/>
      <c r="VIO93" s="84"/>
      <c r="VIP93" s="84"/>
      <c r="VIQ93" s="84"/>
      <c r="VIR93" s="84"/>
      <c r="VIS93" s="84"/>
      <c r="VIT93" s="84"/>
      <c r="VIU93" s="84"/>
      <c r="VIV93" s="84"/>
      <c r="VIW93" s="84"/>
      <c r="VIX93" s="84"/>
      <c r="VIY93" s="84"/>
      <c r="VIZ93" s="84"/>
      <c r="VJA93" s="84"/>
      <c r="VJB93" s="84"/>
      <c r="VJC93" s="84"/>
      <c r="VJD93" s="84"/>
      <c r="VJE93" s="84"/>
      <c r="VJF93" s="84"/>
      <c r="VJG93" s="84"/>
      <c r="VJH93" s="84"/>
      <c r="VJI93" s="84"/>
      <c r="VJJ93" s="84"/>
      <c r="VJK93" s="84"/>
      <c r="VJL93" s="84"/>
      <c r="VJM93" s="84"/>
      <c r="VJN93" s="84"/>
      <c r="VJO93" s="84"/>
      <c r="VJP93" s="84"/>
      <c r="VJQ93" s="84"/>
      <c r="VJR93" s="84"/>
      <c r="VJS93" s="84"/>
      <c r="VJT93" s="84"/>
      <c r="VJU93" s="84"/>
      <c r="VJV93" s="84"/>
      <c r="VJW93" s="84"/>
      <c r="VJX93" s="84"/>
      <c r="VJY93" s="84"/>
      <c r="VJZ93" s="84"/>
      <c r="VKA93" s="84"/>
      <c r="VKB93" s="84"/>
      <c r="VKC93" s="84"/>
      <c r="VKD93" s="84"/>
      <c r="VKE93" s="84"/>
      <c r="VKF93" s="84"/>
      <c r="VKG93" s="84"/>
      <c r="VKH93" s="84"/>
      <c r="VKI93" s="84"/>
      <c r="VKJ93" s="84"/>
      <c r="VKK93" s="84"/>
      <c r="VKL93" s="84"/>
      <c r="VKM93" s="84"/>
      <c r="VKN93" s="84"/>
      <c r="VKO93" s="84"/>
      <c r="VKP93" s="84"/>
      <c r="VKQ93" s="84"/>
      <c r="VKR93" s="84"/>
      <c r="VKS93" s="84"/>
      <c r="VKT93" s="84"/>
      <c r="VKU93" s="84"/>
      <c r="VKV93" s="84"/>
      <c r="VKW93" s="84"/>
      <c r="VKX93" s="84"/>
      <c r="VKY93" s="84"/>
      <c r="VKZ93" s="84"/>
      <c r="VLA93" s="84"/>
      <c r="VLB93" s="84"/>
      <c r="VLC93" s="84"/>
      <c r="VLD93" s="84"/>
      <c r="VLE93" s="84"/>
      <c r="VLF93" s="84"/>
      <c r="VLG93" s="84"/>
      <c r="VLH93" s="84"/>
      <c r="VLI93" s="84"/>
      <c r="VLJ93" s="84"/>
      <c r="VLK93" s="84"/>
      <c r="VLL93" s="84"/>
      <c r="VLM93" s="84"/>
      <c r="VLN93" s="84"/>
      <c r="VLO93" s="84"/>
      <c r="VLP93" s="84"/>
      <c r="VLQ93" s="84"/>
      <c r="VLR93" s="84"/>
      <c r="VLS93" s="84"/>
      <c r="VLT93" s="84"/>
      <c r="VLU93" s="84"/>
      <c r="VLV93" s="84"/>
      <c r="VLW93" s="84"/>
      <c r="VLX93" s="84"/>
      <c r="VLY93" s="84"/>
      <c r="VLZ93" s="84"/>
      <c r="VMA93" s="84"/>
      <c r="VMB93" s="84"/>
      <c r="VMC93" s="84"/>
      <c r="VMD93" s="84"/>
      <c r="VME93" s="84"/>
      <c r="VMF93" s="84"/>
      <c r="VMG93" s="84"/>
      <c r="VMH93" s="84"/>
      <c r="VMI93" s="84"/>
      <c r="VMJ93" s="84"/>
      <c r="VMK93" s="84"/>
      <c r="VML93" s="84"/>
      <c r="VMM93" s="84"/>
      <c r="VMN93" s="84"/>
      <c r="VMO93" s="84"/>
      <c r="VMP93" s="84"/>
      <c r="VMQ93" s="84"/>
      <c r="VMR93" s="84"/>
      <c r="VMS93" s="84"/>
      <c r="VMT93" s="84"/>
      <c r="VMU93" s="84"/>
      <c r="VMV93" s="84"/>
      <c r="VMW93" s="84"/>
      <c r="VMX93" s="84"/>
      <c r="VMY93" s="84"/>
      <c r="VMZ93" s="84"/>
      <c r="VNA93" s="84"/>
      <c r="VNB93" s="84"/>
      <c r="VNC93" s="84"/>
      <c r="VND93" s="84"/>
      <c r="VNE93" s="84"/>
      <c r="VNF93" s="84"/>
      <c r="VNG93" s="84"/>
      <c r="VNH93" s="84"/>
      <c r="VNI93" s="84"/>
      <c r="VNJ93" s="84"/>
      <c r="VNK93" s="84"/>
      <c r="VNL93" s="84"/>
      <c r="VNM93" s="84"/>
      <c r="VNN93" s="84"/>
      <c r="VNO93" s="84"/>
      <c r="VNP93" s="84"/>
      <c r="VNQ93" s="84"/>
      <c r="VNR93" s="84"/>
      <c r="VNS93" s="84"/>
      <c r="VNT93" s="84"/>
      <c r="VNU93" s="84"/>
      <c r="VNV93" s="84"/>
      <c r="VNW93" s="84"/>
      <c r="VNX93" s="84"/>
      <c r="VNY93" s="84"/>
      <c r="VNZ93" s="84"/>
      <c r="VOA93" s="84"/>
      <c r="VOB93" s="84"/>
      <c r="VOC93" s="84"/>
      <c r="VOD93" s="84"/>
      <c r="VOE93" s="84"/>
      <c r="VOF93" s="84"/>
      <c r="VOG93" s="84"/>
      <c r="VOH93" s="84"/>
      <c r="VOI93" s="84"/>
      <c r="VOJ93" s="84"/>
      <c r="VOK93" s="84"/>
      <c r="VOL93" s="84"/>
      <c r="VOM93" s="84"/>
      <c r="VON93" s="84"/>
      <c r="VOO93" s="84"/>
      <c r="VOP93" s="84"/>
      <c r="VOQ93" s="84"/>
      <c r="VOR93" s="84"/>
      <c r="VOS93" s="84"/>
      <c r="VOT93" s="84"/>
      <c r="VOU93" s="84"/>
      <c r="VOV93" s="84"/>
      <c r="VOW93" s="84"/>
      <c r="VOX93" s="84"/>
      <c r="VOY93" s="84"/>
      <c r="VOZ93" s="84"/>
      <c r="VPA93" s="84"/>
      <c r="VPB93" s="84"/>
      <c r="VPC93" s="84"/>
      <c r="VPD93" s="84"/>
      <c r="VPE93" s="84"/>
      <c r="VPF93" s="84"/>
      <c r="VPG93" s="84"/>
      <c r="VPH93" s="84"/>
      <c r="VPI93" s="84"/>
      <c r="VPJ93" s="84"/>
      <c r="VPK93" s="84"/>
      <c r="VPL93" s="84"/>
      <c r="VPM93" s="84"/>
      <c r="VPN93" s="84"/>
      <c r="VPO93" s="84"/>
      <c r="VPP93" s="84"/>
      <c r="VPQ93" s="84"/>
      <c r="VPR93" s="84"/>
      <c r="VPS93" s="84"/>
      <c r="VPT93" s="84"/>
      <c r="VPU93" s="84"/>
      <c r="VPV93" s="84"/>
      <c r="VPW93" s="84"/>
      <c r="VPX93" s="84"/>
      <c r="VPY93" s="84"/>
      <c r="VPZ93" s="84"/>
      <c r="VQA93" s="84"/>
      <c r="VQB93" s="84"/>
      <c r="VQC93" s="84"/>
      <c r="VQD93" s="84"/>
      <c r="VQE93" s="84"/>
      <c r="VQF93" s="84"/>
      <c r="VQG93" s="84"/>
      <c r="VQH93" s="84"/>
      <c r="VQI93" s="84"/>
      <c r="VQJ93" s="84"/>
      <c r="VQK93" s="84"/>
      <c r="VQL93" s="84"/>
      <c r="VQM93" s="84"/>
      <c r="VQN93" s="84"/>
      <c r="VQO93" s="84"/>
      <c r="VQP93" s="84"/>
      <c r="VQQ93" s="84"/>
      <c r="VQR93" s="84"/>
      <c r="VQS93" s="84"/>
      <c r="VQT93" s="84"/>
      <c r="VQU93" s="84"/>
      <c r="VQV93" s="84"/>
      <c r="VQW93" s="84"/>
      <c r="VQX93" s="84"/>
      <c r="VQY93" s="84"/>
      <c r="VQZ93" s="84"/>
      <c r="VRA93" s="84"/>
      <c r="VRB93" s="84"/>
      <c r="VRC93" s="84"/>
      <c r="VRD93" s="84"/>
      <c r="VRE93" s="84"/>
      <c r="VRF93" s="84"/>
      <c r="VRG93" s="84"/>
      <c r="VRH93" s="84"/>
      <c r="VRI93" s="84"/>
      <c r="VRJ93" s="84"/>
      <c r="VRK93" s="84"/>
      <c r="VRL93" s="84"/>
      <c r="VRM93" s="84"/>
      <c r="VRN93" s="84"/>
      <c r="VRO93" s="84"/>
      <c r="VRP93" s="84"/>
      <c r="VRQ93" s="84"/>
      <c r="VRR93" s="84"/>
      <c r="VRS93" s="84"/>
      <c r="VRT93" s="84"/>
      <c r="VRU93" s="84"/>
      <c r="VRV93" s="84"/>
      <c r="VRW93" s="84"/>
      <c r="VRX93" s="84"/>
      <c r="VRY93" s="84"/>
      <c r="VRZ93" s="84"/>
      <c r="VSA93" s="84"/>
      <c r="VSB93" s="84"/>
      <c r="VSC93" s="84"/>
      <c r="VSD93" s="84"/>
      <c r="VSE93" s="84"/>
      <c r="VSF93" s="84"/>
      <c r="VSG93" s="84"/>
      <c r="VSH93" s="84"/>
      <c r="VSI93" s="84"/>
      <c r="VSJ93" s="84"/>
      <c r="VSK93" s="84"/>
      <c r="VSL93" s="84"/>
      <c r="VSM93" s="84"/>
      <c r="VSN93" s="84"/>
      <c r="VSO93" s="84"/>
      <c r="VSP93" s="84"/>
      <c r="VSQ93" s="84"/>
      <c r="VSR93" s="84"/>
      <c r="VSS93" s="84"/>
      <c r="VST93" s="84"/>
      <c r="VSU93" s="84"/>
      <c r="VSV93" s="84"/>
      <c r="VSW93" s="84"/>
      <c r="VSX93" s="84"/>
      <c r="VSY93" s="84"/>
      <c r="VSZ93" s="84"/>
      <c r="VTA93" s="84"/>
      <c r="VTB93" s="84"/>
      <c r="VTC93" s="84"/>
      <c r="VTD93" s="84"/>
      <c r="VTE93" s="84"/>
      <c r="VTF93" s="84"/>
      <c r="VTG93" s="84"/>
      <c r="VTH93" s="84"/>
      <c r="VTI93" s="84"/>
      <c r="VTJ93" s="84"/>
      <c r="VTK93" s="84"/>
      <c r="VTL93" s="84"/>
      <c r="VTM93" s="84"/>
      <c r="VTN93" s="84"/>
      <c r="VTO93" s="84"/>
      <c r="VTP93" s="84"/>
      <c r="VTQ93" s="84"/>
      <c r="VTR93" s="84"/>
      <c r="VTS93" s="84"/>
      <c r="VTT93" s="84"/>
      <c r="VTU93" s="84"/>
      <c r="VTV93" s="84"/>
      <c r="VTW93" s="84"/>
      <c r="VTX93" s="84"/>
      <c r="VTY93" s="84"/>
      <c r="VTZ93" s="84"/>
      <c r="VUA93" s="84"/>
      <c r="VUB93" s="84"/>
      <c r="VUC93" s="84"/>
      <c r="VUD93" s="84"/>
      <c r="VUE93" s="84"/>
      <c r="VUF93" s="84"/>
      <c r="VUG93" s="84"/>
      <c r="VUH93" s="84"/>
      <c r="VUI93" s="84"/>
      <c r="VUJ93" s="84"/>
      <c r="VUK93" s="84"/>
      <c r="VUL93" s="84"/>
      <c r="VUM93" s="84"/>
      <c r="VUN93" s="84"/>
      <c r="VUO93" s="84"/>
      <c r="VUP93" s="84"/>
      <c r="VUQ93" s="84"/>
      <c r="VUR93" s="84"/>
      <c r="VUS93" s="84"/>
      <c r="VUT93" s="84"/>
      <c r="VUU93" s="84"/>
      <c r="VUV93" s="84"/>
      <c r="VUW93" s="84"/>
      <c r="VUX93" s="84"/>
      <c r="VUY93" s="84"/>
      <c r="VUZ93" s="84"/>
      <c r="VVA93" s="84"/>
      <c r="VVB93" s="84"/>
      <c r="VVC93" s="84"/>
      <c r="VVD93" s="84"/>
      <c r="VVE93" s="84"/>
      <c r="VVF93" s="84"/>
      <c r="VVG93" s="84"/>
      <c r="VVH93" s="84"/>
      <c r="VVI93" s="84"/>
      <c r="VVJ93" s="84"/>
      <c r="VVK93" s="84"/>
      <c r="VVL93" s="84"/>
      <c r="VVM93" s="84"/>
      <c r="VVN93" s="84"/>
      <c r="VVO93" s="84"/>
      <c r="VVP93" s="84"/>
      <c r="VVQ93" s="84"/>
      <c r="VVR93" s="84"/>
      <c r="VVS93" s="84"/>
      <c r="VVT93" s="84"/>
      <c r="VVU93" s="84"/>
      <c r="VVV93" s="84"/>
      <c r="VVW93" s="84"/>
      <c r="VVX93" s="84"/>
      <c r="VVY93" s="84"/>
      <c r="VVZ93" s="84"/>
      <c r="VWA93" s="84"/>
      <c r="VWB93" s="84"/>
      <c r="VWC93" s="84"/>
      <c r="VWD93" s="84"/>
      <c r="VWE93" s="84"/>
      <c r="VWF93" s="84"/>
      <c r="VWG93" s="84"/>
      <c r="VWH93" s="84"/>
      <c r="VWI93" s="84"/>
      <c r="VWJ93" s="84"/>
      <c r="VWK93" s="84"/>
      <c r="VWL93" s="84"/>
      <c r="VWM93" s="84"/>
      <c r="VWN93" s="84"/>
      <c r="VWO93" s="84"/>
      <c r="VWP93" s="84"/>
      <c r="VWQ93" s="84"/>
      <c r="VWR93" s="84"/>
      <c r="VWS93" s="84"/>
      <c r="VWT93" s="84"/>
      <c r="VWU93" s="84"/>
      <c r="VWV93" s="84"/>
      <c r="VWW93" s="84"/>
      <c r="VWX93" s="84"/>
      <c r="VWY93" s="84"/>
      <c r="VWZ93" s="84"/>
      <c r="VXA93" s="84"/>
      <c r="VXB93" s="84"/>
      <c r="VXC93" s="84"/>
      <c r="VXD93" s="84"/>
      <c r="VXE93" s="84"/>
      <c r="VXF93" s="84"/>
      <c r="VXG93" s="84"/>
      <c r="VXH93" s="84"/>
      <c r="VXI93" s="84"/>
      <c r="VXJ93" s="84"/>
      <c r="VXK93" s="84"/>
      <c r="VXL93" s="84"/>
      <c r="VXM93" s="84"/>
      <c r="VXN93" s="84"/>
      <c r="VXO93" s="84"/>
      <c r="VXP93" s="84"/>
      <c r="VXQ93" s="84"/>
      <c r="VXR93" s="84"/>
      <c r="VXS93" s="84"/>
      <c r="VXT93" s="84"/>
      <c r="VXU93" s="84"/>
      <c r="VXV93" s="84"/>
      <c r="VXW93" s="84"/>
      <c r="VXX93" s="84"/>
      <c r="VXY93" s="84"/>
      <c r="VXZ93" s="84"/>
      <c r="VYA93" s="84"/>
      <c r="VYB93" s="84"/>
      <c r="VYC93" s="84"/>
      <c r="VYD93" s="84"/>
      <c r="VYE93" s="84"/>
      <c r="VYF93" s="84"/>
      <c r="VYG93" s="84"/>
      <c r="VYH93" s="84"/>
      <c r="VYI93" s="84"/>
      <c r="VYJ93" s="84"/>
      <c r="VYK93" s="84"/>
      <c r="VYL93" s="84"/>
      <c r="VYM93" s="84"/>
      <c r="VYN93" s="84"/>
      <c r="VYO93" s="84"/>
      <c r="VYP93" s="84"/>
      <c r="VYQ93" s="84"/>
      <c r="VYR93" s="84"/>
      <c r="VYS93" s="84"/>
      <c r="VYT93" s="84"/>
      <c r="VYU93" s="84"/>
      <c r="VYV93" s="84"/>
      <c r="VYW93" s="84"/>
      <c r="VYX93" s="84"/>
      <c r="VYY93" s="84"/>
      <c r="VYZ93" s="84"/>
      <c r="VZA93" s="84"/>
      <c r="VZB93" s="84"/>
      <c r="VZC93" s="84"/>
      <c r="VZD93" s="84"/>
      <c r="VZE93" s="84"/>
      <c r="VZF93" s="84"/>
      <c r="VZG93" s="84"/>
      <c r="VZH93" s="84"/>
      <c r="VZI93" s="84"/>
      <c r="VZJ93" s="84"/>
      <c r="VZK93" s="84"/>
      <c r="VZL93" s="84"/>
      <c r="VZM93" s="84"/>
      <c r="VZN93" s="84"/>
      <c r="VZO93" s="84"/>
      <c r="VZP93" s="84"/>
      <c r="VZQ93" s="84"/>
      <c r="VZR93" s="84"/>
      <c r="VZS93" s="84"/>
      <c r="VZT93" s="84"/>
      <c r="VZU93" s="84"/>
      <c r="VZV93" s="84"/>
      <c r="VZW93" s="84"/>
      <c r="VZX93" s="84"/>
      <c r="VZY93" s="84"/>
      <c r="VZZ93" s="84"/>
      <c r="WAA93" s="84"/>
      <c r="WAB93" s="84"/>
      <c r="WAC93" s="84"/>
      <c r="WAD93" s="84"/>
      <c r="WAE93" s="84"/>
      <c r="WAF93" s="84"/>
      <c r="WAG93" s="84"/>
      <c r="WAH93" s="84"/>
      <c r="WAI93" s="84"/>
      <c r="WAJ93" s="84"/>
      <c r="WAK93" s="84"/>
      <c r="WAL93" s="84"/>
      <c r="WAM93" s="84"/>
      <c r="WAN93" s="84"/>
      <c r="WAO93" s="84"/>
      <c r="WAP93" s="84"/>
      <c r="WAQ93" s="84"/>
      <c r="WAR93" s="84"/>
      <c r="WAS93" s="84"/>
      <c r="WAT93" s="84"/>
      <c r="WAU93" s="84"/>
      <c r="WAV93" s="84"/>
      <c r="WAW93" s="84"/>
      <c r="WAX93" s="84"/>
      <c r="WAY93" s="84"/>
      <c r="WAZ93" s="84"/>
      <c r="WBA93" s="84"/>
      <c r="WBB93" s="84"/>
      <c r="WBC93" s="84"/>
      <c r="WBD93" s="84"/>
      <c r="WBE93" s="84"/>
      <c r="WBF93" s="84"/>
      <c r="WBG93" s="84"/>
      <c r="WBH93" s="84"/>
      <c r="WBI93" s="84"/>
      <c r="WBJ93" s="84"/>
      <c r="WBK93" s="84"/>
      <c r="WBL93" s="84"/>
      <c r="WBM93" s="84"/>
      <c r="WBN93" s="84"/>
      <c r="WBO93" s="84"/>
      <c r="WBP93" s="84"/>
      <c r="WBQ93" s="84"/>
      <c r="WBR93" s="84"/>
      <c r="WBS93" s="84"/>
      <c r="WBT93" s="84"/>
      <c r="WBU93" s="84"/>
      <c r="WBV93" s="84"/>
      <c r="WBW93" s="84"/>
      <c r="WBX93" s="84"/>
      <c r="WBY93" s="84"/>
      <c r="WBZ93" s="84"/>
      <c r="WCA93" s="84"/>
      <c r="WCB93" s="84"/>
      <c r="WCC93" s="84"/>
      <c r="WCD93" s="84"/>
      <c r="WCE93" s="84"/>
      <c r="WCF93" s="84"/>
      <c r="WCG93" s="84"/>
      <c r="WCH93" s="84"/>
      <c r="WCI93" s="84"/>
      <c r="WCJ93" s="84"/>
      <c r="WCK93" s="84"/>
      <c r="WCL93" s="84"/>
      <c r="WCM93" s="84"/>
      <c r="WCN93" s="84"/>
      <c r="WCO93" s="84"/>
      <c r="WCP93" s="84"/>
      <c r="WCQ93" s="84"/>
      <c r="WCR93" s="84"/>
      <c r="WCS93" s="84"/>
      <c r="WCT93" s="84"/>
      <c r="WCU93" s="84"/>
      <c r="WCV93" s="84"/>
      <c r="WCW93" s="84"/>
      <c r="WCX93" s="84"/>
      <c r="WCY93" s="84"/>
      <c r="WCZ93" s="84"/>
      <c r="WDA93" s="84"/>
      <c r="WDB93" s="84"/>
      <c r="WDC93" s="84"/>
      <c r="WDD93" s="84"/>
      <c r="WDE93" s="84"/>
      <c r="WDF93" s="84"/>
      <c r="WDG93" s="84"/>
      <c r="WDH93" s="84"/>
      <c r="WDI93" s="84"/>
      <c r="WDJ93" s="84"/>
      <c r="WDK93" s="84"/>
      <c r="WDL93" s="84"/>
      <c r="WDM93" s="84"/>
      <c r="WDN93" s="84"/>
      <c r="WDO93" s="84"/>
      <c r="WDP93" s="84"/>
      <c r="WDQ93" s="84"/>
      <c r="WDR93" s="84"/>
      <c r="WDS93" s="84"/>
      <c r="WDT93" s="84"/>
      <c r="WDU93" s="84"/>
      <c r="WDV93" s="84"/>
      <c r="WDW93" s="84"/>
      <c r="WDX93" s="84"/>
      <c r="WDY93" s="84"/>
      <c r="WDZ93" s="84"/>
      <c r="WEA93" s="84"/>
      <c r="WEB93" s="84"/>
      <c r="WEC93" s="84"/>
      <c r="WED93" s="84"/>
      <c r="WEE93" s="84"/>
      <c r="WEF93" s="84"/>
      <c r="WEG93" s="84"/>
      <c r="WEH93" s="84"/>
      <c r="WEI93" s="84"/>
      <c r="WEJ93" s="84"/>
      <c r="WEK93" s="84"/>
      <c r="WEL93" s="84"/>
      <c r="WEM93" s="84"/>
      <c r="WEN93" s="84"/>
      <c r="WEO93" s="84"/>
      <c r="WEP93" s="84"/>
      <c r="WEQ93" s="84"/>
      <c r="WER93" s="84"/>
      <c r="WES93" s="84"/>
      <c r="WET93" s="84"/>
      <c r="WEU93" s="84"/>
      <c r="WEV93" s="84"/>
      <c r="WEW93" s="84"/>
      <c r="WEX93" s="84"/>
      <c r="WEY93" s="84"/>
      <c r="WEZ93" s="84"/>
      <c r="WFA93" s="84"/>
      <c r="WFB93" s="84"/>
      <c r="WFC93" s="84"/>
      <c r="WFD93" s="84"/>
      <c r="WFE93" s="84"/>
      <c r="WFF93" s="84"/>
      <c r="WFG93" s="84"/>
      <c r="WFH93" s="84"/>
      <c r="WFI93" s="84"/>
      <c r="WFJ93" s="84"/>
      <c r="WFK93" s="84"/>
      <c r="WFL93" s="84"/>
      <c r="WFM93" s="84"/>
      <c r="WFN93" s="84"/>
      <c r="WFO93" s="84"/>
      <c r="WFP93" s="84"/>
      <c r="WFQ93" s="84"/>
      <c r="WFR93" s="84"/>
      <c r="WFS93" s="84"/>
      <c r="WFT93" s="84"/>
      <c r="WFU93" s="84"/>
      <c r="WFV93" s="84"/>
      <c r="WFW93" s="84"/>
      <c r="WFX93" s="84"/>
      <c r="WFY93" s="84"/>
      <c r="WFZ93" s="84"/>
      <c r="WGA93" s="84"/>
      <c r="WGB93" s="84"/>
      <c r="WGC93" s="84"/>
      <c r="WGD93" s="84"/>
      <c r="WGE93" s="84"/>
      <c r="WGF93" s="84"/>
      <c r="WGG93" s="84"/>
      <c r="WGH93" s="84"/>
      <c r="WGI93" s="84"/>
      <c r="WGJ93" s="84"/>
      <c r="WGK93" s="84"/>
      <c r="WGL93" s="84"/>
      <c r="WGM93" s="84"/>
      <c r="WGN93" s="84"/>
      <c r="WGO93" s="84"/>
      <c r="WGP93" s="84"/>
      <c r="WGQ93" s="84"/>
      <c r="WGR93" s="84"/>
      <c r="WGS93" s="84"/>
      <c r="WGT93" s="84"/>
      <c r="WGU93" s="84"/>
      <c r="WGV93" s="84"/>
      <c r="WGW93" s="84"/>
      <c r="WGX93" s="84"/>
      <c r="WGY93" s="84"/>
      <c r="WGZ93" s="84"/>
      <c r="WHA93" s="84"/>
      <c r="WHB93" s="84"/>
      <c r="WHC93" s="84"/>
      <c r="WHD93" s="84"/>
      <c r="WHE93" s="84"/>
      <c r="WHF93" s="84"/>
      <c r="WHG93" s="84"/>
      <c r="WHH93" s="84"/>
      <c r="WHI93" s="84"/>
      <c r="WHJ93" s="84"/>
      <c r="WHK93" s="84"/>
      <c r="WHL93" s="84"/>
      <c r="WHM93" s="84"/>
      <c r="WHN93" s="84"/>
      <c r="WHO93" s="84"/>
      <c r="WHP93" s="84"/>
      <c r="WHQ93" s="84"/>
      <c r="WHR93" s="84"/>
      <c r="WHS93" s="84"/>
      <c r="WHT93" s="84"/>
      <c r="WHU93" s="84"/>
      <c r="WHV93" s="84"/>
      <c r="WHW93" s="84"/>
      <c r="WHX93" s="84"/>
      <c r="WHY93" s="84"/>
      <c r="WHZ93" s="84"/>
      <c r="WIA93" s="84"/>
      <c r="WIB93" s="84"/>
      <c r="WIC93" s="84"/>
      <c r="WID93" s="84"/>
      <c r="WIE93" s="84"/>
      <c r="WIF93" s="84"/>
      <c r="WIG93" s="84"/>
      <c r="WIH93" s="84"/>
      <c r="WII93" s="84"/>
      <c r="WIJ93" s="84"/>
      <c r="WIK93" s="84"/>
      <c r="WIL93" s="84"/>
      <c r="WIM93" s="84"/>
      <c r="WIN93" s="84"/>
      <c r="WIO93" s="84"/>
      <c r="WIP93" s="84"/>
      <c r="WIQ93" s="84"/>
      <c r="WIR93" s="84"/>
      <c r="WIS93" s="84"/>
      <c r="WIT93" s="84"/>
      <c r="WIU93" s="84"/>
      <c r="WIV93" s="84"/>
      <c r="WIW93" s="84"/>
      <c r="WIX93" s="84"/>
      <c r="WIY93" s="84"/>
      <c r="WIZ93" s="84"/>
      <c r="WJA93" s="84"/>
      <c r="WJB93" s="84"/>
      <c r="WJC93" s="84"/>
      <c r="WJD93" s="84"/>
      <c r="WJE93" s="84"/>
      <c r="WJF93" s="84"/>
      <c r="WJG93" s="84"/>
      <c r="WJH93" s="84"/>
      <c r="WJI93" s="84"/>
      <c r="WJJ93" s="84"/>
      <c r="WJK93" s="84"/>
      <c r="WJL93" s="84"/>
      <c r="WJM93" s="84"/>
      <c r="WJN93" s="84"/>
      <c r="WJO93" s="84"/>
      <c r="WJP93" s="84"/>
      <c r="WJQ93" s="84"/>
      <c r="WJR93" s="84"/>
      <c r="WJS93" s="84"/>
      <c r="WJT93" s="84"/>
      <c r="WJU93" s="84"/>
      <c r="WJV93" s="84"/>
      <c r="WJW93" s="84"/>
      <c r="WJX93" s="84"/>
      <c r="WJY93" s="84"/>
      <c r="WJZ93" s="84"/>
      <c r="WKA93" s="84"/>
      <c r="WKB93" s="84"/>
      <c r="WKC93" s="84"/>
      <c r="WKD93" s="84"/>
      <c r="WKE93" s="84"/>
      <c r="WKF93" s="84"/>
      <c r="WKG93" s="84"/>
      <c r="WKH93" s="84"/>
      <c r="WKI93" s="84"/>
      <c r="WKJ93" s="84"/>
      <c r="WKK93" s="84"/>
      <c r="WKL93" s="84"/>
      <c r="WKM93" s="84"/>
      <c r="WKN93" s="84"/>
      <c r="WKO93" s="84"/>
      <c r="WKP93" s="84"/>
      <c r="WKQ93" s="84"/>
      <c r="WKR93" s="84"/>
      <c r="WKS93" s="84"/>
      <c r="WKT93" s="84"/>
      <c r="WKU93" s="84"/>
      <c r="WKV93" s="84"/>
      <c r="WKW93" s="84"/>
      <c r="WKX93" s="84"/>
      <c r="WKY93" s="84"/>
      <c r="WKZ93" s="84"/>
      <c r="WLA93" s="84"/>
      <c r="WLB93" s="84"/>
      <c r="WLC93" s="84"/>
      <c r="WLD93" s="84"/>
      <c r="WLE93" s="84"/>
      <c r="WLF93" s="84"/>
      <c r="WLG93" s="84"/>
      <c r="WLH93" s="84"/>
      <c r="WLI93" s="84"/>
      <c r="WLJ93" s="84"/>
      <c r="WLK93" s="84"/>
      <c r="WLL93" s="84"/>
      <c r="WLM93" s="84"/>
      <c r="WLN93" s="84"/>
      <c r="WLO93" s="84"/>
      <c r="WLP93" s="84"/>
      <c r="WLQ93" s="84"/>
      <c r="WLR93" s="84"/>
      <c r="WLS93" s="84"/>
      <c r="WLT93" s="84"/>
      <c r="WLU93" s="84"/>
      <c r="WLV93" s="84"/>
      <c r="WLW93" s="84"/>
      <c r="WLX93" s="84"/>
      <c r="WLY93" s="84"/>
      <c r="WLZ93" s="84"/>
      <c r="WMA93" s="84"/>
      <c r="WMB93" s="84"/>
      <c r="WMC93" s="84"/>
      <c r="WMD93" s="84"/>
      <c r="WME93" s="84"/>
      <c r="WMF93" s="84"/>
      <c r="WMG93" s="84"/>
      <c r="WMH93" s="84"/>
      <c r="WMI93" s="84"/>
      <c r="WMJ93" s="84"/>
      <c r="WMK93" s="84"/>
      <c r="WML93" s="84"/>
      <c r="WMM93" s="84"/>
      <c r="WMN93" s="84"/>
      <c r="WMO93" s="84"/>
      <c r="WMP93" s="84"/>
      <c r="WMQ93" s="84"/>
      <c r="WMR93" s="84"/>
      <c r="WMS93" s="84"/>
      <c r="WMT93" s="84"/>
      <c r="WMU93" s="84"/>
      <c r="WMV93" s="84"/>
      <c r="WMW93" s="84"/>
      <c r="WMX93" s="84"/>
      <c r="WMY93" s="84"/>
      <c r="WMZ93" s="84"/>
      <c r="WNA93" s="84"/>
      <c r="WNB93" s="84"/>
      <c r="WNC93" s="84"/>
      <c r="WND93" s="84"/>
      <c r="WNE93" s="84"/>
      <c r="WNF93" s="84"/>
      <c r="WNG93" s="84"/>
      <c r="WNH93" s="84"/>
      <c r="WNI93" s="84"/>
      <c r="WNJ93" s="84"/>
      <c r="WNK93" s="84"/>
      <c r="WNL93" s="84"/>
      <c r="WNM93" s="84"/>
      <c r="WNN93" s="84"/>
      <c r="WNO93" s="84"/>
      <c r="WNP93" s="84"/>
      <c r="WNQ93" s="84"/>
      <c r="WNR93" s="84"/>
      <c r="WNS93" s="84"/>
      <c r="WNT93" s="84"/>
      <c r="WNU93" s="84"/>
      <c r="WNV93" s="84"/>
      <c r="WNW93" s="84"/>
      <c r="WNX93" s="84"/>
      <c r="WNY93" s="84"/>
      <c r="WNZ93" s="84"/>
      <c r="WOA93" s="84"/>
      <c r="WOB93" s="84"/>
      <c r="WOC93" s="84"/>
      <c r="WOD93" s="84"/>
      <c r="WOE93" s="84"/>
      <c r="WOF93" s="84"/>
      <c r="WOG93" s="84"/>
      <c r="WOH93" s="84"/>
      <c r="WOI93" s="84"/>
      <c r="WOJ93" s="84"/>
      <c r="WOK93" s="84"/>
      <c r="WOL93" s="84"/>
      <c r="WOM93" s="84"/>
      <c r="WON93" s="84"/>
      <c r="WOO93" s="84"/>
      <c r="WOP93" s="84"/>
      <c r="WOQ93" s="84"/>
      <c r="WOR93" s="84"/>
      <c r="WOS93" s="84"/>
      <c r="WOT93" s="84"/>
      <c r="WOU93" s="84"/>
      <c r="WOV93" s="84"/>
      <c r="WOW93" s="84"/>
      <c r="WOX93" s="84"/>
      <c r="WOY93" s="84"/>
      <c r="WOZ93" s="84"/>
      <c r="WPA93" s="84"/>
      <c r="WPB93" s="84"/>
      <c r="WPC93" s="84"/>
      <c r="WPD93" s="84"/>
      <c r="WPE93" s="84"/>
      <c r="WPF93" s="84"/>
      <c r="WPG93" s="84"/>
      <c r="WPH93" s="84"/>
      <c r="WPI93" s="84"/>
      <c r="WPJ93" s="84"/>
      <c r="WPK93" s="84"/>
      <c r="WPL93" s="84"/>
      <c r="WPM93" s="84"/>
      <c r="WPN93" s="84"/>
      <c r="WPO93" s="84"/>
      <c r="WPP93" s="84"/>
      <c r="WPQ93" s="84"/>
      <c r="WPR93" s="84"/>
      <c r="WPS93" s="84"/>
      <c r="WPT93" s="84"/>
      <c r="WPU93" s="84"/>
      <c r="WPV93" s="84"/>
      <c r="WPW93" s="84"/>
      <c r="WPX93" s="84"/>
      <c r="WPY93" s="84"/>
      <c r="WPZ93" s="84"/>
      <c r="WQA93" s="84"/>
      <c r="WQB93" s="84"/>
      <c r="WQC93" s="84"/>
      <c r="WQD93" s="84"/>
      <c r="WQE93" s="84"/>
      <c r="WQF93" s="84"/>
      <c r="WQG93" s="84"/>
      <c r="WQH93" s="84"/>
      <c r="WQI93" s="84"/>
      <c r="WQJ93" s="84"/>
      <c r="WQK93" s="84"/>
      <c r="WQL93" s="84"/>
      <c r="WQM93" s="84"/>
      <c r="WQN93" s="84"/>
      <c r="WQO93" s="84"/>
      <c r="WQP93" s="84"/>
      <c r="WQQ93" s="84"/>
      <c r="WQR93" s="84"/>
      <c r="WQS93" s="84"/>
      <c r="WQT93" s="84"/>
      <c r="WQU93" s="84"/>
      <c r="WQV93" s="84"/>
      <c r="WQW93" s="84"/>
      <c r="WQX93" s="84"/>
      <c r="WQY93" s="84"/>
      <c r="WQZ93" s="84"/>
      <c r="WRA93" s="84"/>
      <c r="WRB93" s="84"/>
      <c r="WRC93" s="84"/>
      <c r="WRD93" s="84"/>
      <c r="WRE93" s="84"/>
      <c r="WRF93" s="84"/>
      <c r="WRG93" s="84"/>
      <c r="WRH93" s="84"/>
      <c r="WRI93" s="84"/>
      <c r="WRJ93" s="84"/>
      <c r="WRK93" s="84"/>
      <c r="WRL93" s="84"/>
      <c r="WRM93" s="84"/>
      <c r="WRN93" s="84"/>
      <c r="WRO93" s="84"/>
      <c r="WRP93" s="84"/>
      <c r="WRQ93" s="84"/>
      <c r="WRR93" s="84"/>
      <c r="WRS93" s="84"/>
      <c r="WRT93" s="84"/>
      <c r="WRU93" s="84"/>
      <c r="WRV93" s="84"/>
      <c r="WRW93" s="84"/>
      <c r="WRX93" s="84"/>
      <c r="WRY93" s="84"/>
      <c r="WRZ93" s="84"/>
      <c r="WSA93" s="84"/>
      <c r="WSB93" s="84"/>
      <c r="WSC93" s="84"/>
      <c r="WSD93" s="84"/>
      <c r="WSE93" s="84"/>
      <c r="WSF93" s="84"/>
      <c r="WSG93" s="84"/>
      <c r="WSH93" s="84"/>
      <c r="WSI93" s="84"/>
      <c r="WSJ93" s="84"/>
      <c r="WSK93" s="84"/>
      <c r="WSL93" s="84"/>
      <c r="WSM93" s="84"/>
      <c r="WSN93" s="84"/>
      <c r="WSO93" s="84"/>
      <c r="WSP93" s="84"/>
      <c r="WSQ93" s="84"/>
      <c r="WSR93" s="84"/>
      <c r="WSS93" s="84"/>
      <c r="WST93" s="84"/>
      <c r="WSU93" s="84"/>
      <c r="WSV93" s="84"/>
      <c r="WSW93" s="84"/>
      <c r="WSX93" s="84"/>
      <c r="WSY93" s="84"/>
      <c r="WSZ93" s="84"/>
      <c r="WTA93" s="84"/>
      <c r="WTB93" s="84"/>
      <c r="WTC93" s="84"/>
      <c r="WTD93" s="84"/>
      <c r="WTE93" s="84"/>
      <c r="WTF93" s="84"/>
      <c r="WTG93" s="84"/>
      <c r="WTH93" s="84"/>
      <c r="WTI93" s="84"/>
      <c r="WTJ93" s="84"/>
      <c r="WTK93" s="84"/>
      <c r="WTL93" s="84"/>
      <c r="WTM93" s="84"/>
      <c r="WTN93" s="84"/>
      <c r="WTO93" s="84"/>
      <c r="WTP93" s="84"/>
      <c r="WTQ93" s="84"/>
      <c r="WTR93" s="84"/>
      <c r="WTS93" s="84"/>
      <c r="WTT93" s="84"/>
      <c r="WTU93" s="84"/>
      <c r="WTV93" s="84"/>
      <c r="WTW93" s="84"/>
      <c r="WTX93" s="84"/>
      <c r="WTY93" s="84"/>
      <c r="WTZ93" s="84"/>
      <c r="WUA93" s="84"/>
      <c r="WUB93" s="84"/>
      <c r="WUC93" s="84"/>
      <c r="WUD93" s="84"/>
      <c r="WUE93" s="84"/>
      <c r="WUF93" s="84"/>
      <c r="WUG93" s="84"/>
      <c r="WUH93" s="84"/>
      <c r="WUI93" s="84"/>
      <c r="WUJ93" s="84"/>
      <c r="WUK93" s="84"/>
      <c r="WUL93" s="84"/>
      <c r="WUM93" s="84"/>
      <c r="WUN93" s="84"/>
      <c r="WUO93" s="84"/>
      <c r="WUP93" s="84"/>
      <c r="WUQ93" s="84"/>
      <c r="WUR93" s="84"/>
      <c r="WUS93" s="84"/>
      <c r="WUT93" s="84"/>
      <c r="WUU93" s="84"/>
      <c r="WUV93" s="84"/>
      <c r="WUW93" s="84"/>
      <c r="WUX93" s="84"/>
      <c r="WUY93" s="84"/>
      <c r="WUZ93" s="84"/>
      <c r="WVA93" s="84"/>
      <c r="WVB93" s="84"/>
      <c r="WVC93" s="84"/>
      <c r="WVD93" s="84"/>
      <c r="WVE93" s="84"/>
      <c r="WVF93" s="84"/>
      <c r="WVG93" s="84"/>
      <c r="WVH93" s="84"/>
      <c r="WVI93" s="84"/>
      <c r="WVJ93" s="84"/>
      <c r="WVK93" s="84"/>
      <c r="WVL93" s="84"/>
      <c r="WVM93" s="84"/>
      <c r="WVN93" s="84"/>
      <c r="WVO93" s="84"/>
      <c r="WVP93" s="84"/>
    </row>
    <row r="94" spans="1:16136" x14ac:dyDescent="0.25">
      <c r="P94"/>
      <c r="Q94"/>
      <c r="R94"/>
      <c r="S94"/>
      <c r="T94"/>
      <c r="U94"/>
      <c r="V94"/>
    </row>
    <row r="108" spans="16:16" x14ac:dyDescent="0.25">
      <c r="P108" s="135"/>
    </row>
  </sheetData>
  <mergeCells count="105">
    <mergeCell ref="L1:M1"/>
    <mergeCell ref="L2:M2"/>
    <mergeCell ref="L3:M3"/>
    <mergeCell ref="A4:C4"/>
    <mergeCell ref="D4:M4"/>
    <mergeCell ref="C9:I9"/>
    <mergeCell ref="C10:I10"/>
    <mergeCell ref="C1:K3"/>
    <mergeCell ref="A1:B3"/>
    <mergeCell ref="A11:L11"/>
    <mergeCell ref="C12:I12"/>
    <mergeCell ref="J12:M12"/>
    <mergeCell ref="C13:I13"/>
    <mergeCell ref="A5:C5"/>
    <mergeCell ref="D5:M5"/>
    <mergeCell ref="C6:I6"/>
    <mergeCell ref="A7:M7"/>
    <mergeCell ref="J8:M8"/>
    <mergeCell ref="C8:I8"/>
    <mergeCell ref="C19:I19"/>
    <mergeCell ref="C20:I20"/>
    <mergeCell ref="C21:I21"/>
    <mergeCell ref="A22:L22"/>
    <mergeCell ref="C23:I23"/>
    <mergeCell ref="J23:M23"/>
    <mergeCell ref="C14:I14"/>
    <mergeCell ref="A15:L15"/>
    <mergeCell ref="C16:I16"/>
    <mergeCell ref="J16:M16"/>
    <mergeCell ref="C17:I17"/>
    <mergeCell ref="C18:I18"/>
    <mergeCell ref="A29:L29"/>
    <mergeCell ref="C30:I30"/>
    <mergeCell ref="J30:M30"/>
    <mergeCell ref="C31:I31"/>
    <mergeCell ref="C32:I32"/>
    <mergeCell ref="C33:I33"/>
    <mergeCell ref="C24:I24"/>
    <mergeCell ref="A25:L25"/>
    <mergeCell ref="C26:I26"/>
    <mergeCell ref="J26:M26"/>
    <mergeCell ref="C27:I27"/>
    <mergeCell ref="C28:I28"/>
    <mergeCell ref="C40:I40"/>
    <mergeCell ref="C41:I41"/>
    <mergeCell ref="C42:I42"/>
    <mergeCell ref="C43:I43"/>
    <mergeCell ref="C44:I44"/>
    <mergeCell ref="C45:I45"/>
    <mergeCell ref="C34:I34"/>
    <mergeCell ref="A35:L35"/>
    <mergeCell ref="A36:M36"/>
    <mergeCell ref="A37:M37"/>
    <mergeCell ref="A38:M38"/>
    <mergeCell ref="C39:I39"/>
    <mergeCell ref="C52:M52"/>
    <mergeCell ref="C53:I53"/>
    <mergeCell ref="C54:I54"/>
    <mergeCell ref="C55:I55"/>
    <mergeCell ref="C56:I56"/>
    <mergeCell ref="C57:I57"/>
    <mergeCell ref="C46:I46"/>
    <mergeCell ref="C47:I47"/>
    <mergeCell ref="A48:L48"/>
    <mergeCell ref="A49:M49"/>
    <mergeCell ref="A50:M50"/>
    <mergeCell ref="A51:M51"/>
    <mergeCell ref="A64:L64"/>
    <mergeCell ref="C65:M65"/>
    <mergeCell ref="C66:I66"/>
    <mergeCell ref="C67:I67"/>
    <mergeCell ref="C68:I68"/>
    <mergeCell ref="A69:L69"/>
    <mergeCell ref="A58:L58"/>
    <mergeCell ref="C59:M59"/>
    <mergeCell ref="C60:I60"/>
    <mergeCell ref="C61:I61"/>
    <mergeCell ref="C62:I62"/>
    <mergeCell ref="C63:I63"/>
    <mergeCell ref="A76:L76"/>
    <mergeCell ref="A77:K77"/>
    <mergeCell ref="A78:K78"/>
    <mergeCell ref="A79:L79"/>
    <mergeCell ref="A80:C80"/>
    <mergeCell ref="D80:F80"/>
    <mergeCell ref="G80:I80"/>
    <mergeCell ref="J80:M80"/>
    <mergeCell ref="A70:M70"/>
    <mergeCell ref="A71:K71"/>
    <mergeCell ref="A72:K72"/>
    <mergeCell ref="A73:K73"/>
    <mergeCell ref="A74:K74"/>
    <mergeCell ref="A75:K75"/>
    <mergeCell ref="A84:L84"/>
    <mergeCell ref="A88:M88"/>
    <mergeCell ref="A89:M89"/>
    <mergeCell ref="A90:M90"/>
    <mergeCell ref="A81:C81"/>
    <mergeCell ref="D81:F81"/>
    <mergeCell ref="G81:I81"/>
    <mergeCell ref="J81:M81"/>
    <mergeCell ref="A82:C82"/>
    <mergeCell ref="D82:F82"/>
    <mergeCell ref="G82:I82"/>
    <mergeCell ref="J82:M82"/>
  </mergeCells>
  <printOptions horizontalCentered="1"/>
  <pageMargins left="0.70866141732283472" right="0.70866141732283472" top="0.74803149606299213" bottom="0.74803149606299213" header="0.31496062992125984" footer="0.31496062992125984"/>
  <pageSetup scale="56" fitToHeight="0" orientation="portrait" r:id="rId1"/>
  <rowBreaks count="1" manualBreakCount="1">
    <brk id="53"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16</vt:i4>
      </vt:variant>
    </vt:vector>
  </HeadingPairs>
  <TitlesOfParts>
    <vt:vector size="20" baseType="lpstr">
      <vt:lpstr>RESUMEN DE COSTOS</vt:lpstr>
      <vt:lpstr>AMPLIACION PTAP</vt:lpstr>
      <vt:lpstr>LECHOS SECADO</vt:lpstr>
      <vt:lpstr>AUTOMATIZACIÓN PTAP</vt:lpstr>
      <vt:lpstr>'AUTOMATIZACIÓN PTAP'!AA</vt:lpstr>
      <vt:lpstr>'AMPLIACION PTAP'!Área_de_impresión</vt:lpstr>
      <vt:lpstr>'AUTOMATIZACIÓN PTAP'!Área_de_impresión</vt:lpstr>
      <vt:lpstr>'LECHOS SECADO'!Área_de_impresión</vt:lpstr>
      <vt:lpstr>'RESUMEN DE COSTOS'!Área_de_impresión</vt:lpstr>
      <vt:lpstr>EXITO</vt:lpstr>
      <vt:lpstr>HUGOZUÑIGA</vt:lpstr>
      <vt:lpstr>'LECHOS SECADO'!lechosec</vt:lpstr>
      <vt:lpstr>'AUTOMATIZACIÓN PTAP'!LIBERTADOR</vt:lpstr>
      <vt:lpstr>'LECHOS SECADO'!losmangos</vt:lpstr>
      <vt:lpstr>'AUTOMATIZACIÓN PTAP'!MATRIX</vt:lpstr>
      <vt:lpstr>'RESUMEN DE COSTOS'!NPTAP</vt:lpstr>
      <vt:lpstr>'AMPLIACION PTAP'!Títulos_a_imprimir</vt:lpstr>
      <vt:lpstr>'AUTOMATIZACIÓN PTAP'!Títulos_a_imprimir</vt:lpstr>
      <vt:lpstr>'LECHOS SECADO'!Títulos_a_imprimir</vt:lpstr>
      <vt:lpstr>'LECHOS SECADO'!VILLAAC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AARBOLEDA</dc:creator>
  <cp:lastModifiedBy>Usuario de Windows</cp:lastModifiedBy>
  <dcterms:created xsi:type="dcterms:W3CDTF">2018-08-01T12:01:57Z</dcterms:created>
  <dcterms:modified xsi:type="dcterms:W3CDTF">2018-08-09T20:36:51Z</dcterms:modified>
</cp:coreProperties>
</file>